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-my.sharepoint.com/personal/kflpk_student_agh_edu_pl/Documents/"/>
    </mc:Choice>
  </mc:AlternateContent>
  <xr:revisionPtr revIDLastSave="1581" documentId="8_{AB9503BC-E13D-407E-858C-506448E7A9E3}" xr6:coauthVersionLast="47" xr6:coauthVersionMax="47" xr10:uidLastSave="{A4B124C0-F69A-41AF-9214-8AA034539A58}"/>
  <bookViews>
    <workbookView xWindow="-120" yWindow="-120" windowWidth="29040" windowHeight="15840" activeTab="1" xr2:uid="{00000000-000D-0000-FFFF-FFFF00000000}"/>
  </bookViews>
  <sheets>
    <sheet name="2002 - Małopolskie" sheetId="6" r:id="rId1"/>
    <sheet name="Histogramy" sheetId="7" r:id="rId2"/>
  </sheets>
  <definedNames>
    <definedName name="_AMO_SingleObject_121685984_ROM_F0.SEC2.Tabulate_1.SEC1.BDY.Cross_tabular_summary_report_Table_1" localSheetId="0" hidden="1">#REF!</definedName>
    <definedName name="_AMO_SingleObject_121685984_ROM_F0.SEC2.Tabulate_1.SEC1.BDY.Cross_tabular_summary_report_Table_1" hidden="1">#REF!</definedName>
    <definedName name="_AMO_SingleObject_121685984_ROM_F0.SEC2.Tabulate_1.SEC1.FTR.TXT1" localSheetId="0" hidden="1">#REF!</definedName>
    <definedName name="_AMO_SingleObject_121685984_ROM_F0.SEC2.Tabulate_1.SEC1.FTR.TXT1" hidden="1">#REF!</definedName>
    <definedName name="_AMO_SingleObject_121685984_ROM_F0.SEC2.Tabulate_1.SEC1.HDR.TXT1" localSheetId="0" hidden="1">#REF!</definedName>
    <definedName name="_AMO_SingleObject_121685984_ROM_F0.SEC2.Tabulate_1.SEC1.HDR.TXT1" hidden="1">#REF!</definedName>
    <definedName name="_AMO_SingleObject_206721122_ROM_F0.SEC2.Tabulate_1.SEC1.BDY.Cross_tabular_summary_report_Table_1" localSheetId="0" hidden="1">#REF!</definedName>
    <definedName name="_AMO_SingleObject_206721122_ROM_F0.SEC2.Tabulate_1.SEC1.BDY.Cross_tabular_summary_report_Table_1" hidden="1">#REF!</definedName>
    <definedName name="_AMO_SingleObject_206721122_ROM_F0.SEC2.Tabulate_1.SEC1.FTR.TXT1" localSheetId="0" hidden="1">#REF!</definedName>
    <definedName name="_AMO_SingleObject_206721122_ROM_F0.SEC2.Tabulate_1.SEC1.FTR.TXT1" hidden="1">#REF!</definedName>
    <definedName name="_AMO_SingleObject_206721122_ROM_F0.SEC2.Tabulate_1.SEC1.HDR.TXT1" localSheetId="0" hidden="1">#REF!</definedName>
    <definedName name="_AMO_SingleObject_206721122_ROM_F0.SEC2.Tabulate_1.SEC1.HDR.TXT1" hidden="1">#REF!</definedName>
    <definedName name="_AMO_SingleObject_34437432_ROM_F0.SEC2.Tabulate_1.SEC1.BDY.Cross_tabular_summary_report_Table_1" localSheetId="0" hidden="1">#REF!</definedName>
    <definedName name="_AMO_SingleObject_34437432_ROM_F0.SEC2.Tabulate_1.SEC1.BDY.Cross_tabular_summary_report_Table_1" hidden="1">#REF!</definedName>
    <definedName name="_AMO_SingleObject_34437432_ROM_F0.SEC2.Tabulate_1.SEC1.FTR.TXT1" localSheetId="0" hidden="1">#REF!</definedName>
    <definedName name="_AMO_SingleObject_34437432_ROM_F0.SEC2.Tabulate_1.SEC1.FTR.TXT1" hidden="1">#REF!</definedName>
    <definedName name="_AMO_SingleObject_34437432_ROM_F0.SEC2.Tabulate_1.SEC1.HDR.TXT1" localSheetId="0" hidden="1">#REF!</definedName>
    <definedName name="_AMO_SingleObject_34437432_ROM_F0.SEC2.Tabulate_1.SEC1.HDR.TXT1" hidden="1">#REF!</definedName>
    <definedName name="_AMO_SingleObject_943465826_ROM_F0.SEC2.Tabulate_1.SEC1.BDY.Cross_tabular_summary_report_Table_1" localSheetId="0" hidden="1">#REF!</definedName>
    <definedName name="_AMO_SingleObject_943465826_ROM_F0.SEC2.Tabulate_1.SEC1.BDY.Cross_tabular_summary_report_Table_1" hidden="1">#REF!</definedName>
    <definedName name="_AMO_SingleObject_943465826_ROM_F0.SEC2.Tabulate_1.SEC1.FTR.TXT1" localSheetId="0" hidden="1">#REF!</definedName>
    <definedName name="_AMO_SingleObject_943465826_ROM_F0.SEC2.Tabulate_1.SEC1.FTR.TXT1" hidden="1">#REF!</definedName>
    <definedName name="_AMO_SingleObject_943465826_ROM_F0.SEC2.Tabulate_1.SEC1.HDR.TXT1" localSheetId="0" hidden="1">#REF!</definedName>
    <definedName name="_AMO_SingleObject_943465826_ROM_F0.SEC2.Tabulate_1.SEC1.HDR.TXT1" hidden="1">#REF!</definedName>
    <definedName name="_xlnm._FilterDatabase" localSheetId="0" hidden="1">'2002 - Małopolskie'!$O$4:$Y$1895</definedName>
    <definedName name="_xlchart.v1.0" hidden="1">'2002 - Małopolskie'!$V$6:$V$45</definedName>
    <definedName name="_xlchart.v1.1" hidden="1">('2002 - Małopolskie'!$AK$6:$AK$45,'2002 - Małopolskie'!$AK$51:$AK$1877)</definedName>
    <definedName name="_xlchart.v1.2" hidden="1">('2002 - Małopolskie'!$AP$6:$AP$45,'2002 - Małopolskie'!$AP$51:$AP$1887)</definedName>
    <definedName name="mmmmmmmmm" hidden="1">#REF!</definedName>
    <definedName name="T" localSheetId="0" hidden="1">#REF!</definedName>
    <definedName name="T" hidden="1">#REF!</definedName>
    <definedName name="xx" hidden="1">#REF!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95" i="6" l="1"/>
  <c r="X1895" i="6"/>
  <c r="W1895" i="6"/>
  <c r="V1895" i="6"/>
  <c r="AK64" i="6"/>
  <c r="AK112" i="6"/>
  <c r="AK113" i="6"/>
  <c r="AK203" i="6"/>
  <c r="AK204" i="6"/>
  <c r="AK208" i="6"/>
  <c r="AK283" i="6"/>
  <c r="AK287" i="6"/>
  <c r="AK383" i="6"/>
  <c r="AK396" i="6"/>
  <c r="AK402" i="6"/>
  <c r="AK404" i="6"/>
  <c r="AK446" i="6"/>
  <c r="AK520" i="6"/>
  <c r="AK589" i="6"/>
  <c r="AK813" i="6"/>
  <c r="AK862" i="6"/>
  <c r="AK864" i="6"/>
  <c r="AK868" i="6"/>
  <c r="AK871" i="6"/>
  <c r="AK876" i="6"/>
  <c r="AK921" i="6"/>
  <c r="AK925" i="6"/>
  <c r="AK1038" i="6"/>
  <c r="AK1042" i="6"/>
  <c r="AK1075" i="6"/>
  <c r="AK1090" i="6"/>
  <c r="AK1212" i="6"/>
  <c r="AK1296" i="6"/>
  <c r="AK1300" i="6"/>
  <c r="AK1302" i="6"/>
  <c r="AK1357" i="6"/>
  <c r="AK1378" i="6"/>
  <c r="AK1381" i="6"/>
  <c r="AK1392" i="6"/>
  <c r="AK1399" i="6"/>
  <c r="AK1410" i="6"/>
  <c r="AK1418" i="6"/>
  <c r="AK1423" i="6"/>
  <c r="AK1425" i="6"/>
  <c r="AK1439" i="6"/>
  <c r="AK1455" i="6"/>
  <c r="AK1460" i="6"/>
  <c r="AK1461" i="6"/>
  <c r="AK1465" i="6"/>
  <c r="AK1654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AL398" i="6" s="1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AL841" i="6" s="1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AL898" i="6" s="1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AK1022" i="6" s="1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1042" i="6"/>
  <c r="Z1043" i="6"/>
  <c r="Z1044" i="6"/>
  <c r="Z1045" i="6"/>
  <c r="Z1046" i="6"/>
  <c r="Z1047" i="6"/>
  <c r="Z1048" i="6"/>
  <c r="Z1049" i="6"/>
  <c r="Z1050" i="6"/>
  <c r="Z1051" i="6"/>
  <c r="Z1052" i="6"/>
  <c r="Z1053" i="6"/>
  <c r="Z1054" i="6"/>
  <c r="Z1055" i="6"/>
  <c r="Z1056" i="6"/>
  <c r="Z1057" i="6"/>
  <c r="Z1058" i="6"/>
  <c r="Z1059" i="6"/>
  <c r="Z1060" i="6"/>
  <c r="Z1061" i="6"/>
  <c r="Z1062" i="6"/>
  <c r="Z1063" i="6"/>
  <c r="Z1064" i="6"/>
  <c r="Z1065" i="6"/>
  <c r="Z1066" i="6"/>
  <c r="Z1067" i="6"/>
  <c r="Z1068" i="6"/>
  <c r="Z1069" i="6"/>
  <c r="Z1070" i="6"/>
  <c r="Z1071" i="6"/>
  <c r="Z1072" i="6"/>
  <c r="Z1073" i="6"/>
  <c r="Z1074" i="6"/>
  <c r="Z1075" i="6"/>
  <c r="Z1076" i="6"/>
  <c r="Z1077" i="6"/>
  <c r="Z1078" i="6"/>
  <c r="Z1079" i="6"/>
  <c r="Z1080" i="6"/>
  <c r="Z1081" i="6"/>
  <c r="Z1082" i="6"/>
  <c r="Z1083" i="6"/>
  <c r="Z1084" i="6"/>
  <c r="AL1084" i="6" s="1"/>
  <c r="Z1085" i="6"/>
  <c r="Z1086" i="6"/>
  <c r="Z1087" i="6"/>
  <c r="Z1088" i="6"/>
  <c r="Z1089" i="6"/>
  <c r="Z1090" i="6"/>
  <c r="Z1091" i="6"/>
  <c r="Z1092" i="6"/>
  <c r="Z1093" i="6"/>
  <c r="Z1094" i="6"/>
  <c r="Z1095" i="6"/>
  <c r="Z1096" i="6"/>
  <c r="Z1097" i="6"/>
  <c r="Z1098" i="6"/>
  <c r="Z1099" i="6"/>
  <c r="Z1100" i="6"/>
  <c r="Z1101" i="6"/>
  <c r="Z1102" i="6"/>
  <c r="Z1103" i="6"/>
  <c r="Z1104" i="6"/>
  <c r="Z1105" i="6"/>
  <c r="Z1106" i="6"/>
  <c r="Z1107" i="6"/>
  <c r="Z1108" i="6"/>
  <c r="Z1109" i="6"/>
  <c r="Z1110" i="6"/>
  <c r="Z1111" i="6"/>
  <c r="Z1112" i="6"/>
  <c r="Z1113" i="6"/>
  <c r="Z1114" i="6"/>
  <c r="Z1115" i="6"/>
  <c r="Z1116" i="6"/>
  <c r="Z1117" i="6"/>
  <c r="Z1118" i="6"/>
  <c r="Z1119" i="6"/>
  <c r="Z1120" i="6"/>
  <c r="Z1121" i="6"/>
  <c r="Z1122" i="6"/>
  <c r="Z1123" i="6"/>
  <c r="Z1124" i="6"/>
  <c r="Z1125" i="6"/>
  <c r="Z1126" i="6"/>
  <c r="Z1127" i="6"/>
  <c r="Z1128" i="6"/>
  <c r="Z1129" i="6"/>
  <c r="Z1130" i="6"/>
  <c r="Z1131" i="6"/>
  <c r="Z1132" i="6"/>
  <c r="Z1133" i="6"/>
  <c r="Z1134" i="6"/>
  <c r="Z1135" i="6"/>
  <c r="Z1136" i="6"/>
  <c r="Z1137" i="6"/>
  <c r="AL1137" i="6" s="1"/>
  <c r="Z1138" i="6"/>
  <c r="Z1139" i="6"/>
  <c r="Z1140" i="6"/>
  <c r="Z1141" i="6"/>
  <c r="Z1142" i="6"/>
  <c r="Z1143" i="6"/>
  <c r="Z1144" i="6"/>
  <c r="Z1145" i="6"/>
  <c r="Z1146" i="6"/>
  <c r="AN1146" i="6" s="1"/>
  <c r="Z1147" i="6"/>
  <c r="Z1148" i="6"/>
  <c r="Z1149" i="6"/>
  <c r="Z1150" i="6"/>
  <c r="Z1151" i="6"/>
  <c r="Z1152" i="6"/>
  <c r="Z1153" i="6"/>
  <c r="Z1154" i="6"/>
  <c r="Z1155" i="6"/>
  <c r="Z1156" i="6"/>
  <c r="Z1157" i="6"/>
  <c r="Z1158" i="6"/>
  <c r="Z1159" i="6"/>
  <c r="Z1160" i="6"/>
  <c r="Z1161" i="6"/>
  <c r="Z1162" i="6"/>
  <c r="Z1163" i="6"/>
  <c r="Z1164" i="6"/>
  <c r="Z1165" i="6"/>
  <c r="Z1166" i="6"/>
  <c r="Z1167" i="6"/>
  <c r="Z1168" i="6"/>
  <c r="Z1169" i="6"/>
  <c r="Z1170" i="6"/>
  <c r="Z1171" i="6"/>
  <c r="Z1172" i="6"/>
  <c r="Z1173" i="6"/>
  <c r="Z1174" i="6"/>
  <c r="Z1175" i="6"/>
  <c r="Z1176" i="6"/>
  <c r="Z1177" i="6"/>
  <c r="Z1178" i="6"/>
  <c r="Z1179" i="6"/>
  <c r="Z1180" i="6"/>
  <c r="Z1181" i="6"/>
  <c r="Z1182" i="6"/>
  <c r="AN1182" i="6" s="1"/>
  <c r="Z1183" i="6"/>
  <c r="Z1184" i="6"/>
  <c r="Z1185" i="6"/>
  <c r="Z1186" i="6"/>
  <c r="Z1187" i="6"/>
  <c r="Z1188" i="6"/>
  <c r="Z1189" i="6"/>
  <c r="Z1190" i="6"/>
  <c r="Z1191" i="6"/>
  <c r="AN1191" i="6" s="1"/>
  <c r="Z1192" i="6"/>
  <c r="Z1193" i="6"/>
  <c r="Z1194" i="6"/>
  <c r="Z1195" i="6"/>
  <c r="Z1196" i="6"/>
  <c r="Z1197" i="6"/>
  <c r="Z1198" i="6"/>
  <c r="Z1199" i="6"/>
  <c r="Z1200" i="6"/>
  <c r="AN1200" i="6" s="1"/>
  <c r="Z1201" i="6"/>
  <c r="Z1202" i="6"/>
  <c r="Z1203" i="6"/>
  <c r="Z1204" i="6"/>
  <c r="Z1205" i="6"/>
  <c r="Z1206" i="6"/>
  <c r="Z1207" i="6"/>
  <c r="Z1208" i="6"/>
  <c r="Z1209" i="6"/>
  <c r="AN1209" i="6" s="1"/>
  <c r="Z1210" i="6"/>
  <c r="Z1211" i="6"/>
  <c r="Z1212" i="6"/>
  <c r="Z1213" i="6"/>
  <c r="Z1214" i="6"/>
  <c r="Z1215" i="6"/>
  <c r="Z1216" i="6"/>
  <c r="Z1217" i="6"/>
  <c r="AL1217" i="6" s="1"/>
  <c r="Z1218" i="6"/>
  <c r="Z1219" i="6"/>
  <c r="Z1220" i="6"/>
  <c r="Z1221" i="6"/>
  <c r="Z1222" i="6"/>
  <c r="Z1223" i="6"/>
  <c r="Z1224" i="6"/>
  <c r="Z1225" i="6"/>
  <c r="Z1226" i="6"/>
  <c r="Z1227" i="6"/>
  <c r="Z1228" i="6"/>
  <c r="Z1229" i="6"/>
  <c r="Z1230" i="6"/>
  <c r="Z1231" i="6"/>
  <c r="Z1232" i="6"/>
  <c r="Z1233" i="6"/>
  <c r="Z1234" i="6"/>
  <c r="Z1235" i="6"/>
  <c r="AL1235" i="6" s="1"/>
  <c r="Z1236" i="6"/>
  <c r="Z1237" i="6"/>
  <c r="Z1238" i="6"/>
  <c r="Z1239" i="6"/>
  <c r="Z1240" i="6"/>
  <c r="Z1241" i="6"/>
  <c r="Z1242" i="6"/>
  <c r="Z1243" i="6"/>
  <c r="Z1244" i="6"/>
  <c r="AL1244" i="6" s="1"/>
  <c r="Z1245" i="6"/>
  <c r="Z1246" i="6"/>
  <c r="Z1247" i="6"/>
  <c r="Z1248" i="6"/>
  <c r="Z1249" i="6"/>
  <c r="Z1250" i="6"/>
  <c r="Z1251" i="6"/>
  <c r="Z1252" i="6"/>
  <c r="Z1253" i="6"/>
  <c r="AL1253" i="6" s="1"/>
  <c r="Z1254" i="6"/>
  <c r="Z1255" i="6"/>
  <c r="Z1256" i="6"/>
  <c r="Z1257" i="6"/>
  <c r="Z1258" i="6"/>
  <c r="Z1259" i="6"/>
  <c r="Z1260" i="6"/>
  <c r="Z1261" i="6"/>
  <c r="Z1262" i="6"/>
  <c r="Z1263" i="6"/>
  <c r="Z1264" i="6"/>
  <c r="Z1265" i="6"/>
  <c r="Z1266" i="6"/>
  <c r="Z1267" i="6"/>
  <c r="Z1268" i="6"/>
  <c r="Z1269" i="6"/>
  <c r="Z1270" i="6"/>
  <c r="Z1271" i="6"/>
  <c r="AL1271" i="6" s="1"/>
  <c r="Z1272" i="6"/>
  <c r="Z1273" i="6"/>
  <c r="Z1274" i="6"/>
  <c r="Z1275" i="6"/>
  <c r="Z1276" i="6"/>
  <c r="Z1277" i="6"/>
  <c r="Z1278" i="6"/>
  <c r="Z1279" i="6"/>
  <c r="Z1280" i="6"/>
  <c r="Z1281" i="6"/>
  <c r="Z1282" i="6"/>
  <c r="Z1283" i="6"/>
  <c r="Z1284" i="6"/>
  <c r="Z1285" i="6"/>
  <c r="Z1286" i="6"/>
  <c r="Z1287" i="6"/>
  <c r="Z1288" i="6"/>
  <c r="Z1289" i="6"/>
  <c r="AL1289" i="6" s="1"/>
  <c r="Z1290" i="6"/>
  <c r="Z1291" i="6"/>
  <c r="Z1292" i="6"/>
  <c r="Z1293" i="6"/>
  <c r="Z1294" i="6"/>
  <c r="Z1295" i="6"/>
  <c r="Z1296" i="6"/>
  <c r="AN1296" i="6" s="1"/>
  <c r="Z1297" i="6"/>
  <c r="Z1298" i="6"/>
  <c r="Z1299" i="6"/>
  <c r="Z1300" i="6"/>
  <c r="Z1301" i="6"/>
  <c r="Z1302" i="6"/>
  <c r="AN1302" i="6" s="1"/>
  <c r="Z1303" i="6"/>
  <c r="Z1304" i="6"/>
  <c r="Z1305" i="6"/>
  <c r="Z1306" i="6"/>
  <c r="Z1307" i="6"/>
  <c r="Z1308" i="6"/>
  <c r="Z1309" i="6"/>
  <c r="Z1310" i="6"/>
  <c r="Z1311" i="6"/>
  <c r="AN1311" i="6" s="1"/>
  <c r="Z1312" i="6"/>
  <c r="Z1313" i="6"/>
  <c r="Z1314" i="6"/>
  <c r="Z1315" i="6"/>
  <c r="Z1316" i="6"/>
  <c r="Z1317" i="6"/>
  <c r="Z1318" i="6"/>
  <c r="Z1319" i="6"/>
  <c r="Z1320" i="6"/>
  <c r="AN1320" i="6" s="1"/>
  <c r="Z1321" i="6"/>
  <c r="Z1322" i="6"/>
  <c r="Z1323" i="6"/>
  <c r="Z1324" i="6"/>
  <c r="Z1325" i="6"/>
  <c r="Z1326" i="6"/>
  <c r="Z1327" i="6"/>
  <c r="Z1328" i="6"/>
  <c r="Z1329" i="6"/>
  <c r="AN1329" i="6" s="1"/>
  <c r="Z1330" i="6"/>
  <c r="Z1331" i="6"/>
  <c r="Z1332" i="6"/>
  <c r="Z1333" i="6"/>
  <c r="Z1334" i="6"/>
  <c r="Z1335" i="6"/>
  <c r="Z1336" i="6"/>
  <c r="Z1337" i="6"/>
  <c r="Z1338" i="6"/>
  <c r="Z1339" i="6"/>
  <c r="Z1340" i="6"/>
  <c r="Z1341" i="6"/>
  <c r="Z1342" i="6"/>
  <c r="Z1343" i="6"/>
  <c r="Z1344" i="6"/>
  <c r="Z1345" i="6"/>
  <c r="Z1346" i="6"/>
  <c r="Z1347" i="6"/>
  <c r="Z1348" i="6"/>
  <c r="Z1349" i="6"/>
  <c r="Z1350" i="6"/>
  <c r="Z1351" i="6"/>
  <c r="Z1352" i="6"/>
  <c r="Z1353" i="6"/>
  <c r="Z1354" i="6"/>
  <c r="Z1355" i="6"/>
  <c r="Z1356" i="6"/>
  <c r="AN1356" i="6" s="1"/>
  <c r="Z1357" i="6"/>
  <c r="Z1358" i="6"/>
  <c r="Z1359" i="6"/>
  <c r="Z1360" i="6"/>
  <c r="Z1361" i="6"/>
  <c r="Z1362" i="6"/>
  <c r="Z1363" i="6"/>
  <c r="Z1364" i="6"/>
  <c r="AL1364" i="6" s="1"/>
  <c r="Z1365" i="6"/>
  <c r="Z1366" i="6"/>
  <c r="Z1367" i="6"/>
  <c r="Z1368" i="6"/>
  <c r="Z1369" i="6"/>
  <c r="Z1370" i="6"/>
  <c r="Z1371" i="6"/>
  <c r="Z1372" i="6"/>
  <c r="Z1373" i="6"/>
  <c r="AL1373" i="6" s="1"/>
  <c r="Z1374" i="6"/>
  <c r="Z1375" i="6"/>
  <c r="Z1376" i="6"/>
  <c r="Z1377" i="6"/>
  <c r="Z1378" i="6"/>
  <c r="Z1379" i="6"/>
  <c r="Z1380" i="6"/>
  <c r="Z1381" i="6"/>
  <c r="Z1382" i="6"/>
  <c r="Z1383" i="6"/>
  <c r="Z1384" i="6"/>
  <c r="Z1385" i="6"/>
  <c r="Z1386" i="6"/>
  <c r="Z1387" i="6"/>
  <c r="Z1388" i="6"/>
  <c r="Z1389" i="6"/>
  <c r="Z1390" i="6"/>
  <c r="Z1391" i="6"/>
  <c r="Z1392" i="6"/>
  <c r="Z1393" i="6"/>
  <c r="Z1394" i="6"/>
  <c r="Z1395" i="6"/>
  <c r="Z1396" i="6"/>
  <c r="Z1397" i="6"/>
  <c r="Z1398" i="6"/>
  <c r="Z1399" i="6"/>
  <c r="Z1400" i="6"/>
  <c r="Z1401" i="6"/>
  <c r="Z1402" i="6"/>
  <c r="Z1403" i="6"/>
  <c r="AL1403" i="6" s="1"/>
  <c r="Z1404" i="6"/>
  <c r="Z1405" i="6"/>
  <c r="Z1406" i="6"/>
  <c r="Z1407" i="6"/>
  <c r="Z1408" i="6"/>
  <c r="Z1409" i="6"/>
  <c r="Z1410" i="6"/>
  <c r="AN1410" i="6" s="1"/>
  <c r="Z1411" i="6"/>
  <c r="Z1412" i="6"/>
  <c r="Z1413" i="6"/>
  <c r="Z1414" i="6"/>
  <c r="Z1415" i="6"/>
  <c r="Z1416" i="6"/>
  <c r="Z1417" i="6"/>
  <c r="Z1418" i="6"/>
  <c r="AL1418" i="6" s="1"/>
  <c r="Z1419" i="6"/>
  <c r="Z1420" i="6"/>
  <c r="Z1421" i="6"/>
  <c r="Z1422" i="6"/>
  <c r="Z1423" i="6"/>
  <c r="Z1424" i="6"/>
  <c r="Z1425" i="6"/>
  <c r="Z1426" i="6"/>
  <c r="Z1427" i="6"/>
  <c r="Z1428" i="6"/>
  <c r="Z1429" i="6"/>
  <c r="Z1430" i="6"/>
  <c r="Z1431" i="6"/>
  <c r="Z1432" i="6"/>
  <c r="Z1433" i="6"/>
  <c r="AL1433" i="6" s="1"/>
  <c r="Z1434" i="6"/>
  <c r="Z1435" i="6"/>
  <c r="Z1436" i="6"/>
  <c r="Z1437" i="6"/>
  <c r="Z1438" i="6"/>
  <c r="Z1439" i="6"/>
  <c r="Z1440" i="6"/>
  <c r="AN1440" i="6" s="1"/>
  <c r="Z1441" i="6"/>
  <c r="Z1442" i="6"/>
  <c r="Z1443" i="6"/>
  <c r="Z1444" i="6"/>
  <c r="Z1445" i="6"/>
  <c r="Z1446" i="6"/>
  <c r="Z1447" i="6"/>
  <c r="Z1448" i="6"/>
  <c r="Z1449" i="6"/>
  <c r="AN1449" i="6" s="1"/>
  <c r="Z1450" i="6"/>
  <c r="Z1451" i="6"/>
  <c r="Z1452" i="6"/>
  <c r="Z1453" i="6"/>
  <c r="Z1454" i="6"/>
  <c r="Z1455" i="6"/>
  <c r="Z1456" i="6"/>
  <c r="Z1457" i="6"/>
  <c r="AL1457" i="6" s="1"/>
  <c r="Z1458" i="6"/>
  <c r="Z1459" i="6"/>
  <c r="Z1460" i="6"/>
  <c r="Z1461" i="6"/>
  <c r="Z1462" i="6"/>
  <c r="Z1463" i="6"/>
  <c r="AL1463" i="6" s="1"/>
  <c r="Z1464" i="6"/>
  <c r="Z1465" i="6"/>
  <c r="Z1466" i="6"/>
  <c r="Z1467" i="6"/>
  <c r="Z1468" i="6"/>
  <c r="Z1469" i="6"/>
  <c r="Z1470" i="6"/>
  <c r="Z1471" i="6"/>
  <c r="Z1472" i="6"/>
  <c r="Z1473" i="6"/>
  <c r="Z1474" i="6"/>
  <c r="Z1475" i="6"/>
  <c r="Z1476" i="6"/>
  <c r="Z1477" i="6"/>
  <c r="Z1478" i="6"/>
  <c r="Z1479" i="6"/>
  <c r="Z1480" i="6"/>
  <c r="Z1481" i="6"/>
  <c r="Z1482" i="6"/>
  <c r="Z1483" i="6"/>
  <c r="Z1484" i="6"/>
  <c r="Z1485" i="6"/>
  <c r="Z1486" i="6"/>
  <c r="Z1487" i="6"/>
  <c r="Z1488" i="6"/>
  <c r="AN1488" i="6" s="1"/>
  <c r="Z1489" i="6"/>
  <c r="Z1490" i="6"/>
  <c r="Z1491" i="6"/>
  <c r="Z1492" i="6"/>
  <c r="Z1493" i="6"/>
  <c r="Z1494" i="6"/>
  <c r="Z1495" i="6"/>
  <c r="Z1496" i="6"/>
  <c r="Z1497" i="6"/>
  <c r="AN1497" i="6" s="1"/>
  <c r="Z1498" i="6"/>
  <c r="Z1499" i="6"/>
  <c r="Z1500" i="6"/>
  <c r="Z1501" i="6"/>
  <c r="AL1501" i="6" s="1"/>
  <c r="Z1502" i="6"/>
  <c r="Z1503" i="6"/>
  <c r="Z1504" i="6"/>
  <c r="Z1505" i="6"/>
  <c r="Z1506" i="6"/>
  <c r="Z1507" i="6"/>
  <c r="Z1508" i="6"/>
  <c r="Z1509" i="6"/>
  <c r="Z1510" i="6"/>
  <c r="Z1511" i="6"/>
  <c r="Z1512" i="6"/>
  <c r="AN1512" i="6" s="1"/>
  <c r="Z1513" i="6"/>
  <c r="Z1514" i="6"/>
  <c r="AN1514" i="6" s="1"/>
  <c r="Z1515" i="6"/>
  <c r="Z1516" i="6"/>
  <c r="Z1517" i="6"/>
  <c r="AL1517" i="6" s="1"/>
  <c r="Z1518" i="6"/>
  <c r="Z1519" i="6"/>
  <c r="Z1520" i="6"/>
  <c r="Z1521" i="6"/>
  <c r="Z1522" i="6"/>
  <c r="Z1523" i="6"/>
  <c r="AK1523" i="6" s="1"/>
  <c r="Z1524" i="6"/>
  <c r="AM1524" i="6" s="1"/>
  <c r="Z1525" i="6"/>
  <c r="Z1526" i="6"/>
  <c r="AK1526" i="6" s="1"/>
  <c r="Z1527" i="6"/>
  <c r="Z1528" i="6"/>
  <c r="Z1529" i="6"/>
  <c r="Z1530" i="6"/>
  <c r="Z1531" i="6"/>
  <c r="Z1532" i="6"/>
  <c r="Z1533" i="6"/>
  <c r="Z1534" i="6"/>
  <c r="Z1535" i="6"/>
  <c r="AK1535" i="6" s="1"/>
  <c r="Z1536" i="6"/>
  <c r="AM1536" i="6" s="1"/>
  <c r="Z1537" i="6"/>
  <c r="Z1538" i="6"/>
  <c r="Z1539" i="6"/>
  <c r="Z1540" i="6"/>
  <c r="Z1541" i="6"/>
  <c r="AK1541" i="6" s="1"/>
  <c r="Z1542" i="6"/>
  <c r="AM1542" i="6" s="1"/>
  <c r="Z1543" i="6"/>
  <c r="Z1544" i="6"/>
  <c r="AK1544" i="6" s="1"/>
  <c r="Z1545" i="6"/>
  <c r="Z1546" i="6"/>
  <c r="Z1547" i="6"/>
  <c r="Z1548" i="6"/>
  <c r="Z1549" i="6"/>
  <c r="Z1550" i="6"/>
  <c r="Z1551" i="6"/>
  <c r="AM1551" i="6" s="1"/>
  <c r="Z1552" i="6"/>
  <c r="Z1553" i="6"/>
  <c r="AK1553" i="6" s="1"/>
  <c r="Z1554" i="6"/>
  <c r="AM1554" i="6" s="1"/>
  <c r="Z1555" i="6"/>
  <c r="Z1556" i="6"/>
  <c r="Z1557" i="6"/>
  <c r="Z1558" i="6"/>
  <c r="Z1559" i="6"/>
  <c r="AK1559" i="6" s="1"/>
  <c r="Z1560" i="6"/>
  <c r="AM1560" i="6" s="1"/>
  <c r="Z1561" i="6"/>
  <c r="Z1562" i="6"/>
  <c r="AK1562" i="6" s="1"/>
  <c r="Z1563" i="6"/>
  <c r="AM1563" i="6" s="1"/>
  <c r="Z1564" i="6"/>
  <c r="Z1565" i="6"/>
  <c r="Z1566" i="6"/>
  <c r="Z1567" i="6"/>
  <c r="Z1568" i="6"/>
  <c r="Z1569" i="6"/>
  <c r="AM1569" i="6" s="1"/>
  <c r="Z1570" i="6"/>
  <c r="Z1571" i="6"/>
  <c r="AK1571" i="6" s="1"/>
  <c r="Z1572" i="6"/>
  <c r="AM1572" i="6" s="1"/>
  <c r="Z1573" i="6"/>
  <c r="Z1574" i="6"/>
  <c r="Z1575" i="6"/>
  <c r="Z1576" i="6"/>
  <c r="Z1577" i="6"/>
  <c r="AK1577" i="6" s="1"/>
  <c r="Z1578" i="6"/>
  <c r="AM1578" i="6" s="1"/>
  <c r="Z1579" i="6"/>
  <c r="Z1580" i="6"/>
  <c r="AK1580" i="6" s="1"/>
  <c r="Z1581" i="6"/>
  <c r="AM1581" i="6" s="1"/>
  <c r="Z1582" i="6"/>
  <c r="Z1583" i="6"/>
  <c r="Z1584" i="6"/>
  <c r="Z1585" i="6"/>
  <c r="Z1586" i="6"/>
  <c r="Z1587" i="6"/>
  <c r="Z1588" i="6"/>
  <c r="Z1589" i="6"/>
  <c r="AK1589" i="6" s="1"/>
  <c r="Z1590" i="6"/>
  <c r="AM1590" i="6" s="1"/>
  <c r="Z1591" i="6"/>
  <c r="Z1592" i="6"/>
  <c r="Z1593" i="6"/>
  <c r="Z1594" i="6"/>
  <c r="Z1595" i="6"/>
  <c r="AK1595" i="6" s="1"/>
  <c r="Z1596" i="6"/>
  <c r="AM1596" i="6" s="1"/>
  <c r="Z1597" i="6"/>
  <c r="Z1598" i="6"/>
  <c r="AK1598" i="6" s="1"/>
  <c r="Z1599" i="6"/>
  <c r="AM1599" i="6" s="1"/>
  <c r="Z1600" i="6"/>
  <c r="Z1601" i="6"/>
  <c r="Z1602" i="6"/>
  <c r="Z1603" i="6"/>
  <c r="Z1604" i="6"/>
  <c r="Z1605" i="6"/>
  <c r="AM1605" i="6" s="1"/>
  <c r="Z1606" i="6"/>
  <c r="Z1607" i="6"/>
  <c r="AK1607" i="6" s="1"/>
  <c r="Z1608" i="6"/>
  <c r="AM1608" i="6" s="1"/>
  <c r="Z1609" i="6"/>
  <c r="Z1610" i="6"/>
  <c r="Z1611" i="6"/>
  <c r="Z1612" i="6"/>
  <c r="Z1613" i="6"/>
  <c r="AK1613" i="6" s="1"/>
  <c r="Z1614" i="6"/>
  <c r="AM1614" i="6" s="1"/>
  <c r="Z1615" i="6"/>
  <c r="Z1616" i="6"/>
  <c r="AK1616" i="6" s="1"/>
  <c r="Z1617" i="6"/>
  <c r="Z1618" i="6"/>
  <c r="Z1619" i="6"/>
  <c r="Z1620" i="6"/>
  <c r="Z1621" i="6"/>
  <c r="Z1622" i="6"/>
  <c r="Z1623" i="6"/>
  <c r="AM1623" i="6" s="1"/>
  <c r="Z1624" i="6"/>
  <c r="Z1625" i="6"/>
  <c r="AK1625" i="6" s="1"/>
  <c r="Z1626" i="6"/>
  <c r="AM1626" i="6" s="1"/>
  <c r="Z1627" i="6"/>
  <c r="Z1628" i="6"/>
  <c r="Z1629" i="6"/>
  <c r="Z1630" i="6"/>
  <c r="Z1631" i="6"/>
  <c r="AK1631" i="6" s="1"/>
  <c r="Z1632" i="6"/>
  <c r="AM1632" i="6" s="1"/>
  <c r="Z1633" i="6"/>
  <c r="Z1634" i="6"/>
  <c r="AK1634" i="6" s="1"/>
  <c r="Z1635" i="6"/>
  <c r="AM1635" i="6" s="1"/>
  <c r="Z1636" i="6"/>
  <c r="Z1637" i="6"/>
  <c r="Z1638" i="6"/>
  <c r="Z1639" i="6"/>
  <c r="Z1640" i="6"/>
  <c r="Z1641" i="6"/>
  <c r="Z1642" i="6"/>
  <c r="Z1643" i="6"/>
  <c r="AK1643" i="6" s="1"/>
  <c r="Z1644" i="6"/>
  <c r="AM1644" i="6" s="1"/>
  <c r="Z1645" i="6"/>
  <c r="Z1646" i="6"/>
  <c r="Z1647" i="6"/>
  <c r="Z1648" i="6"/>
  <c r="Z1649" i="6"/>
  <c r="AK1649" i="6" s="1"/>
  <c r="Z1650" i="6"/>
  <c r="AM1650" i="6" s="1"/>
  <c r="Z1651" i="6"/>
  <c r="Z1652" i="6"/>
  <c r="AK1652" i="6" s="1"/>
  <c r="Z1653" i="6"/>
  <c r="AM1653" i="6" s="1"/>
  <c r="Z1654" i="6"/>
  <c r="Z1655" i="6"/>
  <c r="AK1655" i="6" s="1"/>
  <c r="Z1656" i="6"/>
  <c r="AM1656" i="6" s="1"/>
  <c r="Z1657" i="6"/>
  <c r="Z1658" i="6"/>
  <c r="Z1659" i="6"/>
  <c r="Z1660" i="6"/>
  <c r="Z1661" i="6"/>
  <c r="AK1661" i="6" s="1"/>
  <c r="Z1662" i="6"/>
  <c r="Z1663" i="6"/>
  <c r="Z1664" i="6"/>
  <c r="Z1665" i="6"/>
  <c r="AM1665" i="6" s="1"/>
  <c r="Z1666" i="6"/>
  <c r="Z1667" i="6"/>
  <c r="AK1667" i="6" s="1"/>
  <c r="Z1668" i="6"/>
  <c r="AM1668" i="6" s="1"/>
  <c r="Z1669" i="6"/>
  <c r="Z1670" i="6"/>
  <c r="AK1670" i="6" s="1"/>
  <c r="Z1671" i="6"/>
  <c r="Z1672" i="6"/>
  <c r="Z1673" i="6"/>
  <c r="AK1673" i="6" s="1"/>
  <c r="Z1674" i="6"/>
  <c r="AM1674" i="6" s="1"/>
  <c r="Z1675" i="6"/>
  <c r="Z1676" i="6"/>
  <c r="Z1677" i="6"/>
  <c r="Z1678" i="6"/>
  <c r="Z1679" i="6"/>
  <c r="AK1679" i="6" s="1"/>
  <c r="Z1680" i="6"/>
  <c r="Z1681" i="6"/>
  <c r="Z1682" i="6"/>
  <c r="Z1683" i="6"/>
  <c r="AM1683" i="6" s="1"/>
  <c r="Z1684" i="6"/>
  <c r="Z1685" i="6"/>
  <c r="AK1685" i="6" s="1"/>
  <c r="Z1686" i="6"/>
  <c r="AM1686" i="6" s="1"/>
  <c r="Z1687" i="6"/>
  <c r="Z1688" i="6"/>
  <c r="AK1688" i="6" s="1"/>
  <c r="Z1689" i="6"/>
  <c r="Z1690" i="6"/>
  <c r="Z1691" i="6"/>
  <c r="AK1691" i="6" s="1"/>
  <c r="Z1692" i="6"/>
  <c r="AM1692" i="6" s="1"/>
  <c r="Z1693" i="6"/>
  <c r="Z1694" i="6"/>
  <c r="Z1695" i="6"/>
  <c r="Z1696" i="6"/>
  <c r="Z1697" i="6"/>
  <c r="AK1697" i="6" s="1"/>
  <c r="Z1698" i="6"/>
  <c r="Z1699" i="6"/>
  <c r="Z1700" i="6"/>
  <c r="Z1701" i="6"/>
  <c r="AM1701" i="6" s="1"/>
  <c r="Z1702" i="6"/>
  <c r="Z1703" i="6"/>
  <c r="AK1703" i="6" s="1"/>
  <c r="Z1704" i="6"/>
  <c r="AM1704" i="6" s="1"/>
  <c r="Z1705" i="6"/>
  <c r="Z1706" i="6"/>
  <c r="AK1706" i="6" s="1"/>
  <c r="Z1707" i="6"/>
  <c r="Z1708" i="6"/>
  <c r="Z1709" i="6"/>
  <c r="AK1709" i="6" s="1"/>
  <c r="Z1710" i="6"/>
  <c r="AM1710" i="6" s="1"/>
  <c r="Z1711" i="6"/>
  <c r="Z1712" i="6"/>
  <c r="Z1713" i="6"/>
  <c r="AM1713" i="6" s="1"/>
  <c r="Z1714" i="6"/>
  <c r="Z1715" i="6"/>
  <c r="AK1715" i="6" s="1"/>
  <c r="Z1716" i="6"/>
  <c r="Z1717" i="6"/>
  <c r="Z1718" i="6"/>
  <c r="Z1719" i="6"/>
  <c r="Z1720" i="6"/>
  <c r="Z1721" i="6"/>
  <c r="AK1721" i="6" s="1"/>
  <c r="Z1722" i="6"/>
  <c r="AM1722" i="6" s="1"/>
  <c r="Z1723" i="6"/>
  <c r="Z1724" i="6"/>
  <c r="AK1724" i="6" s="1"/>
  <c r="Z1725" i="6"/>
  <c r="Z1726" i="6"/>
  <c r="Z1727" i="6"/>
  <c r="AK1727" i="6" s="1"/>
  <c r="Z1728" i="6"/>
  <c r="AM1728" i="6" s="1"/>
  <c r="Z1729" i="6"/>
  <c r="Z1730" i="6"/>
  <c r="Z1731" i="6"/>
  <c r="AM1731" i="6" s="1"/>
  <c r="Z1732" i="6"/>
  <c r="Z1733" i="6"/>
  <c r="AK1733" i="6" s="1"/>
  <c r="Z1734" i="6"/>
  <c r="Z1735" i="6"/>
  <c r="Z1736" i="6"/>
  <c r="Z1737" i="6"/>
  <c r="Z1738" i="6"/>
  <c r="Z1739" i="6"/>
  <c r="AK1739" i="6" s="1"/>
  <c r="Z1740" i="6"/>
  <c r="AM1740" i="6" s="1"/>
  <c r="Z1741" i="6"/>
  <c r="Z1742" i="6"/>
  <c r="AK1742" i="6" s="1"/>
  <c r="Z1743" i="6"/>
  <c r="Z1744" i="6"/>
  <c r="Z1745" i="6"/>
  <c r="AK1745" i="6" s="1"/>
  <c r="Z1746" i="6"/>
  <c r="AM1746" i="6" s="1"/>
  <c r="Z1747" i="6"/>
  <c r="Z1748" i="6"/>
  <c r="Z1749" i="6"/>
  <c r="Z1750" i="6"/>
  <c r="Z1751" i="6"/>
  <c r="AK1751" i="6" s="1"/>
  <c r="Z1752" i="6"/>
  <c r="Z1753" i="6"/>
  <c r="Z1754" i="6"/>
  <c r="Z1755" i="6"/>
  <c r="Z1756" i="6"/>
  <c r="Z1757" i="6"/>
  <c r="AK1757" i="6" s="1"/>
  <c r="Z1758" i="6"/>
  <c r="AM1758" i="6" s="1"/>
  <c r="Z1759" i="6"/>
  <c r="Z1760" i="6"/>
  <c r="AK1760" i="6" s="1"/>
  <c r="Z1761" i="6"/>
  <c r="Z1762" i="6"/>
  <c r="Z1763" i="6"/>
  <c r="AK1763" i="6" s="1"/>
  <c r="Z1764" i="6"/>
  <c r="AM1764" i="6" s="1"/>
  <c r="Z1765" i="6"/>
  <c r="Z1766" i="6"/>
  <c r="Z1767" i="6"/>
  <c r="Z1768" i="6"/>
  <c r="Z1769" i="6"/>
  <c r="AK1769" i="6" s="1"/>
  <c r="Z1770" i="6"/>
  <c r="Z1771" i="6"/>
  <c r="Z1772" i="6"/>
  <c r="Z1773" i="6"/>
  <c r="AM1773" i="6" s="1"/>
  <c r="Z1774" i="6"/>
  <c r="Z1775" i="6"/>
  <c r="AK1775" i="6" s="1"/>
  <c r="Z1776" i="6"/>
  <c r="AM1776" i="6" s="1"/>
  <c r="Z1777" i="6"/>
  <c r="Z1778" i="6"/>
  <c r="AK1778" i="6" s="1"/>
  <c r="Z1779" i="6"/>
  <c r="Z1780" i="6"/>
  <c r="Z1781" i="6"/>
  <c r="AK1781" i="6" s="1"/>
  <c r="Z1782" i="6"/>
  <c r="AM1782" i="6" s="1"/>
  <c r="Z1783" i="6"/>
  <c r="Z1784" i="6"/>
  <c r="Z1785" i="6"/>
  <c r="Z1786" i="6"/>
  <c r="Z1787" i="6"/>
  <c r="AK1787" i="6" s="1"/>
  <c r="Z1788" i="6"/>
  <c r="Z1789" i="6"/>
  <c r="Z1790" i="6"/>
  <c r="Z1791" i="6"/>
  <c r="AM1791" i="6" s="1"/>
  <c r="Z1792" i="6"/>
  <c r="Z1793" i="6"/>
  <c r="AK1793" i="6" s="1"/>
  <c r="Z1794" i="6"/>
  <c r="AM1794" i="6" s="1"/>
  <c r="Z1795" i="6"/>
  <c r="Z1796" i="6"/>
  <c r="AK1796" i="6" s="1"/>
  <c r="Z1797" i="6"/>
  <c r="Z1798" i="6"/>
  <c r="Z1799" i="6"/>
  <c r="AK1799" i="6" s="1"/>
  <c r="Z1800" i="6"/>
  <c r="AM1800" i="6" s="1"/>
  <c r="Z1801" i="6"/>
  <c r="Z1802" i="6"/>
  <c r="Z1803" i="6"/>
  <c r="Z1804" i="6"/>
  <c r="Z1805" i="6"/>
  <c r="AK1805" i="6" s="1"/>
  <c r="Z1806" i="6"/>
  <c r="Z1807" i="6"/>
  <c r="Z1808" i="6"/>
  <c r="Z1809" i="6"/>
  <c r="Z1810" i="6"/>
  <c r="Z1811" i="6"/>
  <c r="AK1811" i="6" s="1"/>
  <c r="Z1812" i="6"/>
  <c r="AM1812" i="6" s="1"/>
  <c r="Z1813" i="6"/>
  <c r="Z1814" i="6"/>
  <c r="AK1814" i="6" s="1"/>
  <c r="Z1815" i="6"/>
  <c r="Z1816" i="6"/>
  <c r="Z1817" i="6"/>
  <c r="AK1817" i="6" s="1"/>
  <c r="Z1818" i="6"/>
  <c r="AM1818" i="6" s="1"/>
  <c r="Z1819" i="6"/>
  <c r="Z1820" i="6"/>
  <c r="Z1821" i="6"/>
  <c r="AM1821" i="6" s="1"/>
  <c r="Z1822" i="6"/>
  <c r="Z1823" i="6"/>
  <c r="AK1823" i="6" s="1"/>
  <c r="Z1824" i="6"/>
  <c r="Z1825" i="6"/>
  <c r="Z1826" i="6"/>
  <c r="Z1827" i="6"/>
  <c r="Z1828" i="6"/>
  <c r="Z1829" i="6"/>
  <c r="AK1829" i="6" s="1"/>
  <c r="Z1830" i="6"/>
  <c r="AM1830" i="6" s="1"/>
  <c r="Z1831" i="6"/>
  <c r="Z1832" i="6"/>
  <c r="AK1832" i="6" s="1"/>
  <c r="Z1833" i="6"/>
  <c r="Z1834" i="6"/>
  <c r="Z1835" i="6"/>
  <c r="AK1835" i="6" s="1"/>
  <c r="Z1836" i="6"/>
  <c r="AM1836" i="6" s="1"/>
  <c r="Z1837" i="6"/>
  <c r="Z1838" i="6"/>
  <c r="Z1839" i="6"/>
  <c r="Z1840" i="6"/>
  <c r="Z1841" i="6"/>
  <c r="AK1841" i="6" s="1"/>
  <c r="Z1842" i="6"/>
  <c r="Z1843" i="6"/>
  <c r="Z1844" i="6"/>
  <c r="Z1845" i="6"/>
  <c r="AM1845" i="6" s="1"/>
  <c r="Z1846" i="6"/>
  <c r="Z1847" i="6"/>
  <c r="AK1847" i="6" s="1"/>
  <c r="Z1848" i="6"/>
  <c r="AM1848" i="6" s="1"/>
  <c r="Z1849" i="6"/>
  <c r="Z1850" i="6"/>
  <c r="AK1850" i="6" s="1"/>
  <c r="Z1851" i="6"/>
  <c r="Z1852" i="6"/>
  <c r="Z1853" i="6"/>
  <c r="AK1853" i="6" s="1"/>
  <c r="Z1854" i="6"/>
  <c r="AM1854" i="6" s="1"/>
  <c r="Z1855" i="6"/>
  <c r="Z1856" i="6"/>
  <c r="Z1857" i="6"/>
  <c r="Z1858" i="6"/>
  <c r="Z1859" i="6"/>
  <c r="AK1859" i="6" s="1"/>
  <c r="Z1860" i="6"/>
  <c r="Z1861" i="6"/>
  <c r="Z1862" i="6"/>
  <c r="Z1863" i="6"/>
  <c r="Z1864" i="6"/>
  <c r="Z1865" i="6"/>
  <c r="AK1865" i="6" s="1"/>
  <c r="Z1866" i="6"/>
  <c r="AM1866" i="6" s="1"/>
  <c r="Z1867" i="6"/>
  <c r="Z1868" i="6"/>
  <c r="AK1868" i="6" s="1"/>
  <c r="Z1869" i="6"/>
  <c r="Z1870" i="6"/>
  <c r="Z1871" i="6"/>
  <c r="AK1871" i="6" s="1"/>
  <c r="Z1872" i="6"/>
  <c r="AM1872" i="6" s="1"/>
  <c r="Z1873" i="6"/>
  <c r="Z1874" i="6"/>
  <c r="Z1875" i="6"/>
  <c r="Z1876" i="6"/>
  <c r="Z1877" i="6"/>
  <c r="AK1877" i="6" s="1"/>
  <c r="Z6" i="6"/>
  <c r="AF64" i="6"/>
  <c r="AF112" i="6"/>
  <c r="AF113" i="6"/>
  <c r="AF203" i="6"/>
  <c r="AF204" i="6"/>
  <c r="AF208" i="6"/>
  <c r="AF283" i="6"/>
  <c r="AF287" i="6"/>
  <c r="AF383" i="6"/>
  <c r="AF396" i="6"/>
  <c r="AF402" i="6"/>
  <c r="AF404" i="6"/>
  <c r="AF446" i="6"/>
  <c r="AF520" i="6"/>
  <c r="AF589" i="6"/>
  <c r="AF813" i="6"/>
  <c r="AF862" i="6"/>
  <c r="AF864" i="6"/>
  <c r="AF868" i="6"/>
  <c r="AF871" i="6"/>
  <c r="AF876" i="6"/>
  <c r="AF921" i="6"/>
  <c r="AF925" i="6"/>
  <c r="AF1038" i="6"/>
  <c r="AF1042" i="6"/>
  <c r="AF1075" i="6"/>
  <c r="AF1090" i="6"/>
  <c r="AF1212" i="6"/>
  <c r="AF1296" i="6"/>
  <c r="AF1300" i="6"/>
  <c r="AF1302" i="6"/>
  <c r="AF1357" i="6"/>
  <c r="AF1378" i="6"/>
  <c r="AF1381" i="6"/>
  <c r="AF1392" i="6"/>
  <c r="AF1399" i="6"/>
  <c r="AF1410" i="6"/>
  <c r="AF1418" i="6"/>
  <c r="AF1423" i="6"/>
  <c r="AF1425" i="6"/>
  <c r="AF1439" i="6"/>
  <c r="AF1455" i="6"/>
  <c r="AF1460" i="6"/>
  <c r="AF1461" i="6"/>
  <c r="AF1465" i="6"/>
  <c r="AF1654" i="6"/>
  <c r="AA1654" i="6"/>
  <c r="AA1392" i="6"/>
  <c r="AA1399" i="6"/>
  <c r="AA1410" i="6"/>
  <c r="AA1418" i="6"/>
  <c r="AA1423" i="6"/>
  <c r="AA1425" i="6"/>
  <c r="AA1439" i="6"/>
  <c r="AA1455" i="6"/>
  <c r="AA1460" i="6"/>
  <c r="AA1461" i="6"/>
  <c r="AA1465" i="6"/>
  <c r="AA1381" i="6"/>
  <c r="AA64" i="6"/>
  <c r="AA112" i="6"/>
  <c r="AA113" i="6"/>
  <c r="AA203" i="6"/>
  <c r="AA204" i="6"/>
  <c r="AA208" i="6"/>
  <c r="AA283" i="6"/>
  <c r="AA287" i="6"/>
  <c r="AA383" i="6"/>
  <c r="AA396" i="6"/>
  <c r="AA402" i="6"/>
  <c r="AA404" i="6"/>
  <c r="AA446" i="6"/>
  <c r="AA520" i="6"/>
  <c r="AA589" i="6"/>
  <c r="AA813" i="6"/>
  <c r="AA862" i="6"/>
  <c r="AA864" i="6"/>
  <c r="AA868" i="6"/>
  <c r="AA871" i="6"/>
  <c r="AA876" i="6"/>
  <c r="AA921" i="6"/>
  <c r="AA925" i="6"/>
  <c r="AA1038" i="6"/>
  <c r="AA1042" i="6"/>
  <c r="AA1075" i="6"/>
  <c r="AA1090" i="6"/>
  <c r="AA1212" i="6"/>
  <c r="AA1296" i="6"/>
  <c r="AA1300" i="6"/>
  <c r="AA1302" i="6"/>
  <c r="AA1357" i="6"/>
  <c r="AA1378" i="6"/>
  <c r="V1879" i="6"/>
  <c r="V1878" i="6"/>
  <c r="W1885" i="6"/>
  <c r="X1885" i="6"/>
  <c r="Y1885" i="6"/>
  <c r="V1885" i="6"/>
  <c r="W1884" i="6"/>
  <c r="X1884" i="6"/>
  <c r="Y1884" i="6"/>
  <c r="V46" i="6"/>
  <c r="W1882" i="6"/>
  <c r="X1882" i="6"/>
  <c r="Y1882" i="6"/>
  <c r="W1881" i="6"/>
  <c r="X1881" i="6"/>
  <c r="Y1881" i="6"/>
  <c r="W1880" i="6"/>
  <c r="X1880" i="6"/>
  <c r="Y1880" i="6"/>
  <c r="V1882" i="6"/>
  <c r="V1881" i="6"/>
  <c r="V49" i="6"/>
  <c r="V1880" i="6"/>
  <c r="W48" i="6"/>
  <c r="X48" i="6"/>
  <c r="Y48" i="6"/>
  <c r="V48" i="6"/>
  <c r="Y1878" i="6"/>
  <c r="X1878" i="6"/>
  <c r="W1878" i="6"/>
  <c r="W1879" i="6"/>
  <c r="X1879" i="6"/>
  <c r="Y1879" i="6"/>
  <c r="Y47" i="6"/>
  <c r="X47" i="6"/>
  <c r="W47" i="6"/>
  <c r="Y46" i="6"/>
  <c r="X46" i="6"/>
  <c r="W46" i="6"/>
  <c r="V47" i="6"/>
  <c r="V50" i="6" s="1"/>
  <c r="H2122" i="6"/>
  <c r="H2123" i="6"/>
  <c r="J2122" i="6"/>
  <c r="J1207" i="6"/>
  <c r="K2122" i="6"/>
  <c r="I2122" i="6"/>
  <c r="AK1857" i="6" l="1"/>
  <c r="AL1857" i="6"/>
  <c r="AN1857" i="6"/>
  <c r="AK1827" i="6"/>
  <c r="AL1827" i="6"/>
  <c r="AN1827" i="6"/>
  <c r="AK1797" i="6"/>
  <c r="AL1797" i="6"/>
  <c r="AN1797" i="6"/>
  <c r="AK1767" i="6"/>
  <c r="AL1767" i="6"/>
  <c r="AN1767" i="6"/>
  <c r="AK1737" i="6"/>
  <c r="AL1737" i="6"/>
  <c r="AN1737" i="6"/>
  <c r="AK1707" i="6"/>
  <c r="AL1707" i="6"/>
  <c r="AN1707" i="6"/>
  <c r="AK1677" i="6"/>
  <c r="AL1677" i="6"/>
  <c r="AN1677" i="6"/>
  <c r="AK1647" i="6"/>
  <c r="AL1647" i="6"/>
  <c r="AN1647" i="6"/>
  <c r="AK1617" i="6"/>
  <c r="AL1617" i="6"/>
  <c r="AN1617" i="6"/>
  <c r="AK1593" i="6"/>
  <c r="AL1593" i="6"/>
  <c r="AN1593" i="6"/>
  <c r="AK1575" i="6"/>
  <c r="AL1575" i="6"/>
  <c r="AN1575" i="6"/>
  <c r="AK1545" i="6"/>
  <c r="AL1545" i="6"/>
  <c r="AN1545" i="6"/>
  <c r="AK1527" i="6"/>
  <c r="AL1527" i="6"/>
  <c r="AN1527" i="6"/>
  <c r="AK1503" i="6"/>
  <c r="AL1503" i="6"/>
  <c r="AM1503" i="6"/>
  <c r="AP1503" i="6" s="1"/>
  <c r="AK1479" i="6"/>
  <c r="AL1479" i="6"/>
  <c r="AM1479" i="6"/>
  <c r="AP1479" i="6" s="1"/>
  <c r="AK1467" i="6"/>
  <c r="AL1467" i="6"/>
  <c r="AM1467" i="6"/>
  <c r="AP1467" i="6" s="1"/>
  <c r="AN1467" i="6"/>
  <c r="AK1443" i="6"/>
  <c r="AL1443" i="6"/>
  <c r="AM1443" i="6"/>
  <c r="AP1443" i="6" s="1"/>
  <c r="AN1443" i="6"/>
  <c r="AK1413" i="6"/>
  <c r="AL1413" i="6"/>
  <c r="AM1413" i="6"/>
  <c r="AN1413" i="6"/>
  <c r="AK1395" i="6"/>
  <c r="AL1395" i="6"/>
  <c r="AM1395" i="6"/>
  <c r="AP1395" i="6" s="1"/>
  <c r="AK1371" i="6"/>
  <c r="AL1371" i="6"/>
  <c r="AM1371" i="6"/>
  <c r="AP1371" i="6" s="1"/>
  <c r="AN1371" i="6"/>
  <c r="AK1347" i="6"/>
  <c r="AL1347" i="6"/>
  <c r="AM1347" i="6"/>
  <c r="AP1347" i="6" s="1"/>
  <c r="AK1317" i="6"/>
  <c r="AL1317" i="6"/>
  <c r="AM1317" i="6"/>
  <c r="AP1317" i="6" s="1"/>
  <c r="AN1317" i="6"/>
  <c r="AK1293" i="6"/>
  <c r="AL1293" i="6"/>
  <c r="AM1293" i="6"/>
  <c r="AN1293" i="6"/>
  <c r="AK1269" i="6"/>
  <c r="AL1269" i="6"/>
  <c r="AM1269" i="6"/>
  <c r="AP1269" i="6" s="1"/>
  <c r="AN1269" i="6"/>
  <c r="AK1245" i="6"/>
  <c r="AL1245" i="6"/>
  <c r="AM1245" i="6"/>
  <c r="AP1245" i="6" s="1"/>
  <c r="AN1245" i="6"/>
  <c r="AK1221" i="6"/>
  <c r="AL1221" i="6"/>
  <c r="AM1221" i="6"/>
  <c r="AN1221" i="6"/>
  <c r="AK1203" i="6"/>
  <c r="AL1203" i="6"/>
  <c r="AM1203" i="6"/>
  <c r="AP1203" i="6" s="1"/>
  <c r="AN1203" i="6"/>
  <c r="AK1179" i="6"/>
  <c r="AL1179" i="6"/>
  <c r="AM1179" i="6"/>
  <c r="AP1179" i="6" s="1"/>
  <c r="AN1179" i="6"/>
  <c r="AK1155" i="6"/>
  <c r="AL1155" i="6"/>
  <c r="AM1155" i="6"/>
  <c r="AN1131" i="6"/>
  <c r="AK1131" i="6"/>
  <c r="AL1131" i="6"/>
  <c r="AM1131" i="6"/>
  <c r="AP1131" i="6" s="1"/>
  <c r="AN1107" i="6"/>
  <c r="AK1107" i="6"/>
  <c r="AL1107" i="6"/>
  <c r="AM1107" i="6"/>
  <c r="AP1107" i="6" s="1"/>
  <c r="AL1089" i="6"/>
  <c r="AN1089" i="6"/>
  <c r="AK1089" i="6"/>
  <c r="AM1089" i="6"/>
  <c r="AP1089" i="6" s="1"/>
  <c r="AL1059" i="6"/>
  <c r="AN1059" i="6"/>
  <c r="AK1059" i="6"/>
  <c r="AM1059" i="6"/>
  <c r="AP1059" i="6" s="1"/>
  <c r="AL1005" i="6"/>
  <c r="AN1005" i="6"/>
  <c r="AK1005" i="6"/>
  <c r="AM1005" i="6"/>
  <c r="AL957" i="6"/>
  <c r="AM957" i="6"/>
  <c r="AP957" i="6" s="1"/>
  <c r="AN957" i="6"/>
  <c r="AK957" i="6"/>
  <c r="AM771" i="6"/>
  <c r="AL771" i="6"/>
  <c r="AK771" i="6"/>
  <c r="AN771" i="6"/>
  <c r="AK1876" i="6"/>
  <c r="AL1876" i="6"/>
  <c r="AM1876" i="6"/>
  <c r="AP1876" i="6" s="1"/>
  <c r="AN1876" i="6"/>
  <c r="AK1870" i="6"/>
  <c r="AL1870" i="6"/>
  <c r="AM1870" i="6"/>
  <c r="AP1870" i="6" s="1"/>
  <c r="AN1870" i="6"/>
  <c r="AK1864" i="6"/>
  <c r="AL1864" i="6"/>
  <c r="AM1864" i="6"/>
  <c r="AN1864" i="6"/>
  <c r="AK1858" i="6"/>
  <c r="AL1858" i="6"/>
  <c r="AM1858" i="6"/>
  <c r="AP1858" i="6" s="1"/>
  <c r="AN1858" i="6"/>
  <c r="AK1852" i="6"/>
  <c r="AL1852" i="6"/>
  <c r="AM1852" i="6"/>
  <c r="AP1852" i="6" s="1"/>
  <c r="AN1852" i="6"/>
  <c r="AK1846" i="6"/>
  <c r="AL1846" i="6"/>
  <c r="AM1846" i="6"/>
  <c r="AN1846" i="6"/>
  <c r="AK1840" i="6"/>
  <c r="AL1840" i="6"/>
  <c r="AM1840" i="6"/>
  <c r="AP1840" i="6" s="1"/>
  <c r="AN1840" i="6"/>
  <c r="AK1834" i="6"/>
  <c r="AL1834" i="6"/>
  <c r="AM1834" i="6"/>
  <c r="AP1834" i="6" s="1"/>
  <c r="AN1834" i="6"/>
  <c r="AK1828" i="6"/>
  <c r="AL1828" i="6"/>
  <c r="AM1828" i="6"/>
  <c r="AN1828" i="6"/>
  <c r="AK1822" i="6"/>
  <c r="AL1822" i="6"/>
  <c r="AM1822" i="6"/>
  <c r="AP1822" i="6" s="1"/>
  <c r="AN1822" i="6"/>
  <c r="AK1816" i="6"/>
  <c r="AL1816" i="6"/>
  <c r="AM1816" i="6"/>
  <c r="AP1816" i="6" s="1"/>
  <c r="AN1816" i="6"/>
  <c r="AK1810" i="6"/>
  <c r="AL1810" i="6"/>
  <c r="AM1810" i="6"/>
  <c r="AN1810" i="6"/>
  <c r="AK1804" i="6"/>
  <c r="AL1804" i="6"/>
  <c r="AM1804" i="6"/>
  <c r="AP1804" i="6" s="1"/>
  <c r="AN1804" i="6"/>
  <c r="AK1798" i="6"/>
  <c r="AL1798" i="6"/>
  <c r="AM1798" i="6"/>
  <c r="AP1798" i="6" s="1"/>
  <c r="AN1798" i="6"/>
  <c r="AK1792" i="6"/>
  <c r="AL1792" i="6"/>
  <c r="AM1792" i="6"/>
  <c r="AN1792" i="6"/>
  <c r="AK1786" i="6"/>
  <c r="AL1786" i="6"/>
  <c r="AM1786" i="6"/>
  <c r="AP1786" i="6" s="1"/>
  <c r="AN1786" i="6"/>
  <c r="AK1780" i="6"/>
  <c r="AL1780" i="6"/>
  <c r="AM1780" i="6"/>
  <c r="AP1780" i="6" s="1"/>
  <c r="AN1780" i="6"/>
  <c r="AK1774" i="6"/>
  <c r="AL1774" i="6"/>
  <c r="AM1774" i="6"/>
  <c r="AN1774" i="6"/>
  <c r="AK1768" i="6"/>
  <c r="AL1768" i="6"/>
  <c r="AM1768" i="6"/>
  <c r="AP1768" i="6" s="1"/>
  <c r="AN1768" i="6"/>
  <c r="AK1762" i="6"/>
  <c r="AL1762" i="6"/>
  <c r="AM1762" i="6"/>
  <c r="AP1762" i="6" s="1"/>
  <c r="AN1762" i="6"/>
  <c r="AK1756" i="6"/>
  <c r="AL1756" i="6"/>
  <c r="AM1756" i="6"/>
  <c r="AN1756" i="6"/>
  <c r="AK1750" i="6"/>
  <c r="AL1750" i="6"/>
  <c r="AM1750" i="6"/>
  <c r="AP1750" i="6" s="1"/>
  <c r="AN1750" i="6"/>
  <c r="AK1744" i="6"/>
  <c r="AL1744" i="6"/>
  <c r="AM1744" i="6"/>
  <c r="AP1744" i="6" s="1"/>
  <c r="AN1744" i="6"/>
  <c r="AK1738" i="6"/>
  <c r="AL1738" i="6"/>
  <c r="AM1738" i="6"/>
  <c r="AN1738" i="6"/>
  <c r="AK1732" i="6"/>
  <c r="AL1732" i="6"/>
  <c r="AM1732" i="6"/>
  <c r="AP1732" i="6" s="1"/>
  <c r="AN1732" i="6"/>
  <c r="AK1726" i="6"/>
  <c r="AL1726" i="6"/>
  <c r="AM1726" i="6"/>
  <c r="AP1726" i="6" s="1"/>
  <c r="AN1726" i="6"/>
  <c r="AK1720" i="6"/>
  <c r="AL1720" i="6"/>
  <c r="AM1720" i="6"/>
  <c r="AN1720" i="6"/>
  <c r="AK1714" i="6"/>
  <c r="AL1714" i="6"/>
  <c r="AM1714" i="6"/>
  <c r="AP1714" i="6" s="1"/>
  <c r="AN1714" i="6"/>
  <c r="AK1708" i="6"/>
  <c r="AL1708" i="6"/>
  <c r="AM1708" i="6"/>
  <c r="AP1708" i="6" s="1"/>
  <c r="AN1708" i="6"/>
  <c r="AK1702" i="6"/>
  <c r="AL1702" i="6"/>
  <c r="AM1702" i="6"/>
  <c r="AN1702" i="6"/>
  <c r="AK1696" i="6"/>
  <c r="AL1696" i="6"/>
  <c r="AM1696" i="6"/>
  <c r="AP1696" i="6" s="1"/>
  <c r="AN1696" i="6"/>
  <c r="AK1690" i="6"/>
  <c r="AL1690" i="6"/>
  <c r="AM1690" i="6"/>
  <c r="AP1690" i="6" s="1"/>
  <c r="AN1690" i="6"/>
  <c r="AK1684" i="6"/>
  <c r="AL1684" i="6"/>
  <c r="AM1684" i="6"/>
  <c r="AN1684" i="6"/>
  <c r="AK1678" i="6"/>
  <c r="AL1678" i="6"/>
  <c r="AM1678" i="6"/>
  <c r="AP1678" i="6" s="1"/>
  <c r="AN1678" i="6"/>
  <c r="AK1672" i="6"/>
  <c r="AL1672" i="6"/>
  <c r="AM1672" i="6"/>
  <c r="AP1672" i="6" s="1"/>
  <c r="AN1672" i="6"/>
  <c r="AK1666" i="6"/>
  <c r="AL1666" i="6"/>
  <c r="AM1666" i="6"/>
  <c r="AN1666" i="6"/>
  <c r="AK1660" i="6"/>
  <c r="AL1660" i="6"/>
  <c r="AM1660" i="6"/>
  <c r="AP1660" i="6" s="1"/>
  <c r="AN1660" i="6"/>
  <c r="AL1654" i="6"/>
  <c r="AM1654" i="6"/>
  <c r="AP1654" i="6" s="1"/>
  <c r="AN1654" i="6"/>
  <c r="AK1648" i="6"/>
  <c r="AL1648" i="6"/>
  <c r="AM1648" i="6"/>
  <c r="AP1648" i="6" s="1"/>
  <c r="AN1648" i="6"/>
  <c r="AK1642" i="6"/>
  <c r="AL1642" i="6"/>
  <c r="AM1642" i="6"/>
  <c r="AN1642" i="6"/>
  <c r="AK1636" i="6"/>
  <c r="AL1636" i="6"/>
  <c r="AM1636" i="6"/>
  <c r="AP1636" i="6" s="1"/>
  <c r="AN1636" i="6"/>
  <c r="AK1630" i="6"/>
  <c r="AL1630" i="6"/>
  <c r="AM1630" i="6"/>
  <c r="AP1630" i="6" s="1"/>
  <c r="AN1630" i="6"/>
  <c r="AK1624" i="6"/>
  <c r="AL1624" i="6"/>
  <c r="AM1624" i="6"/>
  <c r="AN1624" i="6"/>
  <c r="AK1618" i="6"/>
  <c r="AL1618" i="6"/>
  <c r="AM1618" i="6"/>
  <c r="AP1618" i="6" s="1"/>
  <c r="AN1618" i="6"/>
  <c r="AK1612" i="6"/>
  <c r="AL1612" i="6"/>
  <c r="AM1612" i="6"/>
  <c r="AP1612" i="6" s="1"/>
  <c r="AN1612" i="6"/>
  <c r="AK1606" i="6"/>
  <c r="AL1606" i="6"/>
  <c r="AM1606" i="6"/>
  <c r="AN1606" i="6"/>
  <c r="AK1600" i="6"/>
  <c r="AL1600" i="6"/>
  <c r="AM1600" i="6"/>
  <c r="AP1600" i="6" s="1"/>
  <c r="AN1600" i="6"/>
  <c r="AK1594" i="6"/>
  <c r="AL1594" i="6"/>
  <c r="AM1594" i="6"/>
  <c r="AP1594" i="6" s="1"/>
  <c r="AN1594" i="6"/>
  <c r="AK1588" i="6"/>
  <c r="AL1588" i="6"/>
  <c r="AM1588" i="6"/>
  <c r="AN1588" i="6"/>
  <c r="AK1582" i="6"/>
  <c r="AL1582" i="6"/>
  <c r="AM1582" i="6"/>
  <c r="AP1582" i="6" s="1"/>
  <c r="AN1582" i="6"/>
  <c r="AK1576" i="6"/>
  <c r="AL1576" i="6"/>
  <c r="AM1576" i="6"/>
  <c r="AP1576" i="6" s="1"/>
  <c r="AN1576" i="6"/>
  <c r="AK1570" i="6"/>
  <c r="AL1570" i="6"/>
  <c r="AM1570" i="6"/>
  <c r="AN1570" i="6"/>
  <c r="AK1564" i="6"/>
  <c r="AL1564" i="6"/>
  <c r="AM1564" i="6"/>
  <c r="AP1564" i="6" s="1"/>
  <c r="AN1564" i="6"/>
  <c r="AK1558" i="6"/>
  <c r="AL1558" i="6"/>
  <c r="AM1558" i="6"/>
  <c r="AP1558" i="6" s="1"/>
  <c r="AN1558" i="6"/>
  <c r="AK1552" i="6"/>
  <c r="AL1552" i="6"/>
  <c r="AM1552" i="6"/>
  <c r="AN1552" i="6"/>
  <c r="AK1546" i="6"/>
  <c r="AL1546" i="6"/>
  <c r="AM1546" i="6"/>
  <c r="AP1546" i="6" s="1"/>
  <c r="AN1546" i="6"/>
  <c r="AK1540" i="6"/>
  <c r="AL1540" i="6"/>
  <c r="AM1540" i="6"/>
  <c r="AP1540" i="6" s="1"/>
  <c r="AN1540" i="6"/>
  <c r="AK1534" i="6"/>
  <c r="AL1534" i="6"/>
  <c r="AM1534" i="6"/>
  <c r="AN1534" i="6"/>
  <c r="AK1528" i="6"/>
  <c r="AL1528" i="6"/>
  <c r="AM1528" i="6"/>
  <c r="AP1528" i="6" s="1"/>
  <c r="AN1528" i="6"/>
  <c r="AN1522" i="6"/>
  <c r="AK1522" i="6"/>
  <c r="AL1522" i="6"/>
  <c r="AM1522" i="6"/>
  <c r="AM1516" i="6"/>
  <c r="AN1516" i="6"/>
  <c r="AK1516" i="6"/>
  <c r="AL1516" i="6"/>
  <c r="AM1510" i="6"/>
  <c r="AN1510" i="6"/>
  <c r="AK1510" i="6"/>
  <c r="AM1504" i="6"/>
  <c r="AN1504" i="6"/>
  <c r="AL1504" i="6"/>
  <c r="AK1504" i="6"/>
  <c r="AL1498" i="6"/>
  <c r="AM1498" i="6"/>
  <c r="AP1498" i="6" s="1"/>
  <c r="AN1498" i="6"/>
  <c r="AK1498" i="6"/>
  <c r="AL1492" i="6"/>
  <c r="AM1492" i="6"/>
  <c r="AP1492" i="6" s="1"/>
  <c r="AN1492" i="6"/>
  <c r="AK1492" i="6"/>
  <c r="AL1486" i="6"/>
  <c r="AM1486" i="6"/>
  <c r="AN1486" i="6"/>
  <c r="AK1486" i="6"/>
  <c r="AL1480" i="6"/>
  <c r="AM1480" i="6"/>
  <c r="AP1480" i="6" s="1"/>
  <c r="AN1480" i="6"/>
  <c r="AK1480" i="6"/>
  <c r="AL1474" i="6"/>
  <c r="AM1474" i="6"/>
  <c r="AP1474" i="6" s="1"/>
  <c r="AN1474" i="6"/>
  <c r="AK1474" i="6"/>
  <c r="AL1468" i="6"/>
  <c r="AM1468" i="6"/>
  <c r="AN1468" i="6"/>
  <c r="AK1468" i="6"/>
  <c r="AL1462" i="6"/>
  <c r="AM1462" i="6"/>
  <c r="AP1462" i="6" s="1"/>
  <c r="AN1462" i="6"/>
  <c r="AK1462" i="6"/>
  <c r="AL1456" i="6"/>
  <c r="AM1456" i="6"/>
  <c r="AP1456" i="6" s="1"/>
  <c r="AN1456" i="6"/>
  <c r="AK1456" i="6"/>
  <c r="AL1450" i="6"/>
  <c r="AM1450" i="6"/>
  <c r="AN1450" i="6"/>
  <c r="AK1450" i="6"/>
  <c r="AL1444" i="6"/>
  <c r="AM1444" i="6"/>
  <c r="AP1444" i="6" s="1"/>
  <c r="AN1444" i="6"/>
  <c r="AK1444" i="6"/>
  <c r="AL1438" i="6"/>
  <c r="AM1438" i="6"/>
  <c r="AP1438" i="6" s="1"/>
  <c r="AN1438" i="6"/>
  <c r="AK1438" i="6"/>
  <c r="AL1432" i="6"/>
  <c r="AM1432" i="6"/>
  <c r="AN1432" i="6"/>
  <c r="AK1432" i="6"/>
  <c r="AL1426" i="6"/>
  <c r="AM1426" i="6"/>
  <c r="AP1426" i="6" s="1"/>
  <c r="AN1426" i="6"/>
  <c r="AK1426" i="6"/>
  <c r="AL1420" i="6"/>
  <c r="AM1420" i="6"/>
  <c r="AP1420" i="6" s="1"/>
  <c r="AN1420" i="6"/>
  <c r="AK1420" i="6"/>
  <c r="AL1414" i="6"/>
  <c r="AM1414" i="6"/>
  <c r="AN1414" i="6"/>
  <c r="AK1414" i="6"/>
  <c r="AL1408" i="6"/>
  <c r="AM1408" i="6"/>
  <c r="AP1408" i="6" s="1"/>
  <c r="AN1408" i="6"/>
  <c r="AK1408" i="6"/>
  <c r="AL1402" i="6"/>
  <c r="AM1402" i="6"/>
  <c r="AP1402" i="6" s="1"/>
  <c r="AN1402" i="6"/>
  <c r="AK1402" i="6"/>
  <c r="AL1396" i="6"/>
  <c r="AM1396" i="6"/>
  <c r="AN1396" i="6"/>
  <c r="AK1396" i="6"/>
  <c r="AL1390" i="6"/>
  <c r="AM1390" i="6"/>
  <c r="AP1390" i="6" s="1"/>
  <c r="AN1390" i="6"/>
  <c r="AK1390" i="6"/>
  <c r="AL1384" i="6"/>
  <c r="AM1384" i="6"/>
  <c r="AP1384" i="6" s="1"/>
  <c r="AN1384" i="6"/>
  <c r="AK1384" i="6"/>
  <c r="AL1378" i="6"/>
  <c r="AM1378" i="6"/>
  <c r="AN1378" i="6"/>
  <c r="AL1372" i="6"/>
  <c r="AM1372" i="6"/>
  <c r="AN1372" i="6"/>
  <c r="AK1372" i="6"/>
  <c r="AL1366" i="6"/>
  <c r="AM1366" i="6"/>
  <c r="AP1366" i="6" s="1"/>
  <c r="AN1366" i="6"/>
  <c r="AK1366" i="6"/>
  <c r="AL1360" i="6"/>
  <c r="AM1360" i="6"/>
  <c r="AP1360" i="6" s="1"/>
  <c r="AN1360" i="6"/>
  <c r="AK1360" i="6"/>
  <c r="AL1354" i="6"/>
  <c r="AM1354" i="6"/>
  <c r="AN1354" i="6"/>
  <c r="AK1354" i="6"/>
  <c r="AL1348" i="6"/>
  <c r="AM1348" i="6"/>
  <c r="AP1348" i="6" s="1"/>
  <c r="AN1348" i="6"/>
  <c r="AK1348" i="6"/>
  <c r="AL1342" i="6"/>
  <c r="AM1342" i="6"/>
  <c r="AP1342" i="6" s="1"/>
  <c r="AN1342" i="6"/>
  <c r="AK1342" i="6"/>
  <c r="AL1336" i="6"/>
  <c r="AM1336" i="6"/>
  <c r="AN1336" i="6"/>
  <c r="AK1336" i="6"/>
  <c r="AL1330" i="6"/>
  <c r="AM1330" i="6"/>
  <c r="AP1330" i="6" s="1"/>
  <c r="AN1330" i="6"/>
  <c r="AK1330" i="6"/>
  <c r="AL1324" i="6"/>
  <c r="AM1324" i="6"/>
  <c r="AP1324" i="6" s="1"/>
  <c r="AN1324" i="6"/>
  <c r="AK1324" i="6"/>
  <c r="AL1318" i="6"/>
  <c r="AM1318" i="6"/>
  <c r="AN1318" i="6"/>
  <c r="AK1318" i="6"/>
  <c r="AL1312" i="6"/>
  <c r="AM1312" i="6"/>
  <c r="AP1312" i="6" s="1"/>
  <c r="AN1312" i="6"/>
  <c r="AK1312" i="6"/>
  <c r="AL1306" i="6"/>
  <c r="AM1306" i="6"/>
  <c r="AP1306" i="6" s="1"/>
  <c r="AN1306" i="6"/>
  <c r="AK1306" i="6"/>
  <c r="AL1300" i="6"/>
  <c r="AM1300" i="6"/>
  <c r="AN1300" i="6"/>
  <c r="AL1294" i="6"/>
  <c r="AM1294" i="6"/>
  <c r="AN1294" i="6"/>
  <c r="AK1294" i="6"/>
  <c r="AL1288" i="6"/>
  <c r="AM1288" i="6"/>
  <c r="AP1288" i="6" s="1"/>
  <c r="AN1288" i="6"/>
  <c r="AK1288" i="6"/>
  <c r="AL1282" i="6"/>
  <c r="AM1282" i="6"/>
  <c r="AP1282" i="6" s="1"/>
  <c r="AN1282" i="6"/>
  <c r="AK1282" i="6"/>
  <c r="AL1276" i="6"/>
  <c r="AM1276" i="6"/>
  <c r="AN1276" i="6"/>
  <c r="AK1276" i="6"/>
  <c r="AL1270" i="6"/>
  <c r="AM1270" i="6"/>
  <c r="AP1270" i="6" s="1"/>
  <c r="AN1270" i="6"/>
  <c r="AK1270" i="6"/>
  <c r="AL1264" i="6"/>
  <c r="AM1264" i="6"/>
  <c r="AP1264" i="6" s="1"/>
  <c r="AN1264" i="6"/>
  <c r="AK1264" i="6"/>
  <c r="AL1258" i="6"/>
  <c r="AM1258" i="6"/>
  <c r="AN1258" i="6"/>
  <c r="AK1258" i="6"/>
  <c r="AL1252" i="6"/>
  <c r="AM1252" i="6"/>
  <c r="AP1252" i="6" s="1"/>
  <c r="AN1252" i="6"/>
  <c r="AK1252" i="6"/>
  <c r="AL1246" i="6"/>
  <c r="AM1246" i="6"/>
  <c r="AP1246" i="6" s="1"/>
  <c r="AN1246" i="6"/>
  <c r="AK1246" i="6"/>
  <c r="AL1240" i="6"/>
  <c r="AM1240" i="6"/>
  <c r="AN1240" i="6"/>
  <c r="AK1240" i="6"/>
  <c r="AL1234" i="6"/>
  <c r="AM1234" i="6"/>
  <c r="AP1234" i="6" s="1"/>
  <c r="AN1234" i="6"/>
  <c r="AK1234" i="6"/>
  <c r="AL1228" i="6"/>
  <c r="AM1228" i="6"/>
  <c r="AP1228" i="6" s="1"/>
  <c r="AN1228" i="6"/>
  <c r="AK1228" i="6"/>
  <c r="AL1222" i="6"/>
  <c r="AM1222" i="6"/>
  <c r="AN1222" i="6"/>
  <c r="AK1222" i="6"/>
  <c r="AL1216" i="6"/>
  <c r="AM1216" i="6"/>
  <c r="AP1216" i="6" s="1"/>
  <c r="AN1216" i="6"/>
  <c r="AK1216" i="6"/>
  <c r="AL1210" i="6"/>
  <c r="AM1210" i="6"/>
  <c r="AP1210" i="6" s="1"/>
  <c r="AN1210" i="6"/>
  <c r="AK1210" i="6"/>
  <c r="AL1204" i="6"/>
  <c r="AM1204" i="6"/>
  <c r="AN1204" i="6"/>
  <c r="AK1204" i="6"/>
  <c r="AL1198" i="6"/>
  <c r="AM1198" i="6"/>
  <c r="AP1198" i="6" s="1"/>
  <c r="AN1198" i="6"/>
  <c r="AK1198" i="6"/>
  <c r="AL1192" i="6"/>
  <c r="AM1192" i="6"/>
  <c r="AP1192" i="6" s="1"/>
  <c r="AN1192" i="6"/>
  <c r="AK1192" i="6"/>
  <c r="AL1186" i="6"/>
  <c r="AM1186" i="6"/>
  <c r="AN1186" i="6"/>
  <c r="AK1186" i="6"/>
  <c r="AL1180" i="6"/>
  <c r="AM1180" i="6"/>
  <c r="AP1180" i="6" s="1"/>
  <c r="AN1180" i="6"/>
  <c r="AK1180" i="6"/>
  <c r="AL1174" i="6"/>
  <c r="AM1174" i="6"/>
  <c r="AP1174" i="6" s="1"/>
  <c r="AN1174" i="6"/>
  <c r="AK1174" i="6"/>
  <c r="AL1168" i="6"/>
  <c r="AM1168" i="6"/>
  <c r="AN1168" i="6"/>
  <c r="AK1168" i="6"/>
  <c r="AL1162" i="6"/>
  <c r="AM1162" i="6"/>
  <c r="AP1162" i="6" s="1"/>
  <c r="AN1162" i="6"/>
  <c r="AK1162" i="6"/>
  <c r="AL1156" i="6"/>
  <c r="AM1156" i="6"/>
  <c r="AP1156" i="6" s="1"/>
  <c r="AN1156" i="6"/>
  <c r="AK1156" i="6"/>
  <c r="AL1150" i="6"/>
  <c r="AM1150" i="6"/>
  <c r="AN1150" i="6"/>
  <c r="AK1150" i="6"/>
  <c r="AL1144" i="6"/>
  <c r="AM1144" i="6"/>
  <c r="AP1144" i="6" s="1"/>
  <c r="AN1144" i="6"/>
  <c r="AK1144" i="6"/>
  <c r="AK1138" i="6"/>
  <c r="AL1138" i="6"/>
  <c r="AM1138" i="6"/>
  <c r="AN1138" i="6"/>
  <c r="AM1132" i="6"/>
  <c r="AN1132" i="6"/>
  <c r="AL1132" i="6"/>
  <c r="AK1132" i="6"/>
  <c r="AM1126" i="6"/>
  <c r="AK1126" i="6"/>
  <c r="AN1126" i="6"/>
  <c r="AM1120" i="6"/>
  <c r="AL1120" i="6"/>
  <c r="AN1120" i="6"/>
  <c r="AK1120" i="6"/>
  <c r="AM1114" i="6"/>
  <c r="AK1114" i="6"/>
  <c r="AL1114" i="6"/>
  <c r="AN1114" i="6"/>
  <c r="AM1108" i="6"/>
  <c r="AK1108" i="6"/>
  <c r="AN1108" i="6"/>
  <c r="AL1108" i="6"/>
  <c r="AM1102" i="6"/>
  <c r="AL1102" i="6"/>
  <c r="AN1102" i="6"/>
  <c r="AK1102" i="6"/>
  <c r="AN1096" i="6"/>
  <c r="AM1096" i="6"/>
  <c r="AK1096" i="6"/>
  <c r="AL1096" i="6"/>
  <c r="AN1090" i="6"/>
  <c r="AM1090" i="6"/>
  <c r="AL1090" i="6"/>
  <c r="AN1084" i="6"/>
  <c r="AM1084" i="6"/>
  <c r="AP1084" i="6" s="1"/>
  <c r="AK1084" i="6"/>
  <c r="AN1078" i="6"/>
  <c r="AM1078" i="6"/>
  <c r="AK1078" i="6"/>
  <c r="AL1078" i="6"/>
  <c r="AN1072" i="6"/>
  <c r="AM1072" i="6"/>
  <c r="AK1072" i="6"/>
  <c r="AL1072" i="6"/>
  <c r="AN1066" i="6"/>
  <c r="AM1066" i="6"/>
  <c r="AK1066" i="6"/>
  <c r="AL1066" i="6"/>
  <c r="AN1060" i="6"/>
  <c r="AM1060" i="6"/>
  <c r="AK1060" i="6"/>
  <c r="AL1060" i="6"/>
  <c r="AN1054" i="6"/>
  <c r="AM1054" i="6"/>
  <c r="AK1054" i="6"/>
  <c r="AL1054" i="6"/>
  <c r="AN1048" i="6"/>
  <c r="AM1048" i="6"/>
  <c r="AK1048" i="6"/>
  <c r="AL1048" i="6"/>
  <c r="AN1042" i="6"/>
  <c r="AM1042" i="6"/>
  <c r="AL1042" i="6"/>
  <c r="AN1036" i="6"/>
  <c r="AM1036" i="6"/>
  <c r="AK1036" i="6"/>
  <c r="AL1036" i="6"/>
  <c r="AN1030" i="6"/>
  <c r="AM1030" i="6"/>
  <c r="AK1030" i="6"/>
  <c r="AL1030" i="6"/>
  <c r="AN1024" i="6"/>
  <c r="AM1024" i="6"/>
  <c r="AK1024" i="6"/>
  <c r="AL1024" i="6"/>
  <c r="AN1018" i="6"/>
  <c r="AM1018" i="6"/>
  <c r="AK1018" i="6"/>
  <c r="AL1018" i="6"/>
  <c r="AN1012" i="6"/>
  <c r="AM1012" i="6"/>
  <c r="AK1012" i="6"/>
  <c r="AL1012" i="6"/>
  <c r="AN1006" i="6"/>
  <c r="AM1006" i="6"/>
  <c r="AK1006" i="6"/>
  <c r="AL1006" i="6"/>
  <c r="AN1000" i="6"/>
  <c r="AM1000" i="6"/>
  <c r="AK1000" i="6"/>
  <c r="AL1000" i="6"/>
  <c r="AN994" i="6"/>
  <c r="AM994" i="6"/>
  <c r="AK994" i="6"/>
  <c r="AL994" i="6"/>
  <c r="AN988" i="6"/>
  <c r="AM988" i="6"/>
  <c r="AK988" i="6"/>
  <c r="AL988" i="6"/>
  <c r="AN982" i="6"/>
  <c r="AK982" i="6"/>
  <c r="AM982" i="6"/>
  <c r="AL982" i="6"/>
  <c r="AN976" i="6"/>
  <c r="AK976" i="6"/>
  <c r="AM976" i="6"/>
  <c r="AL976" i="6"/>
  <c r="AN970" i="6"/>
  <c r="AK970" i="6"/>
  <c r="AM970" i="6"/>
  <c r="AL970" i="6"/>
  <c r="AN964" i="6"/>
  <c r="AK964" i="6"/>
  <c r="AM964" i="6"/>
  <c r="AL964" i="6"/>
  <c r="AN958" i="6"/>
  <c r="AK958" i="6"/>
  <c r="AM958" i="6"/>
  <c r="AL958" i="6"/>
  <c r="AN952" i="6"/>
  <c r="AK952" i="6"/>
  <c r="AM952" i="6"/>
  <c r="AL952" i="6"/>
  <c r="AN946" i="6"/>
  <c r="AK946" i="6"/>
  <c r="AM946" i="6"/>
  <c r="AL946" i="6"/>
  <c r="AN940" i="6"/>
  <c r="AK940" i="6"/>
  <c r="AM940" i="6"/>
  <c r="AL940" i="6"/>
  <c r="AN934" i="6"/>
  <c r="AK934" i="6"/>
  <c r="AM934" i="6"/>
  <c r="AL934" i="6"/>
  <c r="AN928" i="6"/>
  <c r="AK928" i="6"/>
  <c r="AM928" i="6"/>
  <c r="AL928" i="6"/>
  <c r="AN922" i="6"/>
  <c r="AK922" i="6"/>
  <c r="AM922" i="6"/>
  <c r="AL922" i="6"/>
  <c r="AN916" i="6"/>
  <c r="AK916" i="6"/>
  <c r="AM916" i="6"/>
  <c r="AL916" i="6"/>
  <c r="AN910" i="6"/>
  <c r="AK910" i="6"/>
  <c r="AM910" i="6"/>
  <c r="AL910" i="6"/>
  <c r="AN904" i="6"/>
  <c r="AK904" i="6"/>
  <c r="AM904" i="6"/>
  <c r="AL904" i="6"/>
  <c r="AN898" i="6"/>
  <c r="AK898" i="6"/>
  <c r="AM898" i="6"/>
  <c r="AP898" i="6" s="1"/>
  <c r="AN892" i="6"/>
  <c r="AK892" i="6"/>
  <c r="AM892" i="6"/>
  <c r="AL892" i="6"/>
  <c r="AN886" i="6"/>
  <c r="AK886" i="6"/>
  <c r="AM886" i="6"/>
  <c r="AL886" i="6"/>
  <c r="AN880" i="6"/>
  <c r="AK880" i="6"/>
  <c r="AM880" i="6"/>
  <c r="AL880" i="6"/>
  <c r="AN874" i="6"/>
  <c r="AK874" i="6"/>
  <c r="AM874" i="6"/>
  <c r="AL874" i="6"/>
  <c r="AN868" i="6"/>
  <c r="AM868" i="6"/>
  <c r="AL868" i="6"/>
  <c r="AN862" i="6"/>
  <c r="AM862" i="6"/>
  <c r="AL862" i="6"/>
  <c r="AN856" i="6"/>
  <c r="AK856" i="6"/>
  <c r="AM856" i="6"/>
  <c r="AL856" i="6"/>
  <c r="AK850" i="6"/>
  <c r="AN850" i="6"/>
  <c r="AM850" i="6"/>
  <c r="AL850" i="6"/>
  <c r="AK844" i="6"/>
  <c r="AL844" i="6"/>
  <c r="AM844" i="6"/>
  <c r="AN844" i="6"/>
  <c r="AK838" i="6"/>
  <c r="AN838" i="6"/>
  <c r="AL838" i="6"/>
  <c r="AM838" i="6"/>
  <c r="AP838" i="6" s="1"/>
  <c r="AK832" i="6"/>
  <c r="AN832" i="6"/>
  <c r="AM832" i="6"/>
  <c r="AL832" i="6"/>
  <c r="AK826" i="6"/>
  <c r="AN826" i="6"/>
  <c r="AL826" i="6"/>
  <c r="AM826" i="6"/>
  <c r="AP826" i="6" s="1"/>
  <c r="AK820" i="6"/>
  <c r="AN820" i="6"/>
  <c r="AL820" i="6"/>
  <c r="AM820" i="6"/>
  <c r="AP820" i="6" s="1"/>
  <c r="AK814" i="6"/>
  <c r="AN814" i="6"/>
  <c r="AM814" i="6"/>
  <c r="AL814" i="6"/>
  <c r="AK808" i="6"/>
  <c r="AN808" i="6"/>
  <c r="AL808" i="6"/>
  <c r="AM808" i="6"/>
  <c r="AP808" i="6" s="1"/>
  <c r="AK802" i="6"/>
  <c r="AN802" i="6"/>
  <c r="AL802" i="6"/>
  <c r="AM802" i="6"/>
  <c r="AP802" i="6" s="1"/>
  <c r="AK796" i="6"/>
  <c r="AN796" i="6"/>
  <c r="AM796" i="6"/>
  <c r="AL796" i="6"/>
  <c r="AK790" i="6"/>
  <c r="AN790" i="6"/>
  <c r="AL790" i="6"/>
  <c r="AM790" i="6"/>
  <c r="AP790" i="6" s="1"/>
  <c r="AK784" i="6"/>
  <c r="AN784" i="6"/>
  <c r="AL784" i="6"/>
  <c r="AM784" i="6"/>
  <c r="AP784" i="6" s="1"/>
  <c r="AK778" i="6"/>
  <c r="AN778" i="6"/>
  <c r="AM778" i="6"/>
  <c r="AL778" i="6"/>
  <c r="AK772" i="6"/>
  <c r="AN772" i="6"/>
  <c r="AM772" i="6"/>
  <c r="AL772" i="6"/>
  <c r="AK766" i="6"/>
  <c r="AN766" i="6"/>
  <c r="AM766" i="6"/>
  <c r="AL766" i="6"/>
  <c r="AK760" i="6"/>
  <c r="AN760" i="6"/>
  <c r="AM760" i="6"/>
  <c r="AL760" i="6"/>
  <c r="AK754" i="6"/>
  <c r="AN754" i="6"/>
  <c r="AM754" i="6"/>
  <c r="AL754" i="6"/>
  <c r="AK748" i="6"/>
  <c r="AN748" i="6"/>
  <c r="AM748" i="6"/>
  <c r="AL748" i="6"/>
  <c r="AK742" i="6"/>
  <c r="AN742" i="6"/>
  <c r="AM742" i="6"/>
  <c r="AL742" i="6"/>
  <c r="AK736" i="6"/>
  <c r="AN736" i="6"/>
  <c r="AM736" i="6"/>
  <c r="AL736" i="6"/>
  <c r="AK730" i="6"/>
  <c r="AN730" i="6"/>
  <c r="AM730" i="6"/>
  <c r="AL730" i="6"/>
  <c r="AK724" i="6"/>
  <c r="AN724" i="6"/>
  <c r="AM724" i="6"/>
  <c r="AL724" i="6"/>
  <c r="AK718" i="6"/>
  <c r="AN718" i="6"/>
  <c r="AM718" i="6"/>
  <c r="AL718" i="6"/>
  <c r="AK712" i="6"/>
  <c r="AN712" i="6"/>
  <c r="AM712" i="6"/>
  <c r="AL712" i="6"/>
  <c r="AK706" i="6"/>
  <c r="AN706" i="6"/>
  <c r="AL706" i="6"/>
  <c r="AM706" i="6"/>
  <c r="AK700" i="6"/>
  <c r="AL700" i="6"/>
  <c r="AN700" i="6"/>
  <c r="AM700" i="6"/>
  <c r="AK694" i="6"/>
  <c r="AL694" i="6"/>
  <c r="AN694" i="6"/>
  <c r="AM694" i="6"/>
  <c r="AP694" i="6" s="1"/>
  <c r="AK688" i="6"/>
  <c r="AL688" i="6"/>
  <c r="AN688" i="6"/>
  <c r="AM688" i="6"/>
  <c r="AK682" i="6"/>
  <c r="AL682" i="6"/>
  <c r="AN682" i="6"/>
  <c r="AM682" i="6"/>
  <c r="AK676" i="6"/>
  <c r="AL676" i="6"/>
  <c r="AN676" i="6"/>
  <c r="AM676" i="6"/>
  <c r="AP676" i="6" s="1"/>
  <c r="AK670" i="6"/>
  <c r="AL670" i="6"/>
  <c r="AN670" i="6"/>
  <c r="AM670" i="6"/>
  <c r="AK664" i="6"/>
  <c r="AL664" i="6"/>
  <c r="AN664" i="6"/>
  <c r="AM664" i="6"/>
  <c r="AK658" i="6"/>
  <c r="AL658" i="6"/>
  <c r="AN658" i="6"/>
  <c r="AM658" i="6"/>
  <c r="AP658" i="6" s="1"/>
  <c r="AK652" i="6"/>
  <c r="AL652" i="6"/>
  <c r="AN652" i="6"/>
  <c r="AM652" i="6"/>
  <c r="AK646" i="6"/>
  <c r="AL646" i="6"/>
  <c r="AN646" i="6"/>
  <c r="AM646" i="6"/>
  <c r="AK640" i="6"/>
  <c r="AL640" i="6"/>
  <c r="AN640" i="6"/>
  <c r="AM640" i="6"/>
  <c r="AP640" i="6" s="1"/>
  <c r="AK634" i="6"/>
  <c r="AL634" i="6"/>
  <c r="AN634" i="6"/>
  <c r="AM634" i="6"/>
  <c r="AK628" i="6"/>
  <c r="AL628" i="6"/>
  <c r="AN628" i="6"/>
  <c r="AM628" i="6"/>
  <c r="AK622" i="6"/>
  <c r="AL622" i="6"/>
  <c r="AN622" i="6"/>
  <c r="AM622" i="6"/>
  <c r="AP622" i="6" s="1"/>
  <c r="AK616" i="6"/>
  <c r="AL616" i="6"/>
  <c r="AN616" i="6"/>
  <c r="AM616" i="6"/>
  <c r="AK610" i="6"/>
  <c r="AL610" i="6"/>
  <c r="AN610" i="6"/>
  <c r="AM610" i="6"/>
  <c r="AK604" i="6"/>
  <c r="AL604" i="6"/>
  <c r="AN604" i="6"/>
  <c r="AM604" i="6"/>
  <c r="AP604" i="6" s="1"/>
  <c r="AK598" i="6"/>
  <c r="AL598" i="6"/>
  <c r="AN598" i="6"/>
  <c r="AM598" i="6"/>
  <c r="AK592" i="6"/>
  <c r="AL592" i="6"/>
  <c r="AN592" i="6"/>
  <c r="AM592" i="6"/>
  <c r="AK586" i="6"/>
  <c r="AL586" i="6"/>
  <c r="AN586" i="6"/>
  <c r="AM586" i="6"/>
  <c r="AP586" i="6" s="1"/>
  <c r="AN580" i="6"/>
  <c r="AK580" i="6"/>
  <c r="AL580" i="6"/>
  <c r="AM580" i="6"/>
  <c r="AN574" i="6"/>
  <c r="AM574" i="6"/>
  <c r="AL574" i="6"/>
  <c r="AK574" i="6"/>
  <c r="AN568" i="6"/>
  <c r="AK568" i="6"/>
  <c r="AL568" i="6"/>
  <c r="AM568" i="6"/>
  <c r="AP568" i="6" s="1"/>
  <c r="AN562" i="6"/>
  <c r="AK562" i="6"/>
  <c r="AM562" i="6"/>
  <c r="AL562" i="6"/>
  <c r="AN556" i="6"/>
  <c r="AK556" i="6"/>
  <c r="AL556" i="6"/>
  <c r="AM556" i="6"/>
  <c r="AP556" i="6" s="1"/>
  <c r="AN550" i="6"/>
  <c r="AK550" i="6"/>
  <c r="AL550" i="6"/>
  <c r="AM550" i="6"/>
  <c r="AP550" i="6" s="1"/>
  <c r="AN544" i="6"/>
  <c r="AK544" i="6"/>
  <c r="AM544" i="6"/>
  <c r="AL544" i="6"/>
  <c r="AN538" i="6"/>
  <c r="AK538" i="6"/>
  <c r="AL538" i="6"/>
  <c r="AM538" i="6"/>
  <c r="AP538" i="6" s="1"/>
  <c r="AN532" i="6"/>
  <c r="AK532" i="6"/>
  <c r="AL532" i="6"/>
  <c r="AM532" i="6"/>
  <c r="AP532" i="6" s="1"/>
  <c r="AN526" i="6"/>
  <c r="AK526" i="6"/>
  <c r="AM526" i="6"/>
  <c r="AL526" i="6"/>
  <c r="AN520" i="6"/>
  <c r="AL520" i="6"/>
  <c r="AM520" i="6"/>
  <c r="AN514" i="6"/>
  <c r="AK514" i="6"/>
  <c r="AL514" i="6"/>
  <c r="AM514" i="6"/>
  <c r="AP514" i="6" s="1"/>
  <c r="AN508" i="6"/>
  <c r="AK508" i="6"/>
  <c r="AL508" i="6"/>
  <c r="AM508" i="6"/>
  <c r="AP508" i="6" s="1"/>
  <c r="AL502" i="6"/>
  <c r="AN502" i="6"/>
  <c r="AK502" i="6"/>
  <c r="AM502" i="6"/>
  <c r="AP502" i="6" s="1"/>
  <c r="AL496" i="6"/>
  <c r="AN496" i="6"/>
  <c r="AK496" i="6"/>
  <c r="AM496" i="6"/>
  <c r="AP496" i="6" s="1"/>
  <c r="AL490" i="6"/>
  <c r="AN490" i="6"/>
  <c r="AK490" i="6"/>
  <c r="AM490" i="6"/>
  <c r="AL484" i="6"/>
  <c r="AN484" i="6"/>
  <c r="AK484" i="6"/>
  <c r="AM484" i="6"/>
  <c r="AP484" i="6" s="1"/>
  <c r="AL478" i="6"/>
  <c r="AN478" i="6"/>
  <c r="AK478" i="6"/>
  <c r="AM478" i="6"/>
  <c r="AP478" i="6" s="1"/>
  <c r="AL472" i="6"/>
  <c r="AN472" i="6"/>
  <c r="AK472" i="6"/>
  <c r="AM472" i="6"/>
  <c r="AL466" i="6"/>
  <c r="AN466" i="6"/>
  <c r="AK466" i="6"/>
  <c r="AM466" i="6"/>
  <c r="AP466" i="6" s="1"/>
  <c r="AL460" i="6"/>
  <c r="AN460" i="6"/>
  <c r="AK460" i="6"/>
  <c r="AM460" i="6"/>
  <c r="AP460" i="6" s="1"/>
  <c r="AL454" i="6"/>
  <c r="AN454" i="6"/>
  <c r="AK454" i="6"/>
  <c r="AM454" i="6"/>
  <c r="AL448" i="6"/>
  <c r="AN448" i="6"/>
  <c r="AK448" i="6"/>
  <c r="AM448" i="6"/>
  <c r="AP448" i="6" s="1"/>
  <c r="AL442" i="6"/>
  <c r="AN442" i="6"/>
  <c r="AK442" i="6"/>
  <c r="AM442" i="6"/>
  <c r="AP442" i="6" s="1"/>
  <c r="AL436" i="6"/>
  <c r="AN436" i="6"/>
  <c r="AK436" i="6"/>
  <c r="AM436" i="6"/>
  <c r="AL430" i="6"/>
  <c r="AN430" i="6"/>
  <c r="AK430" i="6"/>
  <c r="AM430" i="6"/>
  <c r="AP430" i="6" s="1"/>
  <c r="AL424" i="6"/>
  <c r="AN424" i="6"/>
  <c r="AK424" i="6"/>
  <c r="AM424" i="6"/>
  <c r="AP424" i="6" s="1"/>
  <c r="AL418" i="6"/>
  <c r="AN418" i="6"/>
  <c r="AK418" i="6"/>
  <c r="AM418" i="6"/>
  <c r="AL412" i="6"/>
  <c r="AN412" i="6"/>
  <c r="AK412" i="6"/>
  <c r="AM412" i="6"/>
  <c r="AP412" i="6" s="1"/>
  <c r="AL406" i="6"/>
  <c r="AN406" i="6"/>
  <c r="AK406" i="6"/>
  <c r="AM406" i="6"/>
  <c r="AP406" i="6" s="1"/>
  <c r="AL400" i="6"/>
  <c r="AM400" i="6"/>
  <c r="AN400" i="6"/>
  <c r="AK400" i="6"/>
  <c r="AL394" i="6"/>
  <c r="AM394" i="6"/>
  <c r="AP394" i="6" s="1"/>
  <c r="AN394" i="6"/>
  <c r="AK394" i="6"/>
  <c r="AL388" i="6"/>
  <c r="AM388" i="6"/>
  <c r="AP388" i="6" s="1"/>
  <c r="AN388" i="6"/>
  <c r="AK388" i="6"/>
  <c r="AK382" i="6"/>
  <c r="AL382" i="6"/>
  <c r="AM382" i="6"/>
  <c r="AP382" i="6" s="1"/>
  <c r="AN382" i="6"/>
  <c r="AK376" i="6"/>
  <c r="AN376" i="6"/>
  <c r="AM376" i="6"/>
  <c r="AL376" i="6"/>
  <c r="AK370" i="6"/>
  <c r="AL370" i="6"/>
  <c r="AM370" i="6"/>
  <c r="AN370" i="6"/>
  <c r="AK364" i="6"/>
  <c r="AN364" i="6"/>
  <c r="AL364" i="6"/>
  <c r="AM364" i="6"/>
  <c r="AP364" i="6" s="1"/>
  <c r="AK358" i="6"/>
  <c r="AN358" i="6"/>
  <c r="AM358" i="6"/>
  <c r="AL358" i="6"/>
  <c r="AK352" i="6"/>
  <c r="AN352" i="6"/>
  <c r="AL352" i="6"/>
  <c r="AM352" i="6"/>
  <c r="AP352" i="6" s="1"/>
  <c r="AK346" i="6"/>
  <c r="AN346" i="6"/>
  <c r="AL346" i="6"/>
  <c r="AM346" i="6"/>
  <c r="AP346" i="6" s="1"/>
  <c r="AK340" i="6"/>
  <c r="AN340" i="6"/>
  <c r="AM340" i="6"/>
  <c r="AL340" i="6"/>
  <c r="AK334" i="6"/>
  <c r="AN334" i="6"/>
  <c r="AL334" i="6"/>
  <c r="AM334" i="6"/>
  <c r="AP334" i="6" s="1"/>
  <c r="AK328" i="6"/>
  <c r="AN328" i="6"/>
  <c r="AL328" i="6"/>
  <c r="AM328" i="6"/>
  <c r="AP328" i="6" s="1"/>
  <c r="AK322" i="6"/>
  <c r="AN322" i="6"/>
  <c r="AM322" i="6"/>
  <c r="AL322" i="6"/>
  <c r="AK316" i="6"/>
  <c r="AN316" i="6"/>
  <c r="AL316" i="6"/>
  <c r="AM316" i="6"/>
  <c r="AP316" i="6" s="1"/>
  <c r="AK310" i="6"/>
  <c r="AN310" i="6"/>
  <c r="AL310" i="6"/>
  <c r="AM310" i="6"/>
  <c r="AP310" i="6" s="1"/>
  <c r="AK304" i="6"/>
  <c r="AN304" i="6"/>
  <c r="AM304" i="6"/>
  <c r="AL304" i="6"/>
  <c r="AK298" i="6"/>
  <c r="AN298" i="6"/>
  <c r="AL298" i="6"/>
  <c r="AM298" i="6"/>
  <c r="AP298" i="6" s="1"/>
  <c r="AK292" i="6"/>
  <c r="AN292" i="6"/>
  <c r="AL292" i="6"/>
  <c r="AM292" i="6"/>
  <c r="AP292" i="6" s="1"/>
  <c r="AK286" i="6"/>
  <c r="AN286" i="6"/>
  <c r="AM286" i="6"/>
  <c r="AL286" i="6"/>
  <c r="AK280" i="6"/>
  <c r="AN280" i="6"/>
  <c r="AL280" i="6"/>
  <c r="AM280" i="6"/>
  <c r="AP280" i="6" s="1"/>
  <c r="AK274" i="6"/>
  <c r="AN274" i="6"/>
  <c r="AL274" i="6"/>
  <c r="AM274" i="6"/>
  <c r="AP274" i="6" s="1"/>
  <c r="AK268" i="6"/>
  <c r="AN268" i="6"/>
  <c r="AM268" i="6"/>
  <c r="AL268" i="6"/>
  <c r="AK262" i="6"/>
  <c r="AN262" i="6"/>
  <c r="AL262" i="6"/>
  <c r="AM262" i="6"/>
  <c r="AP262" i="6" s="1"/>
  <c r="AK256" i="6"/>
  <c r="AN256" i="6"/>
  <c r="AL256" i="6"/>
  <c r="AM256" i="6"/>
  <c r="AP256" i="6" s="1"/>
  <c r="AK250" i="6"/>
  <c r="AN250" i="6"/>
  <c r="AM250" i="6"/>
  <c r="AL250" i="6"/>
  <c r="AK244" i="6"/>
  <c r="AN244" i="6"/>
  <c r="AL244" i="6"/>
  <c r="AM244" i="6"/>
  <c r="AP244" i="6" s="1"/>
  <c r="AK238" i="6"/>
  <c r="AN238" i="6"/>
  <c r="AL238" i="6"/>
  <c r="AM238" i="6"/>
  <c r="AP238" i="6" s="1"/>
  <c r="AK232" i="6"/>
  <c r="AN232" i="6"/>
  <c r="AM232" i="6"/>
  <c r="AL232" i="6"/>
  <c r="AK226" i="6"/>
  <c r="AN226" i="6"/>
  <c r="AL226" i="6"/>
  <c r="AM226" i="6"/>
  <c r="AP226" i="6" s="1"/>
  <c r="AK220" i="6"/>
  <c r="AN220" i="6"/>
  <c r="AL220" i="6"/>
  <c r="AM220" i="6"/>
  <c r="AP220" i="6" s="1"/>
  <c r="AM214" i="6"/>
  <c r="AK214" i="6"/>
  <c r="AL214" i="6"/>
  <c r="AN214" i="6"/>
  <c r="AM208" i="6"/>
  <c r="AN208" i="6"/>
  <c r="AL208" i="6"/>
  <c r="AM202" i="6"/>
  <c r="AN202" i="6"/>
  <c r="AL202" i="6"/>
  <c r="AK202" i="6"/>
  <c r="AM196" i="6"/>
  <c r="AK196" i="6"/>
  <c r="AL196" i="6"/>
  <c r="AN196" i="6"/>
  <c r="AM190" i="6"/>
  <c r="AK190" i="6"/>
  <c r="AN190" i="6"/>
  <c r="AL190" i="6"/>
  <c r="AM184" i="6"/>
  <c r="AN184" i="6"/>
  <c r="AL184" i="6"/>
  <c r="AK184" i="6"/>
  <c r="AK178" i="6"/>
  <c r="AN178" i="6"/>
  <c r="AL178" i="6"/>
  <c r="AM178" i="6"/>
  <c r="AP178" i="6" s="1"/>
  <c r="AK172" i="6"/>
  <c r="AN172" i="6"/>
  <c r="AL172" i="6"/>
  <c r="AM172" i="6"/>
  <c r="AK166" i="6"/>
  <c r="AN166" i="6"/>
  <c r="AM166" i="6"/>
  <c r="AL166" i="6"/>
  <c r="AK160" i="6"/>
  <c r="AN160" i="6"/>
  <c r="AL160" i="6"/>
  <c r="AM160" i="6"/>
  <c r="AP160" i="6" s="1"/>
  <c r="AK154" i="6"/>
  <c r="AN154" i="6"/>
  <c r="AL154" i="6"/>
  <c r="AM154" i="6"/>
  <c r="AK148" i="6"/>
  <c r="AN148" i="6"/>
  <c r="AL148" i="6"/>
  <c r="AM148" i="6"/>
  <c r="AP148" i="6" s="1"/>
  <c r="AK142" i="6"/>
  <c r="AN142" i="6"/>
  <c r="AL142" i="6"/>
  <c r="AM142" i="6"/>
  <c r="AP142" i="6" s="1"/>
  <c r="AK136" i="6"/>
  <c r="AN136" i="6"/>
  <c r="AL136" i="6"/>
  <c r="AM136" i="6"/>
  <c r="AK130" i="6"/>
  <c r="AN130" i="6"/>
  <c r="AL130" i="6"/>
  <c r="AM130" i="6"/>
  <c r="AP130" i="6" s="1"/>
  <c r="AK124" i="6"/>
  <c r="AN124" i="6"/>
  <c r="AL124" i="6"/>
  <c r="AM124" i="6"/>
  <c r="AP124" i="6" s="1"/>
  <c r="AK118" i="6"/>
  <c r="AN118" i="6"/>
  <c r="AL118" i="6"/>
  <c r="AM118" i="6"/>
  <c r="AN112" i="6"/>
  <c r="AL112" i="6"/>
  <c r="AM112" i="6"/>
  <c r="AK106" i="6"/>
  <c r="AN106" i="6"/>
  <c r="AL106" i="6"/>
  <c r="AM106" i="6"/>
  <c r="AP106" i="6" s="1"/>
  <c r="AK100" i="6"/>
  <c r="AN100" i="6"/>
  <c r="AM100" i="6"/>
  <c r="AL100" i="6"/>
  <c r="AK94" i="6"/>
  <c r="AN94" i="6"/>
  <c r="AL94" i="6"/>
  <c r="AM94" i="6"/>
  <c r="AK88" i="6"/>
  <c r="AN88" i="6"/>
  <c r="AL88" i="6"/>
  <c r="AM88" i="6"/>
  <c r="AP88" i="6" s="1"/>
  <c r="AK82" i="6"/>
  <c r="AN82" i="6"/>
  <c r="AM82" i="6"/>
  <c r="AL82" i="6"/>
  <c r="AK76" i="6"/>
  <c r="AN76" i="6"/>
  <c r="AL76" i="6"/>
  <c r="AM76" i="6"/>
  <c r="AK70" i="6"/>
  <c r="AN70" i="6"/>
  <c r="AL70" i="6"/>
  <c r="AM70" i="6"/>
  <c r="AP70" i="6" s="1"/>
  <c r="AN64" i="6"/>
  <c r="AM64" i="6"/>
  <c r="AL64" i="6"/>
  <c r="AK58" i="6"/>
  <c r="AN58" i="6"/>
  <c r="AL58" i="6"/>
  <c r="AM58" i="6"/>
  <c r="AP58" i="6" s="1"/>
  <c r="AK52" i="6"/>
  <c r="AN52" i="6"/>
  <c r="AL52" i="6"/>
  <c r="AM52" i="6"/>
  <c r="AK41" i="6"/>
  <c r="AN41" i="6"/>
  <c r="AL41" i="6"/>
  <c r="AM41" i="6"/>
  <c r="AP41" i="6" s="1"/>
  <c r="AK35" i="6"/>
  <c r="AN35" i="6"/>
  <c r="AL35" i="6"/>
  <c r="AM35" i="6"/>
  <c r="AP35" i="6" s="1"/>
  <c r="AK29" i="6"/>
  <c r="AL29" i="6"/>
  <c r="AN29" i="6"/>
  <c r="AM29" i="6"/>
  <c r="AK23" i="6"/>
  <c r="AL23" i="6"/>
  <c r="AN23" i="6"/>
  <c r="AM23" i="6"/>
  <c r="AK17" i="6"/>
  <c r="AL17" i="6"/>
  <c r="AN17" i="6"/>
  <c r="AM17" i="6"/>
  <c r="AP17" i="6" s="1"/>
  <c r="AN11" i="6"/>
  <c r="AK11" i="6"/>
  <c r="AM11" i="6"/>
  <c r="AL11" i="6"/>
  <c r="AM1617" i="6"/>
  <c r="AP1617" i="6" s="1"/>
  <c r="AM1545" i="6"/>
  <c r="AP1545" i="6" s="1"/>
  <c r="AM1527" i="6"/>
  <c r="AP1527" i="6" s="1"/>
  <c r="AN1503" i="6"/>
  <c r="AN1395" i="6"/>
  <c r="AN1155" i="6"/>
  <c r="AK1863" i="6"/>
  <c r="AL1863" i="6"/>
  <c r="AN1863" i="6"/>
  <c r="AK1833" i="6"/>
  <c r="AL1833" i="6"/>
  <c r="AN1833" i="6"/>
  <c r="AK1815" i="6"/>
  <c r="AL1815" i="6"/>
  <c r="AN1815" i="6"/>
  <c r="AK1785" i="6"/>
  <c r="AL1785" i="6"/>
  <c r="AN1785" i="6"/>
  <c r="AK1755" i="6"/>
  <c r="AL1755" i="6"/>
  <c r="AN1755" i="6"/>
  <c r="AK1725" i="6"/>
  <c r="AL1725" i="6"/>
  <c r="AN1725" i="6"/>
  <c r="AK1695" i="6"/>
  <c r="AL1695" i="6"/>
  <c r="AN1695" i="6"/>
  <c r="AK1671" i="6"/>
  <c r="AL1671" i="6"/>
  <c r="AN1671" i="6"/>
  <c r="AK1641" i="6"/>
  <c r="AL1641" i="6"/>
  <c r="AN1641" i="6"/>
  <c r="AK1611" i="6"/>
  <c r="AL1611" i="6"/>
  <c r="AN1611" i="6"/>
  <c r="AK1587" i="6"/>
  <c r="AL1587" i="6"/>
  <c r="AN1587" i="6"/>
  <c r="AK1557" i="6"/>
  <c r="AL1557" i="6"/>
  <c r="AN1557" i="6"/>
  <c r="AK1533" i="6"/>
  <c r="AL1533" i="6"/>
  <c r="AN1533" i="6"/>
  <c r="AK1515" i="6"/>
  <c r="AL1515" i="6"/>
  <c r="AN1515" i="6"/>
  <c r="AM1515" i="6"/>
  <c r="AP1515" i="6" s="1"/>
  <c r="AK1491" i="6"/>
  <c r="AL1491" i="6"/>
  <c r="AM1491" i="6"/>
  <c r="AP1491" i="6" s="1"/>
  <c r="AN1491" i="6"/>
  <c r="AL1461" i="6"/>
  <c r="AM1461" i="6"/>
  <c r="AP1461" i="6" s="1"/>
  <c r="AN1461" i="6"/>
  <c r="AK1437" i="6"/>
  <c r="AL1437" i="6"/>
  <c r="AM1437" i="6"/>
  <c r="AP1437" i="6" s="1"/>
  <c r="AN1437" i="6"/>
  <c r="AK1407" i="6"/>
  <c r="AL1407" i="6"/>
  <c r="AM1407" i="6"/>
  <c r="AN1407" i="6"/>
  <c r="AK1383" i="6"/>
  <c r="AL1383" i="6"/>
  <c r="AM1383" i="6"/>
  <c r="AP1383" i="6" s="1"/>
  <c r="AN1383" i="6"/>
  <c r="AK1359" i="6"/>
  <c r="AL1359" i="6"/>
  <c r="AM1359" i="6"/>
  <c r="AP1359" i="6" s="1"/>
  <c r="AN1359" i="6"/>
  <c r="AK1341" i="6"/>
  <c r="AL1341" i="6"/>
  <c r="AM1341" i="6"/>
  <c r="AN1341" i="6"/>
  <c r="AK1323" i="6"/>
  <c r="AL1323" i="6"/>
  <c r="AM1323" i="6"/>
  <c r="AP1323" i="6" s="1"/>
  <c r="AN1323" i="6"/>
  <c r="AK1299" i="6"/>
  <c r="AL1299" i="6"/>
  <c r="AM1299" i="6"/>
  <c r="AP1299" i="6" s="1"/>
  <c r="AN1299" i="6"/>
  <c r="AK1275" i="6"/>
  <c r="AL1275" i="6"/>
  <c r="AM1275" i="6"/>
  <c r="AN1275" i="6"/>
  <c r="AK1251" i="6"/>
  <c r="AL1251" i="6"/>
  <c r="AM1251" i="6"/>
  <c r="AP1251" i="6" s="1"/>
  <c r="AN1251" i="6"/>
  <c r="AK1227" i="6"/>
  <c r="AL1227" i="6"/>
  <c r="AM1227" i="6"/>
  <c r="AP1227" i="6" s="1"/>
  <c r="AN1227" i="6"/>
  <c r="AK1197" i="6"/>
  <c r="AL1197" i="6"/>
  <c r="AM1197" i="6"/>
  <c r="AN1197" i="6"/>
  <c r="AK1173" i="6"/>
  <c r="AL1173" i="6"/>
  <c r="AM1173" i="6"/>
  <c r="AP1173" i="6" s="1"/>
  <c r="AK1149" i="6"/>
  <c r="AL1149" i="6"/>
  <c r="AM1149" i="6"/>
  <c r="AP1149" i="6" s="1"/>
  <c r="AN1149" i="6"/>
  <c r="AN1125" i="6"/>
  <c r="AK1125" i="6"/>
  <c r="AL1125" i="6"/>
  <c r="AM1125" i="6"/>
  <c r="AN1101" i="6"/>
  <c r="AK1101" i="6"/>
  <c r="AL1101" i="6"/>
  <c r="AM1101" i="6"/>
  <c r="AP1101" i="6" s="1"/>
  <c r="AL1077" i="6"/>
  <c r="AN1077" i="6"/>
  <c r="AK1077" i="6"/>
  <c r="AM1077" i="6"/>
  <c r="AL1065" i="6"/>
  <c r="AN1065" i="6"/>
  <c r="AK1065" i="6"/>
  <c r="AM1065" i="6"/>
  <c r="AP1065" i="6" s="1"/>
  <c r="AL1041" i="6"/>
  <c r="AN1041" i="6"/>
  <c r="AK1041" i="6"/>
  <c r="AM1041" i="6"/>
  <c r="AP1041" i="6" s="1"/>
  <c r="AL1023" i="6"/>
  <c r="AN1023" i="6"/>
  <c r="AK1023" i="6"/>
  <c r="AM1023" i="6"/>
  <c r="AL999" i="6"/>
  <c r="AN999" i="6"/>
  <c r="AK999" i="6"/>
  <c r="AM999" i="6"/>
  <c r="AP999" i="6" s="1"/>
  <c r="AL981" i="6"/>
  <c r="AM981" i="6"/>
  <c r="AP981" i="6" s="1"/>
  <c r="AN981" i="6"/>
  <c r="AK981" i="6"/>
  <c r="AL963" i="6"/>
  <c r="AM963" i="6"/>
  <c r="AN963" i="6"/>
  <c r="AK963" i="6"/>
  <c r="AL945" i="6"/>
  <c r="AM945" i="6"/>
  <c r="AP945" i="6" s="1"/>
  <c r="AN945" i="6"/>
  <c r="AK945" i="6"/>
  <c r="AL927" i="6"/>
  <c r="AM927" i="6"/>
  <c r="AP927" i="6" s="1"/>
  <c r="AN927" i="6"/>
  <c r="AK927" i="6"/>
  <c r="AL909" i="6"/>
  <c r="AM909" i="6"/>
  <c r="AN909" i="6"/>
  <c r="AK909" i="6"/>
  <c r="AL891" i="6"/>
  <c r="AM891" i="6"/>
  <c r="AP891" i="6" s="1"/>
  <c r="AN891" i="6"/>
  <c r="AK891" i="6"/>
  <c r="AL873" i="6"/>
  <c r="AM873" i="6"/>
  <c r="AP873" i="6" s="1"/>
  <c r="AN873" i="6"/>
  <c r="AK873" i="6"/>
  <c r="AL855" i="6"/>
  <c r="AM855" i="6"/>
  <c r="AN855" i="6"/>
  <c r="AK855" i="6"/>
  <c r="AL837" i="6"/>
  <c r="AM837" i="6"/>
  <c r="AP837" i="6" s="1"/>
  <c r="AN837" i="6"/>
  <c r="AK837" i="6"/>
  <c r="AL813" i="6"/>
  <c r="AM813" i="6"/>
  <c r="AP813" i="6" s="1"/>
  <c r="AN813" i="6"/>
  <c r="AL801" i="6"/>
  <c r="AM801" i="6"/>
  <c r="AP801" i="6" s="1"/>
  <c r="AN801" i="6"/>
  <c r="AK801" i="6"/>
  <c r="AM777" i="6"/>
  <c r="AL777" i="6"/>
  <c r="AK777" i="6"/>
  <c r="AN777" i="6"/>
  <c r="AM747" i="6"/>
  <c r="AL747" i="6"/>
  <c r="AK747" i="6"/>
  <c r="AN747" i="6"/>
  <c r="AM729" i="6"/>
  <c r="AL729" i="6"/>
  <c r="AK729" i="6"/>
  <c r="AN729" i="6"/>
  <c r="AM711" i="6"/>
  <c r="AL711" i="6"/>
  <c r="AK711" i="6"/>
  <c r="AN711" i="6"/>
  <c r="AM693" i="6"/>
  <c r="AN693" i="6"/>
  <c r="AL693" i="6"/>
  <c r="AK693" i="6"/>
  <c r="AM675" i="6"/>
  <c r="AN675" i="6"/>
  <c r="AL675" i="6"/>
  <c r="AK675" i="6"/>
  <c r="AM657" i="6"/>
  <c r="AN657" i="6"/>
  <c r="AL657" i="6"/>
  <c r="AK657" i="6"/>
  <c r="AM639" i="6"/>
  <c r="AN639" i="6"/>
  <c r="AL639" i="6"/>
  <c r="AK639" i="6"/>
  <c r="AM615" i="6"/>
  <c r="AN615" i="6"/>
  <c r="AL615" i="6"/>
  <c r="AK615" i="6"/>
  <c r="AM1695" i="6"/>
  <c r="AM1874" i="6"/>
  <c r="AN1874" i="6"/>
  <c r="AL1874" i="6"/>
  <c r="AM1868" i="6"/>
  <c r="AN1868" i="6"/>
  <c r="AL1868" i="6"/>
  <c r="AM1862" i="6"/>
  <c r="AN1862" i="6"/>
  <c r="AL1862" i="6"/>
  <c r="AM1856" i="6"/>
  <c r="AN1856" i="6"/>
  <c r="AL1856" i="6"/>
  <c r="AM1850" i="6"/>
  <c r="AN1850" i="6"/>
  <c r="AL1850" i="6"/>
  <c r="AM1844" i="6"/>
  <c r="AN1844" i="6"/>
  <c r="AL1844" i="6"/>
  <c r="AM1838" i="6"/>
  <c r="AN1838" i="6"/>
  <c r="AL1838" i="6"/>
  <c r="AM1832" i="6"/>
  <c r="AN1832" i="6"/>
  <c r="AL1832" i="6"/>
  <c r="AM1826" i="6"/>
  <c r="AN1826" i="6"/>
  <c r="AL1826" i="6"/>
  <c r="AM1820" i="6"/>
  <c r="AN1820" i="6"/>
  <c r="AL1820" i="6"/>
  <c r="AM1814" i="6"/>
  <c r="AN1814" i="6"/>
  <c r="AL1814" i="6"/>
  <c r="AM1808" i="6"/>
  <c r="AN1808" i="6"/>
  <c r="AL1808" i="6"/>
  <c r="AM1802" i="6"/>
  <c r="AN1802" i="6"/>
  <c r="AL1802" i="6"/>
  <c r="AM1796" i="6"/>
  <c r="AN1796" i="6"/>
  <c r="AL1796" i="6"/>
  <c r="AM1790" i="6"/>
  <c r="AN1790" i="6"/>
  <c r="AL1790" i="6"/>
  <c r="AM1784" i="6"/>
  <c r="AN1784" i="6"/>
  <c r="AL1784" i="6"/>
  <c r="AM1778" i="6"/>
  <c r="AN1778" i="6"/>
  <c r="AL1778" i="6"/>
  <c r="AM1772" i="6"/>
  <c r="AN1772" i="6"/>
  <c r="AL1772" i="6"/>
  <c r="AM1766" i="6"/>
  <c r="AN1766" i="6"/>
  <c r="AL1766" i="6"/>
  <c r="AM1760" i="6"/>
  <c r="AN1760" i="6"/>
  <c r="AL1760" i="6"/>
  <c r="AM1754" i="6"/>
  <c r="AN1754" i="6"/>
  <c r="AL1754" i="6"/>
  <c r="AM1748" i="6"/>
  <c r="AN1748" i="6"/>
  <c r="AL1748" i="6"/>
  <c r="AM1742" i="6"/>
  <c r="AN1742" i="6"/>
  <c r="AL1742" i="6"/>
  <c r="AM1736" i="6"/>
  <c r="AN1736" i="6"/>
  <c r="AL1736" i="6"/>
  <c r="AM1730" i="6"/>
  <c r="AN1730" i="6"/>
  <c r="AL1730" i="6"/>
  <c r="AM1724" i="6"/>
  <c r="AN1724" i="6"/>
  <c r="AL1724" i="6"/>
  <c r="AM1718" i="6"/>
  <c r="AN1718" i="6"/>
  <c r="AL1718" i="6"/>
  <c r="AM1712" i="6"/>
  <c r="AN1712" i="6"/>
  <c r="AL1712" i="6"/>
  <c r="AM1706" i="6"/>
  <c r="AN1706" i="6"/>
  <c r="AL1706" i="6"/>
  <c r="AM1700" i="6"/>
  <c r="AN1700" i="6"/>
  <c r="AL1700" i="6"/>
  <c r="AM1694" i="6"/>
  <c r="AN1694" i="6"/>
  <c r="AL1694" i="6"/>
  <c r="AM1688" i="6"/>
  <c r="AN1688" i="6"/>
  <c r="AL1688" i="6"/>
  <c r="AM1682" i="6"/>
  <c r="AN1682" i="6"/>
  <c r="AL1682" i="6"/>
  <c r="AM1676" i="6"/>
  <c r="AN1676" i="6"/>
  <c r="AL1676" i="6"/>
  <c r="AM1670" i="6"/>
  <c r="AN1670" i="6"/>
  <c r="AL1670" i="6"/>
  <c r="AM1664" i="6"/>
  <c r="AN1664" i="6"/>
  <c r="AL1664" i="6"/>
  <c r="AM1658" i="6"/>
  <c r="AN1658" i="6"/>
  <c r="AL1658" i="6"/>
  <c r="AM1652" i="6"/>
  <c r="AN1652" i="6"/>
  <c r="AL1652" i="6"/>
  <c r="AM1646" i="6"/>
  <c r="AN1646" i="6"/>
  <c r="AL1646" i="6"/>
  <c r="AM1640" i="6"/>
  <c r="AN1640" i="6"/>
  <c r="AL1640" i="6"/>
  <c r="AM1634" i="6"/>
  <c r="AN1634" i="6"/>
  <c r="AL1634" i="6"/>
  <c r="AM1628" i="6"/>
  <c r="AN1628" i="6"/>
  <c r="AL1628" i="6"/>
  <c r="AM1622" i="6"/>
  <c r="AN1622" i="6"/>
  <c r="AL1622" i="6"/>
  <c r="AM1616" i="6"/>
  <c r="AN1616" i="6"/>
  <c r="AL1616" i="6"/>
  <c r="AM1610" i="6"/>
  <c r="AN1610" i="6"/>
  <c r="AL1610" i="6"/>
  <c r="AM1604" i="6"/>
  <c r="AN1604" i="6"/>
  <c r="AL1604" i="6"/>
  <c r="AM1598" i="6"/>
  <c r="AN1598" i="6"/>
  <c r="AL1598" i="6"/>
  <c r="AM1592" i="6"/>
  <c r="AN1592" i="6"/>
  <c r="AL1592" i="6"/>
  <c r="AM1586" i="6"/>
  <c r="AN1586" i="6"/>
  <c r="AL1586" i="6"/>
  <c r="AM1580" i="6"/>
  <c r="AN1580" i="6"/>
  <c r="AL1580" i="6"/>
  <c r="AM1574" i="6"/>
  <c r="AN1574" i="6"/>
  <c r="AL1574" i="6"/>
  <c r="AM1568" i="6"/>
  <c r="AN1568" i="6"/>
  <c r="AL1568" i="6"/>
  <c r="AM1562" i="6"/>
  <c r="AN1562" i="6"/>
  <c r="AL1562" i="6"/>
  <c r="AM1556" i="6"/>
  <c r="AN1556" i="6"/>
  <c r="AL1556" i="6"/>
  <c r="AM1550" i="6"/>
  <c r="AN1550" i="6"/>
  <c r="AL1550" i="6"/>
  <c r="AM1544" i="6"/>
  <c r="AN1544" i="6"/>
  <c r="AL1544" i="6"/>
  <c r="AM1538" i="6"/>
  <c r="AN1538" i="6"/>
  <c r="AL1538" i="6"/>
  <c r="AM1532" i="6"/>
  <c r="AN1532" i="6"/>
  <c r="AL1532" i="6"/>
  <c r="AM1526" i="6"/>
  <c r="AN1526" i="6"/>
  <c r="AL1526" i="6"/>
  <c r="AK1520" i="6"/>
  <c r="AL1520" i="6"/>
  <c r="AM1520" i="6"/>
  <c r="AP1520" i="6" s="1"/>
  <c r="AN1520" i="6"/>
  <c r="AK1514" i="6"/>
  <c r="AL1514" i="6"/>
  <c r="AM1514" i="6"/>
  <c r="AP1514" i="6" s="1"/>
  <c r="AN1508" i="6"/>
  <c r="AK1508" i="6"/>
  <c r="AM1508" i="6"/>
  <c r="AL1502" i="6"/>
  <c r="AM1502" i="6"/>
  <c r="AP1502" i="6" s="1"/>
  <c r="AN1502" i="6"/>
  <c r="AK1502" i="6"/>
  <c r="AN1496" i="6"/>
  <c r="AK1496" i="6"/>
  <c r="AM1496" i="6"/>
  <c r="AL1496" i="6"/>
  <c r="AN1490" i="6"/>
  <c r="AK1490" i="6"/>
  <c r="AM1490" i="6"/>
  <c r="AL1490" i="6"/>
  <c r="AN1484" i="6"/>
  <c r="AK1484" i="6"/>
  <c r="AM1484" i="6"/>
  <c r="AL1484" i="6"/>
  <c r="AN1478" i="6"/>
  <c r="AK1478" i="6"/>
  <c r="AM1478" i="6"/>
  <c r="AL1478" i="6"/>
  <c r="AN1472" i="6"/>
  <c r="AK1472" i="6"/>
  <c r="AM1472" i="6"/>
  <c r="AL1472" i="6"/>
  <c r="AN1466" i="6"/>
  <c r="AK1466" i="6"/>
  <c r="AM1466" i="6"/>
  <c r="AL1466" i="6"/>
  <c r="AN1460" i="6"/>
  <c r="AM1460" i="6"/>
  <c r="AL1460" i="6"/>
  <c r="AN1454" i="6"/>
  <c r="AK1454" i="6"/>
  <c r="AM1454" i="6"/>
  <c r="AL1454" i="6"/>
  <c r="AN1448" i="6"/>
  <c r="AK1448" i="6"/>
  <c r="AM1448" i="6"/>
  <c r="AL1448" i="6"/>
  <c r="AN1442" i="6"/>
  <c r="AK1442" i="6"/>
  <c r="AM1442" i="6"/>
  <c r="AL1442" i="6"/>
  <c r="AN1436" i="6"/>
  <c r="AK1436" i="6"/>
  <c r="AM1436" i="6"/>
  <c r="AL1436" i="6"/>
  <c r="AN1430" i="6"/>
  <c r="AK1430" i="6"/>
  <c r="AM1430" i="6"/>
  <c r="AL1430" i="6"/>
  <c r="AN1424" i="6"/>
  <c r="AK1424" i="6"/>
  <c r="AM1424" i="6"/>
  <c r="AL1424" i="6"/>
  <c r="AN1418" i="6"/>
  <c r="AM1418" i="6"/>
  <c r="AP1418" i="6" s="1"/>
  <c r="AN1412" i="6"/>
  <c r="AK1412" i="6"/>
  <c r="AM1412" i="6"/>
  <c r="AL1412" i="6"/>
  <c r="AN1406" i="6"/>
  <c r="AK1406" i="6"/>
  <c r="AM1406" i="6"/>
  <c r="AL1406" i="6"/>
  <c r="AN1400" i="6"/>
  <c r="AK1400" i="6"/>
  <c r="AM1400" i="6"/>
  <c r="AL1400" i="6"/>
  <c r="AN1394" i="6"/>
  <c r="AK1394" i="6"/>
  <c r="AM1394" i="6"/>
  <c r="AL1394" i="6"/>
  <c r="AN1388" i="6"/>
  <c r="AK1388" i="6"/>
  <c r="AM1388" i="6"/>
  <c r="AN1382" i="6"/>
  <c r="AK1382" i="6"/>
  <c r="AM1382" i="6"/>
  <c r="AL1382" i="6"/>
  <c r="AN1376" i="6"/>
  <c r="AK1376" i="6"/>
  <c r="AM1376" i="6"/>
  <c r="AL1376" i="6"/>
  <c r="AN1370" i="6"/>
  <c r="AK1370" i="6"/>
  <c r="AM1370" i="6"/>
  <c r="AL1370" i="6"/>
  <c r="AN1364" i="6"/>
  <c r="AK1364" i="6"/>
  <c r="AM1364" i="6"/>
  <c r="AP1364" i="6" s="1"/>
  <c r="AN1358" i="6"/>
  <c r="AK1358" i="6"/>
  <c r="AM1358" i="6"/>
  <c r="AL1358" i="6"/>
  <c r="AN1352" i="6"/>
  <c r="AK1352" i="6"/>
  <c r="AM1352" i="6"/>
  <c r="AL1352" i="6"/>
  <c r="AN1346" i="6"/>
  <c r="AK1346" i="6"/>
  <c r="AM1346" i="6"/>
  <c r="AL1346" i="6"/>
  <c r="AN1340" i="6"/>
  <c r="AK1340" i="6"/>
  <c r="AM1340" i="6"/>
  <c r="AL1340" i="6"/>
  <c r="AN1334" i="6"/>
  <c r="AK1334" i="6"/>
  <c r="AM1334" i="6"/>
  <c r="AL1334" i="6"/>
  <c r="AN1328" i="6"/>
  <c r="AK1328" i="6"/>
  <c r="AM1328" i="6"/>
  <c r="AL1328" i="6"/>
  <c r="AN1322" i="6"/>
  <c r="AK1322" i="6"/>
  <c r="AM1322" i="6"/>
  <c r="AL1322" i="6"/>
  <c r="AN1316" i="6"/>
  <c r="AK1316" i="6"/>
  <c r="AM1316" i="6"/>
  <c r="AL1316" i="6"/>
  <c r="AN1310" i="6"/>
  <c r="AK1310" i="6"/>
  <c r="AM1310" i="6"/>
  <c r="AL1310" i="6"/>
  <c r="AN1304" i="6"/>
  <c r="AK1304" i="6"/>
  <c r="AM1304" i="6"/>
  <c r="AL1304" i="6"/>
  <c r="AN1298" i="6"/>
  <c r="AK1298" i="6"/>
  <c r="AM1298" i="6"/>
  <c r="AL1298" i="6"/>
  <c r="AN1292" i="6"/>
  <c r="AK1292" i="6"/>
  <c r="AM1292" i="6"/>
  <c r="AL1292" i="6"/>
  <c r="AN1286" i="6"/>
  <c r="AK1286" i="6"/>
  <c r="AM1286" i="6"/>
  <c r="AL1286" i="6"/>
  <c r="AN1280" i="6"/>
  <c r="AK1280" i="6"/>
  <c r="AM1280" i="6"/>
  <c r="AN1274" i="6"/>
  <c r="AK1274" i="6"/>
  <c r="AM1274" i="6"/>
  <c r="AL1274" i="6"/>
  <c r="AN1268" i="6"/>
  <c r="AK1268" i="6"/>
  <c r="AM1268" i="6"/>
  <c r="AL1268" i="6"/>
  <c r="AN1262" i="6"/>
  <c r="AK1262" i="6"/>
  <c r="AM1262" i="6"/>
  <c r="AN1256" i="6"/>
  <c r="AK1256" i="6"/>
  <c r="AM1256" i="6"/>
  <c r="AL1256" i="6"/>
  <c r="AN1250" i="6"/>
  <c r="AK1250" i="6"/>
  <c r="AM1250" i="6"/>
  <c r="AL1250" i="6"/>
  <c r="AN1244" i="6"/>
  <c r="AK1244" i="6"/>
  <c r="AM1244" i="6"/>
  <c r="AP1244" i="6" s="1"/>
  <c r="AN1238" i="6"/>
  <c r="AK1238" i="6"/>
  <c r="AM1238" i="6"/>
  <c r="AL1238" i="6"/>
  <c r="AN1232" i="6"/>
  <c r="AK1232" i="6"/>
  <c r="AM1232" i="6"/>
  <c r="AL1232" i="6"/>
  <c r="AN1226" i="6"/>
  <c r="AK1226" i="6"/>
  <c r="AM1226" i="6"/>
  <c r="AN1220" i="6"/>
  <c r="AK1220" i="6"/>
  <c r="AM1220" i="6"/>
  <c r="AL1220" i="6"/>
  <c r="AN1214" i="6"/>
  <c r="AK1214" i="6"/>
  <c r="AM1214" i="6"/>
  <c r="AL1214" i="6"/>
  <c r="AN1208" i="6"/>
  <c r="AK1208" i="6"/>
  <c r="AM1208" i="6"/>
  <c r="AL1208" i="6"/>
  <c r="AN1202" i="6"/>
  <c r="AK1202" i="6"/>
  <c r="AM1202" i="6"/>
  <c r="AL1202" i="6"/>
  <c r="AN1196" i="6"/>
  <c r="AK1196" i="6"/>
  <c r="AM1196" i="6"/>
  <c r="AL1196" i="6"/>
  <c r="AN1190" i="6"/>
  <c r="AK1190" i="6"/>
  <c r="AM1190" i="6"/>
  <c r="AL1190" i="6"/>
  <c r="AN1184" i="6"/>
  <c r="AK1184" i="6"/>
  <c r="AM1184" i="6"/>
  <c r="AL1184" i="6"/>
  <c r="AN1178" i="6"/>
  <c r="AK1178" i="6"/>
  <c r="AM1178" i="6"/>
  <c r="AL1178" i="6"/>
  <c r="AN1172" i="6"/>
  <c r="AK1172" i="6"/>
  <c r="AM1172" i="6"/>
  <c r="AL1172" i="6"/>
  <c r="AN1166" i="6"/>
  <c r="AK1166" i="6"/>
  <c r="AM1166" i="6"/>
  <c r="AL1166" i="6"/>
  <c r="AN1160" i="6"/>
  <c r="AK1160" i="6"/>
  <c r="AM1160" i="6"/>
  <c r="AL1160" i="6"/>
  <c r="AN1154" i="6"/>
  <c r="AK1154" i="6"/>
  <c r="AM1154" i="6"/>
  <c r="AL1154" i="6"/>
  <c r="AN1148" i="6"/>
  <c r="AK1148" i="6"/>
  <c r="AM1148" i="6"/>
  <c r="AL1148" i="6"/>
  <c r="AN1142" i="6"/>
  <c r="AK1142" i="6"/>
  <c r="AM1142" i="6"/>
  <c r="AL1142" i="6"/>
  <c r="AL1136" i="6"/>
  <c r="AK1136" i="6"/>
  <c r="AM1136" i="6"/>
  <c r="AN1136" i="6"/>
  <c r="AL1130" i="6"/>
  <c r="AN1130" i="6"/>
  <c r="AM1130" i="6"/>
  <c r="AK1130" i="6"/>
  <c r="AL1124" i="6"/>
  <c r="AN1124" i="6"/>
  <c r="AM1124" i="6"/>
  <c r="AP1124" i="6" s="1"/>
  <c r="AK1124" i="6"/>
  <c r="AL1118" i="6"/>
  <c r="AK1118" i="6"/>
  <c r="AM1118" i="6"/>
  <c r="AN1118" i="6"/>
  <c r="AL1112" i="6"/>
  <c r="AK1112" i="6"/>
  <c r="AM1112" i="6"/>
  <c r="AL1106" i="6"/>
  <c r="AN1106" i="6"/>
  <c r="AM1106" i="6"/>
  <c r="AK1106" i="6"/>
  <c r="AL1100" i="6"/>
  <c r="AK1100" i="6"/>
  <c r="AM1100" i="6"/>
  <c r="AP1100" i="6" s="1"/>
  <c r="AN1100" i="6"/>
  <c r="AL1094" i="6"/>
  <c r="AM1094" i="6"/>
  <c r="AP1094" i="6" s="1"/>
  <c r="AN1094" i="6"/>
  <c r="AK1094" i="6"/>
  <c r="AL1088" i="6"/>
  <c r="AM1088" i="6"/>
  <c r="AN1088" i="6"/>
  <c r="AK1088" i="6"/>
  <c r="AL1082" i="6"/>
  <c r="AM1082" i="6"/>
  <c r="AP1082" i="6" s="1"/>
  <c r="AN1082" i="6"/>
  <c r="AK1082" i="6"/>
  <c r="AL1076" i="6"/>
  <c r="AM1076" i="6"/>
  <c r="AP1076" i="6" s="1"/>
  <c r="AN1076" i="6"/>
  <c r="AK1076" i="6"/>
  <c r="AL1070" i="6"/>
  <c r="AM1070" i="6"/>
  <c r="AN1070" i="6"/>
  <c r="AK1070" i="6"/>
  <c r="AL1064" i="6"/>
  <c r="AM1064" i="6"/>
  <c r="AP1064" i="6" s="1"/>
  <c r="AN1064" i="6"/>
  <c r="AK1064" i="6"/>
  <c r="AL1058" i="6"/>
  <c r="AM1058" i="6"/>
  <c r="AP1058" i="6" s="1"/>
  <c r="AN1058" i="6"/>
  <c r="AK1058" i="6"/>
  <c r="AL1052" i="6"/>
  <c r="AM1052" i="6"/>
  <c r="AN1052" i="6"/>
  <c r="AK1052" i="6"/>
  <c r="AL1046" i="6"/>
  <c r="AM1046" i="6"/>
  <c r="AP1046" i="6" s="1"/>
  <c r="AN1046" i="6"/>
  <c r="AK1046" i="6"/>
  <c r="AL1040" i="6"/>
  <c r="AM1040" i="6"/>
  <c r="AP1040" i="6" s="1"/>
  <c r="AN1040" i="6"/>
  <c r="AK1040" i="6"/>
  <c r="AL1034" i="6"/>
  <c r="AN1034" i="6"/>
  <c r="AM1034" i="6"/>
  <c r="AK1034" i="6"/>
  <c r="AL1028" i="6"/>
  <c r="AN1028" i="6"/>
  <c r="AM1028" i="6"/>
  <c r="AP1028" i="6" s="1"/>
  <c r="AK1028" i="6"/>
  <c r="AL1022" i="6"/>
  <c r="AN1022" i="6"/>
  <c r="AM1022" i="6"/>
  <c r="AL1016" i="6"/>
  <c r="AN1016" i="6"/>
  <c r="AM1016" i="6"/>
  <c r="AK1016" i="6"/>
  <c r="AL1010" i="6"/>
  <c r="AN1010" i="6"/>
  <c r="AM1010" i="6"/>
  <c r="AK1010" i="6"/>
  <c r="AL1004" i="6"/>
  <c r="AN1004" i="6"/>
  <c r="AM1004" i="6"/>
  <c r="AP1004" i="6" s="1"/>
  <c r="AL998" i="6"/>
  <c r="AN998" i="6"/>
  <c r="AM998" i="6"/>
  <c r="AP998" i="6" s="1"/>
  <c r="AK998" i="6"/>
  <c r="AL992" i="6"/>
  <c r="AN992" i="6"/>
  <c r="AM992" i="6"/>
  <c r="AK992" i="6"/>
  <c r="AK986" i="6"/>
  <c r="AL986" i="6"/>
  <c r="AN986" i="6"/>
  <c r="AM986" i="6"/>
  <c r="AP986" i="6" s="1"/>
  <c r="AK980" i="6"/>
  <c r="AL980" i="6"/>
  <c r="AM980" i="6"/>
  <c r="AP980" i="6" s="1"/>
  <c r="AN980" i="6"/>
  <c r="AK974" i="6"/>
  <c r="AL974" i="6"/>
  <c r="AM974" i="6"/>
  <c r="AN974" i="6"/>
  <c r="AK968" i="6"/>
  <c r="AL968" i="6"/>
  <c r="AM968" i="6"/>
  <c r="AP968" i="6" s="1"/>
  <c r="AN968" i="6"/>
  <c r="AK962" i="6"/>
  <c r="AL962" i="6"/>
  <c r="AM962" i="6"/>
  <c r="AP962" i="6" s="1"/>
  <c r="AN962" i="6"/>
  <c r="AK956" i="6"/>
  <c r="AL956" i="6"/>
  <c r="AM956" i="6"/>
  <c r="AN956" i="6"/>
  <c r="AK950" i="6"/>
  <c r="AL950" i="6"/>
  <c r="AM950" i="6"/>
  <c r="AP950" i="6" s="1"/>
  <c r="AN950" i="6"/>
  <c r="AK944" i="6"/>
  <c r="AL944" i="6"/>
  <c r="AM944" i="6"/>
  <c r="AP944" i="6" s="1"/>
  <c r="AN944" i="6"/>
  <c r="AK938" i="6"/>
  <c r="AL938" i="6"/>
  <c r="AM938" i="6"/>
  <c r="AN938" i="6"/>
  <c r="AK932" i="6"/>
  <c r="AL932" i="6"/>
  <c r="AM932" i="6"/>
  <c r="AP932" i="6" s="1"/>
  <c r="AN932" i="6"/>
  <c r="AK926" i="6"/>
  <c r="AL926" i="6"/>
  <c r="AM926" i="6"/>
  <c r="AP926" i="6" s="1"/>
  <c r="AN926" i="6"/>
  <c r="AK920" i="6"/>
  <c r="AL920" i="6"/>
  <c r="AM920" i="6"/>
  <c r="AN920" i="6"/>
  <c r="AK914" i="6"/>
  <c r="AL914" i="6"/>
  <c r="AM914" i="6"/>
  <c r="AP914" i="6" s="1"/>
  <c r="AN914" i="6"/>
  <c r="AK908" i="6"/>
  <c r="AL908" i="6"/>
  <c r="AM908" i="6"/>
  <c r="AP908" i="6" s="1"/>
  <c r="AN908" i="6"/>
  <c r="AK902" i="6"/>
  <c r="AL902" i="6"/>
  <c r="AM902" i="6"/>
  <c r="AN902" i="6"/>
  <c r="AK896" i="6"/>
  <c r="AL896" i="6"/>
  <c r="AM896" i="6"/>
  <c r="AP896" i="6" s="1"/>
  <c r="AN896" i="6"/>
  <c r="AK890" i="6"/>
  <c r="AL890" i="6"/>
  <c r="AM890" i="6"/>
  <c r="AP890" i="6" s="1"/>
  <c r="AN890" i="6"/>
  <c r="AK884" i="6"/>
  <c r="AL884" i="6"/>
  <c r="AM884" i="6"/>
  <c r="AN884" i="6"/>
  <c r="AK878" i="6"/>
  <c r="AL878" i="6"/>
  <c r="AM878" i="6"/>
  <c r="AP878" i="6" s="1"/>
  <c r="AN878" i="6"/>
  <c r="AK872" i="6"/>
  <c r="AL872" i="6"/>
  <c r="AM872" i="6"/>
  <c r="AP872" i="6" s="1"/>
  <c r="AN872" i="6"/>
  <c r="AK866" i="6"/>
  <c r="AL866" i="6"/>
  <c r="AM866" i="6"/>
  <c r="AN866" i="6"/>
  <c r="AK860" i="6"/>
  <c r="AL860" i="6"/>
  <c r="AM860" i="6"/>
  <c r="AP860" i="6" s="1"/>
  <c r="AN860" i="6"/>
  <c r="AK854" i="6"/>
  <c r="AL854" i="6"/>
  <c r="AM854" i="6"/>
  <c r="AP854" i="6" s="1"/>
  <c r="AN854" i="6"/>
  <c r="AM848" i="6"/>
  <c r="AK848" i="6"/>
  <c r="AN848" i="6"/>
  <c r="AL848" i="6"/>
  <c r="AM842" i="6"/>
  <c r="AK842" i="6"/>
  <c r="AL842" i="6"/>
  <c r="AN842" i="6"/>
  <c r="AM836" i="6"/>
  <c r="AK836" i="6"/>
  <c r="AL836" i="6"/>
  <c r="AN836" i="6"/>
  <c r="AM830" i="6"/>
  <c r="AN830" i="6"/>
  <c r="AL830" i="6"/>
  <c r="AK830" i="6"/>
  <c r="AM824" i="6"/>
  <c r="AK824" i="6"/>
  <c r="AL824" i="6"/>
  <c r="AN824" i="6"/>
  <c r="AM818" i="6"/>
  <c r="AK818" i="6"/>
  <c r="AL818" i="6"/>
  <c r="AN818" i="6"/>
  <c r="AM812" i="6"/>
  <c r="AN812" i="6"/>
  <c r="AL812" i="6"/>
  <c r="AK812" i="6"/>
  <c r="AM806" i="6"/>
  <c r="AK806" i="6"/>
  <c r="AL806" i="6"/>
  <c r="AN806" i="6"/>
  <c r="AM800" i="6"/>
  <c r="AK800" i="6"/>
  <c r="AL800" i="6"/>
  <c r="AN800" i="6"/>
  <c r="AM794" i="6"/>
  <c r="AN794" i="6"/>
  <c r="AL794" i="6"/>
  <c r="AK794" i="6"/>
  <c r="AM788" i="6"/>
  <c r="AK788" i="6"/>
  <c r="AL788" i="6"/>
  <c r="AN788" i="6"/>
  <c r="AM782" i="6"/>
  <c r="AK782" i="6"/>
  <c r="AL782" i="6"/>
  <c r="AN782" i="6"/>
  <c r="AK776" i="6"/>
  <c r="AM776" i="6"/>
  <c r="AL776" i="6"/>
  <c r="AN776" i="6"/>
  <c r="AK770" i="6"/>
  <c r="AM770" i="6"/>
  <c r="AL770" i="6"/>
  <c r="AN770" i="6"/>
  <c r="AK764" i="6"/>
  <c r="AM764" i="6"/>
  <c r="AL764" i="6"/>
  <c r="AN764" i="6"/>
  <c r="AK758" i="6"/>
  <c r="AM758" i="6"/>
  <c r="AL758" i="6"/>
  <c r="AN758" i="6"/>
  <c r="AK752" i="6"/>
  <c r="AM752" i="6"/>
  <c r="AL752" i="6"/>
  <c r="AN752" i="6"/>
  <c r="AK746" i="6"/>
  <c r="AM746" i="6"/>
  <c r="AL746" i="6"/>
  <c r="AN746" i="6"/>
  <c r="AK740" i="6"/>
  <c r="AM740" i="6"/>
  <c r="AL740" i="6"/>
  <c r="AN740" i="6"/>
  <c r="AK734" i="6"/>
  <c r="AM734" i="6"/>
  <c r="AL734" i="6"/>
  <c r="AN734" i="6"/>
  <c r="AK728" i="6"/>
  <c r="AM728" i="6"/>
  <c r="AL728" i="6"/>
  <c r="AN728" i="6"/>
  <c r="AK722" i="6"/>
  <c r="AM722" i="6"/>
  <c r="AL722" i="6"/>
  <c r="AN722" i="6"/>
  <c r="AK716" i="6"/>
  <c r="AM716" i="6"/>
  <c r="AL716" i="6"/>
  <c r="AN716" i="6"/>
  <c r="AK710" i="6"/>
  <c r="AL710" i="6"/>
  <c r="AM710" i="6"/>
  <c r="AP710" i="6" s="1"/>
  <c r="AN710" i="6"/>
  <c r="AK704" i="6"/>
  <c r="AL704" i="6"/>
  <c r="AM704" i="6"/>
  <c r="AN704" i="6"/>
  <c r="AK698" i="6"/>
  <c r="AL698" i="6"/>
  <c r="AM698" i="6"/>
  <c r="AP698" i="6" s="1"/>
  <c r="AN698" i="6"/>
  <c r="AK692" i="6"/>
  <c r="AL692" i="6"/>
  <c r="AM692" i="6"/>
  <c r="AP692" i="6" s="1"/>
  <c r="AN692" i="6"/>
  <c r="AK686" i="6"/>
  <c r="AL686" i="6"/>
  <c r="AM686" i="6"/>
  <c r="AN686" i="6"/>
  <c r="AK680" i="6"/>
  <c r="AL680" i="6"/>
  <c r="AM680" i="6"/>
  <c r="AP680" i="6" s="1"/>
  <c r="AN680" i="6"/>
  <c r="AK674" i="6"/>
  <c r="AL674" i="6"/>
  <c r="AM674" i="6"/>
  <c r="AP674" i="6" s="1"/>
  <c r="AN674" i="6"/>
  <c r="AK668" i="6"/>
  <c r="AL668" i="6"/>
  <c r="AM668" i="6"/>
  <c r="AN668" i="6"/>
  <c r="AK1874" i="6"/>
  <c r="AK1856" i="6"/>
  <c r="AK1838" i="6"/>
  <c r="AK1820" i="6"/>
  <c r="AK1802" i="6"/>
  <c r="AK1784" i="6"/>
  <c r="AK1766" i="6"/>
  <c r="AK1748" i="6"/>
  <c r="AK1730" i="6"/>
  <c r="AK1712" i="6"/>
  <c r="AK1694" i="6"/>
  <c r="AK1676" i="6"/>
  <c r="AK1658" i="6"/>
  <c r="AM1641" i="6"/>
  <c r="AM1587" i="6"/>
  <c r="AM1533" i="6"/>
  <c r="AP1533" i="6" s="1"/>
  <c r="AL1388" i="6"/>
  <c r="AK1004" i="6"/>
  <c r="AK1875" i="6"/>
  <c r="AL1875" i="6"/>
  <c r="AN1875" i="6"/>
  <c r="AK1839" i="6"/>
  <c r="AL1839" i="6"/>
  <c r="AN1839" i="6"/>
  <c r="AK1809" i="6"/>
  <c r="AL1809" i="6"/>
  <c r="AN1809" i="6"/>
  <c r="AK1779" i="6"/>
  <c r="AL1779" i="6"/>
  <c r="AN1779" i="6"/>
  <c r="AK1749" i="6"/>
  <c r="AL1749" i="6"/>
  <c r="AN1749" i="6"/>
  <c r="AK1719" i="6"/>
  <c r="AL1719" i="6"/>
  <c r="AN1719" i="6"/>
  <c r="AK1689" i="6"/>
  <c r="AL1689" i="6"/>
  <c r="AN1689" i="6"/>
  <c r="AK1659" i="6"/>
  <c r="AL1659" i="6"/>
  <c r="AN1659" i="6"/>
  <c r="AK1635" i="6"/>
  <c r="AL1635" i="6"/>
  <c r="AP1635" i="6" s="1"/>
  <c r="AN1635" i="6"/>
  <c r="AK1605" i="6"/>
  <c r="AL1605" i="6"/>
  <c r="AP1605" i="6" s="1"/>
  <c r="AN1605" i="6"/>
  <c r="AK1581" i="6"/>
  <c r="AL1581" i="6"/>
  <c r="AP1581" i="6" s="1"/>
  <c r="AN1581" i="6"/>
  <c r="AK1551" i="6"/>
  <c r="AL1551" i="6"/>
  <c r="AP1551" i="6" s="1"/>
  <c r="AN1551" i="6"/>
  <c r="AL1521" i="6"/>
  <c r="AN1521" i="6"/>
  <c r="AM1521" i="6"/>
  <c r="AK1497" i="6"/>
  <c r="AL1497" i="6"/>
  <c r="AM1497" i="6"/>
  <c r="AP1497" i="6" s="1"/>
  <c r="AK1473" i="6"/>
  <c r="AL1473" i="6"/>
  <c r="AM1473" i="6"/>
  <c r="AP1473" i="6" s="1"/>
  <c r="AN1473" i="6"/>
  <c r="AK1449" i="6"/>
  <c r="AL1449" i="6"/>
  <c r="AM1449" i="6"/>
  <c r="AP1449" i="6" s="1"/>
  <c r="AK1419" i="6"/>
  <c r="AL1419" i="6"/>
  <c r="AM1419" i="6"/>
  <c r="AP1419" i="6" s="1"/>
  <c r="AN1419" i="6"/>
  <c r="AK1389" i="6"/>
  <c r="AL1389" i="6"/>
  <c r="AM1389" i="6"/>
  <c r="AN1389" i="6"/>
  <c r="AK1365" i="6"/>
  <c r="AL1365" i="6"/>
  <c r="AM1365" i="6"/>
  <c r="AP1365" i="6" s="1"/>
  <c r="AN1365" i="6"/>
  <c r="AK1335" i="6"/>
  <c r="AL1335" i="6"/>
  <c r="AM1335" i="6"/>
  <c r="AP1335" i="6" s="1"/>
  <c r="AN1335" i="6"/>
  <c r="AK1311" i="6"/>
  <c r="AL1311" i="6"/>
  <c r="AM1311" i="6"/>
  <c r="AK1287" i="6"/>
  <c r="AL1287" i="6"/>
  <c r="AM1287" i="6"/>
  <c r="AN1287" i="6"/>
  <c r="AK1263" i="6"/>
  <c r="AL1263" i="6"/>
  <c r="AM1263" i="6"/>
  <c r="AP1263" i="6" s="1"/>
  <c r="AN1263" i="6"/>
  <c r="AK1239" i="6"/>
  <c r="AL1239" i="6"/>
  <c r="AM1239" i="6"/>
  <c r="AP1239" i="6" s="1"/>
  <c r="AN1239" i="6"/>
  <c r="AK1215" i="6"/>
  <c r="AL1215" i="6"/>
  <c r="AM1215" i="6"/>
  <c r="AN1215" i="6"/>
  <c r="AK1191" i="6"/>
  <c r="AL1191" i="6"/>
  <c r="AM1191" i="6"/>
  <c r="AP1191" i="6" s="1"/>
  <c r="AK1167" i="6"/>
  <c r="AL1167" i="6"/>
  <c r="AM1167" i="6"/>
  <c r="AP1167" i="6" s="1"/>
  <c r="AN1167" i="6"/>
  <c r="AK1143" i="6"/>
  <c r="AL1143" i="6"/>
  <c r="AM1143" i="6"/>
  <c r="AP1143" i="6" s="1"/>
  <c r="AN1143" i="6"/>
  <c r="AN1119" i="6"/>
  <c r="AK1119" i="6"/>
  <c r="AL1119" i="6"/>
  <c r="AM1119" i="6"/>
  <c r="AP1119" i="6" s="1"/>
  <c r="AL1083" i="6"/>
  <c r="AN1083" i="6"/>
  <c r="AK1083" i="6"/>
  <c r="AM1083" i="6"/>
  <c r="AL1047" i="6"/>
  <c r="AN1047" i="6"/>
  <c r="AK1047" i="6"/>
  <c r="AM1047" i="6"/>
  <c r="AP1047" i="6" s="1"/>
  <c r="AL1029" i="6"/>
  <c r="AN1029" i="6"/>
  <c r="AK1029" i="6"/>
  <c r="AM1029" i="6"/>
  <c r="AP1029" i="6" s="1"/>
  <c r="AL1011" i="6"/>
  <c r="AN1011" i="6"/>
  <c r="AK1011" i="6"/>
  <c r="AM1011" i="6"/>
  <c r="AL987" i="6"/>
  <c r="AN987" i="6"/>
  <c r="AK987" i="6"/>
  <c r="AM987" i="6"/>
  <c r="AP987" i="6" s="1"/>
  <c r="AL969" i="6"/>
  <c r="AM969" i="6"/>
  <c r="AP969" i="6" s="1"/>
  <c r="AN969" i="6"/>
  <c r="AK969" i="6"/>
  <c r="AL939" i="6"/>
  <c r="AM939" i="6"/>
  <c r="AN939" i="6"/>
  <c r="AK939" i="6"/>
  <c r="AL921" i="6"/>
  <c r="AM921" i="6"/>
  <c r="AP921" i="6" s="1"/>
  <c r="AN921" i="6"/>
  <c r="AL903" i="6"/>
  <c r="AM903" i="6"/>
  <c r="AP903" i="6" s="1"/>
  <c r="AN903" i="6"/>
  <c r="AK903" i="6"/>
  <c r="AL885" i="6"/>
  <c r="AM885" i="6"/>
  <c r="AP885" i="6" s="1"/>
  <c r="AN885" i="6"/>
  <c r="AK885" i="6"/>
  <c r="AL867" i="6"/>
  <c r="AM867" i="6"/>
  <c r="AN867" i="6"/>
  <c r="AK867" i="6"/>
  <c r="AK849" i="6"/>
  <c r="AL849" i="6"/>
  <c r="AM849" i="6"/>
  <c r="AP849" i="6" s="1"/>
  <c r="AN849" i="6"/>
  <c r="AL831" i="6"/>
  <c r="AK831" i="6"/>
  <c r="AM831" i="6"/>
  <c r="AN831" i="6"/>
  <c r="AL819" i="6"/>
  <c r="AM819" i="6"/>
  <c r="AN819" i="6"/>
  <c r="AK819" i="6"/>
  <c r="AL795" i="6"/>
  <c r="AK795" i="6"/>
  <c r="AM795" i="6"/>
  <c r="AP795" i="6" s="1"/>
  <c r="AN795" i="6"/>
  <c r="AL783" i="6"/>
  <c r="AM783" i="6"/>
  <c r="AP783" i="6" s="1"/>
  <c r="AN783" i="6"/>
  <c r="AK783" i="6"/>
  <c r="AM759" i="6"/>
  <c r="AL759" i="6"/>
  <c r="AK759" i="6"/>
  <c r="AN759" i="6"/>
  <c r="AM741" i="6"/>
  <c r="AL741" i="6"/>
  <c r="AK741" i="6"/>
  <c r="AN741" i="6"/>
  <c r="AM723" i="6"/>
  <c r="AL723" i="6"/>
  <c r="AK723" i="6"/>
  <c r="AN723" i="6"/>
  <c r="AM705" i="6"/>
  <c r="AN705" i="6"/>
  <c r="AL705" i="6"/>
  <c r="AK705" i="6"/>
  <c r="AM687" i="6"/>
  <c r="AN687" i="6"/>
  <c r="AL687" i="6"/>
  <c r="AK687" i="6"/>
  <c r="AM669" i="6"/>
  <c r="AN669" i="6"/>
  <c r="AL669" i="6"/>
  <c r="AK669" i="6"/>
  <c r="AM651" i="6"/>
  <c r="AN651" i="6"/>
  <c r="AL651" i="6"/>
  <c r="AK651" i="6"/>
  <c r="AM633" i="6"/>
  <c r="AN633" i="6"/>
  <c r="AL633" i="6"/>
  <c r="AK633" i="6"/>
  <c r="AM621" i="6"/>
  <c r="AN621" i="6"/>
  <c r="AL621" i="6"/>
  <c r="AK621" i="6"/>
  <c r="AM1857" i="6"/>
  <c r="AP1857" i="6" s="1"/>
  <c r="AM1839" i="6"/>
  <c r="AP1839" i="6" s="1"/>
  <c r="AM1785" i="6"/>
  <c r="AP1785" i="6" s="1"/>
  <c r="AM1767" i="6"/>
  <c r="AP1767" i="6" s="1"/>
  <c r="AM1749" i="6"/>
  <c r="AP1749" i="6" s="1"/>
  <c r="AM1677" i="6"/>
  <c r="AP1677" i="6" s="1"/>
  <c r="AM1659" i="6"/>
  <c r="AP1659" i="6" s="1"/>
  <c r="AK1873" i="6"/>
  <c r="AL1873" i="6"/>
  <c r="AM1873" i="6"/>
  <c r="AP1873" i="6" s="1"/>
  <c r="AN1873" i="6"/>
  <c r="AK1867" i="6"/>
  <c r="AL1867" i="6"/>
  <c r="AM1867" i="6"/>
  <c r="AN1867" i="6"/>
  <c r="AK1861" i="6"/>
  <c r="AL1861" i="6"/>
  <c r="AM1861" i="6"/>
  <c r="AP1861" i="6" s="1"/>
  <c r="AN1861" i="6"/>
  <c r="AK1855" i="6"/>
  <c r="AL1855" i="6"/>
  <c r="AM1855" i="6"/>
  <c r="AP1855" i="6" s="1"/>
  <c r="AN1855" i="6"/>
  <c r="AK1849" i="6"/>
  <c r="AL1849" i="6"/>
  <c r="AM1849" i="6"/>
  <c r="AN1849" i="6"/>
  <c r="AK1843" i="6"/>
  <c r="AL1843" i="6"/>
  <c r="AM1843" i="6"/>
  <c r="AP1843" i="6" s="1"/>
  <c r="AN1843" i="6"/>
  <c r="AK1837" i="6"/>
  <c r="AL1837" i="6"/>
  <c r="AM1837" i="6"/>
  <c r="AP1837" i="6" s="1"/>
  <c r="AN1837" i="6"/>
  <c r="AK1831" i="6"/>
  <c r="AL1831" i="6"/>
  <c r="AM1831" i="6"/>
  <c r="AN1831" i="6"/>
  <c r="AK1825" i="6"/>
  <c r="AL1825" i="6"/>
  <c r="AM1825" i="6"/>
  <c r="AP1825" i="6" s="1"/>
  <c r="AN1825" i="6"/>
  <c r="AK1819" i="6"/>
  <c r="AL1819" i="6"/>
  <c r="AM1819" i="6"/>
  <c r="AP1819" i="6" s="1"/>
  <c r="AN1819" i="6"/>
  <c r="AK1813" i="6"/>
  <c r="AL1813" i="6"/>
  <c r="AM1813" i="6"/>
  <c r="AN1813" i="6"/>
  <c r="AK1807" i="6"/>
  <c r="AL1807" i="6"/>
  <c r="AM1807" i="6"/>
  <c r="AP1807" i="6" s="1"/>
  <c r="AN1807" i="6"/>
  <c r="AK1801" i="6"/>
  <c r="AL1801" i="6"/>
  <c r="AM1801" i="6"/>
  <c r="AP1801" i="6" s="1"/>
  <c r="AN1801" i="6"/>
  <c r="AK1795" i="6"/>
  <c r="AL1795" i="6"/>
  <c r="AM1795" i="6"/>
  <c r="AN1795" i="6"/>
  <c r="AK1789" i="6"/>
  <c r="AL1789" i="6"/>
  <c r="AM1789" i="6"/>
  <c r="AP1789" i="6" s="1"/>
  <c r="AN1789" i="6"/>
  <c r="AK1783" i="6"/>
  <c r="AL1783" i="6"/>
  <c r="AM1783" i="6"/>
  <c r="AP1783" i="6" s="1"/>
  <c r="AN1783" i="6"/>
  <c r="AK1777" i="6"/>
  <c r="AL1777" i="6"/>
  <c r="AM1777" i="6"/>
  <c r="AN1777" i="6"/>
  <c r="AK1771" i="6"/>
  <c r="AL1771" i="6"/>
  <c r="AM1771" i="6"/>
  <c r="AP1771" i="6" s="1"/>
  <c r="AN1771" i="6"/>
  <c r="AK1765" i="6"/>
  <c r="AL1765" i="6"/>
  <c r="AM1765" i="6"/>
  <c r="AP1765" i="6" s="1"/>
  <c r="AN1765" i="6"/>
  <c r="AK1759" i="6"/>
  <c r="AL1759" i="6"/>
  <c r="AM1759" i="6"/>
  <c r="AN1759" i="6"/>
  <c r="AK1753" i="6"/>
  <c r="AL1753" i="6"/>
  <c r="AM1753" i="6"/>
  <c r="AP1753" i="6" s="1"/>
  <c r="AN1753" i="6"/>
  <c r="AK1747" i="6"/>
  <c r="AL1747" i="6"/>
  <c r="AM1747" i="6"/>
  <c r="AP1747" i="6" s="1"/>
  <c r="AN1747" i="6"/>
  <c r="AK1741" i="6"/>
  <c r="AL1741" i="6"/>
  <c r="AM1741" i="6"/>
  <c r="AN1741" i="6"/>
  <c r="AK1735" i="6"/>
  <c r="AL1735" i="6"/>
  <c r="AM1735" i="6"/>
  <c r="AP1735" i="6" s="1"/>
  <c r="AN1735" i="6"/>
  <c r="AK1729" i="6"/>
  <c r="AL1729" i="6"/>
  <c r="AM1729" i="6"/>
  <c r="AP1729" i="6" s="1"/>
  <c r="AN1729" i="6"/>
  <c r="AK1723" i="6"/>
  <c r="AL1723" i="6"/>
  <c r="AM1723" i="6"/>
  <c r="AN1723" i="6"/>
  <c r="AK1717" i="6"/>
  <c r="AL1717" i="6"/>
  <c r="AM1717" i="6"/>
  <c r="AP1717" i="6" s="1"/>
  <c r="AN1717" i="6"/>
  <c r="AK1711" i="6"/>
  <c r="AL1711" i="6"/>
  <c r="AM1711" i="6"/>
  <c r="AP1711" i="6" s="1"/>
  <c r="AN1711" i="6"/>
  <c r="AK1705" i="6"/>
  <c r="AL1705" i="6"/>
  <c r="AM1705" i="6"/>
  <c r="AN1705" i="6"/>
  <c r="AK1699" i="6"/>
  <c r="AL1699" i="6"/>
  <c r="AM1699" i="6"/>
  <c r="AP1699" i="6" s="1"/>
  <c r="AN1699" i="6"/>
  <c r="AK1693" i="6"/>
  <c r="AL1693" i="6"/>
  <c r="AM1693" i="6"/>
  <c r="AP1693" i="6" s="1"/>
  <c r="AN1693" i="6"/>
  <c r="AK1687" i="6"/>
  <c r="AL1687" i="6"/>
  <c r="AM1687" i="6"/>
  <c r="AN1687" i="6"/>
  <c r="AK1681" i="6"/>
  <c r="AL1681" i="6"/>
  <c r="AM1681" i="6"/>
  <c r="AP1681" i="6" s="1"/>
  <c r="AN1681" i="6"/>
  <c r="AK1675" i="6"/>
  <c r="AL1675" i="6"/>
  <c r="AM1675" i="6"/>
  <c r="AP1675" i="6" s="1"/>
  <c r="AN1675" i="6"/>
  <c r="AK1669" i="6"/>
  <c r="AL1669" i="6"/>
  <c r="AM1669" i="6"/>
  <c r="AN1669" i="6"/>
  <c r="AK1663" i="6"/>
  <c r="AL1663" i="6"/>
  <c r="AM1663" i="6"/>
  <c r="AP1663" i="6" s="1"/>
  <c r="AN1663" i="6"/>
  <c r="AK1657" i="6"/>
  <c r="AL1657" i="6"/>
  <c r="AM1657" i="6"/>
  <c r="AP1657" i="6" s="1"/>
  <c r="AN1657" i="6"/>
  <c r="AK1651" i="6"/>
  <c r="AL1651" i="6"/>
  <c r="AM1651" i="6"/>
  <c r="AN1651" i="6"/>
  <c r="AK1645" i="6"/>
  <c r="AL1645" i="6"/>
  <c r="AM1645" i="6"/>
  <c r="AP1645" i="6" s="1"/>
  <c r="AN1645" i="6"/>
  <c r="AK1639" i="6"/>
  <c r="AL1639" i="6"/>
  <c r="AM1639" i="6"/>
  <c r="AP1639" i="6" s="1"/>
  <c r="AN1639" i="6"/>
  <c r="AK1633" i="6"/>
  <c r="AL1633" i="6"/>
  <c r="AM1633" i="6"/>
  <c r="AN1633" i="6"/>
  <c r="AK1627" i="6"/>
  <c r="AL1627" i="6"/>
  <c r="AM1627" i="6"/>
  <c r="AP1627" i="6" s="1"/>
  <c r="AN1627" i="6"/>
  <c r="AK1621" i="6"/>
  <c r="AL1621" i="6"/>
  <c r="AM1621" i="6"/>
  <c r="AP1621" i="6" s="1"/>
  <c r="AN1621" i="6"/>
  <c r="AK1615" i="6"/>
  <c r="AL1615" i="6"/>
  <c r="AM1615" i="6"/>
  <c r="AN1615" i="6"/>
  <c r="AK1609" i="6"/>
  <c r="AL1609" i="6"/>
  <c r="AM1609" i="6"/>
  <c r="AP1609" i="6" s="1"/>
  <c r="AN1609" i="6"/>
  <c r="AK1603" i="6"/>
  <c r="AL1603" i="6"/>
  <c r="AM1603" i="6"/>
  <c r="AP1603" i="6" s="1"/>
  <c r="AN1603" i="6"/>
  <c r="AK1597" i="6"/>
  <c r="AL1597" i="6"/>
  <c r="AM1597" i="6"/>
  <c r="AN1597" i="6"/>
  <c r="AK1591" i="6"/>
  <c r="AL1591" i="6"/>
  <c r="AM1591" i="6"/>
  <c r="AP1591" i="6" s="1"/>
  <c r="AN1591" i="6"/>
  <c r="AK1585" i="6"/>
  <c r="AL1585" i="6"/>
  <c r="AM1585" i="6"/>
  <c r="AP1585" i="6" s="1"/>
  <c r="AN1585" i="6"/>
  <c r="AK1579" i="6"/>
  <c r="AL1579" i="6"/>
  <c r="AM1579" i="6"/>
  <c r="AN1579" i="6"/>
  <c r="AK1573" i="6"/>
  <c r="AL1573" i="6"/>
  <c r="AM1573" i="6"/>
  <c r="AP1573" i="6" s="1"/>
  <c r="AN1573" i="6"/>
  <c r="AK1567" i="6"/>
  <c r="AL1567" i="6"/>
  <c r="AM1567" i="6"/>
  <c r="AP1567" i="6" s="1"/>
  <c r="AN1567" i="6"/>
  <c r="AK1561" i="6"/>
  <c r="AL1561" i="6"/>
  <c r="AM1561" i="6"/>
  <c r="AN1561" i="6"/>
  <c r="AK1555" i="6"/>
  <c r="AL1555" i="6"/>
  <c r="AM1555" i="6"/>
  <c r="AP1555" i="6" s="1"/>
  <c r="AN1555" i="6"/>
  <c r="AK1549" i="6"/>
  <c r="AL1549" i="6"/>
  <c r="AM1549" i="6"/>
  <c r="AP1549" i="6" s="1"/>
  <c r="AN1549" i="6"/>
  <c r="AK1543" i="6"/>
  <c r="AL1543" i="6"/>
  <c r="AM1543" i="6"/>
  <c r="AN1543" i="6"/>
  <c r="AK1537" i="6"/>
  <c r="AL1537" i="6"/>
  <c r="AM1537" i="6"/>
  <c r="AP1537" i="6" s="1"/>
  <c r="AN1537" i="6"/>
  <c r="AK1531" i="6"/>
  <c r="AL1531" i="6"/>
  <c r="AM1531" i="6"/>
  <c r="AP1531" i="6" s="1"/>
  <c r="AN1531" i="6"/>
  <c r="AK1525" i="6"/>
  <c r="AL1525" i="6"/>
  <c r="AM1525" i="6"/>
  <c r="AN1525" i="6"/>
  <c r="AN1519" i="6"/>
  <c r="AK1519" i="6"/>
  <c r="AM1519" i="6"/>
  <c r="AM1513" i="6"/>
  <c r="AN1513" i="6"/>
  <c r="AL1513" i="6"/>
  <c r="AK1513" i="6"/>
  <c r="AM1507" i="6"/>
  <c r="AN1507" i="6"/>
  <c r="AK1507" i="6"/>
  <c r="AL1507" i="6"/>
  <c r="AM1501" i="6"/>
  <c r="AP1501" i="6" s="1"/>
  <c r="AN1501" i="6"/>
  <c r="AK1501" i="6"/>
  <c r="AL1495" i="6"/>
  <c r="AM1495" i="6"/>
  <c r="AP1495" i="6" s="1"/>
  <c r="AN1495" i="6"/>
  <c r="AK1495" i="6"/>
  <c r="AL1489" i="6"/>
  <c r="AM1489" i="6"/>
  <c r="AN1489" i="6"/>
  <c r="AK1489" i="6"/>
  <c r="AL1483" i="6"/>
  <c r="AM1483" i="6"/>
  <c r="AP1483" i="6" s="1"/>
  <c r="AN1483" i="6"/>
  <c r="AK1483" i="6"/>
  <c r="AL1477" i="6"/>
  <c r="AM1477" i="6"/>
  <c r="AP1477" i="6" s="1"/>
  <c r="AN1477" i="6"/>
  <c r="AK1477" i="6"/>
  <c r="AL1471" i="6"/>
  <c r="AM1471" i="6"/>
  <c r="AN1471" i="6"/>
  <c r="AK1471" i="6"/>
  <c r="AL1465" i="6"/>
  <c r="AM1465" i="6"/>
  <c r="AP1465" i="6" s="1"/>
  <c r="AN1465" i="6"/>
  <c r="AL1459" i="6"/>
  <c r="AM1459" i="6"/>
  <c r="AP1459" i="6" s="1"/>
  <c r="AN1459" i="6"/>
  <c r="AK1459" i="6"/>
  <c r="AL1453" i="6"/>
  <c r="AM1453" i="6"/>
  <c r="AP1453" i="6" s="1"/>
  <c r="AN1453" i="6"/>
  <c r="AK1453" i="6"/>
  <c r="AL1447" i="6"/>
  <c r="AM1447" i="6"/>
  <c r="AN1447" i="6"/>
  <c r="AK1447" i="6"/>
  <c r="AL1441" i="6"/>
  <c r="AM1441" i="6"/>
  <c r="AP1441" i="6" s="1"/>
  <c r="AN1441" i="6"/>
  <c r="AK1441" i="6"/>
  <c r="AL1435" i="6"/>
  <c r="AM1435" i="6"/>
  <c r="AP1435" i="6" s="1"/>
  <c r="AN1435" i="6"/>
  <c r="AK1435" i="6"/>
  <c r="AL1429" i="6"/>
  <c r="AM1429" i="6"/>
  <c r="AN1429" i="6"/>
  <c r="AK1429" i="6"/>
  <c r="AL1423" i="6"/>
  <c r="AM1423" i="6"/>
  <c r="AP1423" i="6" s="1"/>
  <c r="AN1423" i="6"/>
  <c r="AL1417" i="6"/>
  <c r="AM1417" i="6"/>
  <c r="AP1417" i="6" s="1"/>
  <c r="AN1417" i="6"/>
  <c r="AK1417" i="6"/>
  <c r="AL1411" i="6"/>
  <c r="AM1411" i="6"/>
  <c r="AP1411" i="6" s="1"/>
  <c r="AN1411" i="6"/>
  <c r="AK1411" i="6"/>
  <c r="AL1405" i="6"/>
  <c r="AM1405" i="6"/>
  <c r="AN1405" i="6"/>
  <c r="AK1405" i="6"/>
  <c r="AL1399" i="6"/>
  <c r="AM1399" i="6"/>
  <c r="AP1399" i="6" s="1"/>
  <c r="AN1399" i="6"/>
  <c r="AL1393" i="6"/>
  <c r="AM1393" i="6"/>
  <c r="AP1393" i="6" s="1"/>
  <c r="AN1393" i="6"/>
  <c r="AK1393" i="6"/>
  <c r="AL1387" i="6"/>
  <c r="AM1387" i="6"/>
  <c r="AP1387" i="6" s="1"/>
  <c r="AN1387" i="6"/>
  <c r="AK1387" i="6"/>
  <c r="AL1381" i="6"/>
  <c r="AM1381" i="6"/>
  <c r="AN1381" i="6"/>
  <c r="AL1375" i="6"/>
  <c r="AM1375" i="6"/>
  <c r="AN1375" i="6"/>
  <c r="AK1375" i="6"/>
  <c r="AL1369" i="6"/>
  <c r="AM1369" i="6"/>
  <c r="AP1369" i="6" s="1"/>
  <c r="AN1369" i="6"/>
  <c r="AK1369" i="6"/>
  <c r="AL1363" i="6"/>
  <c r="AM1363" i="6"/>
  <c r="AP1363" i="6" s="1"/>
  <c r="AN1363" i="6"/>
  <c r="AK1363" i="6"/>
  <c r="AL1357" i="6"/>
  <c r="AM1357" i="6"/>
  <c r="AN1357" i="6"/>
  <c r="AL1351" i="6"/>
  <c r="AM1351" i="6"/>
  <c r="AN1351" i="6"/>
  <c r="AK1351" i="6"/>
  <c r="AL1345" i="6"/>
  <c r="AM1345" i="6"/>
  <c r="AP1345" i="6" s="1"/>
  <c r="AN1345" i="6"/>
  <c r="AK1345" i="6"/>
  <c r="AL1339" i="6"/>
  <c r="AM1339" i="6"/>
  <c r="AP1339" i="6" s="1"/>
  <c r="AN1339" i="6"/>
  <c r="AK1339" i="6"/>
  <c r="AL1333" i="6"/>
  <c r="AM1333" i="6"/>
  <c r="AN1333" i="6"/>
  <c r="AK1333" i="6"/>
  <c r="AL1327" i="6"/>
  <c r="AM1327" i="6"/>
  <c r="AP1327" i="6" s="1"/>
  <c r="AN1327" i="6"/>
  <c r="AK1327" i="6"/>
  <c r="AL1321" i="6"/>
  <c r="AM1321" i="6"/>
  <c r="AP1321" i="6" s="1"/>
  <c r="AN1321" i="6"/>
  <c r="AK1321" i="6"/>
  <c r="AL1315" i="6"/>
  <c r="AM1315" i="6"/>
  <c r="AN1315" i="6"/>
  <c r="AK1315" i="6"/>
  <c r="AL1309" i="6"/>
  <c r="AM1309" i="6"/>
  <c r="AP1309" i="6" s="1"/>
  <c r="AN1309" i="6"/>
  <c r="AK1309" i="6"/>
  <c r="AL1303" i="6"/>
  <c r="AM1303" i="6"/>
  <c r="AP1303" i="6" s="1"/>
  <c r="AN1303" i="6"/>
  <c r="AK1303" i="6"/>
  <c r="AL1297" i="6"/>
  <c r="AM1297" i="6"/>
  <c r="AN1297" i="6"/>
  <c r="AK1297" i="6"/>
  <c r="AL1291" i="6"/>
  <c r="AM1291" i="6"/>
  <c r="AP1291" i="6" s="1"/>
  <c r="AN1291" i="6"/>
  <c r="AK1291" i="6"/>
  <c r="AL1285" i="6"/>
  <c r="AM1285" i="6"/>
  <c r="AP1285" i="6" s="1"/>
  <c r="AN1285" i="6"/>
  <c r="AK1285" i="6"/>
  <c r="AL1279" i="6"/>
  <c r="AM1279" i="6"/>
  <c r="AN1279" i="6"/>
  <c r="AK1279" i="6"/>
  <c r="AL1273" i="6"/>
  <c r="AM1273" i="6"/>
  <c r="AP1273" i="6" s="1"/>
  <c r="AN1273" i="6"/>
  <c r="AK1273" i="6"/>
  <c r="AL1267" i="6"/>
  <c r="AM1267" i="6"/>
  <c r="AP1267" i="6" s="1"/>
  <c r="AN1267" i="6"/>
  <c r="AK1267" i="6"/>
  <c r="AL1261" i="6"/>
  <c r="AM1261" i="6"/>
  <c r="AN1261" i="6"/>
  <c r="AK1261" i="6"/>
  <c r="AL1255" i="6"/>
  <c r="AM1255" i="6"/>
  <c r="AP1255" i="6" s="1"/>
  <c r="AN1255" i="6"/>
  <c r="AK1255" i="6"/>
  <c r="AL1249" i="6"/>
  <c r="AM1249" i="6"/>
  <c r="AP1249" i="6" s="1"/>
  <c r="AN1249" i="6"/>
  <c r="AK1249" i="6"/>
  <c r="AL1243" i="6"/>
  <c r="AM1243" i="6"/>
  <c r="AN1243" i="6"/>
  <c r="AK1243" i="6"/>
  <c r="AL1237" i="6"/>
  <c r="AM1237" i="6"/>
  <c r="AP1237" i="6" s="1"/>
  <c r="AN1237" i="6"/>
  <c r="AK1237" i="6"/>
  <c r="AL1231" i="6"/>
  <c r="AM1231" i="6"/>
  <c r="AP1231" i="6" s="1"/>
  <c r="AN1231" i="6"/>
  <c r="AK1231" i="6"/>
  <c r="AL1225" i="6"/>
  <c r="AM1225" i="6"/>
  <c r="AN1225" i="6"/>
  <c r="AK1225" i="6"/>
  <c r="AL1219" i="6"/>
  <c r="AM1219" i="6"/>
  <c r="AP1219" i="6" s="1"/>
  <c r="AN1219" i="6"/>
  <c r="AK1219" i="6"/>
  <c r="AL1213" i="6"/>
  <c r="AM1213" i="6"/>
  <c r="AP1213" i="6" s="1"/>
  <c r="AN1213" i="6"/>
  <c r="AK1213" i="6"/>
  <c r="AL1207" i="6"/>
  <c r="AM1207" i="6"/>
  <c r="AN1207" i="6"/>
  <c r="AK1207" i="6"/>
  <c r="AL1201" i="6"/>
  <c r="AM1201" i="6"/>
  <c r="AP1201" i="6" s="1"/>
  <c r="AN1201" i="6"/>
  <c r="AK1201" i="6"/>
  <c r="AL1195" i="6"/>
  <c r="AM1195" i="6"/>
  <c r="AP1195" i="6" s="1"/>
  <c r="AN1195" i="6"/>
  <c r="AK1195" i="6"/>
  <c r="AL1189" i="6"/>
  <c r="AM1189" i="6"/>
  <c r="AN1189" i="6"/>
  <c r="AK1189" i="6"/>
  <c r="AL1183" i="6"/>
  <c r="AM1183" i="6"/>
  <c r="AP1183" i="6" s="1"/>
  <c r="AN1183" i="6"/>
  <c r="AK1183" i="6"/>
  <c r="AL1177" i="6"/>
  <c r="AM1177" i="6"/>
  <c r="AP1177" i="6" s="1"/>
  <c r="AN1177" i="6"/>
  <c r="AK1177" i="6"/>
  <c r="AL1171" i="6"/>
  <c r="AM1171" i="6"/>
  <c r="AN1171" i="6"/>
  <c r="AK1171" i="6"/>
  <c r="AL1165" i="6"/>
  <c r="AM1165" i="6"/>
  <c r="AP1165" i="6" s="1"/>
  <c r="AN1165" i="6"/>
  <c r="AK1165" i="6"/>
  <c r="AL1159" i="6"/>
  <c r="AM1159" i="6"/>
  <c r="AP1159" i="6" s="1"/>
  <c r="AN1159" i="6"/>
  <c r="AK1159" i="6"/>
  <c r="AL1153" i="6"/>
  <c r="AM1153" i="6"/>
  <c r="AN1153" i="6"/>
  <c r="AK1153" i="6"/>
  <c r="AL1147" i="6"/>
  <c r="AM1147" i="6"/>
  <c r="AP1147" i="6" s="1"/>
  <c r="AN1147" i="6"/>
  <c r="AK1147" i="6"/>
  <c r="AL1141" i="6"/>
  <c r="AM1141" i="6"/>
  <c r="AP1141" i="6" s="1"/>
  <c r="AN1141" i="6"/>
  <c r="AK1141" i="6"/>
  <c r="AK1135" i="6"/>
  <c r="AL1135" i="6"/>
  <c r="AN1135" i="6"/>
  <c r="AM1135" i="6"/>
  <c r="AP1135" i="6" s="1"/>
  <c r="AK1129" i="6"/>
  <c r="AL1129" i="6"/>
  <c r="AM1129" i="6"/>
  <c r="AP1129" i="6" s="1"/>
  <c r="AN1129" i="6"/>
  <c r="AM1123" i="6"/>
  <c r="AK1123" i="6"/>
  <c r="AL1123" i="6"/>
  <c r="AN1123" i="6"/>
  <c r="AM1117" i="6"/>
  <c r="AK1117" i="6"/>
  <c r="AN1117" i="6"/>
  <c r="AL1117" i="6"/>
  <c r="AM1111" i="6"/>
  <c r="AL1111" i="6"/>
  <c r="AN1111" i="6"/>
  <c r="AK1111" i="6"/>
  <c r="AM1105" i="6"/>
  <c r="AK1105" i="6"/>
  <c r="AL1105" i="6"/>
  <c r="AN1105" i="6"/>
  <c r="AM1099" i="6"/>
  <c r="AK1099" i="6"/>
  <c r="AN1099" i="6"/>
  <c r="AN1093" i="6"/>
  <c r="AM1093" i="6"/>
  <c r="AK1093" i="6"/>
  <c r="AL1093" i="6"/>
  <c r="AN1087" i="6"/>
  <c r="AM1087" i="6"/>
  <c r="AK1087" i="6"/>
  <c r="AL1087" i="6"/>
  <c r="AN1081" i="6"/>
  <c r="AM1081" i="6"/>
  <c r="AK1081" i="6"/>
  <c r="AL1081" i="6"/>
  <c r="AN1075" i="6"/>
  <c r="AM1075" i="6"/>
  <c r="AL1075" i="6"/>
  <c r="AN1069" i="6"/>
  <c r="AM1069" i="6"/>
  <c r="AK1069" i="6"/>
  <c r="AN1063" i="6"/>
  <c r="AM1063" i="6"/>
  <c r="AK1063" i="6"/>
  <c r="AL1063" i="6"/>
  <c r="AN1057" i="6"/>
  <c r="AM1057" i="6"/>
  <c r="AK1057" i="6"/>
  <c r="AL1057" i="6"/>
  <c r="AN1051" i="6"/>
  <c r="AM1051" i="6"/>
  <c r="AK1051" i="6"/>
  <c r="AN1045" i="6"/>
  <c r="AM1045" i="6"/>
  <c r="AK1045" i="6"/>
  <c r="AL1045" i="6"/>
  <c r="AN1039" i="6"/>
  <c r="AM1039" i="6"/>
  <c r="AK1039" i="6"/>
  <c r="AL1039" i="6"/>
  <c r="AN1033" i="6"/>
  <c r="AM1033" i="6"/>
  <c r="AK1033" i="6"/>
  <c r="AL1033" i="6"/>
  <c r="AN1027" i="6"/>
  <c r="AM1027" i="6"/>
  <c r="AK1027" i="6"/>
  <c r="AL1027" i="6"/>
  <c r="AN1021" i="6"/>
  <c r="AM1021" i="6"/>
  <c r="AK1021" i="6"/>
  <c r="AL1021" i="6"/>
  <c r="AN1015" i="6"/>
  <c r="AM1015" i="6"/>
  <c r="AK1015" i="6"/>
  <c r="AL1015" i="6"/>
  <c r="AN1009" i="6"/>
  <c r="AM1009" i="6"/>
  <c r="AK1009" i="6"/>
  <c r="AL1009" i="6"/>
  <c r="AN1003" i="6"/>
  <c r="AM1003" i="6"/>
  <c r="AK1003" i="6"/>
  <c r="AL1003" i="6"/>
  <c r="AN997" i="6"/>
  <c r="AM997" i="6"/>
  <c r="AK997" i="6"/>
  <c r="AL997" i="6"/>
  <c r="AN991" i="6"/>
  <c r="AM991" i="6"/>
  <c r="AK991" i="6"/>
  <c r="AL991" i="6"/>
  <c r="AN985" i="6"/>
  <c r="AK985" i="6"/>
  <c r="AM985" i="6"/>
  <c r="AN979" i="6"/>
  <c r="AK979" i="6"/>
  <c r="AM979" i="6"/>
  <c r="AL979" i="6"/>
  <c r="AN973" i="6"/>
  <c r="AK973" i="6"/>
  <c r="AM973" i="6"/>
  <c r="AL973" i="6"/>
  <c r="AN967" i="6"/>
  <c r="AK967" i="6"/>
  <c r="AM967" i="6"/>
  <c r="AL967" i="6"/>
  <c r="AN961" i="6"/>
  <c r="AK961" i="6"/>
  <c r="AM961" i="6"/>
  <c r="AL961" i="6"/>
  <c r="AN955" i="6"/>
  <c r="AK955" i="6"/>
  <c r="AM955" i="6"/>
  <c r="AL955" i="6"/>
  <c r="AN949" i="6"/>
  <c r="AK949" i="6"/>
  <c r="AM949" i="6"/>
  <c r="AL949" i="6"/>
  <c r="AN943" i="6"/>
  <c r="AK943" i="6"/>
  <c r="AM943" i="6"/>
  <c r="AL943" i="6"/>
  <c r="AN937" i="6"/>
  <c r="AK937" i="6"/>
  <c r="AM937" i="6"/>
  <c r="AL937" i="6"/>
  <c r="AN931" i="6"/>
  <c r="AK931" i="6"/>
  <c r="AM931" i="6"/>
  <c r="AN925" i="6"/>
  <c r="AM925" i="6"/>
  <c r="AL925" i="6"/>
  <c r="AN919" i="6"/>
  <c r="AK919" i="6"/>
  <c r="AM919" i="6"/>
  <c r="AL919" i="6"/>
  <c r="AN913" i="6"/>
  <c r="AK913" i="6"/>
  <c r="AM913" i="6"/>
  <c r="AL913" i="6"/>
  <c r="AN907" i="6"/>
  <c r="AK907" i="6"/>
  <c r="AM907" i="6"/>
  <c r="AL907" i="6"/>
  <c r="AN901" i="6"/>
  <c r="AK901" i="6"/>
  <c r="AM901" i="6"/>
  <c r="AL901" i="6"/>
  <c r="AN895" i="6"/>
  <c r="AK895" i="6"/>
  <c r="AM895" i="6"/>
  <c r="AL895" i="6"/>
  <c r="AN889" i="6"/>
  <c r="AK889" i="6"/>
  <c r="AM889" i="6"/>
  <c r="AL889" i="6"/>
  <c r="AN883" i="6"/>
  <c r="AK883" i="6"/>
  <c r="AM883" i="6"/>
  <c r="AL883" i="6"/>
  <c r="AN877" i="6"/>
  <c r="AK877" i="6"/>
  <c r="AM877" i="6"/>
  <c r="AL877" i="6"/>
  <c r="AN871" i="6"/>
  <c r="AM871" i="6"/>
  <c r="AL871" i="6"/>
  <c r="AN865" i="6"/>
  <c r="AK865" i="6"/>
  <c r="AM865" i="6"/>
  <c r="AL865" i="6"/>
  <c r="AN859" i="6"/>
  <c r="AK859" i="6"/>
  <c r="AM859" i="6"/>
  <c r="AL859" i="6"/>
  <c r="AN853" i="6"/>
  <c r="AK853" i="6"/>
  <c r="AM853" i="6"/>
  <c r="AL853" i="6"/>
  <c r="AK847" i="6"/>
  <c r="AL847" i="6"/>
  <c r="AM847" i="6"/>
  <c r="AP847" i="6" s="1"/>
  <c r="AN847" i="6"/>
  <c r="AK841" i="6"/>
  <c r="AN841" i="6"/>
  <c r="AM841" i="6"/>
  <c r="AP841" i="6" s="1"/>
  <c r="AK835" i="6"/>
  <c r="AN835" i="6"/>
  <c r="AL835" i="6"/>
  <c r="AM835" i="6"/>
  <c r="AP835" i="6" s="1"/>
  <c r="AK829" i="6"/>
  <c r="AN829" i="6"/>
  <c r="AL829" i="6"/>
  <c r="AM829" i="6"/>
  <c r="AP829" i="6" s="1"/>
  <c r="AK823" i="6"/>
  <c r="AN823" i="6"/>
  <c r="AM823" i="6"/>
  <c r="AL823" i="6"/>
  <c r="AK817" i="6"/>
  <c r="AN817" i="6"/>
  <c r="AL817" i="6"/>
  <c r="AM817" i="6"/>
  <c r="AP817" i="6" s="1"/>
  <c r="AK811" i="6"/>
  <c r="AN811" i="6"/>
  <c r="AL811" i="6"/>
  <c r="AM811" i="6"/>
  <c r="AP811" i="6" s="1"/>
  <c r="AK805" i="6"/>
  <c r="AN805" i="6"/>
  <c r="AM805" i="6"/>
  <c r="AL805" i="6"/>
  <c r="AK799" i="6"/>
  <c r="AN799" i="6"/>
  <c r="AL799" i="6"/>
  <c r="AM799" i="6"/>
  <c r="AP799" i="6" s="1"/>
  <c r="AK793" i="6"/>
  <c r="AN793" i="6"/>
  <c r="AL793" i="6"/>
  <c r="AM793" i="6"/>
  <c r="AP793" i="6" s="1"/>
  <c r="AK787" i="6"/>
  <c r="AN787" i="6"/>
  <c r="AM787" i="6"/>
  <c r="AL787" i="6"/>
  <c r="AK781" i="6"/>
  <c r="AN781" i="6"/>
  <c r="AL781" i="6"/>
  <c r="AM781" i="6"/>
  <c r="AP781" i="6" s="1"/>
  <c r="AK775" i="6"/>
  <c r="AN775" i="6"/>
  <c r="AM775" i="6"/>
  <c r="AK769" i="6"/>
  <c r="AN769" i="6"/>
  <c r="AM769" i="6"/>
  <c r="AL769" i="6"/>
  <c r="AK763" i="6"/>
  <c r="AN763" i="6"/>
  <c r="AM763" i="6"/>
  <c r="AL763" i="6"/>
  <c r="AK757" i="6"/>
  <c r="AN757" i="6"/>
  <c r="AM757" i="6"/>
  <c r="AL757" i="6"/>
  <c r="AK751" i="6"/>
  <c r="AN751" i="6"/>
  <c r="AM751" i="6"/>
  <c r="AL751" i="6"/>
  <c r="AK745" i="6"/>
  <c r="AN745" i="6"/>
  <c r="AM745" i="6"/>
  <c r="AL745" i="6"/>
  <c r="AK739" i="6"/>
  <c r="AN739" i="6"/>
  <c r="AM739" i="6"/>
  <c r="AL739" i="6"/>
  <c r="AK733" i="6"/>
  <c r="AN733" i="6"/>
  <c r="AM733" i="6"/>
  <c r="AL733" i="6"/>
  <c r="AK727" i="6"/>
  <c r="AN727" i="6"/>
  <c r="AM727" i="6"/>
  <c r="AL727" i="6"/>
  <c r="AK721" i="6"/>
  <c r="AN721" i="6"/>
  <c r="AM721" i="6"/>
  <c r="AL721" i="6"/>
  <c r="AK715" i="6"/>
  <c r="AN715" i="6"/>
  <c r="AM715" i="6"/>
  <c r="AL715" i="6"/>
  <c r="AK709" i="6"/>
  <c r="AN709" i="6"/>
  <c r="AM709" i="6"/>
  <c r="AL709" i="6"/>
  <c r="AK703" i="6"/>
  <c r="AL703" i="6"/>
  <c r="AN703" i="6"/>
  <c r="AM703" i="6"/>
  <c r="AK697" i="6"/>
  <c r="AL697" i="6"/>
  <c r="AN697" i="6"/>
  <c r="AM697" i="6"/>
  <c r="AP697" i="6" s="1"/>
  <c r="AK691" i="6"/>
  <c r="AL691" i="6"/>
  <c r="AN691" i="6"/>
  <c r="AM691" i="6"/>
  <c r="AK685" i="6"/>
  <c r="AL685" i="6"/>
  <c r="AN685" i="6"/>
  <c r="AM685" i="6"/>
  <c r="AK679" i="6"/>
  <c r="AL679" i="6"/>
  <c r="AN679" i="6"/>
  <c r="AM679" i="6"/>
  <c r="AP679" i="6" s="1"/>
  <c r="AK673" i="6"/>
  <c r="AL673" i="6"/>
  <c r="AN673" i="6"/>
  <c r="AM673" i="6"/>
  <c r="AK667" i="6"/>
  <c r="AL667" i="6"/>
  <c r="AN667" i="6"/>
  <c r="AM667" i="6"/>
  <c r="AK661" i="6"/>
  <c r="AL661" i="6"/>
  <c r="AN661" i="6"/>
  <c r="AM661" i="6"/>
  <c r="AP661" i="6" s="1"/>
  <c r="AK655" i="6"/>
  <c r="AL655" i="6"/>
  <c r="AN655" i="6"/>
  <c r="AM655" i="6"/>
  <c r="AM1863" i="6"/>
  <c r="AM1827" i="6"/>
  <c r="AP1827" i="6" s="1"/>
  <c r="AM1809" i="6"/>
  <c r="AP1809" i="6" s="1"/>
  <c r="AM1755" i="6"/>
  <c r="AM1737" i="6"/>
  <c r="AP1737" i="6" s="1"/>
  <c r="AM1719" i="6"/>
  <c r="AP1719" i="6" s="1"/>
  <c r="AK1640" i="6"/>
  <c r="AK1622" i="6"/>
  <c r="AK1604" i="6"/>
  <c r="AK1586" i="6"/>
  <c r="AK1568" i="6"/>
  <c r="AK1550" i="6"/>
  <c r="AK1532" i="6"/>
  <c r="AL1510" i="6"/>
  <c r="AL1280" i="6"/>
  <c r="AL1226" i="6"/>
  <c r="AL1126" i="6"/>
  <c r="AL1069" i="6"/>
  <c r="AL985" i="6"/>
  <c r="AL775" i="6"/>
  <c r="AK1845" i="6"/>
  <c r="AL1845" i="6"/>
  <c r="AP1845" i="6" s="1"/>
  <c r="AN1845" i="6"/>
  <c r="AK1803" i="6"/>
  <c r="AL1803" i="6"/>
  <c r="AN1803" i="6"/>
  <c r="AK1761" i="6"/>
  <c r="AL1761" i="6"/>
  <c r="AN1761" i="6"/>
  <c r="AK1731" i="6"/>
  <c r="AL1731" i="6"/>
  <c r="AP1731" i="6" s="1"/>
  <c r="AN1731" i="6"/>
  <c r="AK1701" i="6"/>
  <c r="AL1701" i="6"/>
  <c r="AP1701" i="6" s="1"/>
  <c r="AN1701" i="6"/>
  <c r="AK1683" i="6"/>
  <c r="AL1683" i="6"/>
  <c r="AP1683" i="6" s="1"/>
  <c r="AN1683" i="6"/>
  <c r="AK1653" i="6"/>
  <c r="AL1653" i="6"/>
  <c r="AP1653" i="6" s="1"/>
  <c r="AN1653" i="6"/>
  <c r="AK1629" i="6"/>
  <c r="AL1629" i="6"/>
  <c r="AN1629" i="6"/>
  <c r="AK1599" i="6"/>
  <c r="AL1599" i="6"/>
  <c r="AP1599" i="6" s="1"/>
  <c r="AN1599" i="6"/>
  <c r="AK1569" i="6"/>
  <c r="AL1569" i="6"/>
  <c r="AP1569" i="6" s="1"/>
  <c r="AN1569" i="6"/>
  <c r="AK1539" i="6"/>
  <c r="AL1539" i="6"/>
  <c r="AN1539" i="6"/>
  <c r="AK1509" i="6"/>
  <c r="AL1509" i="6"/>
  <c r="AM1509" i="6"/>
  <c r="AP1509" i="6" s="1"/>
  <c r="AN1509" i="6"/>
  <c r="AK1485" i="6"/>
  <c r="AL1485" i="6"/>
  <c r="AM1485" i="6"/>
  <c r="AN1485" i="6"/>
  <c r="AL1455" i="6"/>
  <c r="AM1455" i="6"/>
  <c r="AN1455" i="6"/>
  <c r="AL1425" i="6"/>
  <c r="AM1425" i="6"/>
  <c r="AN1425" i="6"/>
  <c r="AK1401" i="6"/>
  <c r="AL1401" i="6"/>
  <c r="AM1401" i="6"/>
  <c r="AP1401" i="6" s="1"/>
  <c r="AN1401" i="6"/>
  <c r="AK1377" i="6"/>
  <c r="AL1377" i="6"/>
  <c r="AM1377" i="6"/>
  <c r="AP1377" i="6" s="1"/>
  <c r="AN1377" i="6"/>
  <c r="AK1353" i="6"/>
  <c r="AL1353" i="6"/>
  <c r="AM1353" i="6"/>
  <c r="AN1353" i="6"/>
  <c r="AK1329" i="6"/>
  <c r="AL1329" i="6"/>
  <c r="AM1329" i="6"/>
  <c r="AP1329" i="6" s="1"/>
  <c r="AK1305" i="6"/>
  <c r="AL1305" i="6"/>
  <c r="AM1305" i="6"/>
  <c r="AP1305" i="6" s="1"/>
  <c r="AN1305" i="6"/>
  <c r="AK1281" i="6"/>
  <c r="AL1281" i="6"/>
  <c r="AM1281" i="6"/>
  <c r="AP1281" i="6" s="1"/>
  <c r="AN1281" i="6"/>
  <c r="AK1257" i="6"/>
  <c r="AL1257" i="6"/>
  <c r="AM1257" i="6"/>
  <c r="AN1257" i="6"/>
  <c r="AK1233" i="6"/>
  <c r="AL1233" i="6"/>
  <c r="AM1233" i="6"/>
  <c r="AP1233" i="6" s="1"/>
  <c r="AN1233" i="6"/>
  <c r="AK1209" i="6"/>
  <c r="AL1209" i="6"/>
  <c r="AM1209" i="6"/>
  <c r="AP1209" i="6" s="1"/>
  <c r="AK1185" i="6"/>
  <c r="AL1185" i="6"/>
  <c r="AM1185" i="6"/>
  <c r="AP1185" i="6" s="1"/>
  <c r="AN1185" i="6"/>
  <c r="AK1161" i="6"/>
  <c r="AL1161" i="6"/>
  <c r="AM1161" i="6"/>
  <c r="AN1161" i="6"/>
  <c r="AN1137" i="6"/>
  <c r="AK1137" i="6"/>
  <c r="AM1137" i="6"/>
  <c r="AP1137" i="6" s="1"/>
  <c r="AN1113" i="6"/>
  <c r="AK1113" i="6"/>
  <c r="AM1113" i="6"/>
  <c r="AL1113" i="6"/>
  <c r="AL1095" i="6"/>
  <c r="AN1095" i="6"/>
  <c r="AK1095" i="6"/>
  <c r="AM1095" i="6"/>
  <c r="AP1095" i="6" s="1"/>
  <c r="AL1071" i="6"/>
  <c r="AN1071" i="6"/>
  <c r="AK1071" i="6"/>
  <c r="AM1071" i="6"/>
  <c r="AP1071" i="6" s="1"/>
  <c r="AL1053" i="6"/>
  <c r="AN1053" i="6"/>
  <c r="AK1053" i="6"/>
  <c r="AM1053" i="6"/>
  <c r="AL1035" i="6"/>
  <c r="AN1035" i="6"/>
  <c r="AK1035" i="6"/>
  <c r="AM1035" i="6"/>
  <c r="AP1035" i="6" s="1"/>
  <c r="AL1017" i="6"/>
  <c r="AN1017" i="6"/>
  <c r="AK1017" i="6"/>
  <c r="AM1017" i="6"/>
  <c r="AP1017" i="6" s="1"/>
  <c r="AL993" i="6"/>
  <c r="AN993" i="6"/>
  <c r="AK993" i="6"/>
  <c r="AM993" i="6"/>
  <c r="AL975" i="6"/>
  <c r="AM975" i="6"/>
  <c r="AP975" i="6" s="1"/>
  <c r="AN975" i="6"/>
  <c r="AK975" i="6"/>
  <c r="AL951" i="6"/>
  <c r="AM951" i="6"/>
  <c r="AP951" i="6" s="1"/>
  <c r="AN951" i="6"/>
  <c r="AK951" i="6"/>
  <c r="AL933" i="6"/>
  <c r="AM933" i="6"/>
  <c r="AN933" i="6"/>
  <c r="AK933" i="6"/>
  <c r="AL915" i="6"/>
  <c r="AM915" i="6"/>
  <c r="AP915" i="6" s="1"/>
  <c r="AN915" i="6"/>
  <c r="AK915" i="6"/>
  <c r="AL897" i="6"/>
  <c r="AM897" i="6"/>
  <c r="AP897" i="6" s="1"/>
  <c r="AN897" i="6"/>
  <c r="AK897" i="6"/>
  <c r="AL879" i="6"/>
  <c r="AM879" i="6"/>
  <c r="AN879" i="6"/>
  <c r="AK879" i="6"/>
  <c r="AL861" i="6"/>
  <c r="AM861" i="6"/>
  <c r="AP861" i="6" s="1"/>
  <c r="AN861" i="6"/>
  <c r="AK861" i="6"/>
  <c r="AM843" i="6"/>
  <c r="AN843" i="6"/>
  <c r="AL843" i="6"/>
  <c r="AK843" i="6"/>
  <c r="AL825" i="6"/>
  <c r="AK825" i="6"/>
  <c r="AN825" i="6"/>
  <c r="AM825" i="6"/>
  <c r="AL807" i="6"/>
  <c r="AK807" i="6"/>
  <c r="AN807" i="6"/>
  <c r="AM807" i="6"/>
  <c r="AP807" i="6" s="1"/>
  <c r="AL789" i="6"/>
  <c r="AK789" i="6"/>
  <c r="AN789" i="6"/>
  <c r="AM789" i="6"/>
  <c r="AP789" i="6" s="1"/>
  <c r="AM765" i="6"/>
  <c r="AL765" i="6"/>
  <c r="AK765" i="6"/>
  <c r="AN765" i="6"/>
  <c r="AM753" i="6"/>
  <c r="AL753" i="6"/>
  <c r="AK753" i="6"/>
  <c r="AN753" i="6"/>
  <c r="AM735" i="6"/>
  <c r="AL735" i="6"/>
  <c r="AK735" i="6"/>
  <c r="AN735" i="6"/>
  <c r="AM717" i="6"/>
  <c r="AL717" i="6"/>
  <c r="AK717" i="6"/>
  <c r="AN717" i="6"/>
  <c r="AM699" i="6"/>
  <c r="AN699" i="6"/>
  <c r="AL699" i="6"/>
  <c r="AK699" i="6"/>
  <c r="AM681" i="6"/>
  <c r="AN681" i="6"/>
  <c r="AL681" i="6"/>
  <c r="AK681" i="6"/>
  <c r="AM663" i="6"/>
  <c r="AN663" i="6"/>
  <c r="AL663" i="6"/>
  <c r="AK663" i="6"/>
  <c r="AM645" i="6"/>
  <c r="AN645" i="6"/>
  <c r="AL645" i="6"/>
  <c r="AK645" i="6"/>
  <c r="AM627" i="6"/>
  <c r="AN627" i="6"/>
  <c r="AL627" i="6"/>
  <c r="AK627" i="6"/>
  <c r="AM1875" i="6"/>
  <c r="AP1875" i="6" s="1"/>
  <c r="AM1803" i="6"/>
  <c r="AP1803" i="6" s="1"/>
  <c r="AL6" i="6"/>
  <c r="AM6" i="6"/>
  <c r="AP6" i="6" s="1"/>
  <c r="AK6" i="6"/>
  <c r="AK1872" i="6"/>
  <c r="AL1872" i="6"/>
  <c r="AP1872" i="6" s="1"/>
  <c r="AN1872" i="6"/>
  <c r="AK1866" i="6"/>
  <c r="AL1866" i="6"/>
  <c r="AP1866" i="6" s="1"/>
  <c r="AN1866" i="6"/>
  <c r="AK1860" i="6"/>
  <c r="AL1860" i="6"/>
  <c r="AN1860" i="6"/>
  <c r="AK1854" i="6"/>
  <c r="AL1854" i="6"/>
  <c r="AP1854" i="6" s="1"/>
  <c r="AN1854" i="6"/>
  <c r="AK1848" i="6"/>
  <c r="AL1848" i="6"/>
  <c r="AP1848" i="6" s="1"/>
  <c r="AN1848" i="6"/>
  <c r="AK1842" i="6"/>
  <c r="AL1842" i="6"/>
  <c r="AN1842" i="6"/>
  <c r="AK1836" i="6"/>
  <c r="AL1836" i="6"/>
  <c r="AP1836" i="6" s="1"/>
  <c r="AN1836" i="6"/>
  <c r="AK1830" i="6"/>
  <c r="AL1830" i="6"/>
  <c r="AP1830" i="6" s="1"/>
  <c r="AN1830" i="6"/>
  <c r="AK1824" i="6"/>
  <c r="AL1824" i="6"/>
  <c r="AN1824" i="6"/>
  <c r="AK1818" i="6"/>
  <c r="AL1818" i="6"/>
  <c r="AP1818" i="6" s="1"/>
  <c r="AN1818" i="6"/>
  <c r="AK1812" i="6"/>
  <c r="AL1812" i="6"/>
  <c r="AP1812" i="6" s="1"/>
  <c r="AN1812" i="6"/>
  <c r="AK1806" i="6"/>
  <c r="AL1806" i="6"/>
  <c r="AN1806" i="6"/>
  <c r="AK1800" i="6"/>
  <c r="AL1800" i="6"/>
  <c r="AP1800" i="6" s="1"/>
  <c r="AN1800" i="6"/>
  <c r="AK1794" i="6"/>
  <c r="AL1794" i="6"/>
  <c r="AP1794" i="6" s="1"/>
  <c r="AN1794" i="6"/>
  <c r="AK1788" i="6"/>
  <c r="AL1788" i="6"/>
  <c r="AN1788" i="6"/>
  <c r="AK1782" i="6"/>
  <c r="AL1782" i="6"/>
  <c r="AP1782" i="6" s="1"/>
  <c r="AN1782" i="6"/>
  <c r="AK1776" i="6"/>
  <c r="AL1776" i="6"/>
  <c r="AP1776" i="6" s="1"/>
  <c r="AN1776" i="6"/>
  <c r="AK1770" i="6"/>
  <c r="AL1770" i="6"/>
  <c r="AN1770" i="6"/>
  <c r="AK1764" i="6"/>
  <c r="AL1764" i="6"/>
  <c r="AP1764" i="6" s="1"/>
  <c r="AN1764" i="6"/>
  <c r="AK1758" i="6"/>
  <c r="AL1758" i="6"/>
  <c r="AP1758" i="6" s="1"/>
  <c r="AN1758" i="6"/>
  <c r="AK1752" i="6"/>
  <c r="AL1752" i="6"/>
  <c r="AN1752" i="6"/>
  <c r="AK1746" i="6"/>
  <c r="AL1746" i="6"/>
  <c r="AP1746" i="6" s="1"/>
  <c r="AN1746" i="6"/>
  <c r="AK1740" i="6"/>
  <c r="AL1740" i="6"/>
  <c r="AP1740" i="6" s="1"/>
  <c r="AN1740" i="6"/>
  <c r="AK1734" i="6"/>
  <c r="AL1734" i="6"/>
  <c r="AN1734" i="6"/>
  <c r="AK1728" i="6"/>
  <c r="AL1728" i="6"/>
  <c r="AP1728" i="6" s="1"/>
  <c r="AN1728" i="6"/>
  <c r="AK1722" i="6"/>
  <c r="AL1722" i="6"/>
  <c r="AP1722" i="6" s="1"/>
  <c r="AN1722" i="6"/>
  <c r="AK1716" i="6"/>
  <c r="AL1716" i="6"/>
  <c r="AN1716" i="6"/>
  <c r="AK1710" i="6"/>
  <c r="AL1710" i="6"/>
  <c r="AP1710" i="6" s="1"/>
  <c r="AN1710" i="6"/>
  <c r="AK1704" i="6"/>
  <c r="AL1704" i="6"/>
  <c r="AP1704" i="6" s="1"/>
  <c r="AN1704" i="6"/>
  <c r="AK1698" i="6"/>
  <c r="AL1698" i="6"/>
  <c r="AN1698" i="6"/>
  <c r="AK1692" i="6"/>
  <c r="AL1692" i="6"/>
  <c r="AP1692" i="6" s="1"/>
  <c r="AN1692" i="6"/>
  <c r="AK1686" i="6"/>
  <c r="AL1686" i="6"/>
  <c r="AP1686" i="6" s="1"/>
  <c r="AN1686" i="6"/>
  <c r="AK1680" i="6"/>
  <c r="AL1680" i="6"/>
  <c r="AN1680" i="6"/>
  <c r="AK1674" i="6"/>
  <c r="AL1674" i="6"/>
  <c r="AP1674" i="6" s="1"/>
  <c r="AN1674" i="6"/>
  <c r="AK1668" i="6"/>
  <c r="AL1668" i="6"/>
  <c r="AP1668" i="6" s="1"/>
  <c r="AN1668" i="6"/>
  <c r="AK1662" i="6"/>
  <c r="AL1662" i="6"/>
  <c r="AN1662" i="6"/>
  <c r="AK1656" i="6"/>
  <c r="AL1656" i="6"/>
  <c r="AP1656" i="6" s="1"/>
  <c r="AN1656" i="6"/>
  <c r="AK1650" i="6"/>
  <c r="AL1650" i="6"/>
  <c r="AP1650" i="6" s="1"/>
  <c r="AN1650" i="6"/>
  <c r="AK1644" i="6"/>
  <c r="AL1644" i="6"/>
  <c r="AP1644" i="6" s="1"/>
  <c r="AN1644" i="6"/>
  <c r="AK1638" i="6"/>
  <c r="AL1638" i="6"/>
  <c r="AN1638" i="6"/>
  <c r="AK1632" i="6"/>
  <c r="AL1632" i="6"/>
  <c r="AP1632" i="6" s="1"/>
  <c r="AN1632" i="6"/>
  <c r="AK1626" i="6"/>
  <c r="AL1626" i="6"/>
  <c r="AP1626" i="6" s="1"/>
  <c r="AN1626" i="6"/>
  <c r="AK1620" i="6"/>
  <c r="AL1620" i="6"/>
  <c r="AN1620" i="6"/>
  <c r="AK1614" i="6"/>
  <c r="AL1614" i="6"/>
  <c r="AP1614" i="6" s="1"/>
  <c r="AN1614" i="6"/>
  <c r="AK1608" i="6"/>
  <c r="AL1608" i="6"/>
  <c r="AP1608" i="6" s="1"/>
  <c r="AN1608" i="6"/>
  <c r="AK1602" i="6"/>
  <c r="AL1602" i="6"/>
  <c r="AN1602" i="6"/>
  <c r="AK1596" i="6"/>
  <c r="AL1596" i="6"/>
  <c r="AP1596" i="6" s="1"/>
  <c r="AN1596" i="6"/>
  <c r="AK1590" i="6"/>
  <c r="AL1590" i="6"/>
  <c r="AP1590" i="6" s="1"/>
  <c r="AN1590" i="6"/>
  <c r="AK1584" i="6"/>
  <c r="AL1584" i="6"/>
  <c r="AN1584" i="6"/>
  <c r="AK1578" i="6"/>
  <c r="AL1578" i="6"/>
  <c r="AP1578" i="6" s="1"/>
  <c r="AN1578" i="6"/>
  <c r="AK1572" i="6"/>
  <c r="AL1572" i="6"/>
  <c r="AP1572" i="6" s="1"/>
  <c r="AN1572" i="6"/>
  <c r="AK1566" i="6"/>
  <c r="AL1566" i="6"/>
  <c r="AN1566" i="6"/>
  <c r="AK1560" i="6"/>
  <c r="AL1560" i="6"/>
  <c r="AP1560" i="6" s="1"/>
  <c r="AN1560" i="6"/>
  <c r="AK1554" i="6"/>
  <c r="AL1554" i="6"/>
  <c r="AP1554" i="6" s="1"/>
  <c r="AN1554" i="6"/>
  <c r="AK1548" i="6"/>
  <c r="AL1548" i="6"/>
  <c r="AN1548" i="6"/>
  <c r="AK1542" i="6"/>
  <c r="AL1542" i="6"/>
  <c r="AP1542" i="6" s="1"/>
  <c r="AN1542" i="6"/>
  <c r="AK1536" i="6"/>
  <c r="AL1536" i="6"/>
  <c r="AP1536" i="6" s="1"/>
  <c r="AN1536" i="6"/>
  <c r="AK1530" i="6"/>
  <c r="AL1530" i="6"/>
  <c r="AN1530" i="6"/>
  <c r="AK1524" i="6"/>
  <c r="AL1524" i="6"/>
  <c r="AP1524" i="6" s="1"/>
  <c r="AN1524" i="6"/>
  <c r="AK1518" i="6"/>
  <c r="AL1518" i="6"/>
  <c r="AM1518" i="6"/>
  <c r="AP1518" i="6" s="1"/>
  <c r="AN1518" i="6"/>
  <c r="AK1512" i="6"/>
  <c r="AL1512" i="6"/>
  <c r="AM1512" i="6"/>
  <c r="AP1512" i="6" s="1"/>
  <c r="AK1506" i="6"/>
  <c r="AL1506" i="6"/>
  <c r="AN1506" i="6"/>
  <c r="AM1506" i="6"/>
  <c r="AK1500" i="6"/>
  <c r="AL1500" i="6"/>
  <c r="AM1500" i="6"/>
  <c r="AN1500" i="6"/>
  <c r="AK1494" i="6"/>
  <c r="AL1494" i="6"/>
  <c r="AM1494" i="6"/>
  <c r="AP1494" i="6" s="1"/>
  <c r="AN1494" i="6"/>
  <c r="AK1488" i="6"/>
  <c r="AL1488" i="6"/>
  <c r="AM1488" i="6"/>
  <c r="AP1488" i="6" s="1"/>
  <c r="AK1482" i="6"/>
  <c r="AL1482" i="6"/>
  <c r="AM1482" i="6"/>
  <c r="AP1482" i="6" s="1"/>
  <c r="AN1482" i="6"/>
  <c r="AK1476" i="6"/>
  <c r="AL1476" i="6"/>
  <c r="AM1476" i="6"/>
  <c r="AN1476" i="6"/>
  <c r="AK1470" i="6"/>
  <c r="AL1470" i="6"/>
  <c r="AM1470" i="6"/>
  <c r="AP1470" i="6" s="1"/>
  <c r="AK1464" i="6"/>
  <c r="AL1464" i="6"/>
  <c r="AM1464" i="6"/>
  <c r="AP1464" i="6" s="1"/>
  <c r="AN1464" i="6"/>
  <c r="AK1458" i="6"/>
  <c r="AL1458" i="6"/>
  <c r="AM1458" i="6"/>
  <c r="AP1458" i="6" s="1"/>
  <c r="AN1458" i="6"/>
  <c r="AK1452" i="6"/>
  <c r="AL1452" i="6"/>
  <c r="AM1452" i="6"/>
  <c r="AN1452" i="6"/>
  <c r="AK1446" i="6"/>
  <c r="AL1446" i="6"/>
  <c r="AM1446" i="6"/>
  <c r="AP1446" i="6" s="1"/>
  <c r="AN1446" i="6"/>
  <c r="AK1440" i="6"/>
  <c r="AL1440" i="6"/>
  <c r="AM1440" i="6"/>
  <c r="AP1440" i="6" s="1"/>
  <c r="AK1434" i="6"/>
  <c r="AL1434" i="6"/>
  <c r="AM1434" i="6"/>
  <c r="AP1434" i="6" s="1"/>
  <c r="AN1434" i="6"/>
  <c r="AK1428" i="6"/>
  <c r="AL1428" i="6"/>
  <c r="AM1428" i="6"/>
  <c r="AN1428" i="6"/>
  <c r="AK1422" i="6"/>
  <c r="AL1422" i="6"/>
  <c r="AM1422" i="6"/>
  <c r="AP1422" i="6" s="1"/>
  <c r="AN1422" i="6"/>
  <c r="AK1416" i="6"/>
  <c r="AL1416" i="6"/>
  <c r="AM1416" i="6"/>
  <c r="AP1416" i="6" s="1"/>
  <c r="AN1416" i="6"/>
  <c r="AL1410" i="6"/>
  <c r="AM1410" i="6"/>
  <c r="AP1410" i="6" s="1"/>
  <c r="AK1404" i="6"/>
  <c r="AL1404" i="6"/>
  <c r="AM1404" i="6"/>
  <c r="AP1404" i="6" s="1"/>
  <c r="AN1404" i="6"/>
  <c r="AK1398" i="6"/>
  <c r="AL1398" i="6"/>
  <c r="AM1398" i="6"/>
  <c r="AN1398" i="6"/>
  <c r="AL1392" i="6"/>
  <c r="AM1392" i="6"/>
  <c r="AN1392" i="6"/>
  <c r="AK1386" i="6"/>
  <c r="AL1386" i="6"/>
  <c r="AM1386" i="6"/>
  <c r="AP1386" i="6" s="1"/>
  <c r="AN1386" i="6"/>
  <c r="AK1380" i="6"/>
  <c r="AL1380" i="6"/>
  <c r="AM1380" i="6"/>
  <c r="AP1380" i="6" s="1"/>
  <c r="AK1374" i="6"/>
  <c r="AL1374" i="6"/>
  <c r="AM1374" i="6"/>
  <c r="AP1374" i="6" s="1"/>
  <c r="AN1374" i="6"/>
  <c r="AK1368" i="6"/>
  <c r="AL1368" i="6"/>
  <c r="AM1368" i="6"/>
  <c r="AN1368" i="6"/>
  <c r="AK1362" i="6"/>
  <c r="AL1362" i="6"/>
  <c r="AM1362" i="6"/>
  <c r="AP1362" i="6" s="1"/>
  <c r="AN1362" i="6"/>
  <c r="AK1356" i="6"/>
  <c r="AL1356" i="6"/>
  <c r="AM1356" i="6"/>
  <c r="AP1356" i="6" s="1"/>
  <c r="AK1350" i="6"/>
  <c r="AL1350" i="6"/>
  <c r="AM1350" i="6"/>
  <c r="AP1350" i="6" s="1"/>
  <c r="AN1350" i="6"/>
  <c r="AK1344" i="6"/>
  <c r="AL1344" i="6"/>
  <c r="AM1344" i="6"/>
  <c r="AN1344" i="6"/>
  <c r="AK1338" i="6"/>
  <c r="AL1338" i="6"/>
  <c r="AM1338" i="6"/>
  <c r="AP1338" i="6" s="1"/>
  <c r="AK1332" i="6"/>
  <c r="AL1332" i="6"/>
  <c r="AM1332" i="6"/>
  <c r="AP1332" i="6" s="1"/>
  <c r="AN1332" i="6"/>
  <c r="AK1326" i="6"/>
  <c r="AL1326" i="6"/>
  <c r="AM1326" i="6"/>
  <c r="AP1326" i="6" s="1"/>
  <c r="AN1326" i="6"/>
  <c r="AK1320" i="6"/>
  <c r="AL1320" i="6"/>
  <c r="AM1320" i="6"/>
  <c r="AK1314" i="6"/>
  <c r="AL1314" i="6"/>
  <c r="AM1314" i="6"/>
  <c r="AN1314" i="6"/>
  <c r="AK1308" i="6"/>
  <c r="AL1308" i="6"/>
  <c r="AM1308" i="6"/>
  <c r="AP1308" i="6" s="1"/>
  <c r="AN1308" i="6"/>
  <c r="AL1302" i="6"/>
  <c r="AM1302" i="6"/>
  <c r="AP1302" i="6" s="1"/>
  <c r="AL1296" i="6"/>
  <c r="AM1296" i="6"/>
  <c r="AK1290" i="6"/>
  <c r="AL1290" i="6"/>
  <c r="AM1290" i="6"/>
  <c r="AN1290" i="6"/>
  <c r="AK1284" i="6"/>
  <c r="AL1284" i="6"/>
  <c r="AM1284" i="6"/>
  <c r="AP1284" i="6" s="1"/>
  <c r="AN1284" i="6"/>
  <c r="AK1278" i="6"/>
  <c r="AL1278" i="6"/>
  <c r="AM1278" i="6"/>
  <c r="AP1278" i="6" s="1"/>
  <c r="AN1278" i="6"/>
  <c r="AK1272" i="6"/>
  <c r="AL1272" i="6"/>
  <c r="AM1272" i="6"/>
  <c r="AN1272" i="6"/>
  <c r="AK1266" i="6"/>
  <c r="AL1266" i="6"/>
  <c r="AM1266" i="6"/>
  <c r="AP1266" i="6" s="1"/>
  <c r="AN1266" i="6"/>
  <c r="AK1260" i="6"/>
  <c r="AL1260" i="6"/>
  <c r="AM1260" i="6"/>
  <c r="AP1260" i="6" s="1"/>
  <c r="AN1260" i="6"/>
  <c r="AK1254" i="6"/>
  <c r="AL1254" i="6"/>
  <c r="AM1254" i="6"/>
  <c r="AN1254" i="6"/>
  <c r="AK1248" i="6"/>
  <c r="AL1248" i="6"/>
  <c r="AM1248" i="6"/>
  <c r="AP1248" i="6" s="1"/>
  <c r="AN1248" i="6"/>
  <c r="AK1242" i="6"/>
  <c r="AL1242" i="6"/>
  <c r="AM1242" i="6"/>
  <c r="AP1242" i="6" s="1"/>
  <c r="AN1242" i="6"/>
  <c r="AK1236" i="6"/>
  <c r="AL1236" i="6"/>
  <c r="AM1236" i="6"/>
  <c r="AN1236" i="6"/>
  <c r="AK1230" i="6"/>
  <c r="AL1230" i="6"/>
  <c r="AM1230" i="6"/>
  <c r="AP1230" i="6" s="1"/>
  <c r="AN1230" i="6"/>
  <c r="AK1224" i="6"/>
  <c r="AL1224" i="6"/>
  <c r="AM1224" i="6"/>
  <c r="AP1224" i="6" s="1"/>
  <c r="AN1224" i="6"/>
  <c r="AK1218" i="6"/>
  <c r="AL1218" i="6"/>
  <c r="AM1218" i="6"/>
  <c r="AN1218" i="6"/>
  <c r="AL1212" i="6"/>
  <c r="AM1212" i="6"/>
  <c r="AN1212" i="6"/>
  <c r="AK1206" i="6"/>
  <c r="AL1206" i="6"/>
  <c r="AM1206" i="6"/>
  <c r="AP1206" i="6" s="1"/>
  <c r="AN1206" i="6"/>
  <c r="AK1200" i="6"/>
  <c r="AL1200" i="6"/>
  <c r="AM1200" i="6"/>
  <c r="AP1200" i="6" s="1"/>
  <c r="AK1194" i="6"/>
  <c r="AL1194" i="6"/>
  <c r="AM1194" i="6"/>
  <c r="AP1194" i="6" s="1"/>
  <c r="AN1194" i="6"/>
  <c r="AK1188" i="6"/>
  <c r="AL1188" i="6"/>
  <c r="AM1188" i="6"/>
  <c r="AN1188" i="6"/>
  <c r="AK1182" i="6"/>
  <c r="AL1182" i="6"/>
  <c r="AM1182" i="6"/>
  <c r="AP1182" i="6" s="1"/>
  <c r="AK1176" i="6"/>
  <c r="AL1176" i="6"/>
  <c r="AM1176" i="6"/>
  <c r="AP1176" i="6" s="1"/>
  <c r="AN1176" i="6"/>
  <c r="AK1170" i="6"/>
  <c r="AL1170" i="6"/>
  <c r="AM1170" i="6"/>
  <c r="AP1170" i="6" s="1"/>
  <c r="AN1170" i="6"/>
  <c r="AK1164" i="6"/>
  <c r="AL1164" i="6"/>
  <c r="AM1164" i="6"/>
  <c r="AK1158" i="6"/>
  <c r="AL1158" i="6"/>
  <c r="AM1158" i="6"/>
  <c r="AN1158" i="6"/>
  <c r="AK1152" i="6"/>
  <c r="AL1152" i="6"/>
  <c r="AM1152" i="6"/>
  <c r="AP1152" i="6" s="1"/>
  <c r="AN1152" i="6"/>
  <c r="AK1146" i="6"/>
  <c r="AL1146" i="6"/>
  <c r="AM1146" i="6"/>
  <c r="AP1146" i="6" s="1"/>
  <c r="AK1140" i="6"/>
  <c r="AL1140" i="6"/>
  <c r="AM1140" i="6"/>
  <c r="AP1140" i="6" s="1"/>
  <c r="AN1140" i="6"/>
  <c r="AN1134" i="6"/>
  <c r="AL1134" i="6"/>
  <c r="AM1134" i="6"/>
  <c r="AK1134" i="6"/>
  <c r="AN1128" i="6"/>
  <c r="AK1128" i="6"/>
  <c r="AM1128" i="6"/>
  <c r="AL1128" i="6"/>
  <c r="AN1122" i="6"/>
  <c r="AK1122" i="6"/>
  <c r="AM1122" i="6"/>
  <c r="AL1122" i="6"/>
  <c r="AN1116" i="6"/>
  <c r="AK1116" i="6"/>
  <c r="AL1116" i="6"/>
  <c r="AM1116" i="6"/>
  <c r="AP1116" i="6" s="1"/>
  <c r="AN1110" i="6"/>
  <c r="AK1110" i="6"/>
  <c r="AL1110" i="6"/>
  <c r="AM1110" i="6"/>
  <c r="AP1110" i="6" s="1"/>
  <c r="AN1104" i="6"/>
  <c r="AK1104" i="6"/>
  <c r="AM1104" i="6"/>
  <c r="AL1104" i="6"/>
  <c r="AL1098" i="6"/>
  <c r="AN1098" i="6"/>
  <c r="AK1098" i="6"/>
  <c r="AM1098" i="6"/>
  <c r="AL1092" i="6"/>
  <c r="AN1092" i="6"/>
  <c r="AK1092" i="6"/>
  <c r="AM1092" i="6"/>
  <c r="AP1092" i="6" s="1"/>
  <c r="AL1086" i="6"/>
  <c r="AN1086" i="6"/>
  <c r="AK1086" i="6"/>
  <c r="AM1086" i="6"/>
  <c r="AL1080" i="6"/>
  <c r="AN1080" i="6"/>
  <c r="AK1080" i="6"/>
  <c r="AM1080" i="6"/>
  <c r="AL1074" i="6"/>
  <c r="AN1074" i="6"/>
  <c r="AK1074" i="6"/>
  <c r="AM1074" i="6"/>
  <c r="AP1074" i="6" s="1"/>
  <c r="AL1068" i="6"/>
  <c r="AN1068" i="6"/>
  <c r="AK1068" i="6"/>
  <c r="AM1068" i="6"/>
  <c r="AL1062" i="6"/>
  <c r="AN1062" i="6"/>
  <c r="AK1062" i="6"/>
  <c r="AM1062" i="6"/>
  <c r="AL1056" i="6"/>
  <c r="AN1056" i="6"/>
  <c r="AK1056" i="6"/>
  <c r="AM1056" i="6"/>
  <c r="AP1056" i="6" s="1"/>
  <c r="AL1050" i="6"/>
  <c r="AN1050" i="6"/>
  <c r="AK1050" i="6"/>
  <c r="AM1050" i="6"/>
  <c r="AL1044" i="6"/>
  <c r="AN1044" i="6"/>
  <c r="AK1044" i="6"/>
  <c r="AM1044" i="6"/>
  <c r="AL1038" i="6"/>
  <c r="AN1038" i="6"/>
  <c r="AM1038" i="6"/>
  <c r="AL1032" i="6"/>
  <c r="AN1032" i="6"/>
  <c r="AK1032" i="6"/>
  <c r="AM1032" i="6"/>
  <c r="AL1026" i="6"/>
  <c r="AN1026" i="6"/>
  <c r="AK1026" i="6"/>
  <c r="AM1026" i="6"/>
  <c r="AP1026" i="6" s="1"/>
  <c r="AL1020" i="6"/>
  <c r="AN1020" i="6"/>
  <c r="AK1020" i="6"/>
  <c r="AM1020" i="6"/>
  <c r="AP1020" i="6" s="1"/>
  <c r="AL1014" i="6"/>
  <c r="AN1014" i="6"/>
  <c r="AK1014" i="6"/>
  <c r="AM1014" i="6"/>
  <c r="AL1008" i="6"/>
  <c r="AN1008" i="6"/>
  <c r="AK1008" i="6"/>
  <c r="AM1008" i="6"/>
  <c r="AP1008" i="6" s="1"/>
  <c r="AL1002" i="6"/>
  <c r="AN1002" i="6"/>
  <c r="AK1002" i="6"/>
  <c r="AM1002" i="6"/>
  <c r="AP1002" i="6" s="1"/>
  <c r="AL996" i="6"/>
  <c r="AN996" i="6"/>
  <c r="AK996" i="6"/>
  <c r="AM996" i="6"/>
  <c r="AL990" i="6"/>
  <c r="AN990" i="6"/>
  <c r="AK990" i="6"/>
  <c r="AM990" i="6"/>
  <c r="AP990" i="6" s="1"/>
  <c r="AL984" i="6"/>
  <c r="AM984" i="6"/>
  <c r="AP984" i="6" s="1"/>
  <c r="AN984" i="6"/>
  <c r="AK984" i="6"/>
  <c r="AL978" i="6"/>
  <c r="AM978" i="6"/>
  <c r="AN978" i="6"/>
  <c r="AK978" i="6"/>
  <c r="AL972" i="6"/>
  <c r="AM972" i="6"/>
  <c r="AP972" i="6" s="1"/>
  <c r="AN972" i="6"/>
  <c r="AK972" i="6"/>
  <c r="AL966" i="6"/>
  <c r="AM966" i="6"/>
  <c r="AP966" i="6" s="1"/>
  <c r="AN966" i="6"/>
  <c r="AK966" i="6"/>
  <c r="AL960" i="6"/>
  <c r="AM960" i="6"/>
  <c r="AN960" i="6"/>
  <c r="AK960" i="6"/>
  <c r="AL954" i="6"/>
  <c r="AM954" i="6"/>
  <c r="AP954" i="6" s="1"/>
  <c r="AN954" i="6"/>
  <c r="AK954" i="6"/>
  <c r="AL948" i="6"/>
  <c r="AM948" i="6"/>
  <c r="AP948" i="6" s="1"/>
  <c r="AN948" i="6"/>
  <c r="AK948" i="6"/>
  <c r="AL942" i="6"/>
  <c r="AM942" i="6"/>
  <c r="AN942" i="6"/>
  <c r="AK942" i="6"/>
  <c r="AL936" i="6"/>
  <c r="AM936" i="6"/>
  <c r="AP936" i="6" s="1"/>
  <c r="AN936" i="6"/>
  <c r="AK936" i="6"/>
  <c r="AL930" i="6"/>
  <c r="AM930" i="6"/>
  <c r="AP930" i="6" s="1"/>
  <c r="AN930" i="6"/>
  <c r="AK930" i="6"/>
  <c r="AL924" i="6"/>
  <c r="AM924" i="6"/>
  <c r="AN924" i="6"/>
  <c r="AK924" i="6"/>
  <c r="AL918" i="6"/>
  <c r="AM918" i="6"/>
  <c r="AP918" i="6" s="1"/>
  <c r="AN918" i="6"/>
  <c r="AK918" i="6"/>
  <c r="AL912" i="6"/>
  <c r="AM912" i="6"/>
  <c r="AP912" i="6" s="1"/>
  <c r="AN912" i="6"/>
  <c r="AK912" i="6"/>
  <c r="AL906" i="6"/>
  <c r="AM906" i="6"/>
  <c r="AN906" i="6"/>
  <c r="AK906" i="6"/>
  <c r="AL900" i="6"/>
  <c r="AM900" i="6"/>
  <c r="AP900" i="6" s="1"/>
  <c r="AN900" i="6"/>
  <c r="AK900" i="6"/>
  <c r="AL894" i="6"/>
  <c r="AM894" i="6"/>
  <c r="AP894" i="6" s="1"/>
  <c r="AN894" i="6"/>
  <c r="AK894" i="6"/>
  <c r="AL888" i="6"/>
  <c r="AM888" i="6"/>
  <c r="AN888" i="6"/>
  <c r="AK888" i="6"/>
  <c r="AL882" i="6"/>
  <c r="AM882" i="6"/>
  <c r="AP882" i="6" s="1"/>
  <c r="AN882" i="6"/>
  <c r="AK882" i="6"/>
  <c r="AL876" i="6"/>
  <c r="AM876" i="6"/>
  <c r="AP876" i="6" s="1"/>
  <c r="AN876" i="6"/>
  <c r="AL870" i="6"/>
  <c r="AM870" i="6"/>
  <c r="AP870" i="6" s="1"/>
  <c r="AN870" i="6"/>
  <c r="AK870" i="6"/>
  <c r="AL864" i="6"/>
  <c r="AM864" i="6"/>
  <c r="AN864" i="6"/>
  <c r="AL858" i="6"/>
  <c r="AM858" i="6"/>
  <c r="AN858" i="6"/>
  <c r="AK858" i="6"/>
  <c r="AL852" i="6"/>
  <c r="AM852" i="6"/>
  <c r="AP852" i="6" s="1"/>
  <c r="AN852" i="6"/>
  <c r="AK852" i="6"/>
  <c r="AK846" i="6"/>
  <c r="AL846" i="6"/>
  <c r="AN846" i="6"/>
  <c r="AM846" i="6"/>
  <c r="AL840" i="6"/>
  <c r="AK840" i="6"/>
  <c r="AM840" i="6"/>
  <c r="AN840" i="6"/>
  <c r="AL834" i="6"/>
  <c r="AK834" i="6"/>
  <c r="AN834" i="6"/>
  <c r="AM834" i="6"/>
  <c r="AP834" i="6" s="1"/>
  <c r="AL828" i="6"/>
  <c r="AM828" i="6"/>
  <c r="AP828" i="6" s="1"/>
  <c r="AN828" i="6"/>
  <c r="AK828" i="6"/>
  <c r="AL822" i="6"/>
  <c r="AK822" i="6"/>
  <c r="AM822" i="6"/>
  <c r="AN822" i="6"/>
  <c r="AL816" i="6"/>
  <c r="AK816" i="6"/>
  <c r="AN816" i="6"/>
  <c r="AM816" i="6"/>
  <c r="AP816" i="6" s="1"/>
  <c r="AL810" i="6"/>
  <c r="AM810" i="6"/>
  <c r="AP810" i="6" s="1"/>
  <c r="AN810" i="6"/>
  <c r="AK810" i="6"/>
  <c r="AL804" i="6"/>
  <c r="AK804" i="6"/>
  <c r="AM804" i="6"/>
  <c r="AN804" i="6"/>
  <c r="AL798" i="6"/>
  <c r="AK798" i="6"/>
  <c r="AN798" i="6"/>
  <c r="AM798" i="6"/>
  <c r="AP798" i="6" s="1"/>
  <c r="AL792" i="6"/>
  <c r="AM792" i="6"/>
  <c r="AP792" i="6" s="1"/>
  <c r="AN792" i="6"/>
  <c r="AK792" i="6"/>
  <c r="AL786" i="6"/>
  <c r="AK786" i="6"/>
  <c r="AM786" i="6"/>
  <c r="AN786" i="6"/>
  <c r="AL780" i="6"/>
  <c r="AK780" i="6"/>
  <c r="AN780" i="6"/>
  <c r="AM780" i="6"/>
  <c r="AP780" i="6" s="1"/>
  <c r="AM774" i="6"/>
  <c r="AL774" i="6"/>
  <c r="AK774" i="6"/>
  <c r="AN774" i="6"/>
  <c r="AM768" i="6"/>
  <c r="AL768" i="6"/>
  <c r="AK768" i="6"/>
  <c r="AN768" i="6"/>
  <c r="AM762" i="6"/>
  <c r="AL762" i="6"/>
  <c r="AK762" i="6"/>
  <c r="AN762" i="6"/>
  <c r="AM756" i="6"/>
  <c r="AL756" i="6"/>
  <c r="AK756" i="6"/>
  <c r="AN756" i="6"/>
  <c r="AM750" i="6"/>
  <c r="AL750" i="6"/>
  <c r="AK750" i="6"/>
  <c r="AN750" i="6"/>
  <c r="AM744" i="6"/>
  <c r="AL744" i="6"/>
  <c r="AK744" i="6"/>
  <c r="AN744" i="6"/>
  <c r="AM738" i="6"/>
  <c r="AL738" i="6"/>
  <c r="AK738" i="6"/>
  <c r="AN738" i="6"/>
  <c r="AM732" i="6"/>
  <c r="AL732" i="6"/>
  <c r="AK732" i="6"/>
  <c r="AN732" i="6"/>
  <c r="AM726" i="6"/>
  <c r="AL726" i="6"/>
  <c r="AK726" i="6"/>
  <c r="AN726" i="6"/>
  <c r="AM720" i="6"/>
  <c r="AL720" i="6"/>
  <c r="AK720" i="6"/>
  <c r="AN720" i="6"/>
  <c r="AM714" i="6"/>
  <c r="AL714" i="6"/>
  <c r="AK714" i="6"/>
  <c r="AN714" i="6"/>
  <c r="AM708" i="6"/>
  <c r="AN708" i="6"/>
  <c r="AL708" i="6"/>
  <c r="AK708" i="6"/>
  <c r="AM702" i="6"/>
  <c r="AN702" i="6"/>
  <c r="AL702" i="6"/>
  <c r="AK702" i="6"/>
  <c r="AM696" i="6"/>
  <c r="AN696" i="6"/>
  <c r="AL696" i="6"/>
  <c r="AK696" i="6"/>
  <c r="AM690" i="6"/>
  <c r="AN690" i="6"/>
  <c r="AL690" i="6"/>
  <c r="AK690" i="6"/>
  <c r="AM684" i="6"/>
  <c r="AN684" i="6"/>
  <c r="AL684" i="6"/>
  <c r="AK684" i="6"/>
  <c r="AM678" i="6"/>
  <c r="AN678" i="6"/>
  <c r="AL678" i="6"/>
  <c r="AK678" i="6"/>
  <c r="AM672" i="6"/>
  <c r="AN672" i="6"/>
  <c r="AL672" i="6"/>
  <c r="AK672" i="6"/>
  <c r="AM666" i="6"/>
  <c r="AN666" i="6"/>
  <c r="AL666" i="6"/>
  <c r="AK666" i="6"/>
  <c r="AK1862" i="6"/>
  <c r="AK1844" i="6"/>
  <c r="AK1826" i="6"/>
  <c r="AK1808" i="6"/>
  <c r="AK1790" i="6"/>
  <c r="AK1772" i="6"/>
  <c r="AK1754" i="6"/>
  <c r="AK1736" i="6"/>
  <c r="AK1718" i="6"/>
  <c r="AK1700" i="6"/>
  <c r="AK1682" i="6"/>
  <c r="AK1664" i="6"/>
  <c r="AM1647" i="6"/>
  <c r="AP1647" i="6" s="1"/>
  <c r="AM1638" i="6"/>
  <c r="AP1638" i="6" s="1"/>
  <c r="AM1629" i="6"/>
  <c r="AP1629" i="6" s="1"/>
  <c r="AM1620" i="6"/>
  <c r="AP1620" i="6" s="1"/>
  <c r="AM1611" i="6"/>
  <c r="AP1611" i="6" s="1"/>
  <c r="AM1602" i="6"/>
  <c r="AP1602" i="6" s="1"/>
  <c r="AM1593" i="6"/>
  <c r="AP1593" i="6" s="1"/>
  <c r="AM1584" i="6"/>
  <c r="AP1584" i="6" s="1"/>
  <c r="AM1575" i="6"/>
  <c r="AP1575" i="6" s="1"/>
  <c r="AM1566" i="6"/>
  <c r="AP1566" i="6" s="1"/>
  <c r="AM1557" i="6"/>
  <c r="AP1557" i="6" s="1"/>
  <c r="AM1548" i="6"/>
  <c r="AP1548" i="6" s="1"/>
  <c r="AM1539" i="6"/>
  <c r="AP1539" i="6" s="1"/>
  <c r="AM1530" i="6"/>
  <c r="AP1530" i="6" s="1"/>
  <c r="AK1521" i="6"/>
  <c r="AL1508" i="6"/>
  <c r="AN1479" i="6"/>
  <c r="AN1380" i="6"/>
  <c r="AN1347" i="6"/>
  <c r="AN1173" i="6"/>
  <c r="AN1112" i="6"/>
  <c r="AL1051" i="6"/>
  <c r="AL931" i="6"/>
  <c r="AK1869" i="6"/>
  <c r="AL1869" i="6"/>
  <c r="AN1869" i="6"/>
  <c r="AK1851" i="6"/>
  <c r="AL1851" i="6"/>
  <c r="AN1851" i="6"/>
  <c r="AK1821" i="6"/>
  <c r="AL1821" i="6"/>
  <c r="AP1821" i="6" s="1"/>
  <c r="AN1821" i="6"/>
  <c r="AK1791" i="6"/>
  <c r="AL1791" i="6"/>
  <c r="AP1791" i="6" s="1"/>
  <c r="AN1791" i="6"/>
  <c r="AK1773" i="6"/>
  <c r="AL1773" i="6"/>
  <c r="AP1773" i="6" s="1"/>
  <c r="AN1773" i="6"/>
  <c r="AK1743" i="6"/>
  <c r="AL1743" i="6"/>
  <c r="AN1743" i="6"/>
  <c r="AK1713" i="6"/>
  <c r="AL1713" i="6"/>
  <c r="AP1713" i="6" s="1"/>
  <c r="AN1713" i="6"/>
  <c r="AK1665" i="6"/>
  <c r="AL1665" i="6"/>
  <c r="AP1665" i="6" s="1"/>
  <c r="AN1665" i="6"/>
  <c r="AK1623" i="6"/>
  <c r="AL1623" i="6"/>
  <c r="AP1623" i="6" s="1"/>
  <c r="AN1623" i="6"/>
  <c r="AK1563" i="6"/>
  <c r="AL1563" i="6"/>
  <c r="AP1563" i="6" s="1"/>
  <c r="AN1563" i="6"/>
  <c r="AK1431" i="6"/>
  <c r="AL1431" i="6"/>
  <c r="AM1431" i="6"/>
  <c r="AN1431" i="6"/>
  <c r="AM1877" i="6"/>
  <c r="AN1877" i="6"/>
  <c r="AL1877" i="6"/>
  <c r="AM1871" i="6"/>
  <c r="AN1871" i="6"/>
  <c r="AL1871" i="6"/>
  <c r="AM1865" i="6"/>
  <c r="AN1865" i="6"/>
  <c r="AL1865" i="6"/>
  <c r="AM1859" i="6"/>
  <c r="AN1859" i="6"/>
  <c r="AL1859" i="6"/>
  <c r="AM1853" i="6"/>
  <c r="AN1853" i="6"/>
  <c r="AL1853" i="6"/>
  <c r="AM1847" i="6"/>
  <c r="AN1847" i="6"/>
  <c r="AL1847" i="6"/>
  <c r="AM1841" i="6"/>
  <c r="AN1841" i="6"/>
  <c r="AL1841" i="6"/>
  <c r="AM1835" i="6"/>
  <c r="AN1835" i="6"/>
  <c r="AL1835" i="6"/>
  <c r="AM1829" i="6"/>
  <c r="AN1829" i="6"/>
  <c r="AL1829" i="6"/>
  <c r="AM1823" i="6"/>
  <c r="AN1823" i="6"/>
  <c r="AL1823" i="6"/>
  <c r="AM1817" i="6"/>
  <c r="AN1817" i="6"/>
  <c r="AL1817" i="6"/>
  <c r="AM1811" i="6"/>
  <c r="AN1811" i="6"/>
  <c r="AL1811" i="6"/>
  <c r="AM1805" i="6"/>
  <c r="AN1805" i="6"/>
  <c r="AL1805" i="6"/>
  <c r="AM1799" i="6"/>
  <c r="AN1799" i="6"/>
  <c r="AL1799" i="6"/>
  <c r="AM1793" i="6"/>
  <c r="AN1793" i="6"/>
  <c r="AL1793" i="6"/>
  <c r="AM1787" i="6"/>
  <c r="AN1787" i="6"/>
  <c r="AL1787" i="6"/>
  <c r="AM1781" i="6"/>
  <c r="AN1781" i="6"/>
  <c r="AL1781" i="6"/>
  <c r="AM1775" i="6"/>
  <c r="AN1775" i="6"/>
  <c r="AL1775" i="6"/>
  <c r="AM1769" i="6"/>
  <c r="AN1769" i="6"/>
  <c r="AL1769" i="6"/>
  <c r="AM1763" i="6"/>
  <c r="AN1763" i="6"/>
  <c r="AL1763" i="6"/>
  <c r="AM1757" i="6"/>
  <c r="AN1757" i="6"/>
  <c r="AL1757" i="6"/>
  <c r="AM1751" i="6"/>
  <c r="AN1751" i="6"/>
  <c r="AL1751" i="6"/>
  <c r="AM1745" i="6"/>
  <c r="AN1745" i="6"/>
  <c r="AL1745" i="6"/>
  <c r="AM1739" i="6"/>
  <c r="AN1739" i="6"/>
  <c r="AL1739" i="6"/>
  <c r="AM1733" i="6"/>
  <c r="AN1733" i="6"/>
  <c r="AL1733" i="6"/>
  <c r="AM1727" i="6"/>
  <c r="AN1727" i="6"/>
  <c r="AL1727" i="6"/>
  <c r="AM1721" i="6"/>
  <c r="AN1721" i="6"/>
  <c r="AL1721" i="6"/>
  <c r="AM1715" i="6"/>
  <c r="AN1715" i="6"/>
  <c r="AL1715" i="6"/>
  <c r="AM1709" i="6"/>
  <c r="AN1709" i="6"/>
  <c r="AL1709" i="6"/>
  <c r="AM1703" i="6"/>
  <c r="AN1703" i="6"/>
  <c r="AL1703" i="6"/>
  <c r="AM1697" i="6"/>
  <c r="AN1697" i="6"/>
  <c r="AL1697" i="6"/>
  <c r="AM1691" i="6"/>
  <c r="AN1691" i="6"/>
  <c r="AL1691" i="6"/>
  <c r="AM1685" i="6"/>
  <c r="AN1685" i="6"/>
  <c r="AL1685" i="6"/>
  <c r="AM1679" i="6"/>
  <c r="AN1679" i="6"/>
  <c r="AL1679" i="6"/>
  <c r="AM1673" i="6"/>
  <c r="AN1673" i="6"/>
  <c r="AL1673" i="6"/>
  <c r="AM1667" i="6"/>
  <c r="AN1667" i="6"/>
  <c r="AL1667" i="6"/>
  <c r="AM1661" i="6"/>
  <c r="AN1661" i="6"/>
  <c r="AL1661" i="6"/>
  <c r="AM1655" i="6"/>
  <c r="AN1655" i="6"/>
  <c r="AL1655" i="6"/>
  <c r="AM1649" i="6"/>
  <c r="AN1649" i="6"/>
  <c r="AL1649" i="6"/>
  <c r="AM1643" i="6"/>
  <c r="AN1643" i="6"/>
  <c r="AL1643" i="6"/>
  <c r="AM1637" i="6"/>
  <c r="AN1637" i="6"/>
  <c r="AL1637" i="6"/>
  <c r="AM1631" i="6"/>
  <c r="AN1631" i="6"/>
  <c r="AL1631" i="6"/>
  <c r="AM1625" i="6"/>
  <c r="AN1625" i="6"/>
  <c r="AL1625" i="6"/>
  <c r="AM1619" i="6"/>
  <c r="AN1619" i="6"/>
  <c r="AL1619" i="6"/>
  <c r="AM1613" i="6"/>
  <c r="AN1613" i="6"/>
  <c r="AL1613" i="6"/>
  <c r="AM1607" i="6"/>
  <c r="AN1607" i="6"/>
  <c r="AL1607" i="6"/>
  <c r="AM1601" i="6"/>
  <c r="AN1601" i="6"/>
  <c r="AL1601" i="6"/>
  <c r="AM1595" i="6"/>
  <c r="AN1595" i="6"/>
  <c r="AL1595" i="6"/>
  <c r="AM1589" i="6"/>
  <c r="AN1589" i="6"/>
  <c r="AL1589" i="6"/>
  <c r="AM1583" i="6"/>
  <c r="AN1583" i="6"/>
  <c r="AL1583" i="6"/>
  <c r="AM1577" i="6"/>
  <c r="AN1577" i="6"/>
  <c r="AL1577" i="6"/>
  <c r="AM1571" i="6"/>
  <c r="AN1571" i="6"/>
  <c r="AL1571" i="6"/>
  <c r="AM1565" i="6"/>
  <c r="AN1565" i="6"/>
  <c r="AL1565" i="6"/>
  <c r="AM1559" i="6"/>
  <c r="AN1559" i="6"/>
  <c r="AL1559" i="6"/>
  <c r="AM1553" i="6"/>
  <c r="AN1553" i="6"/>
  <c r="AL1553" i="6"/>
  <c r="AM1547" i="6"/>
  <c r="AN1547" i="6"/>
  <c r="AL1547" i="6"/>
  <c r="AM1541" i="6"/>
  <c r="AN1541" i="6"/>
  <c r="AL1541" i="6"/>
  <c r="AM1535" i="6"/>
  <c r="AN1535" i="6"/>
  <c r="AL1535" i="6"/>
  <c r="AM1529" i="6"/>
  <c r="AN1529" i="6"/>
  <c r="AL1529" i="6"/>
  <c r="AM1523" i="6"/>
  <c r="AN1523" i="6"/>
  <c r="AL1523" i="6"/>
  <c r="AN1517" i="6"/>
  <c r="AK1517" i="6"/>
  <c r="AM1517" i="6"/>
  <c r="AP1517" i="6" s="1"/>
  <c r="AL1511" i="6"/>
  <c r="AM1511" i="6"/>
  <c r="AN1511" i="6"/>
  <c r="AK1511" i="6"/>
  <c r="AK1505" i="6"/>
  <c r="AL1505" i="6"/>
  <c r="AM1505" i="6"/>
  <c r="AP1505" i="6" s="1"/>
  <c r="AN1499" i="6"/>
  <c r="AK1499" i="6"/>
  <c r="AM1499" i="6"/>
  <c r="AL1499" i="6"/>
  <c r="AN1493" i="6"/>
  <c r="AK1493" i="6"/>
  <c r="AM1493" i="6"/>
  <c r="AL1493" i="6"/>
  <c r="AN1487" i="6"/>
  <c r="AK1487" i="6"/>
  <c r="AM1487" i="6"/>
  <c r="AL1487" i="6"/>
  <c r="AN1481" i="6"/>
  <c r="AK1481" i="6"/>
  <c r="AM1481" i="6"/>
  <c r="AL1481" i="6"/>
  <c r="AN1475" i="6"/>
  <c r="AK1475" i="6"/>
  <c r="AM1475" i="6"/>
  <c r="AL1475" i="6"/>
  <c r="AN1469" i="6"/>
  <c r="AK1469" i="6"/>
  <c r="AM1469" i="6"/>
  <c r="AL1469" i="6"/>
  <c r="AN1463" i="6"/>
  <c r="AK1463" i="6"/>
  <c r="AM1463" i="6"/>
  <c r="AP1463" i="6" s="1"/>
  <c r="AN1457" i="6"/>
  <c r="AK1457" i="6"/>
  <c r="AM1457" i="6"/>
  <c r="AP1457" i="6" s="1"/>
  <c r="AN1451" i="6"/>
  <c r="AK1451" i="6"/>
  <c r="AM1451" i="6"/>
  <c r="AL1451" i="6"/>
  <c r="AN1445" i="6"/>
  <c r="AK1445" i="6"/>
  <c r="AM1445" i="6"/>
  <c r="AL1445" i="6"/>
  <c r="AN1439" i="6"/>
  <c r="AM1439" i="6"/>
  <c r="AL1439" i="6"/>
  <c r="AN1433" i="6"/>
  <c r="AK1433" i="6"/>
  <c r="AM1433" i="6"/>
  <c r="AP1433" i="6" s="1"/>
  <c r="AN1427" i="6"/>
  <c r="AK1427" i="6"/>
  <c r="AM1427" i="6"/>
  <c r="AL1427" i="6"/>
  <c r="AN1421" i="6"/>
  <c r="AK1421" i="6"/>
  <c r="AM1421" i="6"/>
  <c r="AL1421" i="6"/>
  <c r="AN1415" i="6"/>
  <c r="AK1415" i="6"/>
  <c r="AM1415" i="6"/>
  <c r="AL1415" i="6"/>
  <c r="AN1409" i="6"/>
  <c r="AK1409" i="6"/>
  <c r="AM1409" i="6"/>
  <c r="AL1409" i="6"/>
  <c r="AN1403" i="6"/>
  <c r="AK1403" i="6"/>
  <c r="AM1403" i="6"/>
  <c r="AP1403" i="6" s="1"/>
  <c r="AN1397" i="6"/>
  <c r="AK1397" i="6"/>
  <c r="AM1397" i="6"/>
  <c r="AL1397" i="6"/>
  <c r="AN1391" i="6"/>
  <c r="AK1391" i="6"/>
  <c r="AM1391" i="6"/>
  <c r="AL1391" i="6"/>
  <c r="AN1385" i="6"/>
  <c r="AK1385" i="6"/>
  <c r="AM1385" i="6"/>
  <c r="AL1385" i="6"/>
  <c r="AN1379" i="6"/>
  <c r="AK1379" i="6"/>
  <c r="AM1379" i="6"/>
  <c r="AL1379" i="6"/>
  <c r="AN1373" i="6"/>
  <c r="AK1373" i="6"/>
  <c r="AM1373" i="6"/>
  <c r="AP1373" i="6" s="1"/>
  <c r="AN1367" i="6"/>
  <c r="AK1367" i="6"/>
  <c r="AM1367" i="6"/>
  <c r="AL1367" i="6"/>
  <c r="AN1361" i="6"/>
  <c r="AK1361" i="6"/>
  <c r="AM1361" i="6"/>
  <c r="AL1361" i="6"/>
  <c r="AN1355" i="6"/>
  <c r="AK1355" i="6"/>
  <c r="AM1355" i="6"/>
  <c r="AL1355" i="6"/>
  <c r="AN1349" i="6"/>
  <c r="AK1349" i="6"/>
  <c r="AM1349" i="6"/>
  <c r="AL1349" i="6"/>
  <c r="AN1343" i="6"/>
  <c r="AK1343" i="6"/>
  <c r="AM1343" i="6"/>
  <c r="AL1343" i="6"/>
  <c r="AN1337" i="6"/>
  <c r="AK1337" i="6"/>
  <c r="AM1337" i="6"/>
  <c r="AL1337" i="6"/>
  <c r="AN1331" i="6"/>
  <c r="AK1331" i="6"/>
  <c r="AM1331" i="6"/>
  <c r="AL1331" i="6"/>
  <c r="AN1325" i="6"/>
  <c r="AK1325" i="6"/>
  <c r="AM1325" i="6"/>
  <c r="AL1325" i="6"/>
  <c r="AN1319" i="6"/>
  <c r="AK1319" i="6"/>
  <c r="AM1319" i="6"/>
  <c r="AL1319" i="6"/>
  <c r="AN1313" i="6"/>
  <c r="AK1313" i="6"/>
  <c r="AM1313" i="6"/>
  <c r="AL1313" i="6"/>
  <c r="AN1307" i="6"/>
  <c r="AK1307" i="6"/>
  <c r="AM1307" i="6"/>
  <c r="AL1307" i="6"/>
  <c r="AN1301" i="6"/>
  <c r="AK1301" i="6"/>
  <c r="AM1301" i="6"/>
  <c r="AL1301" i="6"/>
  <c r="AN1295" i="6"/>
  <c r="AK1295" i="6"/>
  <c r="AM1295" i="6"/>
  <c r="AL1295" i="6"/>
  <c r="AN1289" i="6"/>
  <c r="AK1289" i="6"/>
  <c r="AM1289" i="6"/>
  <c r="AP1289" i="6" s="1"/>
  <c r="AN1283" i="6"/>
  <c r="AK1283" i="6"/>
  <c r="AM1283" i="6"/>
  <c r="AL1283" i="6"/>
  <c r="AN1277" i="6"/>
  <c r="AK1277" i="6"/>
  <c r="AM1277" i="6"/>
  <c r="AL1277" i="6"/>
  <c r="AN1271" i="6"/>
  <c r="AK1271" i="6"/>
  <c r="AM1271" i="6"/>
  <c r="AP1271" i="6" s="1"/>
  <c r="AN1265" i="6"/>
  <c r="AK1265" i="6"/>
  <c r="AM1265" i="6"/>
  <c r="AL1265" i="6"/>
  <c r="AN1259" i="6"/>
  <c r="AK1259" i="6"/>
  <c r="AM1259" i="6"/>
  <c r="AL1259" i="6"/>
  <c r="AN1253" i="6"/>
  <c r="AK1253" i="6"/>
  <c r="AM1253" i="6"/>
  <c r="AP1253" i="6" s="1"/>
  <c r="AN1247" i="6"/>
  <c r="AK1247" i="6"/>
  <c r="AM1247" i="6"/>
  <c r="AL1247" i="6"/>
  <c r="AN1241" i="6"/>
  <c r="AK1241" i="6"/>
  <c r="AM1241" i="6"/>
  <c r="AL1241" i="6"/>
  <c r="AN1235" i="6"/>
  <c r="AK1235" i="6"/>
  <c r="AM1235" i="6"/>
  <c r="AP1235" i="6" s="1"/>
  <c r="AN1229" i="6"/>
  <c r="AK1229" i="6"/>
  <c r="AM1229" i="6"/>
  <c r="AL1229" i="6"/>
  <c r="AN1223" i="6"/>
  <c r="AK1223" i="6"/>
  <c r="AM1223" i="6"/>
  <c r="AL1223" i="6"/>
  <c r="AN1217" i="6"/>
  <c r="AK1217" i="6"/>
  <c r="AM1217" i="6"/>
  <c r="AP1217" i="6" s="1"/>
  <c r="AN1211" i="6"/>
  <c r="AK1211" i="6"/>
  <c r="AM1211" i="6"/>
  <c r="AL1211" i="6"/>
  <c r="AN1205" i="6"/>
  <c r="AK1205" i="6"/>
  <c r="AM1205" i="6"/>
  <c r="AL1205" i="6"/>
  <c r="AN1199" i="6"/>
  <c r="AK1199" i="6"/>
  <c r="AM1199" i="6"/>
  <c r="AL1199" i="6"/>
  <c r="AN1193" i="6"/>
  <c r="AK1193" i="6"/>
  <c r="AM1193" i="6"/>
  <c r="AL1193" i="6"/>
  <c r="AN1187" i="6"/>
  <c r="AK1187" i="6"/>
  <c r="AM1187" i="6"/>
  <c r="AL1187" i="6"/>
  <c r="AN1181" i="6"/>
  <c r="AK1181" i="6"/>
  <c r="AM1181" i="6"/>
  <c r="AL1181" i="6"/>
  <c r="AN1175" i="6"/>
  <c r="AK1175" i="6"/>
  <c r="AM1175" i="6"/>
  <c r="AL1175" i="6"/>
  <c r="AN1169" i="6"/>
  <c r="AK1169" i="6"/>
  <c r="AM1169" i="6"/>
  <c r="AL1169" i="6"/>
  <c r="AN1163" i="6"/>
  <c r="AK1163" i="6"/>
  <c r="AM1163" i="6"/>
  <c r="AL1163" i="6"/>
  <c r="AN1157" i="6"/>
  <c r="AK1157" i="6"/>
  <c r="AM1157" i="6"/>
  <c r="AL1157" i="6"/>
  <c r="AN1151" i="6"/>
  <c r="AK1151" i="6"/>
  <c r="AM1151" i="6"/>
  <c r="AL1151" i="6"/>
  <c r="AN1145" i="6"/>
  <c r="AK1145" i="6"/>
  <c r="AM1145" i="6"/>
  <c r="AL1145" i="6"/>
  <c r="AL1139" i="6"/>
  <c r="AN1139" i="6"/>
  <c r="AM1139" i="6"/>
  <c r="AK1139" i="6"/>
  <c r="AL1133" i="6"/>
  <c r="AK1133" i="6"/>
  <c r="AM1133" i="6"/>
  <c r="AN1133" i="6"/>
  <c r="AL1127" i="6"/>
  <c r="AK1127" i="6"/>
  <c r="AM1127" i="6"/>
  <c r="AP1127" i="6" s="1"/>
  <c r="AN1127" i="6"/>
  <c r="AL1121" i="6"/>
  <c r="AK1121" i="6"/>
  <c r="AM1121" i="6"/>
  <c r="AN1121" i="6"/>
  <c r="AL1115" i="6"/>
  <c r="AN1115" i="6"/>
  <c r="AM1115" i="6"/>
  <c r="AK1115" i="6"/>
  <c r="AL1109" i="6"/>
  <c r="AK1109" i="6"/>
  <c r="AM1109" i="6"/>
  <c r="AP1109" i="6" s="1"/>
  <c r="AN1109" i="6"/>
  <c r="AL1103" i="6"/>
  <c r="AK1103" i="6"/>
  <c r="AM1103" i="6"/>
  <c r="AN1103" i="6"/>
  <c r="AL1097" i="6"/>
  <c r="AM1097" i="6"/>
  <c r="AN1097" i="6"/>
  <c r="AK1097" i="6"/>
  <c r="AL1091" i="6"/>
  <c r="AM1091" i="6"/>
  <c r="AP1091" i="6" s="1"/>
  <c r="AN1091" i="6"/>
  <c r="AK1091" i="6"/>
  <c r="AL1085" i="6"/>
  <c r="AM1085" i="6"/>
  <c r="AP1085" i="6" s="1"/>
  <c r="AN1085" i="6"/>
  <c r="AK1085" i="6"/>
  <c r="AL1079" i="6"/>
  <c r="AM1079" i="6"/>
  <c r="AN1079" i="6"/>
  <c r="AK1079" i="6"/>
  <c r="AL1073" i="6"/>
  <c r="AM1073" i="6"/>
  <c r="AP1073" i="6" s="1"/>
  <c r="AN1073" i="6"/>
  <c r="AK1073" i="6"/>
  <c r="AL1067" i="6"/>
  <c r="AM1067" i="6"/>
  <c r="AP1067" i="6" s="1"/>
  <c r="AN1067" i="6"/>
  <c r="AK1067" i="6"/>
  <c r="AL1061" i="6"/>
  <c r="AM1061" i="6"/>
  <c r="AN1061" i="6"/>
  <c r="AK1061" i="6"/>
  <c r="AL1055" i="6"/>
  <c r="AM1055" i="6"/>
  <c r="AP1055" i="6" s="1"/>
  <c r="AN1055" i="6"/>
  <c r="AK1055" i="6"/>
  <c r="AL1049" i="6"/>
  <c r="AM1049" i="6"/>
  <c r="AP1049" i="6" s="1"/>
  <c r="AN1049" i="6"/>
  <c r="AK1049" i="6"/>
  <c r="AL1043" i="6"/>
  <c r="AM1043" i="6"/>
  <c r="AN1043" i="6"/>
  <c r="AK1043" i="6"/>
  <c r="AL1037" i="6"/>
  <c r="AN1037" i="6"/>
  <c r="AM1037" i="6"/>
  <c r="AP1037" i="6" s="1"/>
  <c r="AK1037" i="6"/>
  <c r="AL1031" i="6"/>
  <c r="AN1031" i="6"/>
  <c r="AM1031" i="6"/>
  <c r="AK1031" i="6"/>
  <c r="AL1025" i="6"/>
  <c r="AN1025" i="6"/>
  <c r="AM1025" i="6"/>
  <c r="AK1025" i="6"/>
  <c r="AL1019" i="6"/>
  <c r="AN1019" i="6"/>
  <c r="AM1019" i="6"/>
  <c r="AP1019" i="6" s="1"/>
  <c r="AK1019" i="6"/>
  <c r="AL1013" i="6"/>
  <c r="AN1013" i="6"/>
  <c r="AM1013" i="6"/>
  <c r="AK1013" i="6"/>
  <c r="AL1007" i="6"/>
  <c r="AN1007" i="6"/>
  <c r="AM1007" i="6"/>
  <c r="AK1007" i="6"/>
  <c r="AL1001" i="6"/>
  <c r="AN1001" i="6"/>
  <c r="AM1001" i="6"/>
  <c r="AP1001" i="6" s="1"/>
  <c r="AK1001" i="6"/>
  <c r="AL995" i="6"/>
  <c r="AN995" i="6"/>
  <c r="AM995" i="6"/>
  <c r="AK995" i="6"/>
  <c r="AL989" i="6"/>
  <c r="AN989" i="6"/>
  <c r="AM989" i="6"/>
  <c r="AK989" i="6"/>
  <c r="AK983" i="6"/>
  <c r="AL983" i="6"/>
  <c r="AM983" i="6"/>
  <c r="AP983" i="6" s="1"/>
  <c r="AN983" i="6"/>
  <c r="AK977" i="6"/>
  <c r="AL977" i="6"/>
  <c r="AM977" i="6"/>
  <c r="AN977" i="6"/>
  <c r="AK971" i="6"/>
  <c r="AL971" i="6"/>
  <c r="AM971" i="6"/>
  <c r="AP971" i="6" s="1"/>
  <c r="AN971" i="6"/>
  <c r="AK965" i="6"/>
  <c r="AL965" i="6"/>
  <c r="AM965" i="6"/>
  <c r="AP965" i="6" s="1"/>
  <c r="AN965" i="6"/>
  <c r="AK959" i="6"/>
  <c r="AL959" i="6"/>
  <c r="AM959" i="6"/>
  <c r="AN959" i="6"/>
  <c r="AK953" i="6"/>
  <c r="AL953" i="6"/>
  <c r="AM953" i="6"/>
  <c r="AP953" i="6" s="1"/>
  <c r="AN953" i="6"/>
  <c r="AK947" i="6"/>
  <c r="AL947" i="6"/>
  <c r="AM947" i="6"/>
  <c r="AP947" i="6" s="1"/>
  <c r="AN947" i="6"/>
  <c r="AK941" i="6"/>
  <c r="AL941" i="6"/>
  <c r="AM941" i="6"/>
  <c r="AN941" i="6"/>
  <c r="AK935" i="6"/>
  <c r="AL935" i="6"/>
  <c r="AM935" i="6"/>
  <c r="AP935" i="6" s="1"/>
  <c r="AN935" i="6"/>
  <c r="AK929" i="6"/>
  <c r="AL929" i="6"/>
  <c r="AM929" i="6"/>
  <c r="AP929" i="6" s="1"/>
  <c r="AN929" i="6"/>
  <c r="AK923" i="6"/>
  <c r="AL923" i="6"/>
  <c r="AM923" i="6"/>
  <c r="AN923" i="6"/>
  <c r="AK917" i="6"/>
  <c r="AL917" i="6"/>
  <c r="AM917" i="6"/>
  <c r="AP917" i="6" s="1"/>
  <c r="AN917" i="6"/>
  <c r="AK911" i="6"/>
  <c r="AL911" i="6"/>
  <c r="AM911" i="6"/>
  <c r="AP911" i="6" s="1"/>
  <c r="AN911" i="6"/>
  <c r="AK905" i="6"/>
  <c r="AL905" i="6"/>
  <c r="AM905" i="6"/>
  <c r="AN905" i="6"/>
  <c r="AK899" i="6"/>
  <c r="AL899" i="6"/>
  <c r="AM899" i="6"/>
  <c r="AP899" i="6" s="1"/>
  <c r="AN899" i="6"/>
  <c r="AK893" i="6"/>
  <c r="AL893" i="6"/>
  <c r="AM893" i="6"/>
  <c r="AP893" i="6" s="1"/>
  <c r="AN893" i="6"/>
  <c r="AK887" i="6"/>
  <c r="AL887" i="6"/>
  <c r="AM887" i="6"/>
  <c r="AN887" i="6"/>
  <c r="AK881" i="6"/>
  <c r="AL881" i="6"/>
  <c r="AM881" i="6"/>
  <c r="AP881" i="6" s="1"/>
  <c r="AN881" i="6"/>
  <c r="AK875" i="6"/>
  <c r="AL875" i="6"/>
  <c r="AM875" i="6"/>
  <c r="AP875" i="6" s="1"/>
  <c r="AN875" i="6"/>
  <c r="AK869" i="6"/>
  <c r="AL869" i="6"/>
  <c r="AM869" i="6"/>
  <c r="AN869" i="6"/>
  <c r="AK863" i="6"/>
  <c r="AL863" i="6"/>
  <c r="AM863" i="6"/>
  <c r="AP863" i="6" s="1"/>
  <c r="AN863" i="6"/>
  <c r="AK857" i="6"/>
  <c r="AL857" i="6"/>
  <c r="AM857" i="6"/>
  <c r="AP857" i="6" s="1"/>
  <c r="AN857" i="6"/>
  <c r="AK851" i="6"/>
  <c r="AL851" i="6"/>
  <c r="AM851" i="6"/>
  <c r="AN851" i="6"/>
  <c r="AM845" i="6"/>
  <c r="AL845" i="6"/>
  <c r="AN845" i="6"/>
  <c r="AK845" i="6"/>
  <c r="AM839" i="6"/>
  <c r="AN839" i="6"/>
  <c r="AL839" i="6"/>
  <c r="AK839" i="6"/>
  <c r="AM833" i="6"/>
  <c r="AK833" i="6"/>
  <c r="AL833" i="6"/>
  <c r="AN833" i="6"/>
  <c r="AM827" i="6"/>
  <c r="AK827" i="6"/>
  <c r="AL827" i="6"/>
  <c r="AN827" i="6"/>
  <c r="AM821" i="6"/>
  <c r="AN821" i="6"/>
  <c r="AL821" i="6"/>
  <c r="AK821" i="6"/>
  <c r="AM815" i="6"/>
  <c r="AK815" i="6"/>
  <c r="AL815" i="6"/>
  <c r="AN815" i="6"/>
  <c r="AM809" i="6"/>
  <c r="AK809" i="6"/>
  <c r="AL809" i="6"/>
  <c r="AN809" i="6"/>
  <c r="AM803" i="6"/>
  <c r="AN803" i="6"/>
  <c r="AL803" i="6"/>
  <c r="AK803" i="6"/>
  <c r="AM797" i="6"/>
  <c r="AK797" i="6"/>
  <c r="AL797" i="6"/>
  <c r="AN797" i="6"/>
  <c r="AM791" i="6"/>
  <c r="AK791" i="6"/>
  <c r="AL791" i="6"/>
  <c r="AN791" i="6"/>
  <c r="AM785" i="6"/>
  <c r="AN785" i="6"/>
  <c r="AL785" i="6"/>
  <c r="AK785" i="6"/>
  <c r="AM779" i="6"/>
  <c r="AK779" i="6"/>
  <c r="AL779" i="6"/>
  <c r="AN779" i="6"/>
  <c r="AK773" i="6"/>
  <c r="AM773" i="6"/>
  <c r="AL773" i="6"/>
  <c r="AN773" i="6"/>
  <c r="AK767" i="6"/>
  <c r="AM767" i="6"/>
  <c r="AL767" i="6"/>
  <c r="AN767" i="6"/>
  <c r="AK761" i="6"/>
  <c r="AM761" i="6"/>
  <c r="AL761" i="6"/>
  <c r="AN761" i="6"/>
  <c r="AK755" i="6"/>
  <c r="AM755" i="6"/>
  <c r="AL755" i="6"/>
  <c r="AN755" i="6"/>
  <c r="AK749" i="6"/>
  <c r="AM749" i="6"/>
  <c r="AL749" i="6"/>
  <c r="AN749" i="6"/>
  <c r="AK743" i="6"/>
  <c r="AM743" i="6"/>
  <c r="AL743" i="6"/>
  <c r="AN743" i="6"/>
  <c r="AK737" i="6"/>
  <c r="AM737" i="6"/>
  <c r="AL737" i="6"/>
  <c r="AN737" i="6"/>
  <c r="AK731" i="6"/>
  <c r="AM731" i="6"/>
  <c r="AL731" i="6"/>
  <c r="AN731" i="6"/>
  <c r="AK725" i="6"/>
  <c r="AM725" i="6"/>
  <c r="AL725" i="6"/>
  <c r="AN725" i="6"/>
  <c r="AK719" i="6"/>
  <c r="AM719" i="6"/>
  <c r="AL719" i="6"/>
  <c r="AN719" i="6"/>
  <c r="AK713" i="6"/>
  <c r="AM713" i="6"/>
  <c r="AL713" i="6"/>
  <c r="AN713" i="6"/>
  <c r="AK707" i="6"/>
  <c r="AL707" i="6"/>
  <c r="AM707" i="6"/>
  <c r="AN707" i="6"/>
  <c r="AK701" i="6"/>
  <c r="AL701" i="6"/>
  <c r="AM701" i="6"/>
  <c r="AP701" i="6" s="1"/>
  <c r="AN701" i="6"/>
  <c r="AK695" i="6"/>
  <c r="AL695" i="6"/>
  <c r="AM695" i="6"/>
  <c r="AP695" i="6" s="1"/>
  <c r="AN695" i="6"/>
  <c r="AK689" i="6"/>
  <c r="AL689" i="6"/>
  <c r="AM689" i="6"/>
  <c r="AN689" i="6"/>
  <c r="AK683" i="6"/>
  <c r="AL683" i="6"/>
  <c r="AM683" i="6"/>
  <c r="AP683" i="6" s="1"/>
  <c r="AN683" i="6"/>
  <c r="AK677" i="6"/>
  <c r="AL677" i="6"/>
  <c r="AM677" i="6"/>
  <c r="AP677" i="6" s="1"/>
  <c r="AN677" i="6"/>
  <c r="AK671" i="6"/>
  <c r="AL671" i="6"/>
  <c r="AM671" i="6"/>
  <c r="AN671" i="6"/>
  <c r="AK665" i="6"/>
  <c r="AL665" i="6"/>
  <c r="AM665" i="6"/>
  <c r="AP665" i="6" s="1"/>
  <c r="AN665" i="6"/>
  <c r="AK659" i="6"/>
  <c r="AL659" i="6"/>
  <c r="AM659" i="6"/>
  <c r="AP659" i="6" s="1"/>
  <c r="AN659" i="6"/>
  <c r="AN6" i="6"/>
  <c r="AM1869" i="6"/>
  <c r="AM1860" i="6"/>
  <c r="AP1860" i="6" s="1"/>
  <c r="AM1851" i="6"/>
  <c r="AP1851" i="6" s="1"/>
  <c r="AM1842" i="6"/>
  <c r="AP1842" i="6" s="1"/>
  <c r="AM1833" i="6"/>
  <c r="AP1833" i="6" s="1"/>
  <c r="AM1824" i="6"/>
  <c r="AP1824" i="6" s="1"/>
  <c r="AM1815" i="6"/>
  <c r="AM1806" i="6"/>
  <c r="AP1806" i="6" s="1"/>
  <c r="AM1797" i="6"/>
  <c r="AP1797" i="6" s="1"/>
  <c r="AM1788" i="6"/>
  <c r="AP1788" i="6" s="1"/>
  <c r="AM1779" i="6"/>
  <c r="AP1779" i="6" s="1"/>
  <c r="AM1770" i="6"/>
  <c r="AP1770" i="6" s="1"/>
  <c r="AM1761" i="6"/>
  <c r="AP1761" i="6" s="1"/>
  <c r="AM1752" i="6"/>
  <c r="AP1752" i="6" s="1"/>
  <c r="AM1743" i="6"/>
  <c r="AP1743" i="6" s="1"/>
  <c r="AM1734" i="6"/>
  <c r="AP1734" i="6" s="1"/>
  <c r="AM1725" i="6"/>
  <c r="AP1725" i="6" s="1"/>
  <c r="AM1716" i="6"/>
  <c r="AP1716" i="6" s="1"/>
  <c r="AM1707" i="6"/>
  <c r="AP1707" i="6" s="1"/>
  <c r="AM1698" i="6"/>
  <c r="AP1698" i="6" s="1"/>
  <c r="AM1689" i="6"/>
  <c r="AP1689" i="6" s="1"/>
  <c r="AM1680" i="6"/>
  <c r="AP1680" i="6" s="1"/>
  <c r="AM1671" i="6"/>
  <c r="AP1671" i="6" s="1"/>
  <c r="AM1662" i="6"/>
  <c r="AP1662" i="6" s="1"/>
  <c r="AK1646" i="6"/>
  <c r="AK1637" i="6"/>
  <c r="AK1628" i="6"/>
  <c r="AK1619" i="6"/>
  <c r="AK1610" i="6"/>
  <c r="AK1601" i="6"/>
  <c r="AK1592" i="6"/>
  <c r="AK1583" i="6"/>
  <c r="AK1574" i="6"/>
  <c r="AK1565" i="6"/>
  <c r="AK1556" i="6"/>
  <c r="AK1547" i="6"/>
  <c r="AK1538" i="6"/>
  <c r="AK1529" i="6"/>
  <c r="AL1519" i="6"/>
  <c r="AN1505" i="6"/>
  <c r="AN1470" i="6"/>
  <c r="AN1338" i="6"/>
  <c r="AL1262" i="6"/>
  <c r="AN1164" i="6"/>
  <c r="AL1099" i="6"/>
  <c r="AK653" i="6"/>
  <c r="AL653" i="6"/>
  <c r="AM653" i="6"/>
  <c r="AP653" i="6" s="1"/>
  <c r="AN653" i="6"/>
  <c r="AK647" i="6"/>
  <c r="AL647" i="6"/>
  <c r="AM647" i="6"/>
  <c r="AP647" i="6" s="1"/>
  <c r="AN647" i="6"/>
  <c r="AK641" i="6"/>
  <c r="AL641" i="6"/>
  <c r="AM641" i="6"/>
  <c r="AN641" i="6"/>
  <c r="AK635" i="6"/>
  <c r="AL635" i="6"/>
  <c r="AM635" i="6"/>
  <c r="AP635" i="6" s="1"/>
  <c r="AN635" i="6"/>
  <c r="AK629" i="6"/>
  <c r="AL629" i="6"/>
  <c r="AM629" i="6"/>
  <c r="AP629" i="6" s="1"/>
  <c r="AN629" i="6"/>
  <c r="AK623" i="6"/>
  <c r="AL623" i="6"/>
  <c r="AM623" i="6"/>
  <c r="AN623" i="6"/>
  <c r="AK617" i="6"/>
  <c r="AL617" i="6"/>
  <c r="AM617" i="6"/>
  <c r="AP617" i="6" s="1"/>
  <c r="AN617" i="6"/>
  <c r="AK611" i="6"/>
  <c r="AL611" i="6"/>
  <c r="AM611" i="6"/>
  <c r="AP611" i="6" s="1"/>
  <c r="AN611" i="6"/>
  <c r="AK605" i="6"/>
  <c r="AL605" i="6"/>
  <c r="AM605" i="6"/>
  <c r="AN605" i="6"/>
  <c r="AK599" i="6"/>
  <c r="AL599" i="6"/>
  <c r="AM599" i="6"/>
  <c r="AP599" i="6" s="1"/>
  <c r="AN599" i="6"/>
  <c r="AK593" i="6"/>
  <c r="AL593" i="6"/>
  <c r="AM593" i="6"/>
  <c r="AP593" i="6" s="1"/>
  <c r="AN593" i="6"/>
  <c r="AK587" i="6"/>
  <c r="AL587" i="6"/>
  <c r="AM587" i="6"/>
  <c r="AN587" i="6"/>
  <c r="AN581" i="6"/>
  <c r="AK581" i="6"/>
  <c r="AM581" i="6"/>
  <c r="AL581" i="6"/>
  <c r="AK575" i="6"/>
  <c r="AL575" i="6"/>
  <c r="AM575" i="6"/>
  <c r="AP575" i="6" s="1"/>
  <c r="AN575" i="6"/>
  <c r="AL569" i="6"/>
  <c r="AM569" i="6"/>
  <c r="AP569" i="6" s="1"/>
  <c r="AN569" i="6"/>
  <c r="AK569" i="6"/>
  <c r="AM563" i="6"/>
  <c r="AK563" i="6"/>
  <c r="AL563" i="6"/>
  <c r="AN563" i="6"/>
  <c r="AM557" i="6"/>
  <c r="AK557" i="6"/>
  <c r="AL557" i="6"/>
  <c r="AN557" i="6"/>
  <c r="AM551" i="6"/>
  <c r="AN551" i="6"/>
  <c r="AL551" i="6"/>
  <c r="AK551" i="6"/>
  <c r="AM545" i="6"/>
  <c r="AK545" i="6"/>
  <c r="AL545" i="6"/>
  <c r="AN545" i="6"/>
  <c r="AM539" i="6"/>
  <c r="AK539" i="6"/>
  <c r="AL539" i="6"/>
  <c r="AN539" i="6"/>
  <c r="AM533" i="6"/>
  <c r="AN533" i="6"/>
  <c r="AL533" i="6"/>
  <c r="AK533" i="6"/>
  <c r="AM527" i="6"/>
  <c r="AK527" i="6"/>
  <c r="AL527" i="6"/>
  <c r="AN527" i="6"/>
  <c r="AM521" i="6"/>
  <c r="AK521" i="6"/>
  <c r="AL521" i="6"/>
  <c r="AN521" i="6"/>
  <c r="AM515" i="6"/>
  <c r="AK515" i="6"/>
  <c r="AN515" i="6"/>
  <c r="AL515" i="6"/>
  <c r="AM509" i="6"/>
  <c r="AL509" i="6"/>
  <c r="AN509" i="6"/>
  <c r="AK509" i="6"/>
  <c r="AN503" i="6"/>
  <c r="AM503" i="6"/>
  <c r="AK503" i="6"/>
  <c r="AL503" i="6"/>
  <c r="AN497" i="6"/>
  <c r="AM497" i="6"/>
  <c r="AK497" i="6"/>
  <c r="AL497" i="6"/>
  <c r="AN491" i="6"/>
  <c r="AM491" i="6"/>
  <c r="AK491" i="6"/>
  <c r="AL491" i="6"/>
  <c r="AN485" i="6"/>
  <c r="AM485" i="6"/>
  <c r="AK485" i="6"/>
  <c r="AL485" i="6"/>
  <c r="AN479" i="6"/>
  <c r="AM479" i="6"/>
  <c r="AK479" i="6"/>
  <c r="AL479" i="6"/>
  <c r="AN473" i="6"/>
  <c r="AM473" i="6"/>
  <c r="AK473" i="6"/>
  <c r="AL473" i="6"/>
  <c r="AN467" i="6"/>
  <c r="AM467" i="6"/>
  <c r="AK467" i="6"/>
  <c r="AL467" i="6"/>
  <c r="AN461" i="6"/>
  <c r="AM461" i="6"/>
  <c r="AK461" i="6"/>
  <c r="AL461" i="6"/>
  <c r="AN455" i="6"/>
  <c r="AM455" i="6"/>
  <c r="AK455" i="6"/>
  <c r="AL455" i="6"/>
  <c r="AN449" i="6"/>
  <c r="AM449" i="6"/>
  <c r="AK449" i="6"/>
  <c r="AL449" i="6"/>
  <c r="AN443" i="6"/>
  <c r="AM443" i="6"/>
  <c r="AK443" i="6"/>
  <c r="AL443" i="6"/>
  <c r="AN437" i="6"/>
  <c r="AM437" i="6"/>
  <c r="AK437" i="6"/>
  <c r="AL437" i="6"/>
  <c r="AN431" i="6"/>
  <c r="AM431" i="6"/>
  <c r="AK431" i="6"/>
  <c r="AL431" i="6"/>
  <c r="AN425" i="6"/>
  <c r="AM425" i="6"/>
  <c r="AK425" i="6"/>
  <c r="AL425" i="6"/>
  <c r="AN419" i="6"/>
  <c r="AM419" i="6"/>
  <c r="AK419" i="6"/>
  <c r="AL419" i="6"/>
  <c r="AN413" i="6"/>
  <c r="AM413" i="6"/>
  <c r="AK413" i="6"/>
  <c r="AL413" i="6"/>
  <c r="AN407" i="6"/>
  <c r="AM407" i="6"/>
  <c r="AK407" i="6"/>
  <c r="AL407" i="6"/>
  <c r="AN401" i="6"/>
  <c r="AK401" i="6"/>
  <c r="AM401" i="6"/>
  <c r="AL401" i="6"/>
  <c r="AN395" i="6"/>
  <c r="AK395" i="6"/>
  <c r="AM395" i="6"/>
  <c r="AL395" i="6"/>
  <c r="AN389" i="6"/>
  <c r="AK389" i="6"/>
  <c r="AM389" i="6"/>
  <c r="AL389" i="6"/>
  <c r="AN383" i="6"/>
  <c r="AM383" i="6"/>
  <c r="AL383" i="6"/>
  <c r="AM377" i="6"/>
  <c r="AK377" i="6"/>
  <c r="AL377" i="6"/>
  <c r="AN377" i="6"/>
  <c r="AM371" i="6"/>
  <c r="AL371" i="6"/>
  <c r="AN371" i="6"/>
  <c r="AK371" i="6"/>
  <c r="AM365" i="6"/>
  <c r="AL365" i="6"/>
  <c r="AN365" i="6"/>
  <c r="AK365" i="6"/>
  <c r="AM359" i="6"/>
  <c r="AK359" i="6"/>
  <c r="AL359" i="6"/>
  <c r="AN359" i="6"/>
  <c r="AM353" i="6"/>
  <c r="AK353" i="6"/>
  <c r="AN353" i="6"/>
  <c r="AL353" i="6"/>
  <c r="AM347" i="6"/>
  <c r="AL347" i="6"/>
  <c r="AN347" i="6"/>
  <c r="AK347" i="6"/>
  <c r="AM341" i="6"/>
  <c r="AK341" i="6"/>
  <c r="AL341" i="6"/>
  <c r="AN341" i="6"/>
  <c r="AM335" i="6"/>
  <c r="AK335" i="6"/>
  <c r="AN335" i="6"/>
  <c r="AL335" i="6"/>
  <c r="AM329" i="6"/>
  <c r="AL329" i="6"/>
  <c r="AN329" i="6"/>
  <c r="AK329" i="6"/>
  <c r="AM323" i="6"/>
  <c r="AK323" i="6"/>
  <c r="AL323" i="6"/>
  <c r="AN323" i="6"/>
  <c r="AM317" i="6"/>
  <c r="AK317" i="6"/>
  <c r="AN317" i="6"/>
  <c r="AL317" i="6"/>
  <c r="AM311" i="6"/>
  <c r="AL311" i="6"/>
  <c r="AN311" i="6"/>
  <c r="AK311" i="6"/>
  <c r="AM305" i="6"/>
  <c r="AK305" i="6"/>
  <c r="AL305" i="6"/>
  <c r="AN305" i="6"/>
  <c r="AM299" i="6"/>
  <c r="AK299" i="6"/>
  <c r="AN299" i="6"/>
  <c r="AL299" i="6"/>
  <c r="AM293" i="6"/>
  <c r="AL293" i="6"/>
  <c r="AN293" i="6"/>
  <c r="AK293" i="6"/>
  <c r="AM287" i="6"/>
  <c r="AL287" i="6"/>
  <c r="AN287" i="6"/>
  <c r="AM281" i="6"/>
  <c r="AK281" i="6"/>
  <c r="AL281" i="6"/>
  <c r="AN281" i="6"/>
  <c r="AM275" i="6"/>
  <c r="AN275" i="6"/>
  <c r="AL275" i="6"/>
  <c r="AK275" i="6"/>
  <c r="AM269" i="6"/>
  <c r="AK269" i="6"/>
  <c r="AL269" i="6"/>
  <c r="AN269" i="6"/>
  <c r="AM263" i="6"/>
  <c r="AK263" i="6"/>
  <c r="AL263" i="6"/>
  <c r="AN263" i="6"/>
  <c r="AM257" i="6"/>
  <c r="AN257" i="6"/>
  <c r="AL257" i="6"/>
  <c r="AK257" i="6"/>
  <c r="AM251" i="6"/>
  <c r="AK251" i="6"/>
  <c r="AL251" i="6"/>
  <c r="AN251" i="6"/>
  <c r="AM245" i="6"/>
  <c r="AK245" i="6"/>
  <c r="AL245" i="6"/>
  <c r="AN245" i="6"/>
  <c r="AM239" i="6"/>
  <c r="AN239" i="6"/>
  <c r="AL239" i="6"/>
  <c r="AK239" i="6"/>
  <c r="AK233" i="6"/>
  <c r="AL233" i="6"/>
  <c r="AM233" i="6"/>
  <c r="AN233" i="6"/>
  <c r="AK227" i="6"/>
  <c r="AL227" i="6"/>
  <c r="AM227" i="6"/>
  <c r="AP227" i="6" s="1"/>
  <c r="AN227" i="6"/>
  <c r="AK221" i="6"/>
  <c r="AL221" i="6"/>
  <c r="AM221" i="6"/>
  <c r="AP221" i="6" s="1"/>
  <c r="AN221" i="6"/>
  <c r="AN215" i="6"/>
  <c r="AM215" i="6"/>
  <c r="AK215" i="6"/>
  <c r="AL215" i="6"/>
  <c r="AK209" i="6"/>
  <c r="AL209" i="6"/>
  <c r="AM209" i="6"/>
  <c r="AP209" i="6" s="1"/>
  <c r="AN209" i="6"/>
  <c r="AL203" i="6"/>
  <c r="AN203" i="6"/>
  <c r="AM203" i="6"/>
  <c r="AP203" i="6" s="1"/>
  <c r="AK197" i="6"/>
  <c r="AN197" i="6"/>
  <c r="AM197" i="6"/>
  <c r="AL197" i="6"/>
  <c r="AK191" i="6"/>
  <c r="AM191" i="6"/>
  <c r="AN191" i="6"/>
  <c r="AL191" i="6"/>
  <c r="AK185" i="6"/>
  <c r="AL185" i="6"/>
  <c r="AM185" i="6"/>
  <c r="AP185" i="6" s="1"/>
  <c r="AN185" i="6"/>
  <c r="AK179" i="6"/>
  <c r="AN179" i="6"/>
  <c r="AL179" i="6"/>
  <c r="AM179" i="6"/>
  <c r="AM173" i="6"/>
  <c r="AN173" i="6"/>
  <c r="AL173" i="6"/>
  <c r="AK173" i="6"/>
  <c r="AM167" i="6"/>
  <c r="AK167" i="6"/>
  <c r="AN167" i="6"/>
  <c r="AL167" i="6"/>
  <c r="AM161" i="6"/>
  <c r="AK161" i="6"/>
  <c r="AL161" i="6"/>
  <c r="AN161" i="6"/>
  <c r="AM155" i="6"/>
  <c r="AN155" i="6"/>
  <c r="AK155" i="6"/>
  <c r="AL155" i="6"/>
  <c r="AM149" i="6"/>
  <c r="AK149" i="6"/>
  <c r="AN149" i="6"/>
  <c r="AL149" i="6"/>
  <c r="AM143" i="6"/>
  <c r="AK143" i="6"/>
  <c r="AN143" i="6"/>
  <c r="AL143" i="6"/>
  <c r="AM137" i="6"/>
  <c r="AN137" i="6"/>
  <c r="AK137" i="6"/>
  <c r="AL137" i="6"/>
  <c r="AM131" i="6"/>
  <c r="AK131" i="6"/>
  <c r="AN131" i="6"/>
  <c r="AL131" i="6"/>
  <c r="AM125" i="6"/>
  <c r="AK125" i="6"/>
  <c r="AN125" i="6"/>
  <c r="AL125" i="6"/>
  <c r="AM119" i="6"/>
  <c r="AN119" i="6"/>
  <c r="AL119" i="6"/>
  <c r="AK119" i="6"/>
  <c r="AM113" i="6"/>
  <c r="AN113" i="6"/>
  <c r="AL113" i="6"/>
  <c r="AK107" i="6"/>
  <c r="AM107" i="6"/>
  <c r="AN107" i="6"/>
  <c r="AL107" i="6"/>
  <c r="AK101" i="6"/>
  <c r="AM101" i="6"/>
  <c r="AN101" i="6"/>
  <c r="AL101" i="6"/>
  <c r="AK95" i="6"/>
  <c r="AM95" i="6"/>
  <c r="AN95" i="6"/>
  <c r="AL95" i="6"/>
  <c r="AK89" i="6"/>
  <c r="AM89" i="6"/>
  <c r="AN89" i="6"/>
  <c r="AL89" i="6"/>
  <c r="AK83" i="6"/>
  <c r="AM83" i="6"/>
  <c r="AN83" i="6"/>
  <c r="AL83" i="6"/>
  <c r="AK77" i="6"/>
  <c r="AM77" i="6"/>
  <c r="AN77" i="6"/>
  <c r="AL77" i="6"/>
  <c r="AK71" i="6"/>
  <c r="AM71" i="6"/>
  <c r="AN71" i="6"/>
  <c r="AL71" i="6"/>
  <c r="AK65" i="6"/>
  <c r="AM65" i="6"/>
  <c r="AN65" i="6"/>
  <c r="AL65" i="6"/>
  <c r="AK59" i="6"/>
  <c r="AM59" i="6"/>
  <c r="AL59" i="6"/>
  <c r="AN59" i="6"/>
  <c r="AK53" i="6"/>
  <c r="AM53" i="6"/>
  <c r="AL53" i="6"/>
  <c r="AN53" i="6"/>
  <c r="AK42" i="6"/>
  <c r="AM42" i="6"/>
  <c r="AN42" i="6"/>
  <c r="AL42" i="6"/>
  <c r="AK36" i="6"/>
  <c r="AM36" i="6"/>
  <c r="AL36" i="6"/>
  <c r="AN36" i="6"/>
  <c r="AK30" i="6"/>
  <c r="AM30" i="6"/>
  <c r="AL30" i="6"/>
  <c r="AN30" i="6"/>
  <c r="AK24" i="6"/>
  <c r="AL24" i="6"/>
  <c r="AM24" i="6"/>
  <c r="AP24" i="6" s="1"/>
  <c r="AN24" i="6"/>
  <c r="AK18" i="6"/>
  <c r="AL18" i="6"/>
  <c r="AM18" i="6"/>
  <c r="AN18" i="6"/>
  <c r="AK12" i="6"/>
  <c r="AL12" i="6"/>
  <c r="AM12" i="6"/>
  <c r="AP12" i="6" s="1"/>
  <c r="AN12" i="6"/>
  <c r="AM609" i="6"/>
  <c r="AN609" i="6"/>
  <c r="AL609" i="6"/>
  <c r="AK609" i="6"/>
  <c r="AM603" i="6"/>
  <c r="AN603" i="6"/>
  <c r="AL603" i="6"/>
  <c r="AK603" i="6"/>
  <c r="AM597" i="6"/>
  <c r="AN597" i="6"/>
  <c r="AL597" i="6"/>
  <c r="AK597" i="6"/>
  <c r="AM591" i="6"/>
  <c r="AN591" i="6"/>
  <c r="AL591" i="6"/>
  <c r="AK591" i="6"/>
  <c r="AL585" i="6"/>
  <c r="AM585" i="6"/>
  <c r="AP585" i="6" s="1"/>
  <c r="AN585" i="6"/>
  <c r="AK585" i="6"/>
  <c r="AL579" i="6"/>
  <c r="AK579" i="6"/>
  <c r="AN579" i="6"/>
  <c r="AM579" i="6"/>
  <c r="AL573" i="6"/>
  <c r="AK573" i="6"/>
  <c r="AM573" i="6"/>
  <c r="AP573" i="6" s="1"/>
  <c r="AN573" i="6"/>
  <c r="AL567" i="6"/>
  <c r="AM567" i="6"/>
  <c r="AP567" i="6" s="1"/>
  <c r="AN567" i="6"/>
  <c r="AK567" i="6"/>
  <c r="AL561" i="6"/>
  <c r="AK561" i="6"/>
  <c r="AM561" i="6"/>
  <c r="AN561" i="6"/>
  <c r="AL555" i="6"/>
  <c r="AK555" i="6"/>
  <c r="AN555" i="6"/>
  <c r="AM555" i="6"/>
  <c r="AP555" i="6" s="1"/>
  <c r="AL549" i="6"/>
  <c r="AM549" i="6"/>
  <c r="AP549" i="6" s="1"/>
  <c r="AN549" i="6"/>
  <c r="AK549" i="6"/>
  <c r="AL543" i="6"/>
  <c r="AK543" i="6"/>
  <c r="AM543" i="6"/>
  <c r="AN543" i="6"/>
  <c r="AL537" i="6"/>
  <c r="AK537" i="6"/>
  <c r="AN537" i="6"/>
  <c r="AM537" i="6"/>
  <c r="AP537" i="6" s="1"/>
  <c r="AL531" i="6"/>
  <c r="AM531" i="6"/>
  <c r="AP531" i="6" s="1"/>
  <c r="AN531" i="6"/>
  <c r="AK531" i="6"/>
  <c r="AL525" i="6"/>
  <c r="AK525" i="6"/>
  <c r="AM525" i="6"/>
  <c r="AN525" i="6"/>
  <c r="AL519" i="6"/>
  <c r="AK519" i="6"/>
  <c r="AM519" i="6"/>
  <c r="AP519" i="6" s="1"/>
  <c r="AN519" i="6"/>
  <c r="AL513" i="6"/>
  <c r="AN513" i="6"/>
  <c r="AM513" i="6"/>
  <c r="AK513" i="6"/>
  <c r="AL507" i="6"/>
  <c r="AK507" i="6"/>
  <c r="AM507" i="6"/>
  <c r="AN507" i="6"/>
  <c r="AL501" i="6"/>
  <c r="AM501" i="6"/>
  <c r="AP501" i="6" s="1"/>
  <c r="AN501" i="6"/>
  <c r="AK501" i="6"/>
  <c r="AL495" i="6"/>
  <c r="AM495" i="6"/>
  <c r="AP495" i="6" s="1"/>
  <c r="AN495" i="6"/>
  <c r="AK495" i="6"/>
  <c r="AL489" i="6"/>
  <c r="AM489" i="6"/>
  <c r="AN489" i="6"/>
  <c r="AK489" i="6"/>
  <c r="AL483" i="6"/>
  <c r="AM483" i="6"/>
  <c r="AP483" i="6" s="1"/>
  <c r="AN483" i="6"/>
  <c r="AK483" i="6"/>
  <c r="AL477" i="6"/>
  <c r="AM477" i="6"/>
  <c r="AP477" i="6" s="1"/>
  <c r="AN477" i="6"/>
  <c r="AK477" i="6"/>
  <c r="AL471" i="6"/>
  <c r="AM471" i="6"/>
  <c r="AN471" i="6"/>
  <c r="AK471" i="6"/>
  <c r="AL465" i="6"/>
  <c r="AM465" i="6"/>
  <c r="AP465" i="6" s="1"/>
  <c r="AN465" i="6"/>
  <c r="AK465" i="6"/>
  <c r="AL459" i="6"/>
  <c r="AM459" i="6"/>
  <c r="AP459" i="6" s="1"/>
  <c r="AN459" i="6"/>
  <c r="AK459" i="6"/>
  <c r="AL453" i="6"/>
  <c r="AM453" i="6"/>
  <c r="AN453" i="6"/>
  <c r="AK453" i="6"/>
  <c r="AL447" i="6"/>
  <c r="AM447" i="6"/>
  <c r="AP447" i="6" s="1"/>
  <c r="AN447" i="6"/>
  <c r="AK447" i="6"/>
  <c r="AL441" i="6"/>
  <c r="AM441" i="6"/>
  <c r="AP441" i="6" s="1"/>
  <c r="AN441" i="6"/>
  <c r="AK441" i="6"/>
  <c r="AL435" i="6"/>
  <c r="AM435" i="6"/>
  <c r="AN435" i="6"/>
  <c r="AK435" i="6"/>
  <c r="AL429" i="6"/>
  <c r="AM429" i="6"/>
  <c r="AP429" i="6" s="1"/>
  <c r="AN429" i="6"/>
  <c r="AK429" i="6"/>
  <c r="AL423" i="6"/>
  <c r="AM423" i="6"/>
  <c r="AP423" i="6" s="1"/>
  <c r="AN423" i="6"/>
  <c r="AK423" i="6"/>
  <c r="AL417" i="6"/>
  <c r="AM417" i="6"/>
  <c r="AN417" i="6"/>
  <c r="AK417" i="6"/>
  <c r="AL411" i="6"/>
  <c r="AM411" i="6"/>
  <c r="AP411" i="6" s="1"/>
  <c r="AN411" i="6"/>
  <c r="AK411" i="6"/>
  <c r="AL405" i="6"/>
  <c r="AM405" i="6"/>
  <c r="AP405" i="6" s="1"/>
  <c r="AN405" i="6"/>
  <c r="AK405" i="6"/>
  <c r="AK399" i="6"/>
  <c r="AL399" i="6"/>
  <c r="AM399" i="6"/>
  <c r="AP399" i="6" s="1"/>
  <c r="AN399" i="6"/>
  <c r="AK393" i="6"/>
  <c r="AL393" i="6"/>
  <c r="AM393" i="6"/>
  <c r="AP393" i="6" s="1"/>
  <c r="AN393" i="6"/>
  <c r="AK387" i="6"/>
  <c r="AL387" i="6"/>
  <c r="AM387" i="6"/>
  <c r="AN387" i="6"/>
  <c r="AK381" i="6"/>
  <c r="AL381" i="6"/>
  <c r="AN381" i="6"/>
  <c r="AM381" i="6"/>
  <c r="AP381" i="6" s="1"/>
  <c r="AK375" i="6"/>
  <c r="AL375" i="6"/>
  <c r="AM375" i="6"/>
  <c r="AP375" i="6" s="1"/>
  <c r="AN375" i="6"/>
  <c r="AM369" i="6"/>
  <c r="AN369" i="6"/>
  <c r="AL369" i="6"/>
  <c r="AK369" i="6"/>
  <c r="AL363" i="6"/>
  <c r="AK363" i="6"/>
  <c r="AM363" i="6"/>
  <c r="AN363" i="6"/>
  <c r="AL357" i="6"/>
  <c r="AK357" i="6"/>
  <c r="AM357" i="6"/>
  <c r="AP357" i="6" s="1"/>
  <c r="AN357" i="6"/>
  <c r="AL351" i="6"/>
  <c r="AN351" i="6"/>
  <c r="AM351" i="6"/>
  <c r="AK351" i="6"/>
  <c r="AL345" i="6"/>
  <c r="AK345" i="6"/>
  <c r="AM345" i="6"/>
  <c r="AN345" i="6"/>
  <c r="AL339" i="6"/>
  <c r="AK339" i="6"/>
  <c r="AM339" i="6"/>
  <c r="AP339" i="6" s="1"/>
  <c r="AN339" i="6"/>
  <c r="AL333" i="6"/>
  <c r="AN333" i="6"/>
  <c r="AM333" i="6"/>
  <c r="AK333" i="6"/>
  <c r="AL327" i="6"/>
  <c r="AK327" i="6"/>
  <c r="AM327" i="6"/>
  <c r="AN327" i="6"/>
  <c r="AL321" i="6"/>
  <c r="AK321" i="6"/>
  <c r="AM321" i="6"/>
  <c r="AP321" i="6" s="1"/>
  <c r="AN321" i="6"/>
  <c r="AL315" i="6"/>
  <c r="AN315" i="6"/>
  <c r="AM315" i="6"/>
  <c r="AK315" i="6"/>
  <c r="AL309" i="6"/>
  <c r="AK309" i="6"/>
  <c r="AM309" i="6"/>
  <c r="AN309" i="6"/>
  <c r="AL303" i="6"/>
  <c r="AK303" i="6"/>
  <c r="AM303" i="6"/>
  <c r="AP303" i="6" s="1"/>
  <c r="AN303" i="6"/>
  <c r="AL297" i="6"/>
  <c r="AN297" i="6"/>
  <c r="AM297" i="6"/>
  <c r="AK297" i="6"/>
  <c r="AL291" i="6"/>
  <c r="AK291" i="6"/>
  <c r="AM291" i="6"/>
  <c r="AN291" i="6"/>
  <c r="AL285" i="6"/>
  <c r="AK285" i="6"/>
  <c r="AM285" i="6"/>
  <c r="AP285" i="6" s="1"/>
  <c r="AN285" i="6"/>
  <c r="AL279" i="6"/>
  <c r="AK279" i="6"/>
  <c r="AN279" i="6"/>
  <c r="AM279" i="6"/>
  <c r="AP279" i="6" s="1"/>
  <c r="AL273" i="6"/>
  <c r="AM273" i="6"/>
  <c r="AN273" i="6"/>
  <c r="AK273" i="6"/>
  <c r="AL267" i="6"/>
  <c r="AK267" i="6"/>
  <c r="AM267" i="6"/>
  <c r="AP267" i="6" s="1"/>
  <c r="AN267" i="6"/>
  <c r="AL261" i="6"/>
  <c r="AK261" i="6"/>
  <c r="AN261" i="6"/>
  <c r="AM261" i="6"/>
  <c r="AP261" i="6" s="1"/>
  <c r="AL255" i="6"/>
  <c r="AM255" i="6"/>
  <c r="AN255" i="6"/>
  <c r="AK255" i="6"/>
  <c r="AL249" i="6"/>
  <c r="AK249" i="6"/>
  <c r="AM249" i="6"/>
  <c r="AP249" i="6" s="1"/>
  <c r="AN249" i="6"/>
  <c r="AL243" i="6"/>
  <c r="AK243" i="6"/>
  <c r="AN243" i="6"/>
  <c r="AM243" i="6"/>
  <c r="AP243" i="6" s="1"/>
  <c r="AL237" i="6"/>
  <c r="AM237" i="6"/>
  <c r="AN237" i="6"/>
  <c r="AK237" i="6"/>
  <c r="AM231" i="6"/>
  <c r="AN231" i="6"/>
  <c r="AL231" i="6"/>
  <c r="AK231" i="6"/>
  <c r="AM225" i="6"/>
  <c r="AN225" i="6"/>
  <c r="AL225" i="6"/>
  <c r="AK225" i="6"/>
  <c r="AK219" i="6"/>
  <c r="AM219" i="6"/>
  <c r="AN219" i="6"/>
  <c r="AL219" i="6"/>
  <c r="AK213" i="6"/>
  <c r="AN213" i="6"/>
  <c r="AM213" i="6"/>
  <c r="AL213" i="6"/>
  <c r="AK207" i="6"/>
  <c r="AM207" i="6"/>
  <c r="AL207" i="6"/>
  <c r="AN207" i="6"/>
  <c r="AK201" i="6"/>
  <c r="AM201" i="6"/>
  <c r="AL201" i="6"/>
  <c r="AN201" i="6"/>
  <c r="AK195" i="6"/>
  <c r="AM195" i="6"/>
  <c r="AN195" i="6"/>
  <c r="AL195" i="6"/>
  <c r="AK189" i="6"/>
  <c r="AM189" i="6"/>
  <c r="AL189" i="6"/>
  <c r="AN189" i="6"/>
  <c r="AK183" i="6"/>
  <c r="AM183" i="6"/>
  <c r="AL183" i="6"/>
  <c r="AN183" i="6"/>
  <c r="AL177" i="6"/>
  <c r="AM177" i="6"/>
  <c r="AP177" i="6" s="1"/>
  <c r="AN177" i="6"/>
  <c r="AK177" i="6"/>
  <c r="AL171" i="6"/>
  <c r="AM171" i="6"/>
  <c r="AP171" i="6" s="1"/>
  <c r="AK171" i="6"/>
  <c r="AN171" i="6"/>
  <c r="AL165" i="6"/>
  <c r="AM165" i="6"/>
  <c r="AK165" i="6"/>
  <c r="AN165" i="6"/>
  <c r="AL159" i="6"/>
  <c r="AN159" i="6"/>
  <c r="AK159" i="6"/>
  <c r="AM159" i="6"/>
  <c r="AP159" i="6" s="1"/>
  <c r="AL153" i="6"/>
  <c r="AM153" i="6"/>
  <c r="AP153" i="6" s="1"/>
  <c r="AN153" i="6"/>
  <c r="AK153" i="6"/>
  <c r="AL147" i="6"/>
  <c r="AM147" i="6"/>
  <c r="AK147" i="6"/>
  <c r="AN147" i="6"/>
  <c r="AL141" i="6"/>
  <c r="AK141" i="6"/>
  <c r="AM141" i="6"/>
  <c r="AP141" i="6" s="1"/>
  <c r="AN141" i="6"/>
  <c r="AL135" i="6"/>
  <c r="AM135" i="6"/>
  <c r="AP135" i="6" s="1"/>
  <c r="AN135" i="6"/>
  <c r="AK135" i="6"/>
  <c r="AL129" i="6"/>
  <c r="AM129" i="6"/>
  <c r="AN129" i="6"/>
  <c r="AK129" i="6"/>
  <c r="AL123" i="6"/>
  <c r="AM123" i="6"/>
  <c r="AP123" i="6" s="1"/>
  <c r="AN123" i="6"/>
  <c r="AK123" i="6"/>
  <c r="AL117" i="6"/>
  <c r="AM117" i="6"/>
  <c r="AP117" i="6" s="1"/>
  <c r="AK117" i="6"/>
  <c r="AN117" i="6"/>
  <c r="AM111" i="6"/>
  <c r="AL111" i="6"/>
  <c r="AN111" i="6"/>
  <c r="AK111" i="6"/>
  <c r="AM105" i="6"/>
  <c r="AL105" i="6"/>
  <c r="AN105" i="6"/>
  <c r="AK105" i="6"/>
  <c r="AM99" i="6"/>
  <c r="AL99" i="6"/>
  <c r="AN99" i="6"/>
  <c r="AK99" i="6"/>
  <c r="AM93" i="6"/>
  <c r="AL93" i="6"/>
  <c r="AN93" i="6"/>
  <c r="AK93" i="6"/>
  <c r="AM87" i="6"/>
  <c r="AL87" i="6"/>
  <c r="AN87" i="6"/>
  <c r="AK87" i="6"/>
  <c r="AM81" i="6"/>
  <c r="AL81" i="6"/>
  <c r="AN81" i="6"/>
  <c r="AK81" i="6"/>
  <c r="AM75" i="6"/>
  <c r="AL75" i="6"/>
  <c r="AN75" i="6"/>
  <c r="AK75" i="6"/>
  <c r="AM69" i="6"/>
  <c r="AL69" i="6"/>
  <c r="AN69" i="6"/>
  <c r="AK69" i="6"/>
  <c r="AM63" i="6"/>
  <c r="AL63" i="6"/>
  <c r="AK63" i="6"/>
  <c r="AN63" i="6"/>
  <c r="AM57" i="6"/>
  <c r="AL57" i="6"/>
  <c r="AK57" i="6"/>
  <c r="AN57" i="6"/>
  <c r="AM51" i="6"/>
  <c r="AL51" i="6"/>
  <c r="AK51" i="6"/>
  <c r="AN51" i="6"/>
  <c r="AM40" i="6"/>
  <c r="AL40" i="6"/>
  <c r="AK40" i="6"/>
  <c r="AN40" i="6"/>
  <c r="AM34" i="6"/>
  <c r="AL34" i="6"/>
  <c r="AK34" i="6"/>
  <c r="AN34" i="6"/>
  <c r="AM28" i="6"/>
  <c r="AN28" i="6"/>
  <c r="AL28" i="6"/>
  <c r="AK28" i="6"/>
  <c r="AM22" i="6"/>
  <c r="AN22" i="6"/>
  <c r="AL22" i="6"/>
  <c r="AK22" i="6"/>
  <c r="AM16" i="6"/>
  <c r="AN16" i="6"/>
  <c r="AL16" i="6"/>
  <c r="AK16" i="6"/>
  <c r="AK10" i="6"/>
  <c r="AL10" i="6"/>
  <c r="AM10" i="6"/>
  <c r="AP10" i="6" s="1"/>
  <c r="AN10" i="6"/>
  <c r="AK662" i="6"/>
  <c r="AL662" i="6"/>
  <c r="AM662" i="6"/>
  <c r="AN662" i="6"/>
  <c r="AK656" i="6"/>
  <c r="AL656" i="6"/>
  <c r="AM656" i="6"/>
  <c r="AP656" i="6" s="1"/>
  <c r="AN656" i="6"/>
  <c r="AK650" i="6"/>
  <c r="AL650" i="6"/>
  <c r="AM650" i="6"/>
  <c r="AP650" i="6" s="1"/>
  <c r="AN650" i="6"/>
  <c r="AK644" i="6"/>
  <c r="AL644" i="6"/>
  <c r="AM644" i="6"/>
  <c r="AN644" i="6"/>
  <c r="AK638" i="6"/>
  <c r="AL638" i="6"/>
  <c r="AM638" i="6"/>
  <c r="AP638" i="6" s="1"/>
  <c r="AN638" i="6"/>
  <c r="AK632" i="6"/>
  <c r="AL632" i="6"/>
  <c r="AM632" i="6"/>
  <c r="AP632" i="6" s="1"/>
  <c r="AN632" i="6"/>
  <c r="AK626" i="6"/>
  <c r="AL626" i="6"/>
  <c r="AM626" i="6"/>
  <c r="AN626" i="6"/>
  <c r="AK620" i="6"/>
  <c r="AL620" i="6"/>
  <c r="AM620" i="6"/>
  <c r="AP620" i="6" s="1"/>
  <c r="AN620" i="6"/>
  <c r="AK614" i="6"/>
  <c r="AL614" i="6"/>
  <c r="AM614" i="6"/>
  <c r="AP614" i="6" s="1"/>
  <c r="AN614" i="6"/>
  <c r="AK608" i="6"/>
  <c r="AL608" i="6"/>
  <c r="AM608" i="6"/>
  <c r="AN608" i="6"/>
  <c r="AK602" i="6"/>
  <c r="AL602" i="6"/>
  <c r="AM602" i="6"/>
  <c r="AP602" i="6" s="1"/>
  <c r="AN602" i="6"/>
  <c r="AK596" i="6"/>
  <c r="AL596" i="6"/>
  <c r="AM596" i="6"/>
  <c r="AP596" i="6" s="1"/>
  <c r="AN596" i="6"/>
  <c r="AK590" i="6"/>
  <c r="AL590" i="6"/>
  <c r="AM590" i="6"/>
  <c r="AN590" i="6"/>
  <c r="AK584" i="6"/>
  <c r="AL584" i="6"/>
  <c r="AM584" i="6"/>
  <c r="AP584" i="6" s="1"/>
  <c r="AN584" i="6"/>
  <c r="AL578" i="6"/>
  <c r="AM578" i="6"/>
  <c r="AP578" i="6" s="1"/>
  <c r="AN578" i="6"/>
  <c r="AK578" i="6"/>
  <c r="AN572" i="6"/>
  <c r="AK572" i="6"/>
  <c r="AM572" i="6"/>
  <c r="AL572" i="6"/>
  <c r="AM566" i="6"/>
  <c r="AK566" i="6"/>
  <c r="AL566" i="6"/>
  <c r="AN566" i="6"/>
  <c r="AM560" i="6"/>
  <c r="AN560" i="6"/>
  <c r="AL560" i="6"/>
  <c r="AK560" i="6"/>
  <c r="AM554" i="6"/>
  <c r="AK554" i="6"/>
  <c r="AL554" i="6"/>
  <c r="AN554" i="6"/>
  <c r="AM548" i="6"/>
  <c r="AK548" i="6"/>
  <c r="AL548" i="6"/>
  <c r="AN548" i="6"/>
  <c r="AM542" i="6"/>
  <c r="AN542" i="6"/>
  <c r="AL542" i="6"/>
  <c r="AK542" i="6"/>
  <c r="AM536" i="6"/>
  <c r="AK536" i="6"/>
  <c r="AL536" i="6"/>
  <c r="AN536" i="6"/>
  <c r="AM530" i="6"/>
  <c r="AK530" i="6"/>
  <c r="AL530" i="6"/>
  <c r="AN530" i="6"/>
  <c r="AM524" i="6"/>
  <c r="AN524" i="6"/>
  <c r="AL524" i="6"/>
  <c r="AK524" i="6"/>
  <c r="AM518" i="6"/>
  <c r="AL518" i="6"/>
  <c r="AN518" i="6"/>
  <c r="AK518" i="6"/>
  <c r="AM512" i="6"/>
  <c r="AK512" i="6"/>
  <c r="AL512" i="6"/>
  <c r="AN512" i="6"/>
  <c r="AM506" i="6"/>
  <c r="AK506" i="6"/>
  <c r="AN506" i="6"/>
  <c r="AL506" i="6"/>
  <c r="AN500" i="6"/>
  <c r="AM500" i="6"/>
  <c r="AK500" i="6"/>
  <c r="AL500" i="6"/>
  <c r="AN494" i="6"/>
  <c r="AM494" i="6"/>
  <c r="AK494" i="6"/>
  <c r="AL494" i="6"/>
  <c r="AN488" i="6"/>
  <c r="AM488" i="6"/>
  <c r="AK488" i="6"/>
  <c r="AL488" i="6"/>
  <c r="AN482" i="6"/>
  <c r="AM482" i="6"/>
  <c r="AK482" i="6"/>
  <c r="AL482" i="6"/>
  <c r="AN476" i="6"/>
  <c r="AM476" i="6"/>
  <c r="AK476" i="6"/>
  <c r="AL476" i="6"/>
  <c r="AN470" i="6"/>
  <c r="AM470" i="6"/>
  <c r="AK470" i="6"/>
  <c r="AL470" i="6"/>
  <c r="AN464" i="6"/>
  <c r="AM464" i="6"/>
  <c r="AK464" i="6"/>
  <c r="AL464" i="6"/>
  <c r="AN458" i="6"/>
  <c r="AM458" i="6"/>
  <c r="AK458" i="6"/>
  <c r="AL458" i="6"/>
  <c r="AN452" i="6"/>
  <c r="AM452" i="6"/>
  <c r="AK452" i="6"/>
  <c r="AL452" i="6"/>
  <c r="AN446" i="6"/>
  <c r="AM446" i="6"/>
  <c r="AN440" i="6"/>
  <c r="AM440" i="6"/>
  <c r="AK440" i="6"/>
  <c r="AL440" i="6"/>
  <c r="AN434" i="6"/>
  <c r="AM434" i="6"/>
  <c r="AK434" i="6"/>
  <c r="AL434" i="6"/>
  <c r="AN428" i="6"/>
  <c r="AM428" i="6"/>
  <c r="AK428" i="6"/>
  <c r="AL428" i="6"/>
  <c r="AN422" i="6"/>
  <c r="AM422" i="6"/>
  <c r="AK422" i="6"/>
  <c r="AL422" i="6"/>
  <c r="AN416" i="6"/>
  <c r="AM416" i="6"/>
  <c r="AK416" i="6"/>
  <c r="AL416" i="6"/>
  <c r="AN410" i="6"/>
  <c r="AM410" i="6"/>
  <c r="AK410" i="6"/>
  <c r="AL410" i="6"/>
  <c r="AN404" i="6"/>
  <c r="AM404" i="6"/>
  <c r="AL404" i="6"/>
  <c r="AN398" i="6"/>
  <c r="AK398" i="6"/>
  <c r="AM398" i="6"/>
  <c r="AP398" i="6" s="1"/>
  <c r="AN392" i="6"/>
  <c r="AK392" i="6"/>
  <c r="AM392" i="6"/>
  <c r="AL392" i="6"/>
  <c r="AN386" i="6"/>
  <c r="AK386" i="6"/>
  <c r="AM386" i="6"/>
  <c r="AL386" i="6"/>
  <c r="AM380" i="6"/>
  <c r="AL380" i="6"/>
  <c r="AN380" i="6"/>
  <c r="AK380" i="6"/>
  <c r="AM374" i="6"/>
  <c r="AK374" i="6"/>
  <c r="AN374" i="6"/>
  <c r="AL374" i="6"/>
  <c r="AM368" i="6"/>
  <c r="AK368" i="6"/>
  <c r="AL368" i="6"/>
  <c r="AN368" i="6"/>
  <c r="AM362" i="6"/>
  <c r="AK362" i="6"/>
  <c r="AN362" i="6"/>
  <c r="AL362" i="6"/>
  <c r="AM356" i="6"/>
  <c r="AL356" i="6"/>
  <c r="AN356" i="6"/>
  <c r="AK356" i="6"/>
  <c r="AM350" i="6"/>
  <c r="AK350" i="6"/>
  <c r="AL350" i="6"/>
  <c r="AN350" i="6"/>
  <c r="AM344" i="6"/>
  <c r="AK344" i="6"/>
  <c r="AN344" i="6"/>
  <c r="AL344" i="6"/>
  <c r="AM338" i="6"/>
  <c r="AL338" i="6"/>
  <c r="AN338" i="6"/>
  <c r="AK338" i="6"/>
  <c r="AM332" i="6"/>
  <c r="AK332" i="6"/>
  <c r="AL332" i="6"/>
  <c r="AN332" i="6"/>
  <c r="AM326" i="6"/>
  <c r="AK326" i="6"/>
  <c r="AN326" i="6"/>
  <c r="AL326" i="6"/>
  <c r="AM320" i="6"/>
  <c r="AL320" i="6"/>
  <c r="AN320" i="6"/>
  <c r="AK320" i="6"/>
  <c r="AM314" i="6"/>
  <c r="AK314" i="6"/>
  <c r="AL314" i="6"/>
  <c r="AN314" i="6"/>
  <c r="AM308" i="6"/>
  <c r="AK308" i="6"/>
  <c r="AN308" i="6"/>
  <c r="AL308" i="6"/>
  <c r="AM302" i="6"/>
  <c r="AL302" i="6"/>
  <c r="AN302" i="6"/>
  <c r="AK302" i="6"/>
  <c r="AM296" i="6"/>
  <c r="AK296" i="6"/>
  <c r="AL296" i="6"/>
  <c r="AN296" i="6"/>
  <c r="AM290" i="6"/>
  <c r="AK290" i="6"/>
  <c r="AN290" i="6"/>
  <c r="AL290" i="6"/>
  <c r="AM284" i="6"/>
  <c r="AL284" i="6"/>
  <c r="AN284" i="6"/>
  <c r="AK284" i="6"/>
  <c r="AM278" i="6"/>
  <c r="AK278" i="6"/>
  <c r="AL278" i="6"/>
  <c r="AN278" i="6"/>
  <c r="AM272" i="6"/>
  <c r="AK272" i="6"/>
  <c r="AL272" i="6"/>
  <c r="AN272" i="6"/>
  <c r="AM266" i="6"/>
  <c r="AN266" i="6"/>
  <c r="AL266" i="6"/>
  <c r="AK266" i="6"/>
  <c r="AM260" i="6"/>
  <c r="AK260" i="6"/>
  <c r="AL260" i="6"/>
  <c r="AN260" i="6"/>
  <c r="AM254" i="6"/>
  <c r="AK254" i="6"/>
  <c r="AL254" i="6"/>
  <c r="AN254" i="6"/>
  <c r="AM248" i="6"/>
  <c r="AN248" i="6"/>
  <c r="AL248" i="6"/>
  <c r="AK248" i="6"/>
  <c r="AM242" i="6"/>
  <c r="AK242" i="6"/>
  <c r="AL242" i="6"/>
  <c r="AN242" i="6"/>
  <c r="AK236" i="6"/>
  <c r="AL236" i="6"/>
  <c r="AM236" i="6"/>
  <c r="AP236" i="6" s="1"/>
  <c r="AN236" i="6"/>
  <c r="AK230" i="6"/>
  <c r="AL230" i="6"/>
  <c r="AM230" i="6"/>
  <c r="AP230" i="6" s="1"/>
  <c r="AN230" i="6"/>
  <c r="AK224" i="6"/>
  <c r="AL224" i="6"/>
  <c r="AM224" i="6"/>
  <c r="AN224" i="6"/>
  <c r="AK218" i="6"/>
  <c r="AL218" i="6"/>
  <c r="AN218" i="6"/>
  <c r="AM218" i="6"/>
  <c r="AP218" i="6" s="1"/>
  <c r="AL212" i="6"/>
  <c r="AM212" i="6"/>
  <c r="AP212" i="6" s="1"/>
  <c r="AN212" i="6"/>
  <c r="AK212" i="6"/>
  <c r="AK206" i="6"/>
  <c r="AM206" i="6"/>
  <c r="AN206" i="6"/>
  <c r="AL206" i="6"/>
  <c r="AK200" i="6"/>
  <c r="AM200" i="6"/>
  <c r="AN200" i="6"/>
  <c r="AL200" i="6"/>
  <c r="AK194" i="6"/>
  <c r="AL194" i="6"/>
  <c r="AM194" i="6"/>
  <c r="AP194" i="6" s="1"/>
  <c r="AN194" i="6"/>
  <c r="AK188" i="6"/>
  <c r="AN188" i="6"/>
  <c r="AL188" i="6"/>
  <c r="AM188" i="6"/>
  <c r="AP188" i="6" s="1"/>
  <c r="AK182" i="6"/>
  <c r="AM182" i="6"/>
  <c r="AN182" i="6"/>
  <c r="AL182" i="6"/>
  <c r="AM176" i="6"/>
  <c r="AK176" i="6"/>
  <c r="AN176" i="6"/>
  <c r="AL176" i="6"/>
  <c r="AM170" i="6"/>
  <c r="AK170" i="6"/>
  <c r="AN170" i="6"/>
  <c r="AL170" i="6"/>
  <c r="AM164" i="6"/>
  <c r="AN164" i="6"/>
  <c r="AK164" i="6"/>
  <c r="AL164" i="6"/>
  <c r="AM158" i="6"/>
  <c r="AK158" i="6"/>
  <c r="AN158" i="6"/>
  <c r="AL158" i="6"/>
  <c r="AM152" i="6"/>
  <c r="AK152" i="6"/>
  <c r="AL152" i="6"/>
  <c r="AN152" i="6"/>
  <c r="AM146" i="6"/>
  <c r="AN146" i="6"/>
  <c r="AL146" i="6"/>
  <c r="AK146" i="6"/>
  <c r="AM140" i="6"/>
  <c r="AK140" i="6"/>
  <c r="AN140" i="6"/>
  <c r="AL140" i="6"/>
  <c r="AM134" i="6"/>
  <c r="AK134" i="6"/>
  <c r="AL134" i="6"/>
  <c r="AN134" i="6"/>
  <c r="AM128" i="6"/>
  <c r="AN128" i="6"/>
  <c r="AK128" i="6"/>
  <c r="AL128" i="6"/>
  <c r="AM122" i="6"/>
  <c r="AK122" i="6"/>
  <c r="AN122" i="6"/>
  <c r="AL122" i="6"/>
  <c r="AM116" i="6"/>
  <c r="AK116" i="6"/>
  <c r="AN116" i="6"/>
  <c r="AL116" i="6"/>
  <c r="AK110" i="6"/>
  <c r="AM110" i="6"/>
  <c r="AN110" i="6"/>
  <c r="AL110" i="6"/>
  <c r="AK104" i="6"/>
  <c r="AM104" i="6"/>
  <c r="AN104" i="6"/>
  <c r="AL104" i="6"/>
  <c r="AK98" i="6"/>
  <c r="AM98" i="6"/>
  <c r="AN98" i="6"/>
  <c r="AL98" i="6"/>
  <c r="AK92" i="6"/>
  <c r="AM92" i="6"/>
  <c r="AN92" i="6"/>
  <c r="AL92" i="6"/>
  <c r="AK86" i="6"/>
  <c r="AM86" i="6"/>
  <c r="AN86" i="6"/>
  <c r="AL86" i="6"/>
  <c r="AK80" i="6"/>
  <c r="AM80" i="6"/>
  <c r="AN80" i="6"/>
  <c r="AL80" i="6"/>
  <c r="AK74" i="6"/>
  <c r="AM74" i="6"/>
  <c r="AN74" i="6"/>
  <c r="AL74" i="6"/>
  <c r="AK68" i="6"/>
  <c r="AM68" i="6"/>
  <c r="AN68" i="6"/>
  <c r="AL68" i="6"/>
  <c r="AK62" i="6"/>
  <c r="AM62" i="6"/>
  <c r="AL62" i="6"/>
  <c r="AN62" i="6"/>
  <c r="AK56" i="6"/>
  <c r="AM56" i="6"/>
  <c r="AN56" i="6"/>
  <c r="AL56" i="6"/>
  <c r="AK45" i="6"/>
  <c r="AM45" i="6"/>
  <c r="AL45" i="6"/>
  <c r="AN45" i="6"/>
  <c r="AK39" i="6"/>
  <c r="AM39" i="6"/>
  <c r="AL39" i="6"/>
  <c r="AN39" i="6"/>
  <c r="AK33" i="6"/>
  <c r="AM33" i="6"/>
  <c r="AN33" i="6"/>
  <c r="AL33" i="6"/>
  <c r="AK27" i="6"/>
  <c r="AL27" i="6"/>
  <c r="AM27" i="6"/>
  <c r="AP27" i="6" s="1"/>
  <c r="AN27" i="6"/>
  <c r="AK21" i="6"/>
  <c r="AL21" i="6"/>
  <c r="AM21" i="6"/>
  <c r="AN21" i="6"/>
  <c r="AK15" i="6"/>
  <c r="AL15" i="6"/>
  <c r="AM15" i="6"/>
  <c r="AP15" i="6" s="1"/>
  <c r="AN15" i="6"/>
  <c r="AK9" i="6"/>
  <c r="AL9" i="6"/>
  <c r="AN9" i="6"/>
  <c r="AM9" i="6"/>
  <c r="AK649" i="6"/>
  <c r="AL649" i="6"/>
  <c r="AN649" i="6"/>
  <c r="AM649" i="6"/>
  <c r="AK643" i="6"/>
  <c r="AL643" i="6"/>
  <c r="AN643" i="6"/>
  <c r="AM643" i="6"/>
  <c r="AP643" i="6" s="1"/>
  <c r="AK637" i="6"/>
  <c r="AL637" i="6"/>
  <c r="AN637" i="6"/>
  <c r="AM637" i="6"/>
  <c r="AK631" i="6"/>
  <c r="AL631" i="6"/>
  <c r="AN631" i="6"/>
  <c r="AM631" i="6"/>
  <c r="AK625" i="6"/>
  <c r="AL625" i="6"/>
  <c r="AN625" i="6"/>
  <c r="AM625" i="6"/>
  <c r="AP625" i="6" s="1"/>
  <c r="AK619" i="6"/>
  <c r="AL619" i="6"/>
  <c r="AN619" i="6"/>
  <c r="AM619" i="6"/>
  <c r="AK613" i="6"/>
  <c r="AL613" i="6"/>
  <c r="AN613" i="6"/>
  <c r="AM613" i="6"/>
  <c r="AK607" i="6"/>
  <c r="AL607" i="6"/>
  <c r="AN607" i="6"/>
  <c r="AM607" i="6"/>
  <c r="AP607" i="6" s="1"/>
  <c r="AK601" i="6"/>
  <c r="AL601" i="6"/>
  <c r="AN601" i="6"/>
  <c r="AM601" i="6"/>
  <c r="AK595" i="6"/>
  <c r="AL595" i="6"/>
  <c r="AN595" i="6"/>
  <c r="AM595" i="6"/>
  <c r="AL589" i="6"/>
  <c r="AN589" i="6"/>
  <c r="AM589" i="6"/>
  <c r="AN583" i="6"/>
  <c r="AM583" i="6"/>
  <c r="AL583" i="6"/>
  <c r="AK583" i="6"/>
  <c r="AN577" i="6"/>
  <c r="AK577" i="6"/>
  <c r="AL577" i="6"/>
  <c r="AM577" i="6"/>
  <c r="AN571" i="6"/>
  <c r="AK571" i="6"/>
  <c r="AL571" i="6"/>
  <c r="AM571" i="6"/>
  <c r="AP571" i="6" s="1"/>
  <c r="AN565" i="6"/>
  <c r="AK565" i="6"/>
  <c r="AL565" i="6"/>
  <c r="AM565" i="6"/>
  <c r="AP565" i="6" s="1"/>
  <c r="AN559" i="6"/>
  <c r="AK559" i="6"/>
  <c r="AL559" i="6"/>
  <c r="AM559" i="6"/>
  <c r="AN553" i="6"/>
  <c r="AK553" i="6"/>
  <c r="AM553" i="6"/>
  <c r="AL553" i="6"/>
  <c r="AN547" i="6"/>
  <c r="AK547" i="6"/>
  <c r="AL547" i="6"/>
  <c r="AM547" i="6"/>
  <c r="AP547" i="6" s="1"/>
  <c r="AN541" i="6"/>
  <c r="AK541" i="6"/>
  <c r="AL541" i="6"/>
  <c r="AM541" i="6"/>
  <c r="AN535" i="6"/>
  <c r="AK535" i="6"/>
  <c r="AM535" i="6"/>
  <c r="AL535" i="6"/>
  <c r="AN529" i="6"/>
  <c r="AK529" i="6"/>
  <c r="AL529" i="6"/>
  <c r="AM529" i="6"/>
  <c r="AP529" i="6" s="1"/>
  <c r="AN523" i="6"/>
  <c r="AK523" i="6"/>
  <c r="AL523" i="6"/>
  <c r="AM523" i="6"/>
  <c r="AN517" i="6"/>
  <c r="AK517" i="6"/>
  <c r="AL517" i="6"/>
  <c r="AM517" i="6"/>
  <c r="AP517" i="6" s="1"/>
  <c r="AN511" i="6"/>
  <c r="AK511" i="6"/>
  <c r="AM511" i="6"/>
  <c r="AL511" i="6"/>
  <c r="AL505" i="6"/>
  <c r="AN505" i="6"/>
  <c r="AK505" i="6"/>
  <c r="AM505" i="6"/>
  <c r="AL499" i="6"/>
  <c r="AN499" i="6"/>
  <c r="AK499" i="6"/>
  <c r="AM499" i="6"/>
  <c r="AL493" i="6"/>
  <c r="AN493" i="6"/>
  <c r="AK493" i="6"/>
  <c r="AM493" i="6"/>
  <c r="AP493" i="6" s="1"/>
  <c r="AL487" i="6"/>
  <c r="AN487" i="6"/>
  <c r="AK487" i="6"/>
  <c r="AM487" i="6"/>
  <c r="AL481" i="6"/>
  <c r="AN481" i="6"/>
  <c r="AK481" i="6"/>
  <c r="AM481" i="6"/>
  <c r="AL475" i="6"/>
  <c r="AN475" i="6"/>
  <c r="AK475" i="6"/>
  <c r="AM475" i="6"/>
  <c r="AP475" i="6" s="1"/>
  <c r="AL469" i="6"/>
  <c r="AN469" i="6"/>
  <c r="AK469" i="6"/>
  <c r="AM469" i="6"/>
  <c r="AL463" i="6"/>
  <c r="AN463" i="6"/>
  <c r="AK463" i="6"/>
  <c r="AM463" i="6"/>
  <c r="AL457" i="6"/>
  <c r="AN457" i="6"/>
  <c r="AK457" i="6"/>
  <c r="AM457" i="6"/>
  <c r="AP457" i="6" s="1"/>
  <c r="AL451" i="6"/>
  <c r="AN451" i="6"/>
  <c r="AK451" i="6"/>
  <c r="AM451" i="6"/>
  <c r="AL445" i="6"/>
  <c r="AN445" i="6"/>
  <c r="AK445" i="6"/>
  <c r="AM445" i="6"/>
  <c r="AL439" i="6"/>
  <c r="AN439" i="6"/>
  <c r="AK439" i="6"/>
  <c r="AM439" i="6"/>
  <c r="AP439" i="6" s="1"/>
  <c r="AL433" i="6"/>
  <c r="AN433" i="6"/>
  <c r="AK433" i="6"/>
  <c r="AM433" i="6"/>
  <c r="AL427" i="6"/>
  <c r="AN427" i="6"/>
  <c r="AK427" i="6"/>
  <c r="AM427" i="6"/>
  <c r="AL421" i="6"/>
  <c r="AN421" i="6"/>
  <c r="AK421" i="6"/>
  <c r="AM421" i="6"/>
  <c r="AP421" i="6" s="1"/>
  <c r="AL415" i="6"/>
  <c r="AN415" i="6"/>
  <c r="AK415" i="6"/>
  <c r="AM415" i="6"/>
  <c r="AL409" i="6"/>
  <c r="AN409" i="6"/>
  <c r="AK409" i="6"/>
  <c r="AM409" i="6"/>
  <c r="AL403" i="6"/>
  <c r="AM403" i="6"/>
  <c r="AN403" i="6"/>
  <c r="AK403" i="6"/>
  <c r="AL397" i="6"/>
  <c r="AM397" i="6"/>
  <c r="AP397" i="6" s="1"/>
  <c r="AN397" i="6"/>
  <c r="AK397" i="6"/>
  <c r="AL391" i="6"/>
  <c r="AM391" i="6"/>
  <c r="AP391" i="6" s="1"/>
  <c r="AN391" i="6"/>
  <c r="AK391" i="6"/>
  <c r="AL385" i="6"/>
  <c r="AM385" i="6"/>
  <c r="AN385" i="6"/>
  <c r="AK385" i="6"/>
  <c r="AK379" i="6"/>
  <c r="AL379" i="6"/>
  <c r="AM379" i="6"/>
  <c r="AP379" i="6" s="1"/>
  <c r="AN379" i="6"/>
  <c r="AK373" i="6"/>
  <c r="AL373" i="6"/>
  <c r="AM373" i="6"/>
  <c r="AN373" i="6"/>
  <c r="AK367" i="6"/>
  <c r="AN367" i="6"/>
  <c r="AM367" i="6"/>
  <c r="AL367" i="6"/>
  <c r="AK361" i="6"/>
  <c r="AN361" i="6"/>
  <c r="AL361" i="6"/>
  <c r="AM361" i="6"/>
  <c r="AK355" i="6"/>
  <c r="AN355" i="6"/>
  <c r="AL355" i="6"/>
  <c r="AM355" i="6"/>
  <c r="AP355" i="6" s="1"/>
  <c r="AK349" i="6"/>
  <c r="AN349" i="6"/>
  <c r="AM349" i="6"/>
  <c r="AL349" i="6"/>
  <c r="AK343" i="6"/>
  <c r="AN343" i="6"/>
  <c r="AL343" i="6"/>
  <c r="AM343" i="6"/>
  <c r="AK337" i="6"/>
  <c r="AN337" i="6"/>
  <c r="AL337" i="6"/>
  <c r="AM337" i="6"/>
  <c r="AP337" i="6" s="1"/>
  <c r="AK331" i="6"/>
  <c r="AN331" i="6"/>
  <c r="AM331" i="6"/>
  <c r="AL331" i="6"/>
  <c r="AK325" i="6"/>
  <c r="AN325" i="6"/>
  <c r="AL325" i="6"/>
  <c r="AM325" i="6"/>
  <c r="AK319" i="6"/>
  <c r="AN319" i="6"/>
  <c r="AL319" i="6"/>
  <c r="AM319" i="6"/>
  <c r="AP319" i="6" s="1"/>
  <c r="AK313" i="6"/>
  <c r="AN313" i="6"/>
  <c r="AM313" i="6"/>
  <c r="AL313" i="6"/>
  <c r="AK307" i="6"/>
  <c r="AN307" i="6"/>
  <c r="AL307" i="6"/>
  <c r="AM307" i="6"/>
  <c r="AK301" i="6"/>
  <c r="AN301" i="6"/>
  <c r="AL301" i="6"/>
  <c r="AM301" i="6"/>
  <c r="AP301" i="6" s="1"/>
  <c r="AK295" i="6"/>
  <c r="AN295" i="6"/>
  <c r="AM295" i="6"/>
  <c r="AL295" i="6"/>
  <c r="AK289" i="6"/>
  <c r="AN289" i="6"/>
  <c r="AL289" i="6"/>
  <c r="AM289" i="6"/>
  <c r="AN283" i="6"/>
  <c r="AL283" i="6"/>
  <c r="AM283" i="6"/>
  <c r="AK277" i="6"/>
  <c r="AN277" i="6"/>
  <c r="AM277" i="6"/>
  <c r="AL277" i="6"/>
  <c r="AK271" i="6"/>
  <c r="AN271" i="6"/>
  <c r="AL271" i="6"/>
  <c r="AM271" i="6"/>
  <c r="AP271" i="6" s="1"/>
  <c r="AK265" i="6"/>
  <c r="AN265" i="6"/>
  <c r="AL265" i="6"/>
  <c r="AM265" i="6"/>
  <c r="AK259" i="6"/>
  <c r="AN259" i="6"/>
  <c r="AM259" i="6"/>
  <c r="AL259" i="6"/>
  <c r="AK253" i="6"/>
  <c r="AN253" i="6"/>
  <c r="AL253" i="6"/>
  <c r="AM253" i="6"/>
  <c r="AP253" i="6" s="1"/>
  <c r="AK247" i="6"/>
  <c r="AN247" i="6"/>
  <c r="AL247" i="6"/>
  <c r="AM247" i="6"/>
  <c r="AK241" i="6"/>
  <c r="AN241" i="6"/>
  <c r="AM241" i="6"/>
  <c r="AL241" i="6"/>
  <c r="AK235" i="6"/>
  <c r="AN235" i="6"/>
  <c r="AL235" i="6"/>
  <c r="AM235" i="6"/>
  <c r="AP235" i="6" s="1"/>
  <c r="AK229" i="6"/>
  <c r="AN229" i="6"/>
  <c r="AL229" i="6"/>
  <c r="AM229" i="6"/>
  <c r="AK223" i="6"/>
  <c r="AN223" i="6"/>
  <c r="AM223" i="6"/>
  <c r="AL223" i="6"/>
  <c r="AM217" i="6"/>
  <c r="AN217" i="6"/>
  <c r="AL217" i="6"/>
  <c r="AK217" i="6"/>
  <c r="AM211" i="6"/>
  <c r="AK211" i="6"/>
  <c r="AL211" i="6"/>
  <c r="AN211" i="6"/>
  <c r="AM205" i="6"/>
  <c r="AK205" i="6"/>
  <c r="AL205" i="6"/>
  <c r="AN205" i="6"/>
  <c r="AM199" i="6"/>
  <c r="AK199" i="6"/>
  <c r="AL199" i="6"/>
  <c r="AN199" i="6"/>
  <c r="AM193" i="6"/>
  <c r="AN193" i="6"/>
  <c r="AL193" i="6"/>
  <c r="AK193" i="6"/>
  <c r="AM187" i="6"/>
  <c r="AK187" i="6"/>
  <c r="AL187" i="6"/>
  <c r="AN187" i="6"/>
  <c r="AM181" i="6"/>
  <c r="AK181" i="6"/>
  <c r="AL181" i="6"/>
  <c r="AN181" i="6"/>
  <c r="AK175" i="6"/>
  <c r="AN175" i="6"/>
  <c r="AL175" i="6"/>
  <c r="AM175" i="6"/>
  <c r="AK169" i="6"/>
  <c r="AN169" i="6"/>
  <c r="AL169" i="6"/>
  <c r="AM169" i="6"/>
  <c r="AP169" i="6" s="1"/>
  <c r="AK163" i="6"/>
  <c r="AN163" i="6"/>
  <c r="AL163" i="6"/>
  <c r="AM163" i="6"/>
  <c r="AP163" i="6" s="1"/>
  <c r="AK157" i="6"/>
  <c r="AN157" i="6"/>
  <c r="AL157" i="6"/>
  <c r="AM157" i="6"/>
  <c r="AK151" i="6"/>
  <c r="AN151" i="6"/>
  <c r="AL151" i="6"/>
  <c r="AM151" i="6"/>
  <c r="AP151" i="6" s="1"/>
  <c r="AK145" i="6"/>
  <c r="AN145" i="6"/>
  <c r="AL145" i="6"/>
  <c r="AM145" i="6"/>
  <c r="AP145" i="6" s="1"/>
  <c r="AK139" i="6"/>
  <c r="AN139" i="6"/>
  <c r="AM139" i="6"/>
  <c r="AL139" i="6"/>
  <c r="AK133" i="6"/>
  <c r="AN133" i="6"/>
  <c r="AL133" i="6"/>
  <c r="AM133" i="6"/>
  <c r="AP133" i="6" s="1"/>
  <c r="AK127" i="6"/>
  <c r="AN127" i="6"/>
  <c r="AL127" i="6"/>
  <c r="AM127" i="6"/>
  <c r="AP127" i="6" s="1"/>
  <c r="AK121" i="6"/>
  <c r="AN121" i="6"/>
  <c r="AL121" i="6"/>
  <c r="AM121" i="6"/>
  <c r="AK115" i="6"/>
  <c r="AN115" i="6"/>
  <c r="AL115" i="6"/>
  <c r="AM115" i="6"/>
  <c r="AP115" i="6" s="1"/>
  <c r="AK109" i="6"/>
  <c r="AN109" i="6"/>
  <c r="AM109" i="6"/>
  <c r="AL109" i="6"/>
  <c r="AK103" i="6"/>
  <c r="AN103" i="6"/>
  <c r="AL103" i="6"/>
  <c r="AM103" i="6"/>
  <c r="AK97" i="6"/>
  <c r="AN97" i="6"/>
  <c r="AL97" i="6"/>
  <c r="AM97" i="6"/>
  <c r="AP97" i="6" s="1"/>
  <c r="AK91" i="6"/>
  <c r="AN91" i="6"/>
  <c r="AM91" i="6"/>
  <c r="AL91" i="6"/>
  <c r="AK85" i="6"/>
  <c r="AN85" i="6"/>
  <c r="AL85" i="6"/>
  <c r="AM85" i="6"/>
  <c r="AP85" i="6" s="1"/>
  <c r="AK79" i="6"/>
  <c r="AN79" i="6"/>
  <c r="AL79" i="6"/>
  <c r="AM79" i="6"/>
  <c r="AP79" i="6" s="1"/>
  <c r="AK73" i="6"/>
  <c r="AN73" i="6"/>
  <c r="AM73" i="6"/>
  <c r="AL73" i="6"/>
  <c r="AK67" i="6"/>
  <c r="AN67" i="6"/>
  <c r="AL67" i="6"/>
  <c r="AM67" i="6"/>
  <c r="AK61" i="6"/>
  <c r="AN61" i="6"/>
  <c r="AL61" i="6"/>
  <c r="AM61" i="6"/>
  <c r="AP61" i="6" s="1"/>
  <c r="AK55" i="6"/>
  <c r="AN55" i="6"/>
  <c r="AL55" i="6"/>
  <c r="AM55" i="6"/>
  <c r="AP55" i="6" s="1"/>
  <c r="AK44" i="6"/>
  <c r="AN44" i="6"/>
  <c r="AL44" i="6"/>
  <c r="AM44" i="6"/>
  <c r="AK38" i="6"/>
  <c r="AN38" i="6"/>
  <c r="AL38" i="6"/>
  <c r="AM38" i="6"/>
  <c r="AP38" i="6" s="1"/>
  <c r="AK32" i="6"/>
  <c r="AN32" i="6"/>
  <c r="AL32" i="6"/>
  <c r="AM32" i="6"/>
  <c r="AP32" i="6" s="1"/>
  <c r="AK26" i="6"/>
  <c r="AL26" i="6"/>
  <c r="AN26" i="6"/>
  <c r="AM26" i="6"/>
  <c r="AK20" i="6"/>
  <c r="AL20" i="6"/>
  <c r="AN20" i="6"/>
  <c r="AM20" i="6"/>
  <c r="AK14" i="6"/>
  <c r="AL14" i="6"/>
  <c r="AN14" i="6"/>
  <c r="AM14" i="6"/>
  <c r="AP14" i="6" s="1"/>
  <c r="AM8" i="6"/>
  <c r="AN8" i="6"/>
  <c r="AL8" i="6"/>
  <c r="AK8" i="6"/>
  <c r="AL446" i="6"/>
  <c r="AM660" i="6"/>
  <c r="AN660" i="6"/>
  <c r="AL660" i="6"/>
  <c r="AK660" i="6"/>
  <c r="AM654" i="6"/>
  <c r="AN654" i="6"/>
  <c r="AL654" i="6"/>
  <c r="AK654" i="6"/>
  <c r="AM648" i="6"/>
  <c r="AN648" i="6"/>
  <c r="AL648" i="6"/>
  <c r="AK648" i="6"/>
  <c r="AM642" i="6"/>
  <c r="AN642" i="6"/>
  <c r="AL642" i="6"/>
  <c r="AK642" i="6"/>
  <c r="AM636" i="6"/>
  <c r="AN636" i="6"/>
  <c r="AL636" i="6"/>
  <c r="AK636" i="6"/>
  <c r="AM630" i="6"/>
  <c r="AN630" i="6"/>
  <c r="AL630" i="6"/>
  <c r="AK630" i="6"/>
  <c r="AM624" i="6"/>
  <c r="AN624" i="6"/>
  <c r="AL624" i="6"/>
  <c r="AK624" i="6"/>
  <c r="AM618" i="6"/>
  <c r="AN618" i="6"/>
  <c r="AL618" i="6"/>
  <c r="AK618" i="6"/>
  <c r="AM612" i="6"/>
  <c r="AN612" i="6"/>
  <c r="AL612" i="6"/>
  <c r="AK612" i="6"/>
  <c r="AM606" i="6"/>
  <c r="AN606" i="6"/>
  <c r="AL606" i="6"/>
  <c r="AK606" i="6"/>
  <c r="AM600" i="6"/>
  <c r="AN600" i="6"/>
  <c r="AL600" i="6"/>
  <c r="AK600" i="6"/>
  <c r="AM594" i="6"/>
  <c r="AN594" i="6"/>
  <c r="AL594" i="6"/>
  <c r="AK594" i="6"/>
  <c r="AM588" i="6"/>
  <c r="AN588" i="6"/>
  <c r="AL588" i="6"/>
  <c r="AK588" i="6"/>
  <c r="AL582" i="6"/>
  <c r="AK582" i="6"/>
  <c r="AM582" i="6"/>
  <c r="AP582" i="6" s="1"/>
  <c r="AN582" i="6"/>
  <c r="AL576" i="6"/>
  <c r="AM576" i="6"/>
  <c r="AP576" i="6" s="1"/>
  <c r="AN576" i="6"/>
  <c r="AK576" i="6"/>
  <c r="AL570" i="6"/>
  <c r="AK570" i="6"/>
  <c r="AN570" i="6"/>
  <c r="AM570" i="6"/>
  <c r="AP570" i="6" s="1"/>
  <c r="AL564" i="6"/>
  <c r="AK564" i="6"/>
  <c r="AN564" i="6"/>
  <c r="AM564" i="6"/>
  <c r="AL558" i="6"/>
  <c r="AM558" i="6"/>
  <c r="AP558" i="6" s="1"/>
  <c r="AN558" i="6"/>
  <c r="AK558" i="6"/>
  <c r="AL552" i="6"/>
  <c r="AK552" i="6"/>
  <c r="AM552" i="6"/>
  <c r="AN552" i="6"/>
  <c r="AL546" i="6"/>
  <c r="AK546" i="6"/>
  <c r="AN546" i="6"/>
  <c r="AM546" i="6"/>
  <c r="AL540" i="6"/>
  <c r="AM540" i="6"/>
  <c r="AP540" i="6" s="1"/>
  <c r="AN540" i="6"/>
  <c r="AK540" i="6"/>
  <c r="AL534" i="6"/>
  <c r="AK534" i="6"/>
  <c r="AM534" i="6"/>
  <c r="AN534" i="6"/>
  <c r="AL528" i="6"/>
  <c r="AK528" i="6"/>
  <c r="AN528" i="6"/>
  <c r="AM528" i="6"/>
  <c r="AL522" i="6"/>
  <c r="AM522" i="6"/>
  <c r="AP522" i="6" s="1"/>
  <c r="AN522" i="6"/>
  <c r="AK522" i="6"/>
  <c r="AL516" i="6"/>
  <c r="AK516" i="6"/>
  <c r="AM516" i="6"/>
  <c r="AN516" i="6"/>
  <c r="AL510" i="6"/>
  <c r="AK510" i="6"/>
  <c r="AM510" i="6"/>
  <c r="AP510" i="6" s="1"/>
  <c r="AN510" i="6"/>
  <c r="AL504" i="6"/>
  <c r="AM504" i="6"/>
  <c r="AP504" i="6" s="1"/>
  <c r="AN504" i="6"/>
  <c r="AK504" i="6"/>
  <c r="AL498" i="6"/>
  <c r="AM498" i="6"/>
  <c r="AN498" i="6"/>
  <c r="AK498" i="6"/>
  <c r="AL492" i="6"/>
  <c r="AM492" i="6"/>
  <c r="AP492" i="6" s="1"/>
  <c r="AN492" i="6"/>
  <c r="AK492" i="6"/>
  <c r="AL486" i="6"/>
  <c r="AM486" i="6"/>
  <c r="AP486" i="6" s="1"/>
  <c r="AN486" i="6"/>
  <c r="AK486" i="6"/>
  <c r="AL480" i="6"/>
  <c r="AM480" i="6"/>
  <c r="AN480" i="6"/>
  <c r="AK480" i="6"/>
  <c r="AL474" i="6"/>
  <c r="AM474" i="6"/>
  <c r="AP474" i="6" s="1"/>
  <c r="AN474" i="6"/>
  <c r="AK474" i="6"/>
  <c r="AL468" i="6"/>
  <c r="AM468" i="6"/>
  <c r="AP468" i="6" s="1"/>
  <c r="AN468" i="6"/>
  <c r="AK468" i="6"/>
  <c r="AL462" i="6"/>
  <c r="AM462" i="6"/>
  <c r="AN462" i="6"/>
  <c r="AK462" i="6"/>
  <c r="AL456" i="6"/>
  <c r="AM456" i="6"/>
  <c r="AP456" i="6" s="1"/>
  <c r="AN456" i="6"/>
  <c r="AK456" i="6"/>
  <c r="AL450" i="6"/>
  <c r="AM450" i="6"/>
  <c r="AP450" i="6" s="1"/>
  <c r="AN450" i="6"/>
  <c r="AK450" i="6"/>
  <c r="AL444" i="6"/>
  <c r="AM444" i="6"/>
  <c r="AN444" i="6"/>
  <c r="AK444" i="6"/>
  <c r="AL438" i="6"/>
  <c r="AM438" i="6"/>
  <c r="AP438" i="6" s="1"/>
  <c r="AN438" i="6"/>
  <c r="AK438" i="6"/>
  <c r="AL432" i="6"/>
  <c r="AM432" i="6"/>
  <c r="AP432" i="6" s="1"/>
  <c r="AN432" i="6"/>
  <c r="AK432" i="6"/>
  <c r="AL426" i="6"/>
  <c r="AM426" i="6"/>
  <c r="AN426" i="6"/>
  <c r="AK426" i="6"/>
  <c r="AL420" i="6"/>
  <c r="AM420" i="6"/>
  <c r="AP420" i="6" s="1"/>
  <c r="AN420" i="6"/>
  <c r="AK420" i="6"/>
  <c r="AL414" i="6"/>
  <c r="AM414" i="6"/>
  <c r="AP414" i="6" s="1"/>
  <c r="AN414" i="6"/>
  <c r="AK414" i="6"/>
  <c r="AL408" i="6"/>
  <c r="AM408" i="6"/>
  <c r="AN408" i="6"/>
  <c r="AK408" i="6"/>
  <c r="AL402" i="6"/>
  <c r="AM402" i="6"/>
  <c r="AP402" i="6" s="1"/>
  <c r="AN402" i="6"/>
  <c r="AL396" i="6"/>
  <c r="AM396" i="6"/>
  <c r="AP396" i="6" s="1"/>
  <c r="AN396" i="6"/>
  <c r="AK390" i="6"/>
  <c r="AL390" i="6"/>
  <c r="AM390" i="6"/>
  <c r="AP390" i="6" s="1"/>
  <c r="AN390" i="6"/>
  <c r="AK384" i="6"/>
  <c r="AL384" i="6"/>
  <c r="AM384" i="6"/>
  <c r="AN384" i="6"/>
  <c r="AM378" i="6"/>
  <c r="AN378" i="6"/>
  <c r="AL378" i="6"/>
  <c r="AK378" i="6"/>
  <c r="AK372" i="6"/>
  <c r="AL372" i="6"/>
  <c r="AN372" i="6"/>
  <c r="AM372" i="6"/>
  <c r="AL366" i="6"/>
  <c r="AK366" i="6"/>
  <c r="AM366" i="6"/>
  <c r="AN366" i="6"/>
  <c r="AL360" i="6"/>
  <c r="AN360" i="6"/>
  <c r="AM360" i="6"/>
  <c r="AK360" i="6"/>
  <c r="AL354" i="6"/>
  <c r="AK354" i="6"/>
  <c r="AM354" i="6"/>
  <c r="AP354" i="6" s="1"/>
  <c r="AN354" i="6"/>
  <c r="AL348" i="6"/>
  <c r="AK348" i="6"/>
  <c r="AM348" i="6"/>
  <c r="AN348" i="6"/>
  <c r="AL342" i="6"/>
  <c r="AN342" i="6"/>
  <c r="AM342" i="6"/>
  <c r="AK342" i="6"/>
  <c r="AL336" i="6"/>
  <c r="AK336" i="6"/>
  <c r="AM336" i="6"/>
  <c r="AP336" i="6" s="1"/>
  <c r="AN336" i="6"/>
  <c r="AL330" i="6"/>
  <c r="AK330" i="6"/>
  <c r="AM330" i="6"/>
  <c r="AN330" i="6"/>
  <c r="AL324" i="6"/>
  <c r="AN324" i="6"/>
  <c r="AM324" i="6"/>
  <c r="AK324" i="6"/>
  <c r="AL318" i="6"/>
  <c r="AK318" i="6"/>
  <c r="AM318" i="6"/>
  <c r="AP318" i="6" s="1"/>
  <c r="AN318" i="6"/>
  <c r="AL312" i="6"/>
  <c r="AK312" i="6"/>
  <c r="AM312" i="6"/>
  <c r="AN312" i="6"/>
  <c r="AL306" i="6"/>
  <c r="AN306" i="6"/>
  <c r="AM306" i="6"/>
  <c r="AK306" i="6"/>
  <c r="AL300" i="6"/>
  <c r="AK300" i="6"/>
  <c r="AM300" i="6"/>
  <c r="AP300" i="6" s="1"/>
  <c r="AN300" i="6"/>
  <c r="AL294" i="6"/>
  <c r="AK294" i="6"/>
  <c r="AM294" i="6"/>
  <c r="AN294" i="6"/>
  <c r="AL288" i="6"/>
  <c r="AN288" i="6"/>
  <c r="AM288" i="6"/>
  <c r="AK288" i="6"/>
  <c r="AL282" i="6"/>
  <c r="AM282" i="6"/>
  <c r="AP282" i="6" s="1"/>
  <c r="AN282" i="6"/>
  <c r="AK282" i="6"/>
  <c r="AL276" i="6"/>
  <c r="AK276" i="6"/>
  <c r="AM276" i="6"/>
  <c r="AN276" i="6"/>
  <c r="AL270" i="6"/>
  <c r="AK270" i="6"/>
  <c r="AN270" i="6"/>
  <c r="AM270" i="6"/>
  <c r="AP270" i="6" s="1"/>
  <c r="AL264" i="6"/>
  <c r="AM264" i="6"/>
  <c r="AP264" i="6" s="1"/>
  <c r="AN264" i="6"/>
  <c r="AK264" i="6"/>
  <c r="AL258" i="6"/>
  <c r="AK258" i="6"/>
  <c r="AM258" i="6"/>
  <c r="AN258" i="6"/>
  <c r="AL252" i="6"/>
  <c r="AK252" i="6"/>
  <c r="AN252" i="6"/>
  <c r="AM252" i="6"/>
  <c r="AP252" i="6" s="1"/>
  <c r="AL246" i="6"/>
  <c r="AM246" i="6"/>
  <c r="AP246" i="6" s="1"/>
  <c r="AN246" i="6"/>
  <c r="AK246" i="6"/>
  <c r="AL240" i="6"/>
  <c r="AK240" i="6"/>
  <c r="AM240" i="6"/>
  <c r="AN240" i="6"/>
  <c r="AM234" i="6"/>
  <c r="AN234" i="6"/>
  <c r="AL234" i="6"/>
  <c r="AK234" i="6"/>
  <c r="AM228" i="6"/>
  <c r="AN228" i="6"/>
  <c r="AL228" i="6"/>
  <c r="AK228" i="6"/>
  <c r="AM222" i="6"/>
  <c r="AN222" i="6"/>
  <c r="AL222" i="6"/>
  <c r="AK222" i="6"/>
  <c r="AK216" i="6"/>
  <c r="AL216" i="6"/>
  <c r="AM216" i="6"/>
  <c r="AP216" i="6" s="1"/>
  <c r="AN216" i="6"/>
  <c r="AK210" i="6"/>
  <c r="AM210" i="6"/>
  <c r="AN210" i="6"/>
  <c r="AL210" i="6"/>
  <c r="AM204" i="6"/>
  <c r="AL204" i="6"/>
  <c r="AN204" i="6"/>
  <c r="AK198" i="6"/>
  <c r="AM198" i="6"/>
  <c r="AL198" i="6"/>
  <c r="AN198" i="6"/>
  <c r="AK192" i="6"/>
  <c r="AM192" i="6"/>
  <c r="AL192" i="6"/>
  <c r="AN192" i="6"/>
  <c r="AK186" i="6"/>
  <c r="AM186" i="6"/>
  <c r="AN186" i="6"/>
  <c r="AL186" i="6"/>
  <c r="AK180" i="6"/>
  <c r="AM180" i="6"/>
  <c r="AL180" i="6"/>
  <c r="AN180" i="6"/>
  <c r="AL174" i="6"/>
  <c r="AM174" i="6"/>
  <c r="AK174" i="6"/>
  <c r="AN174" i="6"/>
  <c r="AL168" i="6"/>
  <c r="AK168" i="6"/>
  <c r="AM168" i="6"/>
  <c r="AP168" i="6" s="1"/>
  <c r="AN168" i="6"/>
  <c r="AL162" i="6"/>
  <c r="AM162" i="6"/>
  <c r="AP162" i="6" s="1"/>
  <c r="AK162" i="6"/>
  <c r="AN162" i="6"/>
  <c r="AL156" i="6"/>
  <c r="AM156" i="6"/>
  <c r="AN156" i="6"/>
  <c r="AK156" i="6"/>
  <c r="AL150" i="6"/>
  <c r="AM150" i="6"/>
  <c r="AP150" i="6" s="1"/>
  <c r="AN150" i="6"/>
  <c r="AK150" i="6"/>
  <c r="AL144" i="6"/>
  <c r="AM144" i="6"/>
  <c r="AP144" i="6" s="1"/>
  <c r="AK144" i="6"/>
  <c r="AN144" i="6"/>
  <c r="AL138" i="6"/>
  <c r="AM138" i="6"/>
  <c r="AK138" i="6"/>
  <c r="AN138" i="6"/>
  <c r="AL132" i="6"/>
  <c r="AN132" i="6"/>
  <c r="AK132" i="6"/>
  <c r="AM132" i="6"/>
  <c r="AP132" i="6" s="1"/>
  <c r="AL126" i="6"/>
  <c r="AM126" i="6"/>
  <c r="AP126" i="6" s="1"/>
  <c r="AN126" i="6"/>
  <c r="AK126" i="6"/>
  <c r="AL120" i="6"/>
  <c r="AM120" i="6"/>
  <c r="AK120" i="6"/>
  <c r="AN120" i="6"/>
  <c r="AL114" i="6"/>
  <c r="AK114" i="6"/>
  <c r="AM114" i="6"/>
  <c r="AP114" i="6" s="1"/>
  <c r="AN114" i="6"/>
  <c r="AM108" i="6"/>
  <c r="AL108" i="6"/>
  <c r="AN108" i="6"/>
  <c r="AK108" i="6"/>
  <c r="AM102" i="6"/>
  <c r="AL102" i="6"/>
  <c r="AN102" i="6"/>
  <c r="AK102" i="6"/>
  <c r="AM96" i="6"/>
  <c r="AL96" i="6"/>
  <c r="AN96" i="6"/>
  <c r="AK96" i="6"/>
  <c r="AM90" i="6"/>
  <c r="AL90" i="6"/>
  <c r="AN90" i="6"/>
  <c r="AK90" i="6"/>
  <c r="AM84" i="6"/>
  <c r="AL84" i="6"/>
  <c r="AN84" i="6"/>
  <c r="AK84" i="6"/>
  <c r="AM78" i="6"/>
  <c r="AL78" i="6"/>
  <c r="AN78" i="6"/>
  <c r="AK78" i="6"/>
  <c r="AM72" i="6"/>
  <c r="AL72" i="6"/>
  <c r="AN72" i="6"/>
  <c r="AK72" i="6"/>
  <c r="AM66" i="6"/>
  <c r="AL66" i="6"/>
  <c r="AN66" i="6"/>
  <c r="AK66" i="6"/>
  <c r="AM60" i="6"/>
  <c r="AL60" i="6"/>
  <c r="AK60" i="6"/>
  <c r="AN60" i="6"/>
  <c r="AM54" i="6"/>
  <c r="AL54" i="6"/>
  <c r="AK54" i="6"/>
  <c r="AN54" i="6"/>
  <c r="AM43" i="6"/>
  <c r="AL43" i="6"/>
  <c r="AK43" i="6"/>
  <c r="AN43" i="6"/>
  <c r="AM37" i="6"/>
  <c r="AL37" i="6"/>
  <c r="AK37" i="6"/>
  <c r="AN37" i="6"/>
  <c r="AM31" i="6"/>
  <c r="AL31" i="6"/>
  <c r="AK31" i="6"/>
  <c r="AN31" i="6"/>
  <c r="AM25" i="6"/>
  <c r="AN25" i="6"/>
  <c r="AL25" i="6"/>
  <c r="AK25" i="6"/>
  <c r="AM19" i="6"/>
  <c r="AN19" i="6"/>
  <c r="AL19" i="6"/>
  <c r="AK19" i="6"/>
  <c r="AL13" i="6"/>
  <c r="AN13" i="6"/>
  <c r="AM13" i="6"/>
  <c r="AK13" i="6"/>
  <c r="AK7" i="6"/>
  <c r="AL7" i="6"/>
  <c r="AM7" i="6"/>
  <c r="AP7" i="6" s="1"/>
  <c r="AN7" i="6"/>
  <c r="Y1887" i="6"/>
  <c r="Y1893" i="6" s="1"/>
  <c r="W50" i="6"/>
  <c r="Y49" i="6"/>
  <c r="X1892" i="6"/>
  <c r="X49" i="6"/>
  <c r="Y1890" i="6"/>
  <c r="X1883" i="6"/>
  <c r="X1890" i="6"/>
  <c r="W1890" i="6"/>
  <c r="Y50" i="6"/>
  <c r="V1890" i="6"/>
  <c r="O1889" i="6"/>
  <c r="Y1883" i="6"/>
  <c r="V1887" i="6"/>
  <c r="V1893" i="6" s="1"/>
  <c r="X1887" i="6"/>
  <c r="X1893" i="6" s="1"/>
  <c r="Y1888" i="6"/>
  <c r="Y1892" i="6"/>
  <c r="W1887" i="6"/>
  <c r="W1893" i="6" s="1"/>
  <c r="X1888" i="6"/>
  <c r="Y1886" i="6"/>
  <c r="V1888" i="6"/>
  <c r="W1888" i="6"/>
  <c r="W1892" i="6"/>
  <c r="V1883" i="6"/>
  <c r="X50" i="6"/>
  <c r="X1886" i="6"/>
  <c r="Y1889" i="6"/>
  <c r="Y1891" i="6" s="1"/>
  <c r="W1883" i="6"/>
  <c r="W1886" i="6"/>
  <c r="V1889" i="6"/>
  <c r="X1889" i="6"/>
  <c r="X1891" i="6" s="1"/>
  <c r="V1892" i="6"/>
  <c r="W1889" i="6"/>
  <c r="W1891" i="6" s="1"/>
  <c r="W49" i="6"/>
  <c r="V1886" i="6"/>
  <c r="V1884" i="6"/>
  <c r="AP25" i="6" l="1"/>
  <c r="AP43" i="6"/>
  <c r="AP66" i="6"/>
  <c r="AP84" i="6"/>
  <c r="AP102" i="6"/>
  <c r="AP180" i="6"/>
  <c r="AP186" i="6"/>
  <c r="AP198" i="6"/>
  <c r="AP210" i="6"/>
  <c r="AP222" i="6"/>
  <c r="AP234" i="6"/>
  <c r="AP378" i="6"/>
  <c r="AP588" i="6"/>
  <c r="AP594" i="6"/>
  <c r="AP606" i="6"/>
  <c r="AP612" i="6"/>
  <c r="AP624" i="6"/>
  <c r="AP630" i="6"/>
  <c r="AP642" i="6"/>
  <c r="AP648" i="6"/>
  <c r="AP660" i="6"/>
  <c r="AP139" i="6"/>
  <c r="AP181" i="6"/>
  <c r="AP187" i="6"/>
  <c r="AP199" i="6"/>
  <c r="AP205" i="6"/>
  <c r="AP217" i="6"/>
  <c r="AP39" i="6"/>
  <c r="AP62" i="6"/>
  <c r="AP68" i="6"/>
  <c r="AP80" i="6"/>
  <c r="AP86" i="6"/>
  <c r="AP98" i="6"/>
  <c r="AP104" i="6"/>
  <c r="AP128" i="6"/>
  <c r="AP134" i="6"/>
  <c r="AP146" i="6"/>
  <c r="AP152" i="6"/>
  <c r="AP164" i="6"/>
  <c r="AP206" i="6"/>
  <c r="AP242" i="6"/>
  <c r="AP254" i="6"/>
  <c r="AP260" i="6"/>
  <c r="AP272" i="6"/>
  <c r="AP278" i="6"/>
  <c r="AP290" i="6"/>
  <c r="AP296" i="6"/>
  <c r="AP308" i="6"/>
  <c r="AP314" i="6"/>
  <c r="AP326" i="6"/>
  <c r="AP332" i="6"/>
  <c r="AP344" i="6"/>
  <c r="AP350" i="6"/>
  <c r="AP362" i="6"/>
  <c r="AP368" i="6"/>
  <c r="AP380" i="6"/>
  <c r="AP392" i="6"/>
  <c r="AP416" i="6"/>
  <c r="AP422" i="6"/>
  <c r="AP434" i="6"/>
  <c r="AP440" i="6"/>
  <c r="AP452" i="6"/>
  <c r="AP464" i="6"/>
  <c r="AP470" i="6"/>
  <c r="AP482" i="6"/>
  <c r="AP488" i="6"/>
  <c r="AP500" i="6"/>
  <c r="AP512" i="6"/>
  <c r="AP530" i="6"/>
  <c r="AP536" i="6"/>
  <c r="AP548" i="6"/>
  <c r="AP554" i="6"/>
  <c r="AP566" i="6"/>
  <c r="AP16" i="6"/>
  <c r="AP22" i="6"/>
  <c r="AP34" i="6"/>
  <c r="AP51" i="6"/>
  <c r="AP57" i="6"/>
  <c r="AP75" i="6"/>
  <c r="AP93" i="6"/>
  <c r="AP111" i="6"/>
  <c r="AP189" i="6"/>
  <c r="AP195" i="6"/>
  <c r="AP207" i="6"/>
  <c r="AP213" i="6"/>
  <c r="AP225" i="6"/>
  <c r="AP369" i="6"/>
  <c r="AP597" i="6"/>
  <c r="AP603" i="6"/>
  <c r="AP36" i="6"/>
  <c r="AP42" i="6"/>
  <c r="AP59" i="6"/>
  <c r="AP65" i="6"/>
  <c r="AP77" i="6"/>
  <c r="AP83" i="6"/>
  <c r="AP95" i="6"/>
  <c r="AP101" i="6"/>
  <c r="AP113" i="6"/>
  <c r="AP119" i="6"/>
  <c r="AP125" i="6"/>
  <c r="AP137" i="6"/>
  <c r="AP143" i="6"/>
  <c r="AP155" i="6"/>
  <c r="AP173" i="6"/>
  <c r="AP191" i="6"/>
  <c r="AP197" i="6"/>
  <c r="AP215" i="6"/>
  <c r="AP245" i="6"/>
  <c r="AP251" i="6"/>
  <c r="AP263" i="6"/>
  <c r="AP269" i="6"/>
  <c r="AP281" i="6"/>
  <c r="AP287" i="6"/>
  <c r="AP299" i="6"/>
  <c r="AP305" i="6"/>
  <c r="AP317" i="6"/>
  <c r="AP323" i="6"/>
  <c r="AP335" i="6"/>
  <c r="AP341" i="6"/>
  <c r="AP353" i="6"/>
  <c r="AP359" i="6"/>
  <c r="AP377" i="6"/>
  <c r="AP395" i="6"/>
  <c r="AP407" i="6"/>
  <c r="AP413" i="6"/>
  <c r="AP425" i="6"/>
  <c r="AP431" i="6"/>
  <c r="AP443" i="6"/>
  <c r="AP449" i="6"/>
  <c r="AP461" i="6"/>
  <c r="AP467" i="6"/>
  <c r="AP479" i="6"/>
  <c r="AP485" i="6"/>
  <c r="AP497" i="6"/>
  <c r="AP503" i="6"/>
  <c r="AP509" i="6"/>
  <c r="AP527" i="6"/>
  <c r="AP533" i="6"/>
  <c r="AP545" i="6"/>
  <c r="AP551" i="6"/>
  <c r="AP563" i="6"/>
  <c r="AP725" i="6"/>
  <c r="AP743" i="6"/>
  <c r="AP761" i="6"/>
  <c r="AP779" i="6"/>
  <c r="AP791" i="6"/>
  <c r="AP797" i="6"/>
  <c r="AP809" i="6"/>
  <c r="AP815" i="6"/>
  <c r="AP827" i="6"/>
  <c r="AP833" i="6"/>
  <c r="AP845" i="6"/>
  <c r="AP1145" i="6"/>
  <c r="AP1163" i="6"/>
  <c r="AP1181" i="6"/>
  <c r="AP1199" i="6"/>
  <c r="AP1223" i="6"/>
  <c r="AP1247" i="6"/>
  <c r="AP1277" i="6"/>
  <c r="AP1301" i="6"/>
  <c r="AP1319" i="6"/>
  <c r="AP1337" i="6"/>
  <c r="AP1355" i="6"/>
  <c r="AP1379" i="6"/>
  <c r="AP1397" i="6"/>
  <c r="AP1421" i="6"/>
  <c r="AP1451" i="6"/>
  <c r="AP1481" i="6"/>
  <c r="AP1499" i="6"/>
  <c r="AP1523" i="6"/>
  <c r="AP1529" i="6"/>
  <c r="AP1535" i="6"/>
  <c r="AP1541" i="6"/>
  <c r="AP1547" i="6"/>
  <c r="AP1553" i="6"/>
  <c r="AP1559" i="6"/>
  <c r="AP1565" i="6"/>
  <c r="AP1571" i="6"/>
  <c r="AP1577" i="6"/>
  <c r="AP1583" i="6"/>
  <c r="AP1589" i="6"/>
  <c r="AP1595" i="6"/>
  <c r="AP1601" i="6"/>
  <c r="AP1607" i="6"/>
  <c r="AP1613" i="6"/>
  <c r="AP1619" i="6"/>
  <c r="AP1625" i="6"/>
  <c r="AP1631" i="6"/>
  <c r="AP1637" i="6"/>
  <c r="AP1643" i="6"/>
  <c r="AP1649" i="6"/>
  <c r="AP1655" i="6"/>
  <c r="AP1661" i="6"/>
  <c r="AP1667" i="6"/>
  <c r="AP1673" i="6"/>
  <c r="AP1679" i="6"/>
  <c r="AP1685" i="6"/>
  <c r="AP1691" i="6"/>
  <c r="AP1697" i="6"/>
  <c r="AP1703" i="6"/>
  <c r="AP1709" i="6"/>
  <c r="AP1715" i="6"/>
  <c r="AP1721" i="6"/>
  <c r="AP1727" i="6"/>
  <c r="AP1733" i="6"/>
  <c r="AP1739" i="6"/>
  <c r="AP1745" i="6"/>
  <c r="AP1751" i="6"/>
  <c r="AP1757" i="6"/>
  <c r="AP1763" i="6"/>
  <c r="AP1769" i="6"/>
  <c r="AP1775" i="6"/>
  <c r="AP1781" i="6"/>
  <c r="AP1787" i="6"/>
  <c r="AP1793" i="6"/>
  <c r="AP1799" i="6"/>
  <c r="AP1805" i="6"/>
  <c r="AP1811" i="6"/>
  <c r="AP1817" i="6"/>
  <c r="AP1823" i="6"/>
  <c r="AP1829" i="6"/>
  <c r="AP1835" i="6"/>
  <c r="AP1841" i="6"/>
  <c r="AP1847" i="6"/>
  <c r="AP1853" i="6"/>
  <c r="AP1859" i="6"/>
  <c r="AP1865" i="6"/>
  <c r="AP1871" i="6"/>
  <c r="AP1877" i="6"/>
  <c r="AP666" i="6"/>
  <c r="AP678" i="6"/>
  <c r="AP684" i="6"/>
  <c r="AP696" i="6"/>
  <c r="AP702" i="6"/>
  <c r="AP714" i="6"/>
  <c r="AP732" i="6"/>
  <c r="AP750" i="6"/>
  <c r="AP768" i="6"/>
  <c r="AP1104" i="6"/>
  <c r="AP1122" i="6"/>
  <c r="AP627" i="6"/>
  <c r="AP663" i="6"/>
  <c r="AP681" i="6"/>
  <c r="AP717" i="6"/>
  <c r="AP765" i="6"/>
  <c r="AP843" i="6"/>
  <c r="AP709" i="6"/>
  <c r="AP727" i="6"/>
  <c r="AP745" i="6"/>
  <c r="AP763" i="6"/>
  <c r="AP787" i="6"/>
  <c r="AP805" i="6"/>
  <c r="AP823" i="6"/>
  <c r="AP865" i="6"/>
  <c r="AP889" i="6"/>
  <c r="AP907" i="6"/>
  <c r="AP925" i="6"/>
  <c r="AP937" i="6"/>
  <c r="AP955" i="6"/>
  <c r="AP973" i="6"/>
  <c r="AP991" i="6"/>
  <c r="AP997" i="6"/>
  <c r="AP1009" i="6"/>
  <c r="AP1015" i="6"/>
  <c r="AP1027" i="6"/>
  <c r="AP1033" i="6"/>
  <c r="AP1045" i="6"/>
  <c r="AP1051" i="6"/>
  <c r="AP1057" i="6"/>
  <c r="AP1081" i="6"/>
  <c r="AP1087" i="6"/>
  <c r="AP1099" i="6"/>
  <c r="AP1105" i="6"/>
  <c r="AP1117" i="6"/>
  <c r="AP1123" i="6"/>
  <c r="AP1513" i="6"/>
  <c r="AP621" i="6"/>
  <c r="AP651" i="6"/>
  <c r="AP669" i="6"/>
  <c r="AP705" i="6"/>
  <c r="AP759" i="6"/>
  <c r="AP722" i="6"/>
  <c r="AP740" i="6"/>
  <c r="AP758" i="6"/>
  <c r="AP776" i="6"/>
  <c r="AP788" i="6"/>
  <c r="AP794" i="6"/>
  <c r="AP806" i="6"/>
  <c r="AP812" i="6"/>
  <c r="AP824" i="6"/>
  <c r="AP830" i="6"/>
  <c r="AP842" i="6"/>
  <c r="AP848" i="6"/>
  <c r="AP1142" i="6"/>
  <c r="AP1160" i="6"/>
  <c r="AP1178" i="6"/>
  <c r="AP1196" i="6"/>
  <c r="AP1214" i="6"/>
  <c r="AP1238" i="6"/>
  <c r="AP1268" i="6"/>
  <c r="AP1292" i="6"/>
  <c r="AP1310" i="6"/>
  <c r="AP1328" i="6"/>
  <c r="AP1346" i="6"/>
  <c r="AP1370" i="6"/>
  <c r="AP1394" i="6"/>
  <c r="AP1412" i="6"/>
  <c r="AP1424" i="6"/>
  <c r="AP1442" i="6"/>
  <c r="AP1460" i="6"/>
  <c r="AP1466" i="6"/>
  <c r="AP1484" i="6"/>
  <c r="AP1508" i="6"/>
  <c r="AP1526" i="6"/>
  <c r="AP1532" i="6"/>
  <c r="AP1538" i="6"/>
  <c r="AP1544" i="6"/>
  <c r="AP1550" i="6"/>
  <c r="AP1556" i="6"/>
  <c r="AP1562" i="6"/>
  <c r="AP1568" i="6"/>
  <c r="AP1574" i="6"/>
  <c r="AP1580" i="6"/>
  <c r="AP1586" i="6"/>
  <c r="AP1592" i="6"/>
  <c r="AP1598" i="6"/>
  <c r="AP1604" i="6"/>
  <c r="AP1610" i="6"/>
  <c r="AP1616" i="6"/>
  <c r="AP1622" i="6"/>
  <c r="AP1628" i="6"/>
  <c r="AP1634" i="6"/>
  <c r="AP1640" i="6"/>
  <c r="AP1646" i="6"/>
  <c r="AP1652" i="6"/>
  <c r="AP1658" i="6"/>
  <c r="AP1664" i="6"/>
  <c r="AP1670" i="6"/>
  <c r="AP1676" i="6"/>
  <c r="AP1682" i="6"/>
  <c r="AP1688" i="6"/>
  <c r="AP1694" i="6"/>
  <c r="AP1700" i="6"/>
  <c r="AP1706" i="6"/>
  <c r="AP1712" i="6"/>
  <c r="AP1718" i="6"/>
  <c r="AP1730" i="6"/>
  <c r="AP1742" i="6"/>
  <c r="AP1754" i="6"/>
  <c r="AP1766" i="6"/>
  <c r="AP1778" i="6"/>
  <c r="AP1790" i="6"/>
  <c r="AP1802" i="6"/>
  <c r="AP1814" i="6"/>
  <c r="AP1826" i="6"/>
  <c r="AP1838" i="6"/>
  <c r="AP1850" i="6"/>
  <c r="AP1862" i="6"/>
  <c r="AP1874" i="6"/>
  <c r="AP615" i="6"/>
  <c r="AP675" i="6"/>
  <c r="AP711" i="6"/>
  <c r="AP777" i="6"/>
  <c r="AP11" i="6"/>
  <c r="AP184" i="6"/>
  <c r="AP190" i="6"/>
  <c r="AP202" i="6"/>
  <c r="AP208" i="6"/>
  <c r="AP232" i="6"/>
  <c r="AP250" i="6"/>
  <c r="AP268" i="6"/>
  <c r="AP286" i="6"/>
  <c r="AP304" i="6"/>
  <c r="AP322" i="6"/>
  <c r="AP340" i="6"/>
  <c r="AP358" i="6"/>
  <c r="AP376" i="6"/>
  <c r="AP526" i="6"/>
  <c r="AP544" i="6"/>
  <c r="AP562" i="6"/>
  <c r="AP574" i="6"/>
  <c r="AP724" i="6"/>
  <c r="AP742" i="6"/>
  <c r="AP760" i="6"/>
  <c r="AP778" i="6"/>
  <c r="AP796" i="6"/>
  <c r="AP814" i="6"/>
  <c r="AP832" i="6"/>
  <c r="AP850" i="6"/>
  <c r="AP880" i="6"/>
  <c r="AP904" i="6"/>
  <c r="AP922" i="6"/>
  <c r="AP940" i="6"/>
  <c r="AP958" i="6"/>
  <c r="AP976" i="6"/>
  <c r="AP994" i="6"/>
  <c r="AP1012" i="6"/>
  <c r="AP1030" i="6"/>
  <c r="AP1048" i="6"/>
  <c r="AP1054" i="6"/>
  <c r="AP1066" i="6"/>
  <c r="AP1072" i="6"/>
  <c r="AP1096" i="6"/>
  <c r="AP1114" i="6"/>
  <c r="AP1132" i="6"/>
  <c r="AP1504" i="6"/>
  <c r="AP1516" i="6"/>
  <c r="AP120" i="6"/>
  <c r="AP138" i="6"/>
  <c r="AP156" i="6"/>
  <c r="AP174" i="6"/>
  <c r="AP192" i="6"/>
  <c r="AP228" i="6"/>
  <c r="AP240" i="6"/>
  <c r="AP258" i="6"/>
  <c r="AP276" i="6"/>
  <c r="AP294" i="6"/>
  <c r="AP312" i="6"/>
  <c r="AP330" i="6"/>
  <c r="AP348" i="6"/>
  <c r="AP366" i="6"/>
  <c r="AP384" i="6"/>
  <c r="AP600" i="6"/>
  <c r="AP618" i="6"/>
  <c r="AP636" i="6"/>
  <c r="AP654" i="6"/>
  <c r="AP26" i="6"/>
  <c r="AP44" i="6"/>
  <c r="AP67" i="6"/>
  <c r="AP103" i="6"/>
  <c r="AP121" i="6"/>
  <c r="AP157" i="6"/>
  <c r="AP175" i="6"/>
  <c r="AP229" i="6"/>
  <c r="AP247" i="6"/>
  <c r="AP265" i="6"/>
  <c r="AP283" i="6"/>
  <c r="AP373" i="6"/>
  <c r="AP535" i="6"/>
  <c r="AP553" i="6"/>
  <c r="AP601" i="6"/>
  <c r="AP619" i="6"/>
  <c r="AP637" i="6"/>
  <c r="AP9" i="6"/>
  <c r="AP33" i="6"/>
  <c r="AP56" i="6"/>
  <c r="AP74" i="6"/>
  <c r="AP92" i="6"/>
  <c r="AP110" i="6"/>
  <c r="AP182" i="6"/>
  <c r="AP200" i="6"/>
  <c r="AP410" i="6"/>
  <c r="AP428" i="6"/>
  <c r="AP458" i="6"/>
  <c r="AP476" i="6"/>
  <c r="AP494" i="6"/>
  <c r="AP129" i="6"/>
  <c r="AP147" i="6"/>
  <c r="AP165" i="6"/>
  <c r="AP183" i="6"/>
  <c r="AP201" i="6"/>
  <c r="AP219" i="6"/>
  <c r="AP237" i="6"/>
  <c r="AP255" i="6"/>
  <c r="AP273" i="6"/>
  <c r="AP417" i="6"/>
  <c r="AP435" i="6"/>
  <c r="AP453" i="6"/>
  <c r="AP471" i="6"/>
  <c r="AP489" i="6"/>
  <c r="AP30" i="6"/>
  <c r="AP53" i="6"/>
  <c r="AP71" i="6"/>
  <c r="AP89" i="6"/>
  <c r="AP107" i="6"/>
  <c r="AP161" i="6"/>
  <c r="AP371" i="6"/>
  <c r="AP383" i="6"/>
  <c r="AP419" i="6"/>
  <c r="AP437" i="6"/>
  <c r="AP455" i="6"/>
  <c r="AP473" i="6"/>
  <c r="AP491" i="6"/>
  <c r="AP719" i="6"/>
  <c r="AP737" i="6"/>
  <c r="AP755" i="6"/>
  <c r="AP773" i="6"/>
  <c r="AP1043" i="6"/>
  <c r="AP1061" i="6"/>
  <c r="AP1079" i="6"/>
  <c r="AP1097" i="6"/>
  <c r="AP1265" i="6"/>
  <c r="AP1295" i="6"/>
  <c r="AP1313" i="6"/>
  <c r="AP1331" i="6"/>
  <c r="AP1349" i="6"/>
  <c r="AP1367" i="6"/>
  <c r="AP1415" i="6"/>
  <c r="AP1445" i="6"/>
  <c r="AP1475" i="6"/>
  <c r="AP1493" i="6"/>
  <c r="AP1511" i="6"/>
  <c r="AP1431" i="6"/>
  <c r="AP858" i="6"/>
  <c r="AP888" i="6"/>
  <c r="AP906" i="6"/>
  <c r="AP924" i="6"/>
  <c r="AP942" i="6"/>
  <c r="AP960" i="6"/>
  <c r="AP978" i="6"/>
  <c r="AP1134" i="6"/>
  <c r="AP1164" i="6"/>
  <c r="AP1212" i="6"/>
  <c r="AP1296" i="6"/>
  <c r="AP1320" i="6"/>
  <c r="AP1368" i="6"/>
  <c r="AP1398" i="6"/>
  <c r="AP1428" i="6"/>
  <c r="AP1476" i="6"/>
  <c r="AP1506" i="6"/>
  <c r="AP879" i="6"/>
  <c r="AP933" i="6"/>
  <c r="AP1161" i="6"/>
  <c r="AP1353" i="6"/>
  <c r="AP1425" i="6"/>
  <c r="AP1485" i="6"/>
  <c r="AP655" i="6"/>
  <c r="AP673" i="6"/>
  <c r="AP691" i="6"/>
  <c r="AP883" i="6"/>
  <c r="AP901" i="6"/>
  <c r="AP919" i="6"/>
  <c r="AP931" i="6"/>
  <c r="AP949" i="6"/>
  <c r="AP967" i="6"/>
  <c r="AP1003" i="6"/>
  <c r="AP1021" i="6"/>
  <c r="AP1039" i="6"/>
  <c r="AP1069" i="6"/>
  <c r="AP1153" i="6"/>
  <c r="AP1171" i="6"/>
  <c r="AP1189" i="6"/>
  <c r="AP1207" i="6"/>
  <c r="AP1225" i="6"/>
  <c r="AP1243" i="6"/>
  <c r="AP1261" i="6"/>
  <c r="AP1279" i="6"/>
  <c r="AP1297" i="6"/>
  <c r="AP1315" i="6"/>
  <c r="AP1333" i="6"/>
  <c r="AP1351" i="6"/>
  <c r="AP1381" i="6"/>
  <c r="AP1429" i="6"/>
  <c r="AP1447" i="6"/>
  <c r="AP1525" i="6"/>
  <c r="AP1543" i="6"/>
  <c r="AP1561" i="6"/>
  <c r="AP1579" i="6"/>
  <c r="AP1597" i="6"/>
  <c r="AP1615" i="6"/>
  <c r="AP1633" i="6"/>
  <c r="AP1651" i="6"/>
  <c r="AP1669" i="6"/>
  <c r="AP1687" i="6"/>
  <c r="AP1705" i="6"/>
  <c r="AP1723" i="6"/>
  <c r="AP1741" i="6"/>
  <c r="AP1759" i="6"/>
  <c r="AP1777" i="6"/>
  <c r="AP1795" i="6"/>
  <c r="AP1813" i="6"/>
  <c r="AP1831" i="6"/>
  <c r="AP1849" i="6"/>
  <c r="AP1867" i="6"/>
  <c r="AP633" i="6"/>
  <c r="AP687" i="6"/>
  <c r="AP741" i="6"/>
  <c r="AP831" i="6"/>
  <c r="AP939" i="6"/>
  <c r="AP1215" i="6"/>
  <c r="AP1287" i="6"/>
  <c r="AP668" i="6"/>
  <c r="AP686" i="6"/>
  <c r="AP704" i="6"/>
  <c r="AP782" i="6"/>
  <c r="AP800" i="6"/>
  <c r="AP818" i="6"/>
  <c r="AP836" i="6"/>
  <c r="AP866" i="6"/>
  <c r="AP884" i="6"/>
  <c r="AP902" i="6"/>
  <c r="AP920" i="6"/>
  <c r="AP938" i="6"/>
  <c r="AP956" i="6"/>
  <c r="AP974" i="6"/>
  <c r="AP992" i="6"/>
  <c r="AP1022" i="6"/>
  <c r="AP1232" i="6"/>
  <c r="AP1262" i="6"/>
  <c r="AP1382" i="6"/>
  <c r="AP1478" i="6"/>
  <c r="AP1496" i="6"/>
  <c r="AP639" i="6"/>
  <c r="AP693" i="6"/>
  <c r="AP747" i="6"/>
  <c r="AP855" i="6"/>
  <c r="AP909" i="6"/>
  <c r="AP963" i="6"/>
  <c r="AP1125" i="6"/>
  <c r="AP1197" i="6"/>
  <c r="AP1275" i="6"/>
  <c r="AP1341" i="6"/>
  <c r="AP1407" i="6"/>
  <c r="AP64" i="6"/>
  <c r="AP76" i="6"/>
  <c r="AP94" i="6"/>
  <c r="AP112" i="6"/>
  <c r="AP166" i="6"/>
  <c r="AP400" i="6"/>
  <c r="AP520" i="6"/>
  <c r="AP718" i="6"/>
  <c r="AP736" i="6"/>
  <c r="AP754" i="6"/>
  <c r="AP772" i="6"/>
  <c r="AP844" i="6"/>
  <c r="AP862" i="6"/>
  <c r="AP874" i="6"/>
  <c r="AP892" i="6"/>
  <c r="AP1000" i="6"/>
  <c r="AP1018" i="6"/>
  <c r="AP1036" i="6"/>
  <c r="AP1102" i="6"/>
  <c r="AP1120" i="6"/>
  <c r="AP1150" i="6"/>
  <c r="AP1168" i="6"/>
  <c r="AP1186" i="6"/>
  <c r="AP1204" i="6"/>
  <c r="AP1222" i="6"/>
  <c r="AP1240" i="6"/>
  <c r="AP1258" i="6"/>
  <c r="AP1276" i="6"/>
  <c r="AP1294" i="6"/>
  <c r="AP1378" i="6"/>
  <c r="AP1396" i="6"/>
  <c r="AP1414" i="6"/>
  <c r="AP1432" i="6"/>
  <c r="AP1450" i="6"/>
  <c r="AP1468" i="6"/>
  <c r="AP1486" i="6"/>
  <c r="AP1534" i="6"/>
  <c r="AP1552" i="6"/>
  <c r="AP1570" i="6"/>
  <c r="AP1588" i="6"/>
  <c r="AP1606" i="6"/>
  <c r="AP1624" i="6"/>
  <c r="AP1642" i="6"/>
  <c r="AP1155" i="6"/>
  <c r="AP1221" i="6"/>
  <c r="AP1293" i="6"/>
  <c r="AP1413" i="6"/>
  <c r="AP204" i="6"/>
  <c r="AP288" i="6"/>
  <c r="AP306" i="6"/>
  <c r="AP324" i="6"/>
  <c r="AP342" i="6"/>
  <c r="AP360" i="6"/>
  <c r="AP516" i="6"/>
  <c r="AP534" i="6"/>
  <c r="AP552" i="6"/>
  <c r="AP20" i="6"/>
  <c r="AP295" i="6"/>
  <c r="AP313" i="6"/>
  <c r="AP331" i="6"/>
  <c r="AP349" i="6"/>
  <c r="AP367" i="6"/>
  <c r="AP511" i="6"/>
  <c r="AP595" i="6"/>
  <c r="AP613" i="6"/>
  <c r="AP631" i="6"/>
  <c r="AP649" i="6"/>
  <c r="AP45" i="6"/>
  <c r="AP404" i="6"/>
  <c r="AP293" i="6"/>
  <c r="AP311" i="6"/>
  <c r="AP329" i="6"/>
  <c r="AP347" i="6"/>
  <c r="AP365" i="6"/>
  <c r="AP713" i="6"/>
  <c r="AP731" i="6"/>
  <c r="AP749" i="6"/>
  <c r="AP767" i="6"/>
  <c r="AP1229" i="6"/>
  <c r="AP1259" i="6"/>
  <c r="AP1307" i="6"/>
  <c r="AP1325" i="6"/>
  <c r="AP1343" i="6"/>
  <c r="AP1361" i="6"/>
  <c r="AP1409" i="6"/>
  <c r="AP1427" i="6"/>
  <c r="AP1469" i="6"/>
  <c r="AP1487" i="6"/>
  <c r="AP846" i="6"/>
  <c r="AP1038" i="6"/>
  <c r="AP1128" i="6"/>
  <c r="AP1755" i="6"/>
  <c r="AP667" i="6"/>
  <c r="AP685" i="6"/>
  <c r="AP703" i="6"/>
  <c r="AP775" i="6"/>
  <c r="AP877" i="6"/>
  <c r="AP895" i="6"/>
  <c r="AP913" i="6"/>
  <c r="AP943" i="6"/>
  <c r="AP961" i="6"/>
  <c r="AP979" i="6"/>
  <c r="AP1519" i="6"/>
  <c r="AP723" i="6"/>
  <c r="AP1521" i="6"/>
  <c r="AP1587" i="6"/>
  <c r="AP1034" i="6"/>
  <c r="AP1106" i="6"/>
  <c r="AP1226" i="6"/>
  <c r="AP1274" i="6"/>
  <c r="AP1376" i="6"/>
  <c r="AP1472" i="6"/>
  <c r="AP1490" i="6"/>
  <c r="AP1695" i="6"/>
  <c r="AP729" i="6"/>
  <c r="AP712" i="6"/>
  <c r="AP730" i="6"/>
  <c r="AP748" i="6"/>
  <c r="AP766" i="6"/>
  <c r="AP856" i="6"/>
  <c r="AP886" i="6"/>
  <c r="AP13" i="6"/>
  <c r="AP19" i="6"/>
  <c r="AP37" i="6"/>
  <c r="AP60" i="6"/>
  <c r="AP78" i="6"/>
  <c r="AP96" i="6"/>
  <c r="AP372" i="6"/>
  <c r="AP408" i="6"/>
  <c r="AP426" i="6"/>
  <c r="AP444" i="6"/>
  <c r="AP462" i="6"/>
  <c r="AP480" i="6"/>
  <c r="AP498" i="6"/>
  <c r="AP528" i="6"/>
  <c r="AP546" i="6"/>
  <c r="AP564" i="6"/>
  <c r="AP8" i="6"/>
  <c r="AP193" i="6"/>
  <c r="AP211" i="6"/>
  <c r="AP223" i="6"/>
  <c r="AP241" i="6"/>
  <c r="AP259" i="6"/>
  <c r="AP277" i="6"/>
  <c r="AP289" i="6"/>
  <c r="AP307" i="6"/>
  <c r="AP325" i="6"/>
  <c r="AP343" i="6"/>
  <c r="AP361" i="6"/>
  <c r="AP385" i="6"/>
  <c r="AP403" i="6"/>
  <c r="AP415" i="6"/>
  <c r="AP433" i="6"/>
  <c r="AP451" i="6"/>
  <c r="AP469" i="6"/>
  <c r="AP487" i="6"/>
  <c r="AP505" i="6"/>
  <c r="AP523" i="6"/>
  <c r="AP541" i="6"/>
  <c r="AP559" i="6"/>
  <c r="AP577" i="6"/>
  <c r="AP583" i="6"/>
  <c r="AP21" i="6"/>
  <c r="AP122" i="6"/>
  <c r="AP140" i="6"/>
  <c r="AP158" i="6"/>
  <c r="AP176" i="6"/>
  <c r="AP224" i="6"/>
  <c r="AP248" i="6"/>
  <c r="AP266" i="6"/>
  <c r="AP284" i="6"/>
  <c r="AP302" i="6"/>
  <c r="AP320" i="6"/>
  <c r="AP338" i="6"/>
  <c r="AP356" i="6"/>
  <c r="AP374" i="6"/>
  <c r="AP386" i="6"/>
  <c r="AP506" i="6"/>
  <c r="AP524" i="6"/>
  <c r="AP542" i="6"/>
  <c r="AP560" i="6"/>
  <c r="AP572" i="6"/>
  <c r="AP590" i="6"/>
  <c r="AP608" i="6"/>
  <c r="AP626" i="6"/>
  <c r="AP644" i="6"/>
  <c r="AP662" i="6"/>
  <c r="AP28" i="6"/>
  <c r="AP69" i="6"/>
  <c r="AP87" i="6"/>
  <c r="AP105" i="6"/>
  <c r="AP231" i="6"/>
  <c r="AP297" i="6"/>
  <c r="AP315" i="6"/>
  <c r="AP333" i="6"/>
  <c r="AP351" i="6"/>
  <c r="AP387" i="6"/>
  <c r="AP513" i="6"/>
  <c r="AP591" i="6"/>
  <c r="AP609" i="6"/>
  <c r="AP18" i="6"/>
  <c r="AP179" i="6"/>
  <c r="AP233" i="6"/>
  <c r="AP239" i="6"/>
  <c r="AP257" i="6"/>
  <c r="AP275" i="6"/>
  <c r="AP389" i="6"/>
  <c r="AP521" i="6"/>
  <c r="AP539" i="6"/>
  <c r="AP557" i="6"/>
  <c r="AP587" i="6"/>
  <c r="AP605" i="6"/>
  <c r="AP623" i="6"/>
  <c r="AP641" i="6"/>
  <c r="AP671" i="6"/>
  <c r="AP689" i="6"/>
  <c r="AP707" i="6"/>
  <c r="AP785" i="6"/>
  <c r="AP803" i="6"/>
  <c r="AP821" i="6"/>
  <c r="AP839" i="6"/>
  <c r="AP851" i="6"/>
  <c r="AP869" i="6"/>
  <c r="AP887" i="6"/>
  <c r="AP905" i="6"/>
  <c r="AP923" i="6"/>
  <c r="AP941" i="6"/>
  <c r="AP959" i="6"/>
  <c r="AP977" i="6"/>
  <c r="AP995" i="6"/>
  <c r="AP1013" i="6"/>
  <c r="AP1031" i="6"/>
  <c r="AP1103" i="6"/>
  <c r="AP1121" i="6"/>
  <c r="AP1139" i="6"/>
  <c r="AP1157" i="6"/>
  <c r="AP1175" i="6"/>
  <c r="AP1193" i="6"/>
  <c r="AP1211" i="6"/>
  <c r="AP1241" i="6"/>
  <c r="AP1391" i="6"/>
  <c r="AP1439" i="6"/>
  <c r="AP672" i="6"/>
  <c r="AP690" i="6"/>
  <c r="AP708" i="6"/>
  <c r="AP726" i="6"/>
  <c r="AP744" i="6"/>
  <c r="AP762" i="6"/>
  <c r="AP864" i="6"/>
  <c r="AP1050" i="6"/>
  <c r="AP1068" i="6"/>
  <c r="AP1086" i="6"/>
  <c r="AP1158" i="6"/>
  <c r="AP1188" i="6"/>
  <c r="AP1218" i="6"/>
  <c r="AP1236" i="6"/>
  <c r="AP1254" i="6"/>
  <c r="AP1272" i="6"/>
  <c r="AP1290" i="6"/>
  <c r="AP1314" i="6"/>
  <c r="AP1344" i="6"/>
  <c r="AP1392" i="6"/>
  <c r="AP1452" i="6"/>
  <c r="AP1500" i="6"/>
  <c r="AP645" i="6"/>
  <c r="AP699" i="6"/>
  <c r="AP753" i="6"/>
  <c r="AP1257" i="6"/>
  <c r="AP1455" i="6"/>
  <c r="AP721" i="6"/>
  <c r="AP739" i="6"/>
  <c r="AP757" i="6"/>
  <c r="AP859" i="6"/>
  <c r="AP1063" i="6"/>
  <c r="AP1075" i="6"/>
  <c r="AP1093" i="6"/>
  <c r="AP1111" i="6"/>
  <c r="AP1357" i="6"/>
  <c r="AP1375" i="6"/>
  <c r="AP1405" i="6"/>
  <c r="AP1471" i="6"/>
  <c r="AP1489" i="6"/>
  <c r="AP1507" i="6"/>
  <c r="AP819" i="6"/>
  <c r="AP867" i="6"/>
  <c r="AP1311" i="6"/>
  <c r="AP1389" i="6"/>
  <c r="AP1641" i="6"/>
  <c r="AP716" i="6"/>
  <c r="AP734" i="6"/>
  <c r="AP752" i="6"/>
  <c r="AP770" i="6"/>
  <c r="AP1016" i="6"/>
  <c r="AP1052" i="6"/>
  <c r="AP1070" i="6"/>
  <c r="AP1088" i="6"/>
  <c r="AP1118" i="6"/>
  <c r="AP1136" i="6"/>
  <c r="AP1154" i="6"/>
  <c r="AP1172" i="6"/>
  <c r="AP1190" i="6"/>
  <c r="AP1208" i="6"/>
  <c r="AP1256" i="6"/>
  <c r="AP1286" i="6"/>
  <c r="AP1304" i="6"/>
  <c r="AP1322" i="6"/>
  <c r="AP1340" i="6"/>
  <c r="AP1358" i="6"/>
  <c r="AP1388" i="6"/>
  <c r="AP1406" i="6"/>
  <c r="AP1436" i="6"/>
  <c r="AP1454" i="6"/>
  <c r="AP29" i="6"/>
  <c r="AP52" i="6"/>
  <c r="AP118" i="6"/>
  <c r="AP136" i="6"/>
  <c r="AP154" i="6"/>
  <c r="AP172" i="6"/>
  <c r="AP214" i="6"/>
  <c r="AP370" i="6"/>
  <c r="AP580" i="6"/>
  <c r="AP598" i="6"/>
  <c r="AP616" i="6"/>
  <c r="AP634" i="6"/>
  <c r="AP652" i="6"/>
  <c r="AP670" i="6"/>
  <c r="AP688" i="6"/>
  <c r="AP706" i="6"/>
  <c r="AP868" i="6"/>
  <c r="AP916" i="6"/>
  <c r="AP934" i="6"/>
  <c r="AP952" i="6"/>
  <c r="AP970" i="6"/>
  <c r="AP1042" i="6"/>
  <c r="AP1060" i="6"/>
  <c r="AP1078" i="6"/>
  <c r="AP1090" i="6"/>
  <c r="AP1126" i="6"/>
  <c r="AP1138" i="6"/>
  <c r="AP1300" i="6"/>
  <c r="AP1318" i="6"/>
  <c r="AP1336" i="6"/>
  <c r="AP1354" i="6"/>
  <c r="AP1372" i="6"/>
  <c r="AP1522" i="6"/>
  <c r="AP1666" i="6"/>
  <c r="AP1684" i="6"/>
  <c r="AP1702" i="6"/>
  <c r="AP1720" i="6"/>
  <c r="AP1738" i="6"/>
  <c r="AP1756" i="6"/>
  <c r="AP1774" i="6"/>
  <c r="AP1792" i="6"/>
  <c r="AP1810" i="6"/>
  <c r="AP1828" i="6"/>
  <c r="AP1846" i="6"/>
  <c r="AP1864" i="6"/>
  <c r="AP446" i="6"/>
  <c r="AP579" i="6"/>
  <c r="AP131" i="6"/>
  <c r="AP149" i="6"/>
  <c r="AP167" i="6"/>
  <c r="AP1815" i="6"/>
  <c r="AP1869" i="6"/>
  <c r="AP996" i="6"/>
  <c r="AP1014" i="6"/>
  <c r="AP1032" i="6"/>
  <c r="AP825" i="6"/>
  <c r="AP993" i="6"/>
  <c r="AP1053" i="6"/>
  <c r="AP1011" i="6"/>
  <c r="AP1083" i="6"/>
  <c r="AP1724" i="6"/>
  <c r="AP1736" i="6"/>
  <c r="AP1748" i="6"/>
  <c r="AP1760" i="6"/>
  <c r="AP1772" i="6"/>
  <c r="AP1784" i="6"/>
  <c r="AP1796" i="6"/>
  <c r="AP1808" i="6"/>
  <c r="AP1820" i="6"/>
  <c r="AP1832" i="6"/>
  <c r="AP1844" i="6"/>
  <c r="AP1856" i="6"/>
  <c r="AP1868" i="6"/>
  <c r="AP657" i="6"/>
  <c r="AP1023" i="6"/>
  <c r="AP1077" i="6"/>
  <c r="AP196" i="6"/>
  <c r="AP418" i="6"/>
  <c r="AP436" i="6"/>
  <c r="AP454" i="6"/>
  <c r="AP472" i="6"/>
  <c r="AP490" i="6"/>
  <c r="AP988" i="6"/>
  <c r="AP1006" i="6"/>
  <c r="AP1024" i="6"/>
  <c r="AP1108" i="6"/>
  <c r="AP1510" i="6"/>
  <c r="AP1005" i="6"/>
  <c r="AP31" i="6"/>
  <c r="AP54" i="6"/>
  <c r="AP72" i="6"/>
  <c r="AP90" i="6"/>
  <c r="AP108" i="6"/>
  <c r="AP73" i="6"/>
  <c r="AP91" i="6"/>
  <c r="AP109" i="6"/>
  <c r="AP409" i="6"/>
  <c r="AP427" i="6"/>
  <c r="AP445" i="6"/>
  <c r="AP463" i="6"/>
  <c r="AP481" i="6"/>
  <c r="AP499" i="6"/>
  <c r="AP589" i="6"/>
  <c r="AP116" i="6"/>
  <c r="AP170" i="6"/>
  <c r="AP518" i="6"/>
  <c r="AP40" i="6"/>
  <c r="AP63" i="6"/>
  <c r="AP81" i="6"/>
  <c r="AP99" i="6"/>
  <c r="AP291" i="6"/>
  <c r="AP309" i="6"/>
  <c r="AP327" i="6"/>
  <c r="AP345" i="6"/>
  <c r="AP363" i="6"/>
  <c r="AP507" i="6"/>
  <c r="AP525" i="6"/>
  <c r="AP543" i="6"/>
  <c r="AP561" i="6"/>
  <c r="AP401" i="6"/>
  <c r="AP515" i="6"/>
  <c r="AP581" i="6"/>
  <c r="AP989" i="6"/>
  <c r="AP1007" i="6"/>
  <c r="AP1025" i="6"/>
  <c r="AP1115" i="6"/>
  <c r="AP1133" i="6"/>
  <c r="AP1151" i="6"/>
  <c r="AP1169" i="6"/>
  <c r="AP1187" i="6"/>
  <c r="AP1205" i="6"/>
  <c r="AP1283" i="6"/>
  <c r="AP1385" i="6"/>
  <c r="AP720" i="6"/>
  <c r="AP738" i="6"/>
  <c r="AP756" i="6"/>
  <c r="AP774" i="6"/>
  <c r="AP786" i="6"/>
  <c r="AP804" i="6"/>
  <c r="AP822" i="6"/>
  <c r="AP840" i="6"/>
  <c r="AP1044" i="6"/>
  <c r="AP1062" i="6"/>
  <c r="AP1080" i="6"/>
  <c r="AP1098" i="6"/>
  <c r="AP735" i="6"/>
  <c r="AP1113" i="6"/>
  <c r="AP1863" i="6"/>
  <c r="AP715" i="6"/>
  <c r="AP733" i="6"/>
  <c r="AP751" i="6"/>
  <c r="AP769" i="6"/>
  <c r="AP853" i="6"/>
  <c r="AP871" i="6"/>
  <c r="AP985" i="6"/>
  <c r="AP728" i="6"/>
  <c r="AP746" i="6"/>
  <c r="AP764" i="6"/>
  <c r="AP1010" i="6"/>
  <c r="AP1112" i="6"/>
  <c r="AP1130" i="6"/>
  <c r="AP1148" i="6"/>
  <c r="AP1166" i="6"/>
  <c r="AP1184" i="6"/>
  <c r="AP1202" i="6"/>
  <c r="AP1220" i="6"/>
  <c r="AP1250" i="6"/>
  <c r="AP1280" i="6"/>
  <c r="AP1298" i="6"/>
  <c r="AP1316" i="6"/>
  <c r="AP1334" i="6"/>
  <c r="AP1352" i="6"/>
  <c r="AP1400" i="6"/>
  <c r="AP1430" i="6"/>
  <c r="AP1448" i="6"/>
  <c r="AP23" i="6"/>
  <c r="AP82" i="6"/>
  <c r="AP100" i="6"/>
  <c r="AP592" i="6"/>
  <c r="AP610" i="6"/>
  <c r="AP628" i="6"/>
  <c r="AP646" i="6"/>
  <c r="AP664" i="6"/>
  <c r="AP682" i="6"/>
  <c r="AP700" i="6"/>
  <c r="AP910" i="6"/>
  <c r="AP928" i="6"/>
  <c r="AP946" i="6"/>
  <c r="AP964" i="6"/>
  <c r="AP982" i="6"/>
  <c r="AP771" i="6"/>
  <c r="AD1876" i="6"/>
  <c r="AD1383" i="6"/>
  <c r="AD1390" i="6"/>
  <c r="AD1392" i="6"/>
  <c r="AD1399" i="6"/>
  <c r="AD1401" i="6"/>
  <c r="AD1408" i="6"/>
  <c r="AD1410" i="6"/>
  <c r="AD1417" i="6"/>
  <c r="AD1424" i="6"/>
  <c r="AD1433" i="6"/>
  <c r="AD1440" i="6"/>
  <c r="AD1447" i="6"/>
  <c r="AD1449" i="6"/>
  <c r="AD1456" i="6"/>
  <c r="AD1458" i="6"/>
  <c r="AD1463" i="6"/>
  <c r="AD1472" i="6"/>
  <c r="AD1481" i="6"/>
  <c r="AD1490" i="6"/>
  <c r="AD1499" i="6"/>
  <c r="AD1508" i="6"/>
  <c r="AD1517" i="6"/>
  <c r="AD1526" i="6"/>
  <c r="AD1535" i="6"/>
  <c r="AD1544" i="6"/>
  <c r="AD1553" i="6"/>
  <c r="AD1556" i="6"/>
  <c r="AD1559" i="6"/>
  <c r="AD1562" i="6"/>
  <c r="AD1565" i="6"/>
  <c r="AD1568" i="6"/>
  <c r="AD1571" i="6"/>
  <c r="AD1574" i="6"/>
  <c r="AD1577" i="6"/>
  <c r="AD1580" i="6"/>
  <c r="AD1583" i="6"/>
  <c r="AD1586" i="6"/>
  <c r="AD1589" i="6"/>
  <c r="AD1592" i="6"/>
  <c r="AD1595" i="6"/>
  <c r="AD1598" i="6"/>
  <c r="AD1385" i="6"/>
  <c r="AD1394" i="6"/>
  <c r="AD1403" i="6"/>
  <c r="AD1412" i="6"/>
  <c r="AD1419" i="6"/>
  <c r="AD1426" i="6"/>
  <c r="AD1428" i="6"/>
  <c r="AD1435" i="6"/>
  <c r="AD1437" i="6"/>
  <c r="AD1442" i="6"/>
  <c r="AD1451" i="6"/>
  <c r="AD1465" i="6"/>
  <c r="AD1467" i="6"/>
  <c r="AD1474" i="6"/>
  <c r="AD1476" i="6"/>
  <c r="AD1483" i="6"/>
  <c r="AD1485" i="6"/>
  <c r="AD1492" i="6"/>
  <c r="AD1494" i="6"/>
  <c r="AD1501" i="6"/>
  <c r="AD1503" i="6"/>
  <c r="AD1510" i="6"/>
  <c r="AD1512" i="6"/>
  <c r="AD1519" i="6"/>
  <c r="AD1521" i="6"/>
  <c r="AD1528" i="6"/>
  <c r="AD1530" i="6"/>
  <c r="AD1537" i="6"/>
  <c r="AD1539" i="6"/>
  <c r="AD1546" i="6"/>
  <c r="AD1548" i="6"/>
  <c r="AD1387" i="6"/>
  <c r="AD1389" i="6"/>
  <c r="AD1396" i="6"/>
  <c r="AD1398" i="6"/>
  <c r="AD1405" i="6"/>
  <c r="AD1407" i="6"/>
  <c r="AD1414" i="6"/>
  <c r="AD1416" i="6"/>
  <c r="AD1421" i="6"/>
  <c r="AD1430" i="6"/>
  <c r="AD1444" i="6"/>
  <c r="AD1446" i="6"/>
  <c r="AD1453" i="6"/>
  <c r="AD1455" i="6"/>
  <c r="AD1460" i="6"/>
  <c r="AD1469" i="6"/>
  <c r="AD1478" i="6"/>
  <c r="AD1487" i="6"/>
  <c r="AD1496" i="6"/>
  <c r="AD1505" i="6"/>
  <c r="AD1514" i="6"/>
  <c r="AD1523" i="6"/>
  <c r="AD1532" i="6"/>
  <c r="AD1541" i="6"/>
  <c r="AD1550" i="6"/>
  <c r="AD1555" i="6"/>
  <c r="AD1558" i="6"/>
  <c r="AD1561" i="6"/>
  <c r="AD1564" i="6"/>
  <c r="AD1567" i="6"/>
  <c r="AD1570" i="6"/>
  <c r="AD1573" i="6"/>
  <c r="AD1576" i="6"/>
  <c r="AD1579" i="6"/>
  <c r="AD1582" i="6"/>
  <c r="AD1585" i="6"/>
  <c r="AD1588" i="6"/>
  <c r="AD1591" i="6"/>
  <c r="AD1594" i="6"/>
  <c r="AD1597" i="6"/>
  <c r="AD1600" i="6"/>
  <c r="AD1603" i="6"/>
  <c r="AD1606" i="6"/>
  <c r="AD1609" i="6"/>
  <c r="AD1612" i="6"/>
  <c r="AD1615" i="6"/>
  <c r="AD1618" i="6"/>
  <c r="AD1621" i="6"/>
  <c r="AD1624" i="6"/>
  <c r="AD1388" i="6"/>
  <c r="AD1397" i="6"/>
  <c r="AD1406" i="6"/>
  <c r="AD1415" i="6"/>
  <c r="AD1420" i="6"/>
  <c r="AD1422" i="6"/>
  <c r="AD1429" i="6"/>
  <c r="AD1431" i="6"/>
  <c r="AD1438" i="6"/>
  <c r="AD1445" i="6"/>
  <c r="AD1454" i="6"/>
  <c r="AD1461" i="6"/>
  <c r="AD1468" i="6"/>
  <c r="AD1470" i="6"/>
  <c r="AD1477" i="6"/>
  <c r="AD1479" i="6"/>
  <c r="AD1486" i="6"/>
  <c r="AD1488" i="6"/>
  <c r="AD1495" i="6"/>
  <c r="AD1497" i="6"/>
  <c r="AD1504" i="6"/>
  <c r="AD1506" i="6"/>
  <c r="AD1513" i="6"/>
  <c r="AD1515" i="6"/>
  <c r="AD1522" i="6"/>
  <c r="AD1524" i="6"/>
  <c r="AD1531" i="6"/>
  <c r="AD1533" i="6"/>
  <c r="AD1540" i="6"/>
  <c r="AD1542" i="6"/>
  <c r="AD1549" i="6"/>
  <c r="AD1551" i="6"/>
  <c r="AD1655" i="6"/>
  <c r="AD1658" i="6"/>
  <c r="AD1661" i="6"/>
  <c r="AD1664" i="6"/>
  <c r="AD1667" i="6"/>
  <c r="AD1670" i="6"/>
  <c r="AD1673" i="6"/>
  <c r="AD1676" i="6"/>
  <c r="AD1679" i="6"/>
  <c r="AD1682" i="6"/>
  <c r="AD1685" i="6"/>
  <c r="AD1688" i="6"/>
  <c r="AD1691" i="6"/>
  <c r="AD1694" i="6"/>
  <c r="AD1697" i="6"/>
  <c r="AD1700" i="6"/>
  <c r="AD1703" i="6"/>
  <c r="AD1706" i="6"/>
  <c r="AD1709" i="6"/>
  <c r="AD1712" i="6"/>
  <c r="AD1715" i="6"/>
  <c r="AD1718" i="6"/>
  <c r="AD1721" i="6"/>
  <c r="AD1724" i="6"/>
  <c r="AD1727" i="6"/>
  <c r="AD1730" i="6"/>
  <c r="AD1733" i="6"/>
  <c r="AD1736" i="6"/>
  <c r="AD1739" i="6"/>
  <c r="AD1742" i="6"/>
  <c r="AD1745" i="6"/>
  <c r="AD1748" i="6"/>
  <c r="AD1751" i="6"/>
  <c r="AD1754" i="6"/>
  <c r="AD1757" i="6"/>
  <c r="AD1760" i="6"/>
  <c r="AD1763" i="6"/>
  <c r="AD1766" i="6"/>
  <c r="AD1769" i="6"/>
  <c r="AD1772" i="6"/>
  <c r="AD1775" i="6"/>
  <c r="AD1778" i="6"/>
  <c r="AD1781" i="6"/>
  <c r="AD1877" i="6"/>
  <c r="AD1386" i="6"/>
  <c r="AD1402" i="6"/>
  <c r="AD1413" i="6"/>
  <c r="AD1432" i="6"/>
  <c r="AD1441" i="6"/>
  <c r="AD1452" i="6"/>
  <c r="AD1457" i="6"/>
  <c r="AD1466" i="6"/>
  <c r="AD1493" i="6"/>
  <c r="AD1520" i="6"/>
  <c r="AD1547" i="6"/>
  <c r="AD1557" i="6"/>
  <c r="AD1566" i="6"/>
  <c r="AD1575" i="6"/>
  <c r="AD1584" i="6"/>
  <c r="AD1593" i="6"/>
  <c r="AD1601" i="6"/>
  <c r="AD1610" i="6"/>
  <c r="AD1409" i="6"/>
  <c r="AD1418" i="6"/>
  <c r="AD1423" i="6"/>
  <c r="AD1427" i="6"/>
  <c r="AD1448" i="6"/>
  <c r="AD1462" i="6"/>
  <c r="AD1473" i="6"/>
  <c r="AD1489" i="6"/>
  <c r="AD1500" i="6"/>
  <c r="AD1516" i="6"/>
  <c r="AD1527" i="6"/>
  <c r="AD1543" i="6"/>
  <c r="AD1608" i="6"/>
  <c r="AD1617" i="6"/>
  <c r="AD1626" i="6"/>
  <c r="AD1628" i="6"/>
  <c r="AD1635" i="6"/>
  <c r="AD1637" i="6"/>
  <c r="AD1644" i="6"/>
  <c r="AD1646" i="6"/>
  <c r="AD1653" i="6"/>
  <c r="AD1657" i="6"/>
  <c r="AD1666" i="6"/>
  <c r="AD1675" i="6"/>
  <c r="AD1684" i="6"/>
  <c r="AD1693" i="6"/>
  <c r="AD1702" i="6"/>
  <c r="AD1711" i="6"/>
  <c r="AD1720" i="6"/>
  <c r="AD1729" i="6"/>
  <c r="AD1738" i="6"/>
  <c r="AD1747" i="6"/>
  <c r="AD1756" i="6"/>
  <c r="AD1765" i="6"/>
  <c r="AD1774" i="6"/>
  <c r="AD1783" i="6"/>
  <c r="AD1786" i="6"/>
  <c r="AD1789" i="6"/>
  <c r="AD1792" i="6"/>
  <c r="AD1795" i="6"/>
  <c r="AD1798" i="6"/>
  <c r="AD1801" i="6"/>
  <c r="AD1804" i="6"/>
  <c r="AD1807" i="6"/>
  <c r="AD1810" i="6"/>
  <c r="AD1393" i="6"/>
  <c r="AD1404" i="6"/>
  <c r="AD1434" i="6"/>
  <c r="AD1443" i="6"/>
  <c r="AD1484" i="6"/>
  <c r="AD1511" i="6"/>
  <c r="AD1538" i="6"/>
  <c r="AD1554" i="6"/>
  <c r="AD1563" i="6"/>
  <c r="AD1572" i="6"/>
  <c r="AD1581" i="6"/>
  <c r="AD1590" i="6"/>
  <c r="AD1599" i="6"/>
  <c r="AD1604" i="6"/>
  <c r="AD1613" i="6"/>
  <c r="AD1622" i="6"/>
  <c r="AD1630" i="6"/>
  <c r="AD1400" i="6"/>
  <c r="AD1439" i="6"/>
  <c r="AD1459" i="6"/>
  <c r="AD1464" i="6"/>
  <c r="AD1480" i="6"/>
  <c r="AD1491" i="6"/>
  <c r="AD1507" i="6"/>
  <c r="AD1518" i="6"/>
  <c r="AD1534" i="6"/>
  <c r="AD1545" i="6"/>
  <c r="AD1602" i="6"/>
  <c r="AD1611" i="6"/>
  <c r="AD1620" i="6"/>
  <c r="AD1391" i="6"/>
  <c r="AD1436" i="6"/>
  <c r="AD1471" i="6"/>
  <c r="AD1482" i="6"/>
  <c r="AD1498" i="6"/>
  <c r="AD1509" i="6"/>
  <c r="AD1525" i="6"/>
  <c r="AD1536" i="6"/>
  <c r="AD1552" i="6"/>
  <c r="AD1605" i="6"/>
  <c r="AD1614" i="6"/>
  <c r="AD1623" i="6"/>
  <c r="AD1629" i="6"/>
  <c r="AD1631" i="6"/>
  <c r="AD1638" i="6"/>
  <c r="AD1640" i="6"/>
  <c r="AD1647" i="6"/>
  <c r="AD1649" i="6"/>
  <c r="AD1660" i="6"/>
  <c r="AD1669" i="6"/>
  <c r="AD1678" i="6"/>
  <c r="AD1687" i="6"/>
  <c r="AD1696" i="6"/>
  <c r="AD1705" i="6"/>
  <c r="AD1714" i="6"/>
  <c r="AD1723" i="6"/>
  <c r="AD1732" i="6"/>
  <c r="AD1741" i="6"/>
  <c r="AD1750" i="6"/>
  <c r="AD1759" i="6"/>
  <c r="AD1395" i="6"/>
  <c r="AD1475" i="6"/>
  <c r="AD1569" i="6"/>
  <c r="AD1596" i="6"/>
  <c r="AD1627" i="6"/>
  <c r="AD1645" i="6"/>
  <c r="AD1648" i="6"/>
  <c r="AD1656" i="6"/>
  <c r="AD1659" i="6"/>
  <c r="AD1683" i="6"/>
  <c r="AD1686" i="6"/>
  <c r="AD1710" i="6"/>
  <c r="AD1713" i="6"/>
  <c r="AD1737" i="6"/>
  <c r="AD1740" i="6"/>
  <c r="AD1764" i="6"/>
  <c r="AD1767" i="6"/>
  <c r="AD1780" i="6"/>
  <c r="AD1782" i="6"/>
  <c r="AD1784" i="6"/>
  <c r="AD1793" i="6"/>
  <c r="AD1802" i="6"/>
  <c r="AD1811" i="6"/>
  <c r="AD1870" i="6"/>
  <c r="AD1873" i="6"/>
  <c r="AD1875" i="6"/>
  <c r="AD1632" i="6"/>
  <c r="AD1643" i="6"/>
  <c r="AD1651" i="6"/>
  <c r="AD1654" i="6"/>
  <c r="AD1662" i="6"/>
  <c r="AD1681" i="6"/>
  <c r="AD1689" i="6"/>
  <c r="AD1708" i="6"/>
  <c r="AD1716" i="6"/>
  <c r="AD1735" i="6"/>
  <c r="AD1743" i="6"/>
  <c r="AD1578" i="6"/>
  <c r="AD1616" i="6"/>
  <c r="AD1665" i="6"/>
  <c r="AD1668" i="6"/>
  <c r="AD1692" i="6"/>
  <c r="AD1695" i="6"/>
  <c r="AD1719" i="6"/>
  <c r="AD1722" i="6"/>
  <c r="AD1746" i="6"/>
  <c r="AD1749" i="6"/>
  <c r="AD1384" i="6"/>
  <c r="AD1633" i="6"/>
  <c r="AD1641" i="6"/>
  <c r="AD1652" i="6"/>
  <c r="AD1663" i="6"/>
  <c r="AD1671" i="6"/>
  <c r="AD1690" i="6"/>
  <c r="AD1698" i="6"/>
  <c r="AD1717" i="6"/>
  <c r="AD1725" i="6"/>
  <c r="AD1744" i="6"/>
  <c r="AD1752" i="6"/>
  <c r="AD1768" i="6"/>
  <c r="AD1770" i="6"/>
  <c r="AD1785" i="6"/>
  <c r="AD1794" i="6"/>
  <c r="AD1803" i="6"/>
  <c r="AD1411" i="6"/>
  <c r="AD1425" i="6"/>
  <c r="AD1450" i="6"/>
  <c r="AD1502" i="6"/>
  <c r="AD1619" i="6"/>
  <c r="AD1634" i="6"/>
  <c r="AD1642" i="6"/>
  <c r="AD1650" i="6"/>
  <c r="AD1672" i="6"/>
  <c r="AD1680" i="6"/>
  <c r="AD1699" i="6"/>
  <c r="AD1707" i="6"/>
  <c r="AD1726" i="6"/>
  <c r="AD1734" i="6"/>
  <c r="AD1560" i="6"/>
  <c r="AD1731" i="6"/>
  <c r="AD1771" i="6"/>
  <c r="AD1800" i="6"/>
  <c r="AD1808" i="6"/>
  <c r="AD1813" i="6"/>
  <c r="AD1820" i="6"/>
  <c r="AD1822" i="6"/>
  <c r="AD1829" i="6"/>
  <c r="AD1831" i="6"/>
  <c r="AD1838" i="6"/>
  <c r="AD1840" i="6"/>
  <c r="AD1847" i="6"/>
  <c r="AD1849" i="6"/>
  <c r="AD1856" i="6"/>
  <c r="AD1858" i="6"/>
  <c r="AD1865" i="6"/>
  <c r="AD1867" i="6"/>
  <c r="AD1869" i="6"/>
  <c r="AD52" i="6"/>
  <c r="AD59" i="6"/>
  <c r="AD66" i="6"/>
  <c r="AD73" i="6"/>
  <c r="AD78" i="6"/>
  <c r="AD85" i="6"/>
  <c r="AD90" i="6"/>
  <c r="AD112" i="6"/>
  <c r="AD205" i="6"/>
  <c r="AD207" i="6"/>
  <c r="AD1587" i="6"/>
  <c r="AD1636" i="6"/>
  <c r="AD1701" i="6"/>
  <c r="AD1787" i="6"/>
  <c r="AD1806" i="6"/>
  <c r="AD1815" i="6"/>
  <c r="AD1824" i="6"/>
  <c r="AD1833" i="6"/>
  <c r="AD1842" i="6"/>
  <c r="AD1607" i="6"/>
  <c r="AD1639" i="6"/>
  <c r="AD1704" i="6"/>
  <c r="AD1753" i="6"/>
  <c r="AD1790" i="6"/>
  <c r="AD1809" i="6"/>
  <c r="AD1817" i="6"/>
  <c r="AD1819" i="6"/>
  <c r="AD1826" i="6"/>
  <c r="AD1828" i="6"/>
  <c r="AD1835" i="6"/>
  <c r="AD1837" i="6"/>
  <c r="AD1844" i="6"/>
  <c r="AD1846" i="6"/>
  <c r="AD1853" i="6"/>
  <c r="AD1855" i="6"/>
  <c r="AD1862" i="6"/>
  <c r="AD1864" i="6"/>
  <c r="AD55" i="6"/>
  <c r="AD60" i="6"/>
  <c r="AD69" i="6"/>
  <c r="AD74" i="6"/>
  <c r="AD81" i="6"/>
  <c r="AD86" i="6"/>
  <c r="AD93" i="6"/>
  <c r="AD95" i="6"/>
  <c r="AD97" i="6"/>
  <c r="AD99" i="6"/>
  <c r="AD101" i="6"/>
  <c r="AD103" i="6"/>
  <c r="AD105" i="6"/>
  <c r="AD107" i="6"/>
  <c r="AD109" i="6"/>
  <c r="AD111" i="6"/>
  <c r="AD283" i="6"/>
  <c r="AD1674" i="6"/>
  <c r="AD1755" i="6"/>
  <c r="AD1761" i="6"/>
  <c r="AD1776" i="6"/>
  <c r="AD1779" i="6"/>
  <c r="AD1788" i="6"/>
  <c r="AD1796" i="6"/>
  <c r="AD1812" i="6"/>
  <c r="AD1821" i="6"/>
  <c r="AD1830" i="6"/>
  <c r="AD1839" i="6"/>
  <c r="AD1848" i="6"/>
  <c r="AD1857" i="6"/>
  <c r="AD1866" i="6"/>
  <c r="AD53" i="6"/>
  <c r="AD58" i="6"/>
  <c r="AD67" i="6"/>
  <c r="AD72" i="6"/>
  <c r="AD79" i="6"/>
  <c r="AD84" i="6"/>
  <c r="AD91" i="6"/>
  <c r="AD204" i="6"/>
  <c r="AD206" i="6"/>
  <c r="AD1529" i="6"/>
  <c r="AD1728" i="6"/>
  <c r="AD1758" i="6"/>
  <c r="AD1777" i="6"/>
  <c r="AD1797" i="6"/>
  <c r="AD1805" i="6"/>
  <c r="AD1818" i="6"/>
  <c r="AD1827" i="6"/>
  <c r="AD1836" i="6"/>
  <c r="AD1845" i="6"/>
  <c r="AD1854" i="6"/>
  <c r="AD1863" i="6"/>
  <c r="AD1874" i="6"/>
  <c r="AD54" i="6"/>
  <c r="AD61" i="6"/>
  <c r="AD68" i="6"/>
  <c r="AD75" i="6"/>
  <c r="AD80" i="6"/>
  <c r="AD87" i="6"/>
  <c r="AD92" i="6"/>
  <c r="AD94" i="6"/>
  <c r="AD96" i="6"/>
  <c r="AD98" i="6"/>
  <c r="AD100" i="6"/>
  <c r="AD102" i="6"/>
  <c r="AD104" i="6"/>
  <c r="AD106" i="6"/>
  <c r="AD108" i="6"/>
  <c r="AD110" i="6"/>
  <c r="AD203" i="6"/>
  <c r="AD1816" i="6"/>
  <c r="AD57" i="6"/>
  <c r="AD70" i="6"/>
  <c r="AD77" i="6"/>
  <c r="AD114" i="6"/>
  <c r="AD120" i="6"/>
  <c r="AD126" i="6"/>
  <c r="AD132" i="6"/>
  <c r="AD138" i="6"/>
  <c r="AD144" i="6"/>
  <c r="AD150" i="6"/>
  <c r="AD156" i="6"/>
  <c r="AD162" i="6"/>
  <c r="AD168" i="6"/>
  <c r="AD174" i="6"/>
  <c r="AD180" i="6"/>
  <c r="AD186" i="6"/>
  <c r="AD192" i="6"/>
  <c r="AD198" i="6"/>
  <c r="AD213" i="6"/>
  <c r="AD219" i="6"/>
  <c r="AD225" i="6"/>
  <c r="AD231" i="6"/>
  <c r="AD237" i="6"/>
  <c r="AD243" i="6"/>
  <c r="AD271" i="6"/>
  <c r="AD276" i="6"/>
  <c r="AD285" i="6"/>
  <c r="AD396" i="6"/>
  <c r="AD398" i="6"/>
  <c r="AD400" i="6"/>
  <c r="AD447" i="6"/>
  <c r="AD449" i="6"/>
  <c r="AD451" i="6"/>
  <c r="AD453" i="6"/>
  <c r="AD455" i="6"/>
  <c r="AD457" i="6"/>
  <c r="AD459" i="6"/>
  <c r="AD461" i="6"/>
  <c r="AD463" i="6"/>
  <c r="AD465" i="6"/>
  <c r="AD467" i="6"/>
  <c r="AD469" i="6"/>
  <c r="AD471" i="6"/>
  <c r="AD473" i="6"/>
  <c r="AD475" i="6"/>
  <c r="AD477" i="6"/>
  <c r="AD479" i="6"/>
  <c r="AD481" i="6"/>
  <c r="AD483" i="6"/>
  <c r="AD485" i="6"/>
  <c r="AD487" i="6"/>
  <c r="AD489" i="6"/>
  <c r="AD491" i="6"/>
  <c r="AD493" i="6"/>
  <c r="AD495" i="6"/>
  <c r="AD497" i="6"/>
  <c r="AD499" i="6"/>
  <c r="AD501" i="6"/>
  <c r="AD503" i="6"/>
  <c r="AD505" i="6"/>
  <c r="AD507" i="6"/>
  <c r="AD509" i="6"/>
  <c r="AD511" i="6"/>
  <c r="AD513" i="6"/>
  <c r="AD1625" i="6"/>
  <c r="AD1859" i="6"/>
  <c r="AD51" i="6"/>
  <c r="AD64" i="6"/>
  <c r="AD71" i="6"/>
  <c r="AD115" i="6"/>
  <c r="AD121" i="6"/>
  <c r="AD127" i="6"/>
  <c r="AD133" i="6"/>
  <c r="AD139" i="6"/>
  <c r="AD145" i="6"/>
  <c r="AD151" i="6"/>
  <c r="AD157" i="6"/>
  <c r="AD163" i="6"/>
  <c r="AD169" i="6"/>
  <c r="AD175" i="6"/>
  <c r="AD181" i="6"/>
  <c r="AD187" i="6"/>
  <c r="AD193" i="6"/>
  <c r="AD199" i="6"/>
  <c r="AD208" i="6"/>
  <c r="AD214" i="6"/>
  <c r="AD220" i="6"/>
  <c r="AD226" i="6"/>
  <c r="AD232" i="6"/>
  <c r="AD238" i="6"/>
  <c r="AD244" i="6"/>
  <c r="AD249" i="6"/>
  <c r="AD253" i="6"/>
  <c r="AD257" i="6"/>
  <c r="AD261" i="6"/>
  <c r="AD265" i="6"/>
  <c r="AD269" i="6"/>
  <c r="AD274" i="6"/>
  <c r="AD281" i="6"/>
  <c r="AD287" i="6"/>
  <c r="AD289" i="6"/>
  <c r="AD291" i="6"/>
  <c r="AD293" i="6"/>
  <c r="AD295" i="6"/>
  <c r="AD297" i="6"/>
  <c r="AD299" i="6"/>
  <c r="AD301" i="6"/>
  <c r="AD303" i="6"/>
  <c r="AD305" i="6"/>
  <c r="AD307" i="6"/>
  <c r="AD309" i="6"/>
  <c r="AD311" i="6"/>
  <c r="AD313" i="6"/>
  <c r="AD315" i="6"/>
  <c r="AD317" i="6"/>
  <c r="AD319" i="6"/>
  <c r="AD321" i="6"/>
  <c r="AD323" i="6"/>
  <c r="AD325" i="6"/>
  <c r="AD327" i="6"/>
  <c r="AD329" i="6"/>
  <c r="AD331" i="6"/>
  <c r="AD333" i="6"/>
  <c r="AD335" i="6"/>
  <c r="AD337" i="6"/>
  <c r="AD339" i="6"/>
  <c r="AD341" i="6"/>
  <c r="AD343" i="6"/>
  <c r="AD345" i="6"/>
  <c r="AD347" i="6"/>
  <c r="AD349" i="6"/>
  <c r="AD351" i="6"/>
  <c r="AD353" i="6"/>
  <c r="AD355" i="6"/>
  <c r="AD357" i="6"/>
  <c r="AD359" i="6"/>
  <c r="AD361" i="6"/>
  <c r="AD363" i="6"/>
  <c r="AD365" i="6"/>
  <c r="AD367" i="6"/>
  <c r="AD369" i="6"/>
  <c r="AD371" i="6"/>
  <c r="AD373" i="6"/>
  <c r="AD375" i="6"/>
  <c r="AD377" i="6"/>
  <c r="AD379" i="6"/>
  <c r="AD381" i="6"/>
  <c r="AD402" i="6"/>
  <c r="AD1773" i="6"/>
  <c r="AD1791" i="6"/>
  <c r="AD1841" i="6"/>
  <c r="AD1860" i="6"/>
  <c r="AD1871" i="6"/>
  <c r="AD65" i="6"/>
  <c r="AD116" i="6"/>
  <c r="AD122" i="6"/>
  <c r="AD128" i="6"/>
  <c r="AD134" i="6"/>
  <c r="AD140" i="6"/>
  <c r="AD146" i="6"/>
  <c r="AD152" i="6"/>
  <c r="AD158" i="6"/>
  <c r="AD164" i="6"/>
  <c r="AD170" i="6"/>
  <c r="AD176" i="6"/>
  <c r="AD182" i="6"/>
  <c r="AD188" i="6"/>
  <c r="AD194" i="6"/>
  <c r="AD200" i="6"/>
  <c r="AD209" i="6"/>
  <c r="AD215" i="6"/>
  <c r="AD221" i="6"/>
  <c r="AD227" i="6"/>
  <c r="AD233" i="6"/>
  <c r="AD239" i="6"/>
  <c r="AD245" i="6"/>
  <c r="AD250" i="6"/>
  <c r="AD254" i="6"/>
  <c r="AD258" i="6"/>
  <c r="AD262" i="6"/>
  <c r="AD266" i="6"/>
  <c r="AD272" i="6"/>
  <c r="AD279" i="6"/>
  <c r="AD383" i="6"/>
  <c r="AD385" i="6"/>
  <c r="AD387" i="6"/>
  <c r="AD389" i="6"/>
  <c r="AD391" i="6"/>
  <c r="AD393" i="6"/>
  <c r="AD395" i="6"/>
  <c r="AD404" i="6"/>
  <c r="AD406" i="6"/>
  <c r="AD408" i="6"/>
  <c r="AD410" i="6"/>
  <c r="AD412" i="6"/>
  <c r="AD414" i="6"/>
  <c r="AD416" i="6"/>
  <c r="AD418" i="6"/>
  <c r="AD420" i="6"/>
  <c r="AD422" i="6"/>
  <c r="AD424" i="6"/>
  <c r="AD426" i="6"/>
  <c r="AD428" i="6"/>
  <c r="AD430" i="6"/>
  <c r="AD432" i="6"/>
  <c r="AD434" i="6"/>
  <c r="AD436" i="6"/>
  <c r="AD438" i="6"/>
  <c r="AD440" i="6"/>
  <c r="AD442" i="6"/>
  <c r="AD444" i="6"/>
  <c r="AD1832" i="6"/>
  <c r="AD1843" i="6"/>
  <c r="AD1850" i="6"/>
  <c r="AD1861" i="6"/>
  <c r="AD1872" i="6"/>
  <c r="AD88" i="6"/>
  <c r="AD117" i="6"/>
  <c r="AD123" i="6"/>
  <c r="AD129" i="6"/>
  <c r="AD135" i="6"/>
  <c r="AD141" i="6"/>
  <c r="AD147" i="6"/>
  <c r="AD153" i="6"/>
  <c r="AD159" i="6"/>
  <c r="AD165" i="6"/>
  <c r="AD171" i="6"/>
  <c r="AD177" i="6"/>
  <c r="AD183" i="6"/>
  <c r="AD189" i="6"/>
  <c r="AD195" i="6"/>
  <c r="AD201" i="6"/>
  <c r="AD210" i="6"/>
  <c r="AD216" i="6"/>
  <c r="AD222" i="6"/>
  <c r="AD228" i="6"/>
  <c r="AD234" i="6"/>
  <c r="AD240" i="6"/>
  <c r="AD246" i="6"/>
  <c r="AD270" i="6"/>
  <c r="AD277" i="6"/>
  <c r="AD282" i="6"/>
  <c r="AD284" i="6"/>
  <c r="AD286" i="6"/>
  <c r="AD397" i="6"/>
  <c r="AD399" i="6"/>
  <c r="AD401" i="6"/>
  <c r="AD446" i="6"/>
  <c r="AD448" i="6"/>
  <c r="AD450" i="6"/>
  <c r="AD452" i="6"/>
  <c r="AD454" i="6"/>
  <c r="AD456" i="6"/>
  <c r="AD458" i="6"/>
  <c r="AD460" i="6"/>
  <c r="AD462" i="6"/>
  <c r="AD464" i="6"/>
  <c r="AD466" i="6"/>
  <c r="AD468" i="6"/>
  <c r="AD470" i="6"/>
  <c r="AD472" i="6"/>
  <c r="AD474" i="6"/>
  <c r="AD476" i="6"/>
  <c r="AD478" i="6"/>
  <c r="AD480" i="6"/>
  <c r="AD482" i="6"/>
  <c r="AD484" i="6"/>
  <c r="AD486" i="6"/>
  <c r="AD488" i="6"/>
  <c r="AD490" i="6"/>
  <c r="AD492" i="6"/>
  <c r="AD494" i="6"/>
  <c r="AD496" i="6"/>
  <c r="AD498" i="6"/>
  <c r="AD500" i="6"/>
  <c r="AD502" i="6"/>
  <c r="AD504" i="6"/>
  <c r="AD506" i="6"/>
  <c r="AD508" i="6"/>
  <c r="AD510" i="6"/>
  <c r="AD512" i="6"/>
  <c r="AD514" i="6"/>
  <c r="AD516" i="6"/>
  <c r="AD518" i="6"/>
  <c r="AD1762" i="6"/>
  <c r="AD1799" i="6"/>
  <c r="AD1814" i="6"/>
  <c r="AD1825" i="6"/>
  <c r="AD1852" i="6"/>
  <c r="AD1868" i="6"/>
  <c r="AD56" i="6"/>
  <c r="AD63" i="6"/>
  <c r="AD76" i="6"/>
  <c r="AD83" i="6"/>
  <c r="AD113" i="6"/>
  <c r="AD119" i="6"/>
  <c r="AD125" i="6"/>
  <c r="AD131" i="6"/>
  <c r="AD137" i="6"/>
  <c r="AD143" i="6"/>
  <c r="AD149" i="6"/>
  <c r="AD155" i="6"/>
  <c r="AD161" i="6"/>
  <c r="AD167" i="6"/>
  <c r="AD173" i="6"/>
  <c r="AD179" i="6"/>
  <c r="AD185" i="6"/>
  <c r="AD191" i="6"/>
  <c r="AD197" i="6"/>
  <c r="AD212" i="6"/>
  <c r="AD218" i="6"/>
  <c r="AD224" i="6"/>
  <c r="AD230" i="6"/>
  <c r="AD236" i="6"/>
  <c r="AD242" i="6"/>
  <c r="AD248" i="6"/>
  <c r="AD252" i="6"/>
  <c r="AD256" i="6"/>
  <c r="AD260" i="6"/>
  <c r="AD264" i="6"/>
  <c r="AD268" i="6"/>
  <c r="AD273" i="6"/>
  <c r="AD278" i="6"/>
  <c r="AD384" i="6"/>
  <c r="AD386" i="6"/>
  <c r="AD388" i="6"/>
  <c r="AD390" i="6"/>
  <c r="AD392" i="6"/>
  <c r="AD394" i="6"/>
  <c r="AD405" i="6"/>
  <c r="AD407" i="6"/>
  <c r="AD409" i="6"/>
  <c r="AD411" i="6"/>
  <c r="AD413" i="6"/>
  <c r="AD415" i="6"/>
  <c r="AD417" i="6"/>
  <c r="AD419" i="6"/>
  <c r="AD421" i="6"/>
  <c r="AD423" i="6"/>
  <c r="AD425" i="6"/>
  <c r="AD427" i="6"/>
  <c r="AD429" i="6"/>
  <c r="AD431" i="6"/>
  <c r="AD433" i="6"/>
  <c r="AD435" i="6"/>
  <c r="AD437" i="6"/>
  <c r="AD439" i="6"/>
  <c r="AD441" i="6"/>
  <c r="AD443" i="6"/>
  <c r="AD445" i="6"/>
  <c r="AD590" i="6"/>
  <c r="AD592" i="6"/>
  <c r="AD594" i="6"/>
  <c r="AD596" i="6"/>
  <c r="AD598" i="6"/>
  <c r="AD600" i="6"/>
  <c r="AD602" i="6"/>
  <c r="AD604" i="6"/>
  <c r="AD606" i="6"/>
  <c r="AD608" i="6"/>
  <c r="AD610" i="6"/>
  <c r="AD612" i="6"/>
  <c r="AD614" i="6"/>
  <c r="AD616" i="6"/>
  <c r="AD618" i="6"/>
  <c r="AD620" i="6"/>
  <c r="AD622" i="6"/>
  <c r="AD624" i="6"/>
  <c r="AD626" i="6"/>
  <c r="AD628" i="6"/>
  <c r="AD630" i="6"/>
  <c r="AD632" i="6"/>
  <c r="AD634" i="6"/>
  <c r="AD636" i="6"/>
  <c r="AD638" i="6"/>
  <c r="AD640" i="6"/>
  <c r="AD642" i="6"/>
  <c r="AD644" i="6"/>
  <c r="AD646" i="6"/>
  <c r="AD648" i="6"/>
  <c r="AD650" i="6"/>
  <c r="AD652" i="6"/>
  <c r="AD654" i="6"/>
  <c r="AD656" i="6"/>
  <c r="AD658" i="6"/>
  <c r="AD1677" i="6"/>
  <c r="AD1834" i="6"/>
  <c r="AD142" i="6"/>
  <c r="AD178" i="6"/>
  <c r="AD229" i="6"/>
  <c r="AD259" i="6"/>
  <c r="AD290" i="6"/>
  <c r="AD302" i="6"/>
  <c r="AD314" i="6"/>
  <c r="AD326" i="6"/>
  <c r="AD338" i="6"/>
  <c r="AD350" i="6"/>
  <c r="AD362" i="6"/>
  <c r="AD374" i="6"/>
  <c r="AD517" i="6"/>
  <c r="AD662" i="6"/>
  <c r="AD669" i="6"/>
  <c r="AD674" i="6"/>
  <c r="AD681" i="6"/>
  <c r="AD686" i="6"/>
  <c r="AD693" i="6"/>
  <c r="AD698" i="6"/>
  <c r="AD705" i="6"/>
  <c r="AD710" i="6"/>
  <c r="AD717" i="6"/>
  <c r="AD722" i="6"/>
  <c r="AD729" i="6"/>
  <c r="AD863" i="6"/>
  <c r="AD872" i="6"/>
  <c r="AD874" i="6"/>
  <c r="AD925" i="6"/>
  <c r="AD927" i="6"/>
  <c r="AD929" i="6"/>
  <c r="AD931" i="6"/>
  <c r="AD82" i="6"/>
  <c r="AD148" i="6"/>
  <c r="AD184" i="6"/>
  <c r="AD235" i="6"/>
  <c r="AD263" i="6"/>
  <c r="AD280" i="6"/>
  <c r="AD292" i="6"/>
  <c r="AD304" i="6"/>
  <c r="AD316" i="6"/>
  <c r="AD328" i="6"/>
  <c r="AD340" i="6"/>
  <c r="AD352" i="6"/>
  <c r="AD364" i="6"/>
  <c r="AD376" i="6"/>
  <c r="AD520" i="6"/>
  <c r="AD523" i="6"/>
  <c r="AD526" i="6"/>
  <c r="AD529" i="6"/>
  <c r="AD532" i="6"/>
  <c r="AD535" i="6"/>
  <c r="AD538" i="6"/>
  <c r="AD541" i="6"/>
  <c r="AD544" i="6"/>
  <c r="AD547" i="6"/>
  <c r="AD550" i="6"/>
  <c r="AD553" i="6"/>
  <c r="AD556" i="6"/>
  <c r="AD559" i="6"/>
  <c r="AD562" i="6"/>
  <c r="AD565" i="6"/>
  <c r="AD568" i="6"/>
  <c r="AD571" i="6"/>
  <c r="AD574" i="6"/>
  <c r="AD577" i="6"/>
  <c r="AD580" i="6"/>
  <c r="AD583" i="6"/>
  <c r="AD586" i="6"/>
  <c r="AD591" i="6"/>
  <c r="AD597" i="6"/>
  <c r="AD603" i="6"/>
  <c r="AD609" i="6"/>
  <c r="AD615" i="6"/>
  <c r="AD621" i="6"/>
  <c r="AD627" i="6"/>
  <c r="AD633" i="6"/>
  <c r="AD639" i="6"/>
  <c r="AD645" i="6"/>
  <c r="AD651" i="6"/>
  <c r="AD657" i="6"/>
  <c r="AD660" i="6"/>
  <c r="AD667" i="6"/>
  <c r="AD672" i="6"/>
  <c r="AD679" i="6"/>
  <c r="AD684" i="6"/>
  <c r="AD691" i="6"/>
  <c r="AD696" i="6"/>
  <c r="AD703" i="6"/>
  <c r="AD708" i="6"/>
  <c r="AD715" i="6"/>
  <c r="AD720" i="6"/>
  <c r="AD727" i="6"/>
  <c r="AD732" i="6"/>
  <c r="AD734" i="6"/>
  <c r="AD736" i="6"/>
  <c r="AD738" i="6"/>
  <c r="AD740" i="6"/>
  <c r="AD742" i="6"/>
  <c r="AD744" i="6"/>
  <c r="AD746" i="6"/>
  <c r="AD748" i="6"/>
  <c r="AD750" i="6"/>
  <c r="AD752" i="6"/>
  <c r="AD754" i="6"/>
  <c r="AD756" i="6"/>
  <c r="AD758" i="6"/>
  <c r="AD760" i="6"/>
  <c r="AD762" i="6"/>
  <c r="AD764" i="6"/>
  <c r="AD766" i="6"/>
  <c r="AD768" i="6"/>
  <c r="AD770" i="6"/>
  <c r="AD772" i="6"/>
  <c r="AD774" i="6"/>
  <c r="AD776" i="6"/>
  <c r="AD778" i="6"/>
  <c r="AD780" i="6"/>
  <c r="AD782" i="6"/>
  <c r="AD784" i="6"/>
  <c r="AD786" i="6"/>
  <c r="AD788" i="6"/>
  <c r="AD790" i="6"/>
  <c r="AD792" i="6"/>
  <c r="AD794" i="6"/>
  <c r="AD796" i="6"/>
  <c r="AD798" i="6"/>
  <c r="AD800" i="6"/>
  <c r="AD802" i="6"/>
  <c r="AD804" i="6"/>
  <c r="AD806" i="6"/>
  <c r="AD808" i="6"/>
  <c r="AD810" i="6"/>
  <c r="AD812" i="6"/>
  <c r="AD865" i="6"/>
  <c r="AD867" i="6"/>
  <c r="AD876" i="6"/>
  <c r="AD878" i="6"/>
  <c r="AD880" i="6"/>
  <c r="AD882" i="6"/>
  <c r="AD884" i="6"/>
  <c r="AD886" i="6"/>
  <c r="AD1851" i="6"/>
  <c r="AD89" i="6"/>
  <c r="AD118" i="6"/>
  <c r="AD154" i="6"/>
  <c r="AD190" i="6"/>
  <c r="AD241" i="6"/>
  <c r="AD267" i="6"/>
  <c r="AD294" i="6"/>
  <c r="AD306" i="6"/>
  <c r="AD318" i="6"/>
  <c r="AD330" i="6"/>
  <c r="AD342" i="6"/>
  <c r="AD354" i="6"/>
  <c r="AD366" i="6"/>
  <c r="AD378" i="6"/>
  <c r="AD515" i="6"/>
  <c r="AD665" i="6"/>
  <c r="AD670" i="6"/>
  <c r="AD677" i="6"/>
  <c r="AD682" i="6"/>
  <c r="AD689" i="6"/>
  <c r="AD694" i="6"/>
  <c r="AD701" i="6"/>
  <c r="AD706" i="6"/>
  <c r="AD713" i="6"/>
  <c r="AD718" i="6"/>
  <c r="AD725" i="6"/>
  <c r="AD730" i="6"/>
  <c r="AD814" i="6"/>
  <c r="AD816" i="6"/>
  <c r="AD818" i="6"/>
  <c r="AD820" i="6"/>
  <c r="AD822" i="6"/>
  <c r="AD824" i="6"/>
  <c r="AD826" i="6"/>
  <c r="AD828" i="6"/>
  <c r="AD830" i="6"/>
  <c r="AD832" i="6"/>
  <c r="AD834" i="6"/>
  <c r="AD836" i="6"/>
  <c r="AD838" i="6"/>
  <c r="AD840" i="6"/>
  <c r="AD842" i="6"/>
  <c r="AD844" i="6"/>
  <c r="AD846" i="6"/>
  <c r="AD848" i="6"/>
  <c r="AD850" i="6"/>
  <c r="AD852" i="6"/>
  <c r="AD854" i="6"/>
  <c r="AD856" i="6"/>
  <c r="AD858" i="6"/>
  <c r="AD860" i="6"/>
  <c r="AD62" i="6"/>
  <c r="AD124" i="6"/>
  <c r="AD160" i="6"/>
  <c r="AD196" i="6"/>
  <c r="AD211" i="6"/>
  <c r="AD247" i="6"/>
  <c r="AD296" i="6"/>
  <c r="AD308" i="6"/>
  <c r="AD320" i="6"/>
  <c r="AD332" i="6"/>
  <c r="AD344" i="6"/>
  <c r="AD356" i="6"/>
  <c r="AD368" i="6"/>
  <c r="AD380" i="6"/>
  <c r="AD521" i="6"/>
  <c r="AD524" i="6"/>
  <c r="AD527" i="6"/>
  <c r="AD530" i="6"/>
  <c r="AD533" i="6"/>
  <c r="AD536" i="6"/>
  <c r="AD539" i="6"/>
  <c r="AD542" i="6"/>
  <c r="AD545" i="6"/>
  <c r="AD548" i="6"/>
  <c r="AD551" i="6"/>
  <c r="AD554" i="6"/>
  <c r="AD557" i="6"/>
  <c r="AD560" i="6"/>
  <c r="AD563" i="6"/>
  <c r="AD566" i="6"/>
  <c r="AD569" i="6"/>
  <c r="AD572" i="6"/>
  <c r="AD575" i="6"/>
  <c r="AD578" i="6"/>
  <c r="AD581" i="6"/>
  <c r="AD584" i="6"/>
  <c r="AD587" i="6"/>
  <c r="AD589" i="6"/>
  <c r="AD595" i="6"/>
  <c r="AD601" i="6"/>
  <c r="AD607" i="6"/>
  <c r="AD613" i="6"/>
  <c r="AD619" i="6"/>
  <c r="AD625" i="6"/>
  <c r="AD631" i="6"/>
  <c r="AD637" i="6"/>
  <c r="AD643" i="6"/>
  <c r="AD649" i="6"/>
  <c r="AD655" i="6"/>
  <c r="AD663" i="6"/>
  <c r="AD668" i="6"/>
  <c r="AD675" i="6"/>
  <c r="AD680" i="6"/>
  <c r="AD687" i="6"/>
  <c r="AD692" i="6"/>
  <c r="AD699" i="6"/>
  <c r="AD704" i="6"/>
  <c r="AD711" i="6"/>
  <c r="AD716" i="6"/>
  <c r="AD723" i="6"/>
  <c r="AD728" i="6"/>
  <c r="AD862" i="6"/>
  <c r="AD871" i="6"/>
  <c r="AD873" i="6"/>
  <c r="AD875" i="6"/>
  <c r="AD1823" i="6"/>
  <c r="AD136" i="6"/>
  <c r="AD172" i="6"/>
  <c r="AD223" i="6"/>
  <c r="AD255" i="6"/>
  <c r="AD275" i="6"/>
  <c r="AD288" i="6"/>
  <c r="AD300" i="6"/>
  <c r="AD312" i="6"/>
  <c r="AD324" i="6"/>
  <c r="AD336" i="6"/>
  <c r="AD348" i="6"/>
  <c r="AD360" i="6"/>
  <c r="AD372" i="6"/>
  <c r="AD403" i="6"/>
  <c r="AD522" i="6"/>
  <c r="AD525" i="6"/>
  <c r="AD528" i="6"/>
  <c r="AD531" i="6"/>
  <c r="AD534" i="6"/>
  <c r="AD537" i="6"/>
  <c r="AD540" i="6"/>
  <c r="AD543" i="6"/>
  <c r="AD546" i="6"/>
  <c r="AD549" i="6"/>
  <c r="AD552" i="6"/>
  <c r="AD555" i="6"/>
  <c r="AD558" i="6"/>
  <c r="AD561" i="6"/>
  <c r="AD564" i="6"/>
  <c r="AD567" i="6"/>
  <c r="AD570" i="6"/>
  <c r="AD573" i="6"/>
  <c r="AD576" i="6"/>
  <c r="AD579" i="6"/>
  <c r="AD582" i="6"/>
  <c r="AD585" i="6"/>
  <c r="AD588" i="6"/>
  <c r="AD593" i="6"/>
  <c r="AD599" i="6"/>
  <c r="AD605" i="6"/>
  <c r="AD611" i="6"/>
  <c r="AD617" i="6"/>
  <c r="AD623" i="6"/>
  <c r="AD629" i="6"/>
  <c r="AD635" i="6"/>
  <c r="AD641" i="6"/>
  <c r="AD647" i="6"/>
  <c r="AD653" i="6"/>
  <c r="AD659" i="6"/>
  <c r="AD664" i="6"/>
  <c r="AD671" i="6"/>
  <c r="AD676" i="6"/>
  <c r="AD683" i="6"/>
  <c r="AD688" i="6"/>
  <c r="AD695" i="6"/>
  <c r="AD700" i="6"/>
  <c r="AD707" i="6"/>
  <c r="AD712" i="6"/>
  <c r="AD719" i="6"/>
  <c r="AD724" i="6"/>
  <c r="AD731" i="6"/>
  <c r="AD813" i="6"/>
  <c r="AD815" i="6"/>
  <c r="AD817" i="6"/>
  <c r="AD819" i="6"/>
  <c r="AD821" i="6"/>
  <c r="AD823" i="6"/>
  <c r="AD825" i="6"/>
  <c r="AD827" i="6"/>
  <c r="AD829" i="6"/>
  <c r="AD831" i="6"/>
  <c r="AD833" i="6"/>
  <c r="AD835" i="6"/>
  <c r="AD837" i="6"/>
  <c r="AD839" i="6"/>
  <c r="AD841" i="6"/>
  <c r="AD843" i="6"/>
  <c r="AD845" i="6"/>
  <c r="AD847" i="6"/>
  <c r="AD849" i="6"/>
  <c r="AD851" i="6"/>
  <c r="AD853" i="6"/>
  <c r="AD855" i="6"/>
  <c r="AD857" i="6"/>
  <c r="AD859" i="6"/>
  <c r="AD861" i="6"/>
  <c r="AD868" i="6"/>
  <c r="AD870" i="6"/>
  <c r="AD921" i="6"/>
  <c r="AD923" i="6"/>
  <c r="AD1042" i="6"/>
  <c r="AD1044" i="6"/>
  <c r="AD1046" i="6"/>
  <c r="AD1048" i="6"/>
  <c r="AD1050" i="6"/>
  <c r="AD1052" i="6"/>
  <c r="AD1054" i="6"/>
  <c r="AD1056" i="6"/>
  <c r="AD1058" i="6"/>
  <c r="AD1060" i="6"/>
  <c r="AD1062" i="6"/>
  <c r="AD1064" i="6"/>
  <c r="AD1066" i="6"/>
  <c r="AD1068" i="6"/>
  <c r="AD1070" i="6"/>
  <c r="AD1072" i="6"/>
  <c r="AD1074" i="6"/>
  <c r="AD298" i="6"/>
  <c r="AD370" i="6"/>
  <c r="AD678" i="6"/>
  <c r="AD721" i="6"/>
  <c r="AD735" i="6"/>
  <c r="AD747" i="6"/>
  <c r="AD759" i="6"/>
  <c r="AD771" i="6"/>
  <c r="AD783" i="6"/>
  <c r="AD795" i="6"/>
  <c r="AD807" i="6"/>
  <c r="AD877" i="6"/>
  <c r="AD883" i="6"/>
  <c r="AD895" i="6"/>
  <c r="AD901" i="6"/>
  <c r="AD907" i="6"/>
  <c r="AD913" i="6"/>
  <c r="AD919" i="6"/>
  <c r="AD922" i="6"/>
  <c r="AD938" i="6"/>
  <c r="AD943" i="6"/>
  <c r="AD950" i="6"/>
  <c r="AD955" i="6"/>
  <c r="AD962" i="6"/>
  <c r="AD967" i="6"/>
  <c r="AD974" i="6"/>
  <c r="AD979" i="6"/>
  <c r="AD986" i="6"/>
  <c r="AD991" i="6"/>
  <c r="AD998" i="6"/>
  <c r="AD1003" i="6"/>
  <c r="AD1010" i="6"/>
  <c r="AD1015" i="6"/>
  <c r="AD1022" i="6"/>
  <c r="AD1027" i="6"/>
  <c r="AD1034" i="6"/>
  <c r="AD1041" i="6"/>
  <c r="AD1043" i="6"/>
  <c r="AD1055" i="6"/>
  <c r="AD1067" i="6"/>
  <c r="AD1081" i="6"/>
  <c r="AD1086" i="6"/>
  <c r="AD1095" i="6"/>
  <c r="AD1100" i="6"/>
  <c r="AD1107" i="6"/>
  <c r="AD1112" i="6"/>
  <c r="AD1119" i="6"/>
  <c r="AD1124" i="6"/>
  <c r="AD1131" i="6"/>
  <c r="AD1136" i="6"/>
  <c r="AD1143" i="6"/>
  <c r="AD1148" i="6"/>
  <c r="AD1155" i="6"/>
  <c r="AD1160" i="6"/>
  <c r="AD1167" i="6"/>
  <c r="AD1172" i="6"/>
  <c r="AD1179" i="6"/>
  <c r="AD1181" i="6"/>
  <c r="AD1183" i="6"/>
  <c r="AD1185" i="6"/>
  <c r="AD1187" i="6"/>
  <c r="AD1189" i="6"/>
  <c r="AD1191" i="6"/>
  <c r="AD1193" i="6"/>
  <c r="AD1195" i="6"/>
  <c r="AD1197" i="6"/>
  <c r="AD1199" i="6"/>
  <c r="AD1201" i="6"/>
  <c r="AD1203" i="6"/>
  <c r="AD1205" i="6"/>
  <c r="AD1207" i="6"/>
  <c r="AD1209" i="6"/>
  <c r="AD1211" i="6"/>
  <c r="AD1300" i="6"/>
  <c r="AD1379" i="6"/>
  <c r="AD1381" i="6"/>
  <c r="AD7" i="6"/>
  <c r="AD9" i="6"/>
  <c r="AD11" i="6"/>
  <c r="AD13" i="6"/>
  <c r="AD15" i="6"/>
  <c r="AD17" i="6"/>
  <c r="AD19" i="6"/>
  <c r="AD21" i="6"/>
  <c r="AD23" i="6"/>
  <c r="AD25" i="6"/>
  <c r="AD27" i="6"/>
  <c r="AD29" i="6"/>
  <c r="AD31" i="6"/>
  <c r="AD33" i="6"/>
  <c r="AD35" i="6"/>
  <c r="AD37" i="6"/>
  <c r="AD39" i="6"/>
  <c r="AD41" i="6"/>
  <c r="AD43" i="6"/>
  <c r="AD45" i="6"/>
  <c r="AI7" i="6"/>
  <c r="AI9" i="6"/>
  <c r="AI11" i="6"/>
  <c r="AI13" i="6"/>
  <c r="AI15" i="6"/>
  <c r="AI17" i="6"/>
  <c r="AI19" i="6"/>
  <c r="AI21" i="6"/>
  <c r="AI23" i="6"/>
  <c r="AI25" i="6"/>
  <c r="AI27" i="6"/>
  <c r="AI29" i="6"/>
  <c r="AI31" i="6"/>
  <c r="AI33" i="6"/>
  <c r="AI35" i="6"/>
  <c r="AI37" i="6"/>
  <c r="AI39" i="6"/>
  <c r="AI41" i="6"/>
  <c r="AI43" i="6"/>
  <c r="AI45" i="6"/>
  <c r="AI52" i="6"/>
  <c r="AI54" i="6"/>
  <c r="AI56" i="6"/>
  <c r="AI58" i="6"/>
  <c r="AI60" i="6"/>
  <c r="AI62" i="6"/>
  <c r="AI64" i="6"/>
  <c r="AI66" i="6"/>
  <c r="AI68" i="6"/>
  <c r="AI70" i="6"/>
  <c r="AI72" i="6"/>
  <c r="AI74" i="6"/>
  <c r="AI76" i="6"/>
  <c r="AI78" i="6"/>
  <c r="AI80" i="6"/>
  <c r="AI82" i="6"/>
  <c r="AI84" i="6"/>
  <c r="AI86" i="6"/>
  <c r="AI88" i="6"/>
  <c r="AI90" i="6"/>
  <c r="AI92" i="6"/>
  <c r="AI94" i="6"/>
  <c r="AI96" i="6"/>
  <c r="AI98" i="6"/>
  <c r="AI100" i="6"/>
  <c r="AI102" i="6"/>
  <c r="AI104" i="6"/>
  <c r="AI106" i="6"/>
  <c r="AI108" i="6"/>
  <c r="AI110" i="6"/>
  <c r="AI112" i="6"/>
  <c r="AI114" i="6"/>
  <c r="AI116" i="6"/>
  <c r="AI118" i="6"/>
  <c r="AI120" i="6"/>
  <c r="AI122" i="6"/>
  <c r="AI124" i="6"/>
  <c r="AI126" i="6"/>
  <c r="AI128" i="6"/>
  <c r="AI130" i="6"/>
  <c r="AI132" i="6"/>
  <c r="AI134" i="6"/>
  <c r="AI136" i="6"/>
  <c r="AI138" i="6"/>
  <c r="AI140" i="6"/>
  <c r="AD130" i="6"/>
  <c r="AD217" i="6"/>
  <c r="AD310" i="6"/>
  <c r="AD382" i="6"/>
  <c r="AD666" i="6"/>
  <c r="AD709" i="6"/>
  <c r="AD737" i="6"/>
  <c r="AD749" i="6"/>
  <c r="AD761" i="6"/>
  <c r="AD773" i="6"/>
  <c r="AD785" i="6"/>
  <c r="AD797" i="6"/>
  <c r="AD809" i="6"/>
  <c r="AD889" i="6"/>
  <c r="AD896" i="6"/>
  <c r="AD902" i="6"/>
  <c r="AD908" i="6"/>
  <c r="AD914" i="6"/>
  <c r="AD920" i="6"/>
  <c r="AD928" i="6"/>
  <c r="AD936" i="6"/>
  <c r="AD941" i="6"/>
  <c r="AD948" i="6"/>
  <c r="AD953" i="6"/>
  <c r="AD960" i="6"/>
  <c r="AD965" i="6"/>
  <c r="AD972" i="6"/>
  <c r="AD977" i="6"/>
  <c r="AD984" i="6"/>
  <c r="AD989" i="6"/>
  <c r="AD996" i="6"/>
  <c r="AD1001" i="6"/>
  <c r="AD1008" i="6"/>
  <c r="AD1013" i="6"/>
  <c r="AD1020" i="6"/>
  <c r="AD1025" i="6"/>
  <c r="AD1032" i="6"/>
  <c r="AD1037" i="6"/>
  <c r="AD1039" i="6"/>
  <c r="AD1053" i="6"/>
  <c r="AD1065" i="6"/>
  <c r="AD1079" i="6"/>
  <c r="AD1084" i="6"/>
  <c r="AD1093" i="6"/>
  <c r="AD1098" i="6"/>
  <c r="AD1105" i="6"/>
  <c r="AD1110" i="6"/>
  <c r="AD1117" i="6"/>
  <c r="AD1122" i="6"/>
  <c r="AD1129" i="6"/>
  <c r="AD1134" i="6"/>
  <c r="AD1141" i="6"/>
  <c r="AD1146" i="6"/>
  <c r="AD1153" i="6"/>
  <c r="AD1158" i="6"/>
  <c r="AD1165" i="6"/>
  <c r="AD1170" i="6"/>
  <c r="AD1177" i="6"/>
  <c r="AD1213" i="6"/>
  <c r="AD1215" i="6"/>
  <c r="AD1217" i="6"/>
  <c r="AD1219" i="6"/>
  <c r="AD1221" i="6"/>
  <c r="AD1223" i="6"/>
  <c r="AD1225" i="6"/>
  <c r="AD1227" i="6"/>
  <c r="AD1229" i="6"/>
  <c r="AD1231" i="6"/>
  <c r="AD1233" i="6"/>
  <c r="AD1235" i="6"/>
  <c r="AD1237" i="6"/>
  <c r="AD1239" i="6"/>
  <c r="AD1241" i="6"/>
  <c r="AD1243" i="6"/>
  <c r="AD1245" i="6"/>
  <c r="AD1247" i="6"/>
  <c r="AD1249" i="6"/>
  <c r="AD1251" i="6"/>
  <c r="AD1253" i="6"/>
  <c r="AD1255" i="6"/>
  <c r="AD1257" i="6"/>
  <c r="AD1259" i="6"/>
  <c r="AD1261" i="6"/>
  <c r="AD1263" i="6"/>
  <c r="AD1265" i="6"/>
  <c r="AD1267" i="6"/>
  <c r="AD1269" i="6"/>
  <c r="AD1271" i="6"/>
  <c r="AD1273" i="6"/>
  <c r="AD1275" i="6"/>
  <c r="AD1277" i="6"/>
  <c r="AD1279" i="6"/>
  <c r="AD1281" i="6"/>
  <c r="AD1283" i="6"/>
  <c r="AD1285" i="6"/>
  <c r="AD1287" i="6"/>
  <c r="AD1289" i="6"/>
  <c r="AD1291" i="6"/>
  <c r="AD1293" i="6"/>
  <c r="AD1295" i="6"/>
  <c r="AD1302" i="6"/>
  <c r="AD1304" i="6"/>
  <c r="AD1306" i="6"/>
  <c r="AD1308" i="6"/>
  <c r="AD1310" i="6"/>
  <c r="AD1312" i="6"/>
  <c r="AD1314" i="6"/>
  <c r="AD1316" i="6"/>
  <c r="AD1318" i="6"/>
  <c r="AD1320" i="6"/>
  <c r="AD1322" i="6"/>
  <c r="AD1324" i="6"/>
  <c r="AD1326" i="6"/>
  <c r="AD1328" i="6"/>
  <c r="AD1330" i="6"/>
  <c r="AD1332" i="6"/>
  <c r="AD1334" i="6"/>
  <c r="AD1336" i="6"/>
  <c r="AD1338" i="6"/>
  <c r="AD1340" i="6"/>
  <c r="AD1342" i="6"/>
  <c r="AD1344" i="6"/>
  <c r="AD1346" i="6"/>
  <c r="AD1348" i="6"/>
  <c r="AD1350" i="6"/>
  <c r="AD1352" i="6"/>
  <c r="AD1354" i="6"/>
  <c r="AD1356" i="6"/>
  <c r="AD166" i="6"/>
  <c r="AD251" i="6"/>
  <c r="AD322" i="6"/>
  <c r="AD697" i="6"/>
  <c r="AD726" i="6"/>
  <c r="AD739" i="6"/>
  <c r="AD751" i="6"/>
  <c r="AD763" i="6"/>
  <c r="AD775" i="6"/>
  <c r="AD787" i="6"/>
  <c r="AD799" i="6"/>
  <c r="AD811" i="6"/>
  <c r="AD869" i="6"/>
  <c r="AD879" i="6"/>
  <c r="AD885" i="6"/>
  <c r="AD890" i="6"/>
  <c r="AD893" i="6"/>
  <c r="AD899" i="6"/>
  <c r="AD905" i="6"/>
  <c r="AD911" i="6"/>
  <c r="AD917" i="6"/>
  <c r="AD934" i="6"/>
  <c r="AD939" i="6"/>
  <c r="AD946" i="6"/>
  <c r="AD951" i="6"/>
  <c r="AD958" i="6"/>
  <c r="AD963" i="6"/>
  <c r="AD970" i="6"/>
  <c r="AD975" i="6"/>
  <c r="AD982" i="6"/>
  <c r="AD987" i="6"/>
  <c r="AD994" i="6"/>
  <c r="AD999" i="6"/>
  <c r="AD1006" i="6"/>
  <c r="AD1011" i="6"/>
  <c r="AD1018" i="6"/>
  <c r="AD1023" i="6"/>
  <c r="AD1030" i="6"/>
  <c r="AD1035" i="6"/>
  <c r="AD1051" i="6"/>
  <c r="AD1063" i="6"/>
  <c r="AD1077" i="6"/>
  <c r="AD1082" i="6"/>
  <c r="AD1089" i="6"/>
  <c r="AD1091" i="6"/>
  <c r="AD1096" i="6"/>
  <c r="AD1103" i="6"/>
  <c r="AD1108" i="6"/>
  <c r="AD1115" i="6"/>
  <c r="AD1120" i="6"/>
  <c r="AD1127" i="6"/>
  <c r="AD1132" i="6"/>
  <c r="AD1139" i="6"/>
  <c r="AD1144" i="6"/>
  <c r="AD1151" i="6"/>
  <c r="AD1156" i="6"/>
  <c r="AD1163" i="6"/>
  <c r="AD1168" i="6"/>
  <c r="AD1175" i="6"/>
  <c r="AD1297" i="6"/>
  <c r="AD1299" i="6"/>
  <c r="AD1358" i="6"/>
  <c r="AD1360" i="6"/>
  <c r="AD1362" i="6"/>
  <c r="AD1364" i="6"/>
  <c r="AD1366" i="6"/>
  <c r="AD1368" i="6"/>
  <c r="AD1370" i="6"/>
  <c r="AD1372" i="6"/>
  <c r="AD1374" i="6"/>
  <c r="AD1376" i="6"/>
  <c r="AD202" i="6"/>
  <c r="AD334" i="6"/>
  <c r="AD519" i="6"/>
  <c r="AD685" i="6"/>
  <c r="AD714" i="6"/>
  <c r="AD741" i="6"/>
  <c r="AD753" i="6"/>
  <c r="AD765" i="6"/>
  <c r="AD777" i="6"/>
  <c r="AD789" i="6"/>
  <c r="AD801" i="6"/>
  <c r="AD864" i="6"/>
  <c r="AD894" i="6"/>
  <c r="AD900" i="6"/>
  <c r="AD906" i="6"/>
  <c r="AD912" i="6"/>
  <c r="AD918" i="6"/>
  <c r="AD926" i="6"/>
  <c r="AD932" i="6"/>
  <c r="AD937" i="6"/>
  <c r="AD944" i="6"/>
  <c r="AD949" i="6"/>
  <c r="AD956" i="6"/>
  <c r="AD961" i="6"/>
  <c r="AD968" i="6"/>
  <c r="AD973" i="6"/>
  <c r="AD980" i="6"/>
  <c r="AD985" i="6"/>
  <c r="AD992" i="6"/>
  <c r="AD997" i="6"/>
  <c r="AD1004" i="6"/>
  <c r="AD1009" i="6"/>
  <c r="AD1016" i="6"/>
  <c r="AD1021" i="6"/>
  <c r="AD1028" i="6"/>
  <c r="AD1033" i="6"/>
  <c r="AD1049" i="6"/>
  <c r="AD1061" i="6"/>
  <c r="AD1073" i="6"/>
  <c r="AD1075" i="6"/>
  <c r="AD1080" i="6"/>
  <c r="AD1087" i="6"/>
  <c r="AD1094" i="6"/>
  <c r="AD1101" i="6"/>
  <c r="AD1106" i="6"/>
  <c r="AD1113" i="6"/>
  <c r="AD1118" i="6"/>
  <c r="AD1125" i="6"/>
  <c r="AD1130" i="6"/>
  <c r="AD1137" i="6"/>
  <c r="AD1142" i="6"/>
  <c r="AD1149" i="6"/>
  <c r="AD1154" i="6"/>
  <c r="AD1161" i="6"/>
  <c r="AD1166" i="6"/>
  <c r="AD1173" i="6"/>
  <c r="AD1178" i="6"/>
  <c r="AD1180" i="6"/>
  <c r="AD1182" i="6"/>
  <c r="AD1184" i="6"/>
  <c r="AD1186" i="6"/>
  <c r="AD1188" i="6"/>
  <c r="AD1190" i="6"/>
  <c r="AD1192" i="6"/>
  <c r="AD1194" i="6"/>
  <c r="AD1196" i="6"/>
  <c r="AD1198" i="6"/>
  <c r="AD1200" i="6"/>
  <c r="AD1202" i="6"/>
  <c r="AD1204" i="6"/>
  <c r="AD1206" i="6"/>
  <c r="AD1208" i="6"/>
  <c r="AD1210" i="6"/>
  <c r="AD1301" i="6"/>
  <c r="AD1378" i="6"/>
  <c r="AD1380" i="6"/>
  <c r="AD1382" i="6"/>
  <c r="AD8" i="6"/>
  <c r="AD10" i="6"/>
  <c r="AD12" i="6"/>
  <c r="AD14" i="6"/>
  <c r="AD16" i="6"/>
  <c r="AD18" i="6"/>
  <c r="AD20" i="6"/>
  <c r="AD22" i="6"/>
  <c r="AD24" i="6"/>
  <c r="AD26" i="6"/>
  <c r="AD28" i="6"/>
  <c r="AD30" i="6"/>
  <c r="AD32" i="6"/>
  <c r="AD34" i="6"/>
  <c r="AD36" i="6"/>
  <c r="AD38" i="6"/>
  <c r="AD40" i="6"/>
  <c r="AD42" i="6"/>
  <c r="AD44" i="6"/>
  <c r="AD6" i="6"/>
  <c r="AI8" i="6"/>
  <c r="AI10" i="6"/>
  <c r="AI12" i="6"/>
  <c r="AI14" i="6"/>
  <c r="AI16" i="6"/>
  <c r="AI18" i="6"/>
  <c r="AI20" i="6"/>
  <c r="AI22" i="6"/>
  <c r="AI24" i="6"/>
  <c r="AI26" i="6"/>
  <c r="AI28" i="6"/>
  <c r="AI30" i="6"/>
  <c r="AI32" i="6"/>
  <c r="AI34" i="6"/>
  <c r="AI36" i="6"/>
  <c r="AI38" i="6"/>
  <c r="AI40" i="6"/>
  <c r="AI42" i="6"/>
  <c r="AI44" i="6"/>
  <c r="AI51" i="6"/>
  <c r="AI53" i="6"/>
  <c r="AI55" i="6"/>
  <c r="AI57" i="6"/>
  <c r="AI59" i="6"/>
  <c r="AI61" i="6"/>
  <c r="AI63" i="6"/>
  <c r="AI65" i="6"/>
  <c r="AI67" i="6"/>
  <c r="AI69" i="6"/>
  <c r="AI71" i="6"/>
  <c r="AI73" i="6"/>
  <c r="AI75" i="6"/>
  <c r="AI77" i="6"/>
  <c r="AI79" i="6"/>
  <c r="AI81" i="6"/>
  <c r="AI83" i="6"/>
  <c r="AI85" i="6"/>
  <c r="AI87" i="6"/>
  <c r="AI89" i="6"/>
  <c r="AI91" i="6"/>
  <c r="AI93" i="6"/>
  <c r="AI95" i="6"/>
  <c r="AI97" i="6"/>
  <c r="AI99" i="6"/>
  <c r="AI101" i="6"/>
  <c r="AI103" i="6"/>
  <c r="AI105" i="6"/>
  <c r="AI107" i="6"/>
  <c r="AI109" i="6"/>
  <c r="AI111" i="6"/>
  <c r="AI113" i="6"/>
  <c r="AI115" i="6"/>
  <c r="AI117" i="6"/>
  <c r="AI119" i="6"/>
  <c r="AI121" i="6"/>
  <c r="AI123" i="6"/>
  <c r="AI125" i="6"/>
  <c r="AI127" i="6"/>
  <c r="AI129" i="6"/>
  <c r="AI131" i="6"/>
  <c r="AD358" i="6"/>
  <c r="AD661" i="6"/>
  <c r="AD690" i="6"/>
  <c r="AD733" i="6"/>
  <c r="AD745" i="6"/>
  <c r="AD757" i="6"/>
  <c r="AD769" i="6"/>
  <c r="AD781" i="6"/>
  <c r="AD793" i="6"/>
  <c r="AD805" i="6"/>
  <c r="AD866" i="6"/>
  <c r="AD888" i="6"/>
  <c r="AD892" i="6"/>
  <c r="AD898" i="6"/>
  <c r="AD904" i="6"/>
  <c r="AD910" i="6"/>
  <c r="AD916" i="6"/>
  <c r="AD930" i="6"/>
  <c r="AD933" i="6"/>
  <c r="AD940" i="6"/>
  <c r="AD945" i="6"/>
  <c r="AD952" i="6"/>
  <c r="AD957" i="6"/>
  <c r="AD964" i="6"/>
  <c r="AD969" i="6"/>
  <c r="AD976" i="6"/>
  <c r="AD981" i="6"/>
  <c r="AD988" i="6"/>
  <c r="AD993" i="6"/>
  <c r="AD1000" i="6"/>
  <c r="AD1005" i="6"/>
  <c r="AD1012" i="6"/>
  <c r="AD1017" i="6"/>
  <c r="AD1024" i="6"/>
  <c r="AD1029" i="6"/>
  <c r="AD1036" i="6"/>
  <c r="AD1038" i="6"/>
  <c r="AD1045" i="6"/>
  <c r="AD1057" i="6"/>
  <c r="AD1069" i="6"/>
  <c r="AD1076" i="6"/>
  <c r="AD1083" i="6"/>
  <c r="AD1088" i="6"/>
  <c r="AD1090" i="6"/>
  <c r="AD1097" i="6"/>
  <c r="AD1102" i="6"/>
  <c r="AD1109" i="6"/>
  <c r="AD1114" i="6"/>
  <c r="AD1121" i="6"/>
  <c r="AD1126" i="6"/>
  <c r="AD1133" i="6"/>
  <c r="AD1138" i="6"/>
  <c r="AD1145" i="6"/>
  <c r="AD1150" i="6"/>
  <c r="AD1157" i="6"/>
  <c r="AD1162" i="6"/>
  <c r="AD1169" i="6"/>
  <c r="AD1174" i="6"/>
  <c r="AD1296" i="6"/>
  <c r="AD1298" i="6"/>
  <c r="AD1357" i="6"/>
  <c r="AD1359" i="6"/>
  <c r="AD1361" i="6"/>
  <c r="AD1363" i="6"/>
  <c r="AD1365" i="6"/>
  <c r="AD1367" i="6"/>
  <c r="AD1369" i="6"/>
  <c r="AD1371" i="6"/>
  <c r="AD1373" i="6"/>
  <c r="AD1375" i="6"/>
  <c r="AD1377" i="6"/>
  <c r="AD791" i="6"/>
  <c r="AD897" i="6"/>
  <c r="AD915" i="6"/>
  <c r="AD942" i="6"/>
  <c r="AD971" i="6"/>
  <c r="AD1014" i="6"/>
  <c r="AD1040" i="6"/>
  <c r="AD1078" i="6"/>
  <c r="AD1104" i="6"/>
  <c r="AD1147" i="6"/>
  <c r="AD1176" i="6"/>
  <c r="AD1222" i="6"/>
  <c r="AD1234" i="6"/>
  <c r="AD1246" i="6"/>
  <c r="AD1258" i="6"/>
  <c r="AD1270" i="6"/>
  <c r="AD1282" i="6"/>
  <c r="AD1294" i="6"/>
  <c r="AD1313" i="6"/>
  <c r="AD1325" i="6"/>
  <c r="AD1337" i="6"/>
  <c r="AD1349" i="6"/>
  <c r="AI142" i="6"/>
  <c r="AI149" i="6"/>
  <c r="AI154" i="6"/>
  <c r="AI161" i="6"/>
  <c r="AI166" i="6"/>
  <c r="AI173" i="6"/>
  <c r="AI178" i="6"/>
  <c r="AI185" i="6"/>
  <c r="AI190" i="6"/>
  <c r="AI197" i="6"/>
  <c r="AI202" i="6"/>
  <c r="AI209" i="6"/>
  <c r="AI214" i="6"/>
  <c r="AI221" i="6"/>
  <c r="AI226" i="6"/>
  <c r="AI233" i="6"/>
  <c r="AI238" i="6"/>
  <c r="AI245" i="6"/>
  <c r="AI250" i="6"/>
  <c r="AI257" i="6"/>
  <c r="AI262" i="6"/>
  <c r="AI269" i="6"/>
  <c r="AI274" i="6"/>
  <c r="AI281" i="6"/>
  <c r="AI286" i="6"/>
  <c r="AI293" i="6"/>
  <c r="AI298" i="6"/>
  <c r="AI305" i="6"/>
  <c r="AI310" i="6"/>
  <c r="AI317" i="6"/>
  <c r="AI322" i="6"/>
  <c r="AI329" i="6"/>
  <c r="AI334" i="6"/>
  <c r="AI341" i="6"/>
  <c r="AI346" i="6"/>
  <c r="AI353" i="6"/>
  <c r="AI358" i="6"/>
  <c r="AI365" i="6"/>
  <c r="AI367" i="6"/>
  <c r="AI369" i="6"/>
  <c r="AI371" i="6"/>
  <c r="AI373" i="6"/>
  <c r="AI375" i="6"/>
  <c r="AI377" i="6"/>
  <c r="AI379" i="6"/>
  <c r="AI381" i="6"/>
  <c r="AI383" i="6"/>
  <c r="AI385" i="6"/>
  <c r="AI387" i="6"/>
  <c r="AI389" i="6"/>
  <c r="AI391" i="6"/>
  <c r="AI393" i="6"/>
  <c r="AI395" i="6"/>
  <c r="AI397" i="6"/>
  <c r="AI399" i="6"/>
  <c r="AI401" i="6"/>
  <c r="AI403" i="6"/>
  <c r="AI405" i="6"/>
  <c r="AI407" i="6"/>
  <c r="AI409" i="6"/>
  <c r="AI411" i="6"/>
  <c r="AI413" i="6"/>
  <c r="AI415" i="6"/>
  <c r="AI417" i="6"/>
  <c r="AI419" i="6"/>
  <c r="AI421" i="6"/>
  <c r="AI423" i="6"/>
  <c r="AI425" i="6"/>
  <c r="AI427" i="6"/>
  <c r="AI429" i="6"/>
  <c r="AI431" i="6"/>
  <c r="AI433" i="6"/>
  <c r="AI435" i="6"/>
  <c r="AI437" i="6"/>
  <c r="AI439" i="6"/>
  <c r="AI441" i="6"/>
  <c r="AI443" i="6"/>
  <c r="AI445" i="6"/>
  <c r="AI447" i="6"/>
  <c r="AI449" i="6"/>
  <c r="AI451" i="6"/>
  <c r="AI453" i="6"/>
  <c r="AI455" i="6"/>
  <c r="AI457" i="6"/>
  <c r="AI459" i="6"/>
  <c r="AI461" i="6"/>
  <c r="AI463" i="6"/>
  <c r="AI465" i="6"/>
  <c r="AI467" i="6"/>
  <c r="AI469" i="6"/>
  <c r="AI471" i="6"/>
  <c r="AI473" i="6"/>
  <c r="AI475" i="6"/>
  <c r="AI477" i="6"/>
  <c r="AI479" i="6"/>
  <c r="AI481" i="6"/>
  <c r="AI483" i="6"/>
  <c r="AI485" i="6"/>
  <c r="AI487" i="6"/>
  <c r="AI489" i="6"/>
  <c r="AI491" i="6"/>
  <c r="AI493" i="6"/>
  <c r="AI495" i="6"/>
  <c r="AI497" i="6"/>
  <c r="AI499" i="6"/>
  <c r="AI501" i="6"/>
  <c r="AI503" i="6"/>
  <c r="AI505" i="6"/>
  <c r="AI507" i="6"/>
  <c r="AI509" i="6"/>
  <c r="AI511" i="6"/>
  <c r="AI513" i="6"/>
  <c r="AI515" i="6"/>
  <c r="AI517" i="6"/>
  <c r="AI519" i="6"/>
  <c r="AI521" i="6"/>
  <c r="AI523" i="6"/>
  <c r="AI525" i="6"/>
  <c r="AI527" i="6"/>
  <c r="AI529" i="6"/>
  <c r="AI531" i="6"/>
  <c r="AI533" i="6"/>
  <c r="AI535" i="6"/>
  <c r="AI537" i="6"/>
  <c r="AI539" i="6"/>
  <c r="AI541" i="6"/>
  <c r="AI543" i="6"/>
  <c r="AI545" i="6"/>
  <c r="AI547" i="6"/>
  <c r="AI549" i="6"/>
  <c r="AI551" i="6"/>
  <c r="AI553" i="6"/>
  <c r="AI555" i="6"/>
  <c r="AI557" i="6"/>
  <c r="AI559" i="6"/>
  <c r="AI561" i="6"/>
  <c r="AI563" i="6"/>
  <c r="AI565" i="6"/>
  <c r="AI567" i="6"/>
  <c r="AI569" i="6"/>
  <c r="AI571" i="6"/>
  <c r="AI573" i="6"/>
  <c r="AI575" i="6"/>
  <c r="AI577" i="6"/>
  <c r="AI579" i="6"/>
  <c r="AI581" i="6"/>
  <c r="AI583" i="6"/>
  <c r="AI585" i="6"/>
  <c r="AI587" i="6"/>
  <c r="AI589" i="6"/>
  <c r="AI591" i="6"/>
  <c r="AI593" i="6"/>
  <c r="AI595" i="6"/>
  <c r="AI597" i="6"/>
  <c r="AI599" i="6"/>
  <c r="AI601" i="6"/>
  <c r="AI603" i="6"/>
  <c r="AI605" i="6"/>
  <c r="AI607" i="6"/>
  <c r="AI609" i="6"/>
  <c r="AI611" i="6"/>
  <c r="AI613" i="6"/>
  <c r="AI615" i="6"/>
  <c r="AI617" i="6"/>
  <c r="AI619" i="6"/>
  <c r="AI621" i="6"/>
  <c r="AI623" i="6"/>
  <c r="AI625" i="6"/>
  <c r="AI627" i="6"/>
  <c r="AI629" i="6"/>
  <c r="AI631" i="6"/>
  <c r="AI633" i="6"/>
  <c r="AI635" i="6"/>
  <c r="AI637" i="6"/>
  <c r="AI639" i="6"/>
  <c r="AI641" i="6"/>
  <c r="AI643" i="6"/>
  <c r="AI645" i="6"/>
  <c r="AI647" i="6"/>
  <c r="AI649" i="6"/>
  <c r="AI651" i="6"/>
  <c r="AI653" i="6"/>
  <c r="AI655" i="6"/>
  <c r="AI657" i="6"/>
  <c r="AI659" i="6"/>
  <c r="AI661" i="6"/>
  <c r="AI663" i="6"/>
  <c r="AI665" i="6"/>
  <c r="AI667" i="6"/>
  <c r="AI669" i="6"/>
  <c r="AI671" i="6"/>
  <c r="AI673" i="6"/>
  <c r="AI675" i="6"/>
  <c r="AI677" i="6"/>
  <c r="AI679" i="6"/>
  <c r="AI681" i="6"/>
  <c r="AI683" i="6"/>
  <c r="AI685" i="6"/>
  <c r="AI687" i="6"/>
  <c r="AI689" i="6"/>
  <c r="AI691" i="6"/>
  <c r="AI693" i="6"/>
  <c r="AI695" i="6"/>
  <c r="AI697" i="6"/>
  <c r="AI699" i="6"/>
  <c r="AI701" i="6"/>
  <c r="AI703" i="6"/>
  <c r="AI705" i="6"/>
  <c r="AD803" i="6"/>
  <c r="AD959" i="6"/>
  <c r="AD1002" i="6"/>
  <c r="AD1031" i="6"/>
  <c r="AD1092" i="6"/>
  <c r="AD1135" i="6"/>
  <c r="AD1164" i="6"/>
  <c r="AD1212" i="6"/>
  <c r="AD1224" i="6"/>
  <c r="AD1236" i="6"/>
  <c r="AD1248" i="6"/>
  <c r="AD1260" i="6"/>
  <c r="AD1272" i="6"/>
  <c r="AD1284" i="6"/>
  <c r="AD1303" i="6"/>
  <c r="AD1315" i="6"/>
  <c r="AD1327" i="6"/>
  <c r="AD1339" i="6"/>
  <c r="AD1351" i="6"/>
  <c r="AI135" i="6"/>
  <c r="AI139" i="6"/>
  <c r="AI147" i="6"/>
  <c r="AI152" i="6"/>
  <c r="AI159" i="6"/>
  <c r="AI164" i="6"/>
  <c r="AI171" i="6"/>
  <c r="AI176" i="6"/>
  <c r="AI183" i="6"/>
  <c r="AI188" i="6"/>
  <c r="AI195" i="6"/>
  <c r="AI200" i="6"/>
  <c r="AI207" i="6"/>
  <c r="AI212" i="6"/>
  <c r="AI219" i="6"/>
  <c r="AI224" i="6"/>
  <c r="AI231" i="6"/>
  <c r="AI236" i="6"/>
  <c r="AI243" i="6"/>
  <c r="AI248" i="6"/>
  <c r="AI255" i="6"/>
  <c r="AI260" i="6"/>
  <c r="AI267" i="6"/>
  <c r="AI272" i="6"/>
  <c r="AI279" i="6"/>
  <c r="AI284" i="6"/>
  <c r="AI291" i="6"/>
  <c r="AI296" i="6"/>
  <c r="AI303" i="6"/>
  <c r="AI308" i="6"/>
  <c r="AI315" i="6"/>
  <c r="AI320" i="6"/>
  <c r="AI327" i="6"/>
  <c r="AI332" i="6"/>
  <c r="AI339" i="6"/>
  <c r="AI344" i="6"/>
  <c r="AI351" i="6"/>
  <c r="AI356" i="6"/>
  <c r="AI363" i="6"/>
  <c r="AD743" i="6"/>
  <c r="AD881" i="6"/>
  <c r="AD903" i="6"/>
  <c r="AD947" i="6"/>
  <c r="AD990" i="6"/>
  <c r="AD1019" i="6"/>
  <c r="AD1071" i="6"/>
  <c r="AD1123" i="6"/>
  <c r="AD1152" i="6"/>
  <c r="AD1214" i="6"/>
  <c r="AD1226" i="6"/>
  <c r="AD1238" i="6"/>
  <c r="AD1250" i="6"/>
  <c r="AD1262" i="6"/>
  <c r="AD1274" i="6"/>
  <c r="AD1286" i="6"/>
  <c r="AD1305" i="6"/>
  <c r="AD1317" i="6"/>
  <c r="AD1329" i="6"/>
  <c r="AD1341" i="6"/>
  <c r="AD1353" i="6"/>
  <c r="AI145" i="6"/>
  <c r="AI150" i="6"/>
  <c r="AI157" i="6"/>
  <c r="AI162" i="6"/>
  <c r="AI169" i="6"/>
  <c r="AI174" i="6"/>
  <c r="AI181" i="6"/>
  <c r="AI186" i="6"/>
  <c r="AI193" i="6"/>
  <c r="AI198" i="6"/>
  <c r="AI205" i="6"/>
  <c r="AI210" i="6"/>
  <c r="AI217" i="6"/>
  <c r="AI222" i="6"/>
  <c r="AI229" i="6"/>
  <c r="AI234" i="6"/>
  <c r="AI241" i="6"/>
  <c r="AI246" i="6"/>
  <c r="AI253" i="6"/>
  <c r="AI258" i="6"/>
  <c r="AI265" i="6"/>
  <c r="AI270" i="6"/>
  <c r="AI277" i="6"/>
  <c r="AI282" i="6"/>
  <c r="AI289" i="6"/>
  <c r="AI294" i="6"/>
  <c r="AI301" i="6"/>
  <c r="AI306" i="6"/>
  <c r="AI313" i="6"/>
  <c r="AI318" i="6"/>
  <c r="AI325" i="6"/>
  <c r="AI330" i="6"/>
  <c r="AI337" i="6"/>
  <c r="AI342" i="6"/>
  <c r="AI349" i="6"/>
  <c r="AI354" i="6"/>
  <c r="AI361" i="6"/>
  <c r="AD673" i="6"/>
  <c r="AD755" i="6"/>
  <c r="AD887" i="6"/>
  <c r="AD935" i="6"/>
  <c r="AD978" i="6"/>
  <c r="AD1007" i="6"/>
  <c r="AD1059" i="6"/>
  <c r="AD1085" i="6"/>
  <c r="AD1111" i="6"/>
  <c r="AD1140" i="6"/>
  <c r="AD1216" i="6"/>
  <c r="AD1228" i="6"/>
  <c r="AD1240" i="6"/>
  <c r="AD1252" i="6"/>
  <c r="AD1264" i="6"/>
  <c r="AD1276" i="6"/>
  <c r="AD1288" i="6"/>
  <c r="AD1307" i="6"/>
  <c r="AD1319" i="6"/>
  <c r="AD1331" i="6"/>
  <c r="AD1343" i="6"/>
  <c r="AD1355" i="6"/>
  <c r="AI143" i="6"/>
  <c r="AI148" i="6"/>
  <c r="AI155" i="6"/>
  <c r="AI160" i="6"/>
  <c r="AI167" i="6"/>
  <c r="AI172" i="6"/>
  <c r="AI179" i="6"/>
  <c r="AI184" i="6"/>
  <c r="AI191" i="6"/>
  <c r="AI196" i="6"/>
  <c r="AI203" i="6"/>
  <c r="AI208" i="6"/>
  <c r="AI215" i="6"/>
  <c r="AI220" i="6"/>
  <c r="AI227" i="6"/>
  <c r="AI232" i="6"/>
  <c r="AI239" i="6"/>
  <c r="AI244" i="6"/>
  <c r="AI251" i="6"/>
  <c r="AI256" i="6"/>
  <c r="AI263" i="6"/>
  <c r="AI268" i="6"/>
  <c r="AI275" i="6"/>
  <c r="AI280" i="6"/>
  <c r="AI287" i="6"/>
  <c r="AI292" i="6"/>
  <c r="AI299" i="6"/>
  <c r="AI304" i="6"/>
  <c r="AI311" i="6"/>
  <c r="AI316" i="6"/>
  <c r="AI323" i="6"/>
  <c r="AI328" i="6"/>
  <c r="AI335" i="6"/>
  <c r="AI340" i="6"/>
  <c r="AI347" i="6"/>
  <c r="AI352" i="6"/>
  <c r="AI359" i="6"/>
  <c r="AI364" i="6"/>
  <c r="AI366" i="6"/>
  <c r="AI368" i="6"/>
  <c r="AI370" i="6"/>
  <c r="AI372" i="6"/>
  <c r="AI374" i="6"/>
  <c r="AI376" i="6"/>
  <c r="AI378" i="6"/>
  <c r="AI380" i="6"/>
  <c r="AI382" i="6"/>
  <c r="AI384" i="6"/>
  <c r="AI386" i="6"/>
  <c r="AI388" i="6"/>
  <c r="AI390" i="6"/>
  <c r="AI392" i="6"/>
  <c r="AI394" i="6"/>
  <c r="AI396" i="6"/>
  <c r="AI398" i="6"/>
  <c r="AI400" i="6"/>
  <c r="AI402" i="6"/>
  <c r="AI404" i="6"/>
  <c r="AI406" i="6"/>
  <c r="AI408" i="6"/>
  <c r="AI410" i="6"/>
  <c r="AI412" i="6"/>
  <c r="AI414" i="6"/>
  <c r="AI416" i="6"/>
  <c r="AI418" i="6"/>
  <c r="AI420" i="6"/>
  <c r="AI422" i="6"/>
  <c r="AI424" i="6"/>
  <c r="AI426" i="6"/>
  <c r="AI428" i="6"/>
  <c r="AI430" i="6"/>
  <c r="AI432" i="6"/>
  <c r="AI434" i="6"/>
  <c r="AI436" i="6"/>
  <c r="AI438" i="6"/>
  <c r="AI440" i="6"/>
  <c r="AI442" i="6"/>
  <c r="AI444" i="6"/>
  <c r="AI446" i="6"/>
  <c r="AI448" i="6"/>
  <c r="AI450" i="6"/>
  <c r="AI452" i="6"/>
  <c r="AI454" i="6"/>
  <c r="AI456" i="6"/>
  <c r="AI458" i="6"/>
  <c r="AI460" i="6"/>
  <c r="AI462" i="6"/>
  <c r="AI464" i="6"/>
  <c r="AI466" i="6"/>
  <c r="AI468" i="6"/>
  <c r="AI470" i="6"/>
  <c r="AI472" i="6"/>
  <c r="AI474" i="6"/>
  <c r="AI476" i="6"/>
  <c r="AI478" i="6"/>
  <c r="AI480" i="6"/>
  <c r="AI482" i="6"/>
  <c r="AI484" i="6"/>
  <c r="AI486" i="6"/>
  <c r="AI488" i="6"/>
  <c r="AI490" i="6"/>
  <c r="AI492" i="6"/>
  <c r="AI494" i="6"/>
  <c r="AI496" i="6"/>
  <c r="AI498" i="6"/>
  <c r="AI500" i="6"/>
  <c r="AI502" i="6"/>
  <c r="AI504" i="6"/>
  <c r="AI506" i="6"/>
  <c r="AI508" i="6"/>
  <c r="AI510" i="6"/>
  <c r="AI512" i="6"/>
  <c r="AI514" i="6"/>
  <c r="AI516" i="6"/>
  <c r="AI518" i="6"/>
  <c r="AI520" i="6"/>
  <c r="AI522" i="6"/>
  <c r="AI524" i="6"/>
  <c r="AI526" i="6"/>
  <c r="AI528" i="6"/>
  <c r="AI530" i="6"/>
  <c r="AI532" i="6"/>
  <c r="AI534" i="6"/>
  <c r="AI536" i="6"/>
  <c r="AI538" i="6"/>
  <c r="AI540" i="6"/>
  <c r="AI542" i="6"/>
  <c r="AI544" i="6"/>
  <c r="AI546" i="6"/>
  <c r="AI548" i="6"/>
  <c r="AI550" i="6"/>
  <c r="AI552" i="6"/>
  <c r="AI554" i="6"/>
  <c r="AI556" i="6"/>
  <c r="AI558" i="6"/>
  <c r="AI560" i="6"/>
  <c r="AI562" i="6"/>
  <c r="AI564" i="6"/>
  <c r="AI566" i="6"/>
  <c r="AI568" i="6"/>
  <c r="AI570" i="6"/>
  <c r="AI572" i="6"/>
  <c r="AI574" i="6"/>
  <c r="AI576" i="6"/>
  <c r="AI578" i="6"/>
  <c r="AI580" i="6"/>
  <c r="AI582" i="6"/>
  <c r="AI584" i="6"/>
  <c r="AI586" i="6"/>
  <c r="AI588" i="6"/>
  <c r="AI590" i="6"/>
  <c r="AI592" i="6"/>
  <c r="AI594" i="6"/>
  <c r="AI596" i="6"/>
  <c r="AI598" i="6"/>
  <c r="AI600" i="6"/>
  <c r="AI602" i="6"/>
  <c r="AI604" i="6"/>
  <c r="AI606" i="6"/>
  <c r="AI608" i="6"/>
  <c r="AI610" i="6"/>
  <c r="AI612" i="6"/>
  <c r="AI614" i="6"/>
  <c r="AI616" i="6"/>
  <c r="AI618" i="6"/>
  <c r="AI620" i="6"/>
  <c r="AI622" i="6"/>
  <c r="AI624" i="6"/>
  <c r="AI626" i="6"/>
  <c r="AI628" i="6"/>
  <c r="AI630" i="6"/>
  <c r="AI632" i="6"/>
  <c r="AI634" i="6"/>
  <c r="AI636" i="6"/>
  <c r="AI638" i="6"/>
  <c r="AI640" i="6"/>
  <c r="AI642" i="6"/>
  <c r="AI644" i="6"/>
  <c r="AI646" i="6"/>
  <c r="AI648" i="6"/>
  <c r="AI650" i="6"/>
  <c r="AI652" i="6"/>
  <c r="AI654" i="6"/>
  <c r="AI656" i="6"/>
  <c r="AI658" i="6"/>
  <c r="AI660" i="6"/>
  <c r="AI662" i="6"/>
  <c r="AI664" i="6"/>
  <c r="AI666" i="6"/>
  <c r="AI668" i="6"/>
  <c r="AI670" i="6"/>
  <c r="AI672" i="6"/>
  <c r="AI674" i="6"/>
  <c r="AI676" i="6"/>
  <c r="AI678" i="6"/>
  <c r="AI680" i="6"/>
  <c r="AI682" i="6"/>
  <c r="AI684" i="6"/>
  <c r="AI686" i="6"/>
  <c r="AI688" i="6"/>
  <c r="AI690" i="6"/>
  <c r="AI692" i="6"/>
  <c r="AI694" i="6"/>
  <c r="AI696" i="6"/>
  <c r="AI698" i="6"/>
  <c r="AI700" i="6"/>
  <c r="AI702" i="6"/>
  <c r="AI704" i="6"/>
  <c r="AI706" i="6"/>
  <c r="AI708" i="6"/>
  <c r="AI710" i="6"/>
  <c r="AI712" i="6"/>
  <c r="AI714" i="6"/>
  <c r="AI716" i="6"/>
  <c r="AI718" i="6"/>
  <c r="AI720" i="6"/>
  <c r="AI722" i="6"/>
  <c r="AI724" i="6"/>
  <c r="AI726" i="6"/>
  <c r="AI728" i="6"/>
  <c r="AI730" i="6"/>
  <c r="AI732" i="6"/>
  <c r="AI734" i="6"/>
  <c r="AI736" i="6"/>
  <c r="AI738" i="6"/>
  <c r="AD702" i="6"/>
  <c r="AD779" i="6"/>
  <c r="AD954" i="6"/>
  <c r="AD983" i="6"/>
  <c r="AD1026" i="6"/>
  <c r="AD1116" i="6"/>
  <c r="AD1159" i="6"/>
  <c r="AD1220" i="6"/>
  <c r="AD1232" i="6"/>
  <c r="AD1244" i="6"/>
  <c r="AD1256" i="6"/>
  <c r="AD1268" i="6"/>
  <c r="AD1280" i="6"/>
  <c r="AD1292" i="6"/>
  <c r="AD1311" i="6"/>
  <c r="AD1323" i="6"/>
  <c r="AD1335" i="6"/>
  <c r="AD1347" i="6"/>
  <c r="AI144" i="6"/>
  <c r="AI151" i="6"/>
  <c r="AI156" i="6"/>
  <c r="AI163" i="6"/>
  <c r="AI168" i="6"/>
  <c r="AI175" i="6"/>
  <c r="AI180" i="6"/>
  <c r="AI187" i="6"/>
  <c r="AI192" i="6"/>
  <c r="AI199" i="6"/>
  <c r="AI204" i="6"/>
  <c r="AI211" i="6"/>
  <c r="AI216" i="6"/>
  <c r="AI223" i="6"/>
  <c r="AI228" i="6"/>
  <c r="AI235" i="6"/>
  <c r="AI240" i="6"/>
  <c r="AI247" i="6"/>
  <c r="AI252" i="6"/>
  <c r="AI259" i="6"/>
  <c r="AI264" i="6"/>
  <c r="AI271" i="6"/>
  <c r="AI276" i="6"/>
  <c r="AI283" i="6"/>
  <c r="AI288" i="6"/>
  <c r="AI295" i="6"/>
  <c r="AI300" i="6"/>
  <c r="AI307" i="6"/>
  <c r="AI312" i="6"/>
  <c r="AI319" i="6"/>
  <c r="AI324" i="6"/>
  <c r="AI331" i="6"/>
  <c r="AI336" i="6"/>
  <c r="AI343" i="6"/>
  <c r="AI348" i="6"/>
  <c r="AI355" i="6"/>
  <c r="AI360" i="6"/>
  <c r="AD1047" i="6"/>
  <c r="AD1254" i="6"/>
  <c r="AI137" i="6"/>
  <c r="AI153" i="6"/>
  <c r="AI182" i="6"/>
  <c r="AI225" i="6"/>
  <c r="AI254" i="6"/>
  <c r="AI297" i="6"/>
  <c r="AI326" i="6"/>
  <c r="AI707" i="6"/>
  <c r="AI713" i="6"/>
  <c r="AI719" i="6"/>
  <c r="AI725" i="6"/>
  <c r="AI731" i="6"/>
  <c r="AI737" i="6"/>
  <c r="AI740" i="6"/>
  <c r="AI747" i="6"/>
  <c r="AI752" i="6"/>
  <c r="AI759" i="6"/>
  <c r="AI764" i="6"/>
  <c r="AI771" i="6"/>
  <c r="AI776" i="6"/>
  <c r="AI783" i="6"/>
  <c r="AI788" i="6"/>
  <c r="AI795" i="6"/>
  <c r="AI797" i="6"/>
  <c r="AI799" i="6"/>
  <c r="AI801" i="6"/>
  <c r="AI803" i="6"/>
  <c r="AI805" i="6"/>
  <c r="AI807" i="6"/>
  <c r="AI809" i="6"/>
  <c r="AI811" i="6"/>
  <c r="AI813" i="6"/>
  <c r="AI815" i="6"/>
  <c r="AI817" i="6"/>
  <c r="AI819" i="6"/>
  <c r="AI821" i="6"/>
  <c r="AI823" i="6"/>
  <c r="AI825" i="6"/>
  <c r="AI827" i="6"/>
  <c r="AI829" i="6"/>
  <c r="AI831" i="6"/>
  <c r="AI833" i="6"/>
  <c r="AI835" i="6"/>
  <c r="AI837" i="6"/>
  <c r="AI839" i="6"/>
  <c r="AI841" i="6"/>
  <c r="AI843" i="6"/>
  <c r="AI845" i="6"/>
  <c r="AI847" i="6"/>
  <c r="AI849" i="6"/>
  <c r="AI851" i="6"/>
  <c r="AI853" i="6"/>
  <c r="AI855" i="6"/>
  <c r="AI857" i="6"/>
  <c r="AI859" i="6"/>
  <c r="AI861" i="6"/>
  <c r="AI863" i="6"/>
  <c r="AI865" i="6"/>
  <c r="AI867" i="6"/>
  <c r="AI869" i="6"/>
  <c r="AI871" i="6"/>
  <c r="AI873" i="6"/>
  <c r="AI875" i="6"/>
  <c r="AI877" i="6"/>
  <c r="AI879" i="6"/>
  <c r="AI881" i="6"/>
  <c r="AI883" i="6"/>
  <c r="AI885" i="6"/>
  <c r="AI887" i="6"/>
  <c r="AI889" i="6"/>
  <c r="AI891" i="6"/>
  <c r="AI893" i="6"/>
  <c r="AI895" i="6"/>
  <c r="AI897" i="6"/>
  <c r="AI899" i="6"/>
  <c r="AI901" i="6"/>
  <c r="AI903" i="6"/>
  <c r="AI905" i="6"/>
  <c r="AI907" i="6"/>
  <c r="AI909" i="6"/>
  <c r="AI911" i="6"/>
  <c r="AI913" i="6"/>
  <c r="AI915" i="6"/>
  <c r="AI917" i="6"/>
  <c r="AI919" i="6"/>
  <c r="AI921" i="6"/>
  <c r="AI923" i="6"/>
  <c r="AI925" i="6"/>
  <c r="AI927" i="6"/>
  <c r="AI929" i="6"/>
  <c r="AI931" i="6"/>
  <c r="AI933" i="6"/>
  <c r="AI935" i="6"/>
  <c r="AI937" i="6"/>
  <c r="AI939" i="6"/>
  <c r="AI941" i="6"/>
  <c r="AI943" i="6"/>
  <c r="AI945" i="6"/>
  <c r="AI947" i="6"/>
  <c r="AI949" i="6"/>
  <c r="AI951" i="6"/>
  <c r="AI953" i="6"/>
  <c r="AI955" i="6"/>
  <c r="AI957" i="6"/>
  <c r="AI959" i="6"/>
  <c r="AI961" i="6"/>
  <c r="AI963" i="6"/>
  <c r="AI965" i="6"/>
  <c r="AI967" i="6"/>
  <c r="AI969" i="6"/>
  <c r="AI971" i="6"/>
  <c r="AI973" i="6"/>
  <c r="AI975" i="6"/>
  <c r="AI977" i="6"/>
  <c r="AI979" i="6"/>
  <c r="AI981" i="6"/>
  <c r="AI983" i="6"/>
  <c r="AI985" i="6"/>
  <c r="AI987" i="6"/>
  <c r="AI989" i="6"/>
  <c r="AI991" i="6"/>
  <c r="AI993" i="6"/>
  <c r="AI995" i="6"/>
  <c r="AI997" i="6"/>
  <c r="AI999" i="6"/>
  <c r="AI1001" i="6"/>
  <c r="AI1003" i="6"/>
  <c r="AI1005" i="6"/>
  <c r="AI1007" i="6"/>
  <c r="AI1009" i="6"/>
  <c r="AI1011" i="6"/>
  <c r="AI1013" i="6"/>
  <c r="AI1015" i="6"/>
  <c r="AI1017" i="6"/>
  <c r="AI1019" i="6"/>
  <c r="AI1021" i="6"/>
  <c r="AI1023" i="6"/>
  <c r="AI1025" i="6"/>
  <c r="AI1027" i="6"/>
  <c r="AI1029" i="6"/>
  <c r="AI1031" i="6"/>
  <c r="AI1033" i="6"/>
  <c r="AI1035" i="6"/>
  <c r="AI1037" i="6"/>
  <c r="AI1039" i="6"/>
  <c r="AI1041" i="6"/>
  <c r="AI1043" i="6"/>
  <c r="AI1045" i="6"/>
  <c r="AI1047" i="6"/>
  <c r="AI1049" i="6"/>
  <c r="AI1051" i="6"/>
  <c r="AI1053" i="6"/>
  <c r="AI1055" i="6"/>
  <c r="AI1057" i="6"/>
  <c r="AI1059" i="6"/>
  <c r="AI1061" i="6"/>
  <c r="AI1063" i="6"/>
  <c r="AI1065" i="6"/>
  <c r="AI1067" i="6"/>
  <c r="AI1069" i="6"/>
  <c r="AI1071" i="6"/>
  <c r="AI1073" i="6"/>
  <c r="AI1075" i="6"/>
  <c r="AI1077" i="6"/>
  <c r="AI1079" i="6"/>
  <c r="AI1081" i="6"/>
  <c r="AI1083" i="6"/>
  <c r="AI1085" i="6"/>
  <c r="AI1087" i="6"/>
  <c r="AI1089" i="6"/>
  <c r="AI1091" i="6"/>
  <c r="AI1093" i="6"/>
  <c r="AI1095" i="6"/>
  <c r="AI1097" i="6"/>
  <c r="AI1099" i="6"/>
  <c r="AI1101" i="6"/>
  <c r="AI1103" i="6"/>
  <c r="AI1105" i="6"/>
  <c r="AI1107" i="6"/>
  <c r="AI1109" i="6"/>
  <c r="AI1111" i="6"/>
  <c r="AI1113" i="6"/>
  <c r="AI1115" i="6"/>
  <c r="AI1117" i="6"/>
  <c r="AI1119" i="6"/>
  <c r="AI1121" i="6"/>
  <c r="AI1123" i="6"/>
  <c r="AI1125" i="6"/>
  <c r="AI1127" i="6"/>
  <c r="AI1129" i="6"/>
  <c r="AI1131" i="6"/>
  <c r="AI1133" i="6"/>
  <c r="AI1135" i="6"/>
  <c r="AI1137" i="6"/>
  <c r="AI1139" i="6"/>
  <c r="AI1141" i="6"/>
  <c r="AI1143" i="6"/>
  <c r="AI1145" i="6"/>
  <c r="AI1147" i="6"/>
  <c r="AI1149" i="6"/>
  <c r="AI1151" i="6"/>
  <c r="AI1153" i="6"/>
  <c r="AI1155" i="6"/>
  <c r="AI1157" i="6"/>
  <c r="AI1159" i="6"/>
  <c r="AI1161" i="6"/>
  <c r="AI1163" i="6"/>
  <c r="AI1165" i="6"/>
  <c r="AI1167" i="6"/>
  <c r="AI1169" i="6"/>
  <c r="AI1171" i="6"/>
  <c r="AI1173" i="6"/>
  <c r="AI1175" i="6"/>
  <c r="AI1177" i="6"/>
  <c r="AI1179" i="6"/>
  <c r="AI1181" i="6"/>
  <c r="AI1183" i="6"/>
  <c r="AI1185" i="6"/>
  <c r="AI1187" i="6"/>
  <c r="AI1189" i="6"/>
  <c r="AI1191" i="6"/>
  <c r="AI1193" i="6"/>
  <c r="AI1195" i="6"/>
  <c r="AI1197" i="6"/>
  <c r="AI1199" i="6"/>
  <c r="AI1201" i="6"/>
  <c r="AI1203" i="6"/>
  <c r="AI1205" i="6"/>
  <c r="AI1207" i="6"/>
  <c r="AI1209" i="6"/>
  <c r="AI1211" i="6"/>
  <c r="AI1213" i="6"/>
  <c r="AI1215" i="6"/>
  <c r="AI1217" i="6"/>
  <c r="AI1219" i="6"/>
  <c r="AI1221" i="6"/>
  <c r="AI1223" i="6"/>
  <c r="AI1225" i="6"/>
  <c r="AI1227" i="6"/>
  <c r="AI1229" i="6"/>
  <c r="AI1231" i="6"/>
  <c r="AI1233" i="6"/>
  <c r="AI1235" i="6"/>
  <c r="AI1237" i="6"/>
  <c r="AI1239" i="6"/>
  <c r="AI1241" i="6"/>
  <c r="AI1243" i="6"/>
  <c r="AI1245" i="6"/>
  <c r="AI1247" i="6"/>
  <c r="AI1249" i="6"/>
  <c r="AI1251" i="6"/>
  <c r="AI1253" i="6"/>
  <c r="AI1255" i="6"/>
  <c r="AI1257" i="6"/>
  <c r="AI1259" i="6"/>
  <c r="AI1261" i="6"/>
  <c r="AI1263" i="6"/>
  <c r="AI1265" i="6"/>
  <c r="AI1267" i="6"/>
  <c r="AI1269" i="6"/>
  <c r="AI1271" i="6"/>
  <c r="AI1273" i="6"/>
  <c r="AI1275" i="6"/>
  <c r="AI1277" i="6"/>
  <c r="AI1279" i="6"/>
  <c r="AI1281" i="6"/>
  <c r="AI1283" i="6"/>
  <c r="AI1285" i="6"/>
  <c r="AI1287" i="6"/>
  <c r="AD767" i="6"/>
  <c r="AD924" i="6"/>
  <c r="AD995" i="6"/>
  <c r="AD1128" i="6"/>
  <c r="AD1266" i="6"/>
  <c r="AD1309" i="6"/>
  <c r="AI141" i="6"/>
  <c r="AI170" i="6"/>
  <c r="AI213" i="6"/>
  <c r="AI242" i="6"/>
  <c r="AI285" i="6"/>
  <c r="AI314" i="6"/>
  <c r="AI357" i="6"/>
  <c r="AI745" i="6"/>
  <c r="AI750" i="6"/>
  <c r="AI757" i="6"/>
  <c r="AI762" i="6"/>
  <c r="AI769" i="6"/>
  <c r="AI774" i="6"/>
  <c r="AI781" i="6"/>
  <c r="AI786" i="6"/>
  <c r="AI793" i="6"/>
  <c r="AD1278" i="6"/>
  <c r="AD1321" i="6"/>
  <c r="AI158" i="6"/>
  <c r="AI201" i="6"/>
  <c r="AI230" i="6"/>
  <c r="AI273" i="6"/>
  <c r="AI302" i="6"/>
  <c r="AI345" i="6"/>
  <c r="AI711" i="6"/>
  <c r="AI717" i="6"/>
  <c r="AI723" i="6"/>
  <c r="AI729" i="6"/>
  <c r="AI735" i="6"/>
  <c r="AI743" i="6"/>
  <c r="AI748" i="6"/>
  <c r="AI755" i="6"/>
  <c r="AI760" i="6"/>
  <c r="AI767" i="6"/>
  <c r="AI772" i="6"/>
  <c r="AI779" i="6"/>
  <c r="AI784" i="6"/>
  <c r="AI791" i="6"/>
  <c r="AD346" i="6"/>
  <c r="AD1218" i="6"/>
  <c r="AD1290" i="6"/>
  <c r="AD1333" i="6"/>
  <c r="AI146" i="6"/>
  <c r="AI189" i="6"/>
  <c r="AI218" i="6"/>
  <c r="AI261" i="6"/>
  <c r="AI290" i="6"/>
  <c r="AI333" i="6"/>
  <c r="AI362" i="6"/>
  <c r="AI741" i="6"/>
  <c r="AI746" i="6"/>
  <c r="AI753" i="6"/>
  <c r="AI758" i="6"/>
  <c r="AI765" i="6"/>
  <c r="AI770" i="6"/>
  <c r="AI777" i="6"/>
  <c r="AI782" i="6"/>
  <c r="AI789" i="6"/>
  <c r="AI794" i="6"/>
  <c r="AI796" i="6"/>
  <c r="AI798" i="6"/>
  <c r="AI800" i="6"/>
  <c r="AI802" i="6"/>
  <c r="AI804" i="6"/>
  <c r="AI806" i="6"/>
  <c r="AI808" i="6"/>
  <c r="AI810" i="6"/>
  <c r="AI812" i="6"/>
  <c r="AI814" i="6"/>
  <c r="AI816" i="6"/>
  <c r="AI818" i="6"/>
  <c r="AI820" i="6"/>
  <c r="AI822" i="6"/>
  <c r="AI824" i="6"/>
  <c r="AI826" i="6"/>
  <c r="AI828" i="6"/>
  <c r="AI830" i="6"/>
  <c r="AI832" i="6"/>
  <c r="AI834" i="6"/>
  <c r="AI836" i="6"/>
  <c r="AI838" i="6"/>
  <c r="AI840" i="6"/>
  <c r="AI842" i="6"/>
  <c r="AI844" i="6"/>
  <c r="AI846" i="6"/>
  <c r="AI848" i="6"/>
  <c r="AI850" i="6"/>
  <c r="AI852" i="6"/>
  <c r="AI854" i="6"/>
  <c r="AI856" i="6"/>
  <c r="AI858" i="6"/>
  <c r="AI860" i="6"/>
  <c r="AI862" i="6"/>
  <c r="AI864" i="6"/>
  <c r="AI866" i="6"/>
  <c r="AI868" i="6"/>
  <c r="AI870" i="6"/>
  <c r="AI872" i="6"/>
  <c r="AI874" i="6"/>
  <c r="AI876" i="6"/>
  <c r="AI878" i="6"/>
  <c r="AI880" i="6"/>
  <c r="AI882" i="6"/>
  <c r="AI884" i="6"/>
  <c r="AI886" i="6"/>
  <c r="AI888" i="6"/>
  <c r="AI890" i="6"/>
  <c r="AI892" i="6"/>
  <c r="AI894" i="6"/>
  <c r="AI896" i="6"/>
  <c r="AI898" i="6"/>
  <c r="AI900" i="6"/>
  <c r="AI902" i="6"/>
  <c r="AI904" i="6"/>
  <c r="AI906" i="6"/>
  <c r="AI908" i="6"/>
  <c r="AI910" i="6"/>
  <c r="AI912" i="6"/>
  <c r="AI914" i="6"/>
  <c r="AI916" i="6"/>
  <c r="AI918" i="6"/>
  <c r="AI920" i="6"/>
  <c r="AI922" i="6"/>
  <c r="AI924" i="6"/>
  <c r="AI926" i="6"/>
  <c r="AI928" i="6"/>
  <c r="AI930" i="6"/>
  <c r="AI932" i="6"/>
  <c r="AI934" i="6"/>
  <c r="AI936" i="6"/>
  <c r="AI938" i="6"/>
  <c r="AI940" i="6"/>
  <c r="AI942" i="6"/>
  <c r="AI944" i="6"/>
  <c r="AI946" i="6"/>
  <c r="AI948" i="6"/>
  <c r="AI950" i="6"/>
  <c r="AI952" i="6"/>
  <c r="AI954" i="6"/>
  <c r="AI956" i="6"/>
  <c r="AI958" i="6"/>
  <c r="AI960" i="6"/>
  <c r="AI962" i="6"/>
  <c r="AI964" i="6"/>
  <c r="AI966" i="6"/>
  <c r="AI968" i="6"/>
  <c r="AI970" i="6"/>
  <c r="AI972" i="6"/>
  <c r="AI974" i="6"/>
  <c r="AI976" i="6"/>
  <c r="AI978" i="6"/>
  <c r="AI980" i="6"/>
  <c r="AI982" i="6"/>
  <c r="AI984" i="6"/>
  <c r="AI986" i="6"/>
  <c r="AI988" i="6"/>
  <c r="AI990" i="6"/>
  <c r="AI992" i="6"/>
  <c r="AI994" i="6"/>
  <c r="AI996" i="6"/>
  <c r="AI998" i="6"/>
  <c r="AI1000" i="6"/>
  <c r="AI1002" i="6"/>
  <c r="AI1004" i="6"/>
  <c r="AI1006" i="6"/>
  <c r="AI1008" i="6"/>
  <c r="AI1010" i="6"/>
  <c r="AI1012" i="6"/>
  <c r="AI1014" i="6"/>
  <c r="AI1016" i="6"/>
  <c r="AI1018" i="6"/>
  <c r="AI1020" i="6"/>
  <c r="AI1022" i="6"/>
  <c r="AI1024" i="6"/>
  <c r="AI1026" i="6"/>
  <c r="AI1028" i="6"/>
  <c r="AI1030" i="6"/>
  <c r="AI1032" i="6"/>
  <c r="AI1034" i="6"/>
  <c r="AI1036" i="6"/>
  <c r="AI1038" i="6"/>
  <c r="AI1040" i="6"/>
  <c r="AI1042" i="6"/>
  <c r="AI1044" i="6"/>
  <c r="AI1046" i="6"/>
  <c r="AI1048" i="6"/>
  <c r="AI1050" i="6"/>
  <c r="AI1052" i="6"/>
  <c r="AI1054" i="6"/>
  <c r="AI1056" i="6"/>
  <c r="AI1058" i="6"/>
  <c r="AI1060" i="6"/>
  <c r="AI1062" i="6"/>
  <c r="AI1064" i="6"/>
  <c r="AI1066" i="6"/>
  <c r="AI1068" i="6"/>
  <c r="AI1070" i="6"/>
  <c r="AI1072" i="6"/>
  <c r="AI1074" i="6"/>
  <c r="AI1076" i="6"/>
  <c r="AI1078" i="6"/>
  <c r="AI1080" i="6"/>
  <c r="AI1082" i="6"/>
  <c r="AI1084" i="6"/>
  <c r="AI1086" i="6"/>
  <c r="AI1088" i="6"/>
  <c r="AI1090" i="6"/>
  <c r="AI1092" i="6"/>
  <c r="AI1094" i="6"/>
  <c r="AI1096" i="6"/>
  <c r="AI1098" i="6"/>
  <c r="AI1100" i="6"/>
  <c r="AI1102" i="6"/>
  <c r="AI1104" i="6"/>
  <c r="AI1106" i="6"/>
  <c r="AI1108" i="6"/>
  <c r="AI1110" i="6"/>
  <c r="AI1112" i="6"/>
  <c r="AI1114" i="6"/>
  <c r="AI1116" i="6"/>
  <c r="AI1118" i="6"/>
  <c r="AI1120" i="6"/>
  <c r="AI1122" i="6"/>
  <c r="AI1124" i="6"/>
  <c r="AI1126" i="6"/>
  <c r="AI1128" i="6"/>
  <c r="AI1130" i="6"/>
  <c r="AI1132" i="6"/>
  <c r="AI1134" i="6"/>
  <c r="AI1136" i="6"/>
  <c r="AI1138" i="6"/>
  <c r="AI1140" i="6"/>
  <c r="AI1142" i="6"/>
  <c r="AI1144" i="6"/>
  <c r="AI1146" i="6"/>
  <c r="AI1148" i="6"/>
  <c r="AI1150" i="6"/>
  <c r="AI1152" i="6"/>
  <c r="AI1154" i="6"/>
  <c r="AI1156" i="6"/>
  <c r="AI1158" i="6"/>
  <c r="AI1160" i="6"/>
  <c r="AI1162" i="6"/>
  <c r="AI1164" i="6"/>
  <c r="AI1166" i="6"/>
  <c r="AI1168" i="6"/>
  <c r="AI1170" i="6"/>
  <c r="AI1172" i="6"/>
  <c r="AI1174" i="6"/>
  <c r="AI1176" i="6"/>
  <c r="AI1178" i="6"/>
  <c r="AI1180" i="6"/>
  <c r="AI1182" i="6"/>
  <c r="AI1184" i="6"/>
  <c r="AI1186" i="6"/>
  <c r="AI1188" i="6"/>
  <c r="AI1190" i="6"/>
  <c r="AI1192" i="6"/>
  <c r="AI1194" i="6"/>
  <c r="AI1196" i="6"/>
  <c r="AI1198" i="6"/>
  <c r="AI1200" i="6"/>
  <c r="AI1202" i="6"/>
  <c r="AI1204" i="6"/>
  <c r="AI1206" i="6"/>
  <c r="AI1208" i="6"/>
  <c r="AI1210" i="6"/>
  <c r="AI1212" i="6"/>
  <c r="AI1214" i="6"/>
  <c r="AI1216" i="6"/>
  <c r="AI1218" i="6"/>
  <c r="AI1220" i="6"/>
  <c r="AI1222" i="6"/>
  <c r="AI1224" i="6"/>
  <c r="AI1226" i="6"/>
  <c r="AI1228" i="6"/>
  <c r="AI1230" i="6"/>
  <c r="AI1232" i="6"/>
  <c r="AI1234" i="6"/>
  <c r="AI1236" i="6"/>
  <c r="AI1238" i="6"/>
  <c r="AI1240" i="6"/>
  <c r="AI1242" i="6"/>
  <c r="AI1244" i="6"/>
  <c r="AI1246" i="6"/>
  <c r="AI1248" i="6"/>
  <c r="AI1250" i="6"/>
  <c r="AI1252" i="6"/>
  <c r="AI1254" i="6"/>
  <c r="AI1256" i="6"/>
  <c r="AI1258" i="6"/>
  <c r="AI1260" i="6"/>
  <c r="AI1262" i="6"/>
  <c r="AI1264" i="6"/>
  <c r="AI1266" i="6"/>
  <c r="AI1268" i="6"/>
  <c r="AI1270" i="6"/>
  <c r="AI1272" i="6"/>
  <c r="AI1274" i="6"/>
  <c r="AI1276" i="6"/>
  <c r="AI1278" i="6"/>
  <c r="AI1280" i="6"/>
  <c r="AI1282" i="6"/>
  <c r="AI1284" i="6"/>
  <c r="AI1286" i="6"/>
  <c r="AI1288" i="6"/>
  <c r="AI1290" i="6"/>
  <c r="AI1292" i="6"/>
  <c r="AI1294" i="6"/>
  <c r="AI1296" i="6"/>
  <c r="AI1298" i="6"/>
  <c r="AI1300" i="6"/>
  <c r="AI1302" i="6"/>
  <c r="AI1304" i="6"/>
  <c r="AI1306" i="6"/>
  <c r="AI1308" i="6"/>
  <c r="AD909" i="6"/>
  <c r="AD966" i="6"/>
  <c r="AD1099" i="6"/>
  <c r="AD1242" i="6"/>
  <c r="AI133" i="6"/>
  <c r="AI165" i="6"/>
  <c r="AI194" i="6"/>
  <c r="AI237" i="6"/>
  <c r="AI266" i="6"/>
  <c r="AI309" i="6"/>
  <c r="AI338" i="6"/>
  <c r="AI742" i="6"/>
  <c r="AI749" i="6"/>
  <c r="AI754" i="6"/>
  <c r="AI761" i="6"/>
  <c r="AI766" i="6"/>
  <c r="AI773" i="6"/>
  <c r="AI778" i="6"/>
  <c r="AI785" i="6"/>
  <c r="AI790" i="6"/>
  <c r="AD1171" i="6"/>
  <c r="AD1345" i="6"/>
  <c r="AI321" i="6"/>
  <c r="AI721" i="6"/>
  <c r="AI739" i="6"/>
  <c r="AI768" i="6"/>
  <c r="AI1315" i="6"/>
  <c r="AI1320" i="6"/>
  <c r="AI1327" i="6"/>
  <c r="AI1332" i="6"/>
  <c r="AI1334" i="6"/>
  <c r="AI1336" i="6"/>
  <c r="AI1338" i="6"/>
  <c r="AI1340" i="6"/>
  <c r="AI1342" i="6"/>
  <c r="AI1344" i="6"/>
  <c r="AI1346" i="6"/>
  <c r="AI1348" i="6"/>
  <c r="AI1350" i="6"/>
  <c r="AI1352" i="6"/>
  <c r="AI1354" i="6"/>
  <c r="AI1356" i="6"/>
  <c r="AI1358" i="6"/>
  <c r="AI1360" i="6"/>
  <c r="AI1362" i="6"/>
  <c r="AI1364" i="6"/>
  <c r="AI1366" i="6"/>
  <c r="AI1368" i="6"/>
  <c r="AI1370" i="6"/>
  <c r="AI1372" i="6"/>
  <c r="AI1374" i="6"/>
  <c r="AI1376" i="6"/>
  <c r="AI1378" i="6"/>
  <c r="AI1380" i="6"/>
  <c r="AI1382" i="6"/>
  <c r="AI1384" i="6"/>
  <c r="AI1386" i="6"/>
  <c r="AI1388" i="6"/>
  <c r="AI1390" i="6"/>
  <c r="AI1392" i="6"/>
  <c r="AI1394" i="6"/>
  <c r="AI1396" i="6"/>
  <c r="AI1398" i="6"/>
  <c r="AI1400" i="6"/>
  <c r="AI1402" i="6"/>
  <c r="AI1404" i="6"/>
  <c r="AI1406" i="6"/>
  <c r="AI1408" i="6"/>
  <c r="AI1410" i="6"/>
  <c r="AI1412" i="6"/>
  <c r="AI1414" i="6"/>
  <c r="AI1416" i="6"/>
  <c r="AI1418" i="6"/>
  <c r="AI1420" i="6"/>
  <c r="AI1422" i="6"/>
  <c r="AI1424" i="6"/>
  <c r="AI1426" i="6"/>
  <c r="AI1428" i="6"/>
  <c r="AI1430" i="6"/>
  <c r="AI1432" i="6"/>
  <c r="AI1434" i="6"/>
  <c r="AI1436" i="6"/>
  <c r="AI1438" i="6"/>
  <c r="AI1440" i="6"/>
  <c r="AI1442" i="6"/>
  <c r="AI1444" i="6"/>
  <c r="AI1446" i="6"/>
  <c r="AI1448" i="6"/>
  <c r="AI1450" i="6"/>
  <c r="AI1452" i="6"/>
  <c r="AI1454" i="6"/>
  <c r="AI1456" i="6"/>
  <c r="AI1458" i="6"/>
  <c r="AI1460" i="6"/>
  <c r="AI1462" i="6"/>
  <c r="AI1464" i="6"/>
  <c r="AI1466" i="6"/>
  <c r="AI1468" i="6"/>
  <c r="AI1470" i="6"/>
  <c r="AI1472" i="6"/>
  <c r="AI1474" i="6"/>
  <c r="AI1476" i="6"/>
  <c r="AI1478" i="6"/>
  <c r="AI1480" i="6"/>
  <c r="AI1482" i="6"/>
  <c r="AI1484" i="6"/>
  <c r="AI1486" i="6"/>
  <c r="AI1488" i="6"/>
  <c r="AI1490" i="6"/>
  <c r="AI1492" i="6"/>
  <c r="AI1494" i="6"/>
  <c r="AI1496" i="6"/>
  <c r="AI1498" i="6"/>
  <c r="AI1500" i="6"/>
  <c r="AI1502" i="6"/>
  <c r="AI1504" i="6"/>
  <c r="AI1506" i="6"/>
  <c r="AI1508" i="6"/>
  <c r="AI1510" i="6"/>
  <c r="AI1512" i="6"/>
  <c r="AI1514" i="6"/>
  <c r="AI1516" i="6"/>
  <c r="AI1518" i="6"/>
  <c r="AI1520" i="6"/>
  <c r="AI1522" i="6"/>
  <c r="AI1524" i="6"/>
  <c r="AI1526" i="6"/>
  <c r="AI1528" i="6"/>
  <c r="AI1530" i="6"/>
  <c r="AI1532" i="6"/>
  <c r="AI1534" i="6"/>
  <c r="AI1536" i="6"/>
  <c r="AI1538" i="6"/>
  <c r="AI1540" i="6"/>
  <c r="AI1542" i="6"/>
  <c r="AI1544" i="6"/>
  <c r="AI1546" i="6"/>
  <c r="AI1548" i="6"/>
  <c r="AI1550" i="6"/>
  <c r="AI1552" i="6"/>
  <c r="AI1554" i="6"/>
  <c r="AI1556" i="6"/>
  <c r="AI1558" i="6"/>
  <c r="AI1560" i="6"/>
  <c r="AI1562" i="6"/>
  <c r="AI1564" i="6"/>
  <c r="AI1566" i="6"/>
  <c r="AI1568" i="6"/>
  <c r="AI1570" i="6"/>
  <c r="AI1572" i="6"/>
  <c r="AI1574" i="6"/>
  <c r="AI1576" i="6"/>
  <c r="AI1578" i="6"/>
  <c r="AI1580" i="6"/>
  <c r="AI1582" i="6"/>
  <c r="AI1584" i="6"/>
  <c r="AI1586" i="6"/>
  <c r="AI1588" i="6"/>
  <c r="AI1590" i="6"/>
  <c r="AI1592" i="6"/>
  <c r="AI1594" i="6"/>
  <c r="AI1596" i="6"/>
  <c r="AI1598" i="6"/>
  <c r="AI1600" i="6"/>
  <c r="AI1602" i="6"/>
  <c r="AI1604" i="6"/>
  <c r="AI1606" i="6"/>
  <c r="AI1608" i="6"/>
  <c r="AI1610" i="6"/>
  <c r="AI1612" i="6"/>
  <c r="AI1614" i="6"/>
  <c r="AI1616" i="6"/>
  <c r="AI1618" i="6"/>
  <c r="AI1620" i="6"/>
  <c r="AI1622" i="6"/>
  <c r="AI1624" i="6"/>
  <c r="AI1626" i="6"/>
  <c r="AI1628" i="6"/>
  <c r="AI1630" i="6"/>
  <c r="AI1632" i="6"/>
  <c r="AI1634" i="6"/>
  <c r="AI1636" i="6"/>
  <c r="AI1638" i="6"/>
  <c r="AI1640" i="6"/>
  <c r="AI1642" i="6"/>
  <c r="AI1644" i="6"/>
  <c r="AI249" i="6"/>
  <c r="AI756" i="6"/>
  <c r="AI1293" i="6"/>
  <c r="AI1299" i="6"/>
  <c r="AI1305" i="6"/>
  <c r="AI1313" i="6"/>
  <c r="AI1318" i="6"/>
  <c r="AI1325" i="6"/>
  <c r="AI1330" i="6"/>
  <c r="AD1230" i="6"/>
  <c r="AI177" i="6"/>
  <c r="AI350" i="6"/>
  <c r="AI709" i="6"/>
  <c r="AI727" i="6"/>
  <c r="AI744" i="6"/>
  <c r="AI787" i="6"/>
  <c r="AI1311" i="6"/>
  <c r="AI1316" i="6"/>
  <c r="AI1323" i="6"/>
  <c r="AI1328" i="6"/>
  <c r="AI751" i="6"/>
  <c r="AI780" i="6"/>
  <c r="AI1289" i="6"/>
  <c r="AI1295" i="6"/>
  <c r="AI1301" i="6"/>
  <c r="AI1307" i="6"/>
  <c r="AI1310" i="6"/>
  <c r="AI1317" i="6"/>
  <c r="AI1322" i="6"/>
  <c r="AI1329" i="6"/>
  <c r="AI715" i="6"/>
  <c r="AI763" i="6"/>
  <c r="AI1312" i="6"/>
  <c r="AI1319" i="6"/>
  <c r="AI1853" i="6"/>
  <c r="AI1855" i="6"/>
  <c r="AI1857" i="6"/>
  <c r="AI1859" i="6"/>
  <c r="AI1861" i="6"/>
  <c r="AI1863" i="6"/>
  <c r="AI1865" i="6"/>
  <c r="AI1867" i="6"/>
  <c r="AI1869" i="6"/>
  <c r="AI1871" i="6"/>
  <c r="AI1873" i="6"/>
  <c r="AI1875" i="6"/>
  <c r="AI1877" i="6"/>
  <c r="AI775" i="6"/>
  <c r="AI1297" i="6"/>
  <c r="AI1314" i="6"/>
  <c r="AI1321" i="6"/>
  <c r="AI1335" i="6"/>
  <c r="AI1341" i="6"/>
  <c r="AI1347" i="6"/>
  <c r="AI1353" i="6"/>
  <c r="AI1359" i="6"/>
  <c r="AI1365" i="6"/>
  <c r="AI1371" i="6"/>
  <c r="AI1377" i="6"/>
  <c r="AI1383" i="6"/>
  <c r="AI1389" i="6"/>
  <c r="AI1395" i="6"/>
  <c r="AI1401" i="6"/>
  <c r="AI1407" i="6"/>
  <c r="AI1413" i="6"/>
  <c r="AI1419" i="6"/>
  <c r="AI1425" i="6"/>
  <c r="AI1431" i="6"/>
  <c r="AI1437" i="6"/>
  <c r="AI1443" i="6"/>
  <c r="AI1449" i="6"/>
  <c r="AI1455" i="6"/>
  <c r="AI1461" i="6"/>
  <c r="AI1467" i="6"/>
  <c r="AI1473" i="6"/>
  <c r="AI1479" i="6"/>
  <c r="AI1485" i="6"/>
  <c r="AI1491" i="6"/>
  <c r="AI1497" i="6"/>
  <c r="AI1503" i="6"/>
  <c r="AI1509" i="6"/>
  <c r="AI1515" i="6"/>
  <c r="AI1521" i="6"/>
  <c r="AI1527" i="6"/>
  <c r="AI1533" i="6"/>
  <c r="AI1539" i="6"/>
  <c r="AI1545" i="6"/>
  <c r="AI1551" i="6"/>
  <c r="AI1557" i="6"/>
  <c r="AI1563" i="6"/>
  <c r="AI1569" i="6"/>
  <c r="AI1575" i="6"/>
  <c r="AI1581" i="6"/>
  <c r="AI1587" i="6"/>
  <c r="AI1593" i="6"/>
  <c r="AI1599" i="6"/>
  <c r="AI1605" i="6"/>
  <c r="AI1611" i="6"/>
  <c r="AI1617" i="6"/>
  <c r="AI1623" i="6"/>
  <c r="AI1629" i="6"/>
  <c r="AI1635" i="6"/>
  <c r="AI1641" i="6"/>
  <c r="AI1646" i="6"/>
  <c r="AI1650" i="6"/>
  <c r="AI1654" i="6"/>
  <c r="AI1658" i="6"/>
  <c r="AI1662" i="6"/>
  <c r="AI1666" i="6"/>
  <c r="AI1670" i="6"/>
  <c r="AI1674" i="6"/>
  <c r="AI1678" i="6"/>
  <c r="AI1682" i="6"/>
  <c r="AI1686" i="6"/>
  <c r="AI1690" i="6"/>
  <c r="AI1694" i="6"/>
  <c r="AI1698" i="6"/>
  <c r="AI1702" i="6"/>
  <c r="AI1706" i="6"/>
  <c r="AI1710" i="6"/>
  <c r="AI1714" i="6"/>
  <c r="AI1718" i="6"/>
  <c r="AI1722" i="6"/>
  <c r="AI1726" i="6"/>
  <c r="AI1730" i="6"/>
  <c r="AI1734" i="6"/>
  <c r="AI1738" i="6"/>
  <c r="AI1742" i="6"/>
  <c r="AI1746" i="6"/>
  <c r="AI1750" i="6"/>
  <c r="AI1754" i="6"/>
  <c r="AI1758" i="6"/>
  <c r="AI1762" i="6"/>
  <c r="AI1766" i="6"/>
  <c r="AI1770" i="6"/>
  <c r="AI1774" i="6"/>
  <c r="AI1778" i="6"/>
  <c r="AI1782" i="6"/>
  <c r="AI1786" i="6"/>
  <c r="AI1790" i="6"/>
  <c r="AI1794" i="6"/>
  <c r="AI1798" i="6"/>
  <c r="AI1802" i="6"/>
  <c r="AI1806" i="6"/>
  <c r="AI1810" i="6"/>
  <c r="AI1814" i="6"/>
  <c r="AI1818" i="6"/>
  <c r="AI1822" i="6"/>
  <c r="AI1826" i="6"/>
  <c r="AI1830" i="6"/>
  <c r="AI1834" i="6"/>
  <c r="AI1838" i="6"/>
  <c r="AI1842" i="6"/>
  <c r="AI1846" i="6"/>
  <c r="AI1850" i="6"/>
  <c r="AI6" i="6"/>
  <c r="AI206" i="6"/>
  <c r="AI733" i="6"/>
  <c r="AI1647" i="6"/>
  <c r="AI1651" i="6"/>
  <c r="AI1655" i="6"/>
  <c r="AI1659" i="6"/>
  <c r="AI1663" i="6"/>
  <c r="AI1667" i="6"/>
  <c r="AI1671" i="6"/>
  <c r="AI1675" i="6"/>
  <c r="AI1679" i="6"/>
  <c r="AI1683" i="6"/>
  <c r="AI1687" i="6"/>
  <c r="AI1691" i="6"/>
  <c r="AI1695" i="6"/>
  <c r="AI1699" i="6"/>
  <c r="AI1703" i="6"/>
  <c r="AI1707" i="6"/>
  <c r="AI1711" i="6"/>
  <c r="AI1715" i="6"/>
  <c r="AI1719" i="6"/>
  <c r="AI1723" i="6"/>
  <c r="AI1727" i="6"/>
  <c r="AI1731" i="6"/>
  <c r="AI1735" i="6"/>
  <c r="AI1739" i="6"/>
  <c r="AI1743" i="6"/>
  <c r="AI1747" i="6"/>
  <c r="AI1751" i="6"/>
  <c r="AI1755" i="6"/>
  <c r="AI1759" i="6"/>
  <c r="AI1763" i="6"/>
  <c r="AI1767" i="6"/>
  <c r="AI1771" i="6"/>
  <c r="AI1775" i="6"/>
  <c r="AI1779" i="6"/>
  <c r="AI1783" i="6"/>
  <c r="AI1787" i="6"/>
  <c r="AI1791" i="6"/>
  <c r="AI1795" i="6"/>
  <c r="AI1799" i="6"/>
  <c r="AI1803" i="6"/>
  <c r="AI1807" i="6"/>
  <c r="AI1811" i="6"/>
  <c r="AI1815" i="6"/>
  <c r="AI1819" i="6"/>
  <c r="AI1823" i="6"/>
  <c r="AI1827" i="6"/>
  <c r="AI1831" i="6"/>
  <c r="AI1835" i="6"/>
  <c r="AI1839" i="6"/>
  <c r="AI1843" i="6"/>
  <c r="AI1847" i="6"/>
  <c r="AI1851" i="6"/>
  <c r="AI278" i="6"/>
  <c r="AI1291" i="6"/>
  <c r="AI1309" i="6"/>
  <c r="AI1337" i="6"/>
  <c r="AI1343" i="6"/>
  <c r="AI1349" i="6"/>
  <c r="AI1355" i="6"/>
  <c r="AI1361" i="6"/>
  <c r="AI1367" i="6"/>
  <c r="AI1373" i="6"/>
  <c r="AI1379" i="6"/>
  <c r="AI1385" i="6"/>
  <c r="AI1391" i="6"/>
  <c r="AI1397" i="6"/>
  <c r="AI1403" i="6"/>
  <c r="AI1409" i="6"/>
  <c r="AI1415" i="6"/>
  <c r="AI1421" i="6"/>
  <c r="AI1427" i="6"/>
  <c r="AI1433" i="6"/>
  <c r="AI1439" i="6"/>
  <c r="AI1445" i="6"/>
  <c r="AI1451" i="6"/>
  <c r="AI1457" i="6"/>
  <c r="AI1463" i="6"/>
  <c r="AI1469" i="6"/>
  <c r="AI1475" i="6"/>
  <c r="AI1481" i="6"/>
  <c r="AI1487" i="6"/>
  <c r="AI1493" i="6"/>
  <c r="AI1499" i="6"/>
  <c r="AI1505" i="6"/>
  <c r="AI1511" i="6"/>
  <c r="AI1517" i="6"/>
  <c r="AI1523" i="6"/>
  <c r="AI1529" i="6"/>
  <c r="AI1535" i="6"/>
  <c r="AI1541" i="6"/>
  <c r="AI1547" i="6"/>
  <c r="AI1553" i="6"/>
  <c r="AI1559" i="6"/>
  <c r="AI1565" i="6"/>
  <c r="AI1571" i="6"/>
  <c r="AI1577" i="6"/>
  <c r="AI1583" i="6"/>
  <c r="AI1589" i="6"/>
  <c r="AI1595" i="6"/>
  <c r="AI1601" i="6"/>
  <c r="AI1607" i="6"/>
  <c r="AI1613" i="6"/>
  <c r="AI1619" i="6"/>
  <c r="AI1625" i="6"/>
  <c r="AI1631" i="6"/>
  <c r="AI1637" i="6"/>
  <c r="AI1643" i="6"/>
  <c r="AI1854" i="6"/>
  <c r="AI1856" i="6"/>
  <c r="AI1858" i="6"/>
  <c r="AI1860" i="6"/>
  <c r="AI1862" i="6"/>
  <c r="AI1864" i="6"/>
  <c r="AI1866" i="6"/>
  <c r="AI1868" i="6"/>
  <c r="AI1870" i="6"/>
  <c r="AI1872" i="6"/>
  <c r="AI1874" i="6"/>
  <c r="AI1876" i="6"/>
  <c r="AD891" i="6"/>
  <c r="AI792" i="6"/>
  <c r="AI1324" i="6"/>
  <c r="AI1331" i="6"/>
  <c r="AI1648" i="6"/>
  <c r="AI1652" i="6"/>
  <c r="AI1656" i="6"/>
  <c r="AI1660" i="6"/>
  <c r="AI1664" i="6"/>
  <c r="AI1668" i="6"/>
  <c r="AI1672" i="6"/>
  <c r="AI1676" i="6"/>
  <c r="AI1680" i="6"/>
  <c r="AI1684" i="6"/>
  <c r="AI1688" i="6"/>
  <c r="AI1692" i="6"/>
  <c r="AI1696" i="6"/>
  <c r="AI1700" i="6"/>
  <c r="AI1704" i="6"/>
  <c r="AI1708" i="6"/>
  <c r="AI1712" i="6"/>
  <c r="AI1716" i="6"/>
  <c r="AI1720" i="6"/>
  <c r="AI1724" i="6"/>
  <c r="AI1728" i="6"/>
  <c r="AI1732" i="6"/>
  <c r="AI1736" i="6"/>
  <c r="AI1740" i="6"/>
  <c r="AI1744" i="6"/>
  <c r="AI1748" i="6"/>
  <c r="AI1752" i="6"/>
  <c r="AI1756" i="6"/>
  <c r="AI1760" i="6"/>
  <c r="AI1764" i="6"/>
  <c r="AI1768" i="6"/>
  <c r="AI1772" i="6"/>
  <c r="AI1776" i="6"/>
  <c r="AI1780" i="6"/>
  <c r="AI1784" i="6"/>
  <c r="AI1788" i="6"/>
  <c r="AI1792" i="6"/>
  <c r="AI1796" i="6"/>
  <c r="AI1800" i="6"/>
  <c r="AI1804" i="6"/>
  <c r="AI1808" i="6"/>
  <c r="AI1812" i="6"/>
  <c r="AI1816" i="6"/>
  <c r="AI1820" i="6"/>
  <c r="AI1824" i="6"/>
  <c r="AI1828" i="6"/>
  <c r="AI1832" i="6"/>
  <c r="AI1836" i="6"/>
  <c r="AI1840" i="6"/>
  <c r="AI1844" i="6"/>
  <c r="AI1848" i="6"/>
  <c r="AI1852" i="6"/>
  <c r="AI1303" i="6"/>
  <c r="AI1326" i="6"/>
  <c r="AI1333" i="6"/>
  <c r="AI1339" i="6"/>
  <c r="AI1345" i="6"/>
  <c r="AI1351" i="6"/>
  <c r="AI1357" i="6"/>
  <c r="AI1363" i="6"/>
  <c r="AI1369" i="6"/>
  <c r="AI1375" i="6"/>
  <c r="AI1381" i="6"/>
  <c r="AI1387" i="6"/>
  <c r="AI1393" i="6"/>
  <c r="AI1399" i="6"/>
  <c r="AI1405" i="6"/>
  <c r="AI1411" i="6"/>
  <c r="AI1417" i="6"/>
  <c r="AI1423" i="6"/>
  <c r="AI1429" i="6"/>
  <c r="AI1435" i="6"/>
  <c r="AI1441" i="6"/>
  <c r="AI1447" i="6"/>
  <c r="AI1453" i="6"/>
  <c r="AI1459" i="6"/>
  <c r="AI1465" i="6"/>
  <c r="AI1471" i="6"/>
  <c r="AI1477" i="6"/>
  <c r="AI1483" i="6"/>
  <c r="AI1489" i="6"/>
  <c r="AI1495" i="6"/>
  <c r="AI1501" i="6"/>
  <c r="AI1507" i="6"/>
  <c r="AI1513" i="6"/>
  <c r="AI1519" i="6"/>
  <c r="AI1525" i="6"/>
  <c r="AI1531" i="6"/>
  <c r="AI1537" i="6"/>
  <c r="AI1543" i="6"/>
  <c r="AI1549" i="6"/>
  <c r="AI1555" i="6"/>
  <c r="AI1561" i="6"/>
  <c r="AI1567" i="6"/>
  <c r="AI1573" i="6"/>
  <c r="AI1579" i="6"/>
  <c r="AI1585" i="6"/>
  <c r="AI1591" i="6"/>
  <c r="AI1597" i="6"/>
  <c r="AI1603" i="6"/>
  <c r="AI1609" i="6"/>
  <c r="AI1615" i="6"/>
  <c r="AI1621" i="6"/>
  <c r="AI1627" i="6"/>
  <c r="AI1633" i="6"/>
  <c r="AI1639" i="6"/>
  <c r="AI1645" i="6"/>
  <c r="AI1649" i="6"/>
  <c r="AI1653" i="6"/>
  <c r="AI1657" i="6"/>
  <c r="AI1661" i="6"/>
  <c r="AI1665" i="6"/>
  <c r="AI1669" i="6"/>
  <c r="AI1673" i="6"/>
  <c r="AI1677" i="6"/>
  <c r="AI1681" i="6"/>
  <c r="AI1685" i="6"/>
  <c r="AI1689" i="6"/>
  <c r="AI1693" i="6"/>
  <c r="AI1697" i="6"/>
  <c r="AI1701" i="6"/>
  <c r="AI1705" i="6"/>
  <c r="AI1709" i="6"/>
  <c r="AI1713" i="6"/>
  <c r="AI1717" i="6"/>
  <c r="AI1721" i="6"/>
  <c r="AI1725" i="6"/>
  <c r="AI1729" i="6"/>
  <c r="AI1733" i="6"/>
  <c r="AI1737" i="6"/>
  <c r="AI1741" i="6"/>
  <c r="AI1745" i="6"/>
  <c r="AI1749" i="6"/>
  <c r="AI1753" i="6"/>
  <c r="AI1757" i="6"/>
  <c r="AI1761" i="6"/>
  <c r="AI1765" i="6"/>
  <c r="AI1769" i="6"/>
  <c r="AI1773" i="6"/>
  <c r="AI1777" i="6"/>
  <c r="AI1781" i="6"/>
  <c r="AI1785" i="6"/>
  <c r="AI1789" i="6"/>
  <c r="AI1793" i="6"/>
  <c r="AI1797" i="6"/>
  <c r="AI1801" i="6"/>
  <c r="AI1805" i="6"/>
  <c r="AI1809" i="6"/>
  <c r="AI1813" i="6"/>
  <c r="AI1817" i="6"/>
  <c r="AI1821" i="6"/>
  <c r="AI1825" i="6"/>
  <c r="AI1829" i="6"/>
  <c r="AI1833" i="6"/>
  <c r="AI1837" i="6"/>
  <c r="AI1841" i="6"/>
  <c r="AI1845" i="6"/>
  <c r="AI1849" i="6"/>
  <c r="AC1383" i="6"/>
  <c r="AC1386" i="6"/>
  <c r="AC1389" i="6"/>
  <c r="AC1392" i="6"/>
  <c r="AC1395" i="6"/>
  <c r="AC1398" i="6"/>
  <c r="AC1401" i="6"/>
  <c r="AC1404" i="6"/>
  <c r="AC1407" i="6"/>
  <c r="AC1410" i="6"/>
  <c r="AC1413" i="6"/>
  <c r="AC1416" i="6"/>
  <c r="AC1419" i="6"/>
  <c r="AC1422" i="6"/>
  <c r="AC1425" i="6"/>
  <c r="AC1428" i="6"/>
  <c r="AC1431" i="6"/>
  <c r="AC1434" i="6"/>
  <c r="AC1437" i="6"/>
  <c r="AC1440" i="6"/>
  <c r="AC1443" i="6"/>
  <c r="AC1446" i="6"/>
  <c r="AC1449" i="6"/>
  <c r="AC1452" i="6"/>
  <c r="AC1455" i="6"/>
  <c r="AC1458" i="6"/>
  <c r="AC1461" i="6"/>
  <c r="AC1464" i="6"/>
  <c r="AC1467" i="6"/>
  <c r="AC1470" i="6"/>
  <c r="AC1473" i="6"/>
  <c r="AC1476" i="6"/>
  <c r="AC1479" i="6"/>
  <c r="AC1482" i="6"/>
  <c r="AC1485" i="6"/>
  <c r="AC1488" i="6"/>
  <c r="AC1491" i="6"/>
  <c r="AC1494" i="6"/>
  <c r="AC1497" i="6"/>
  <c r="AC1500" i="6"/>
  <c r="AC1503" i="6"/>
  <c r="AC1506" i="6"/>
  <c r="AC1509" i="6"/>
  <c r="AC1512" i="6"/>
  <c r="AC1515" i="6"/>
  <c r="AC1518" i="6"/>
  <c r="AC1521" i="6"/>
  <c r="AC1524" i="6"/>
  <c r="AC1527" i="6"/>
  <c r="AC1530" i="6"/>
  <c r="AC1533" i="6"/>
  <c r="AC1536" i="6"/>
  <c r="AC1539" i="6"/>
  <c r="AC1542" i="6"/>
  <c r="AC1545" i="6"/>
  <c r="AC1548" i="6"/>
  <c r="AC1551" i="6"/>
  <c r="AC1877" i="6"/>
  <c r="AC1385" i="6"/>
  <c r="AC1394" i="6"/>
  <c r="AC1403" i="6"/>
  <c r="AC1412" i="6"/>
  <c r="AC1426" i="6"/>
  <c r="AC1435" i="6"/>
  <c r="AC1442" i="6"/>
  <c r="AC1451" i="6"/>
  <c r="AC1465" i="6"/>
  <c r="AC1474" i="6"/>
  <c r="AC1483" i="6"/>
  <c r="AC1492" i="6"/>
  <c r="AC1501" i="6"/>
  <c r="AC1510" i="6"/>
  <c r="AC1519" i="6"/>
  <c r="AC1528" i="6"/>
  <c r="AC1537" i="6"/>
  <c r="AC1546" i="6"/>
  <c r="AC1387" i="6"/>
  <c r="AC1396" i="6"/>
  <c r="AC1405" i="6"/>
  <c r="AC1414" i="6"/>
  <c r="AC1421" i="6"/>
  <c r="AC1430" i="6"/>
  <c r="AC1444" i="6"/>
  <c r="AC1453" i="6"/>
  <c r="AC1460" i="6"/>
  <c r="AC1469" i="6"/>
  <c r="AC1478" i="6"/>
  <c r="AC1487" i="6"/>
  <c r="AC1496" i="6"/>
  <c r="AC1505" i="6"/>
  <c r="AC1514" i="6"/>
  <c r="AC1523" i="6"/>
  <c r="AC1532" i="6"/>
  <c r="AC1541" i="6"/>
  <c r="AC1550" i="6"/>
  <c r="AC1555" i="6"/>
  <c r="AC1558" i="6"/>
  <c r="AC1561" i="6"/>
  <c r="AC1564" i="6"/>
  <c r="AC1567" i="6"/>
  <c r="AC1570" i="6"/>
  <c r="AC1573" i="6"/>
  <c r="AC1576" i="6"/>
  <c r="AC1579" i="6"/>
  <c r="AC1582" i="6"/>
  <c r="AC1585" i="6"/>
  <c r="AC1588" i="6"/>
  <c r="AC1591" i="6"/>
  <c r="AC1594" i="6"/>
  <c r="AC1597" i="6"/>
  <c r="AC1391" i="6"/>
  <c r="AC1400" i="6"/>
  <c r="AC1409" i="6"/>
  <c r="AC1423" i="6"/>
  <c r="AC1432" i="6"/>
  <c r="AC1439" i="6"/>
  <c r="AC1448" i="6"/>
  <c r="AC1457" i="6"/>
  <c r="AC1462" i="6"/>
  <c r="AC1471" i="6"/>
  <c r="AC1480" i="6"/>
  <c r="AC1489" i="6"/>
  <c r="AC1498" i="6"/>
  <c r="AC1507" i="6"/>
  <c r="AC1516" i="6"/>
  <c r="AC1525" i="6"/>
  <c r="AC1534" i="6"/>
  <c r="AC1543" i="6"/>
  <c r="AC1552" i="6"/>
  <c r="AC1876" i="6"/>
  <c r="AC1390" i="6"/>
  <c r="AC1399" i="6"/>
  <c r="AC1408" i="6"/>
  <c r="AC1417" i="6"/>
  <c r="AC1424" i="6"/>
  <c r="AC1433" i="6"/>
  <c r="AC1447" i="6"/>
  <c r="AC1456" i="6"/>
  <c r="AC1463" i="6"/>
  <c r="AC1472" i="6"/>
  <c r="AC1481" i="6"/>
  <c r="AC1490" i="6"/>
  <c r="AC1499" i="6"/>
  <c r="AC1508" i="6"/>
  <c r="AC1517" i="6"/>
  <c r="AC1526" i="6"/>
  <c r="AC1535" i="6"/>
  <c r="AC1544" i="6"/>
  <c r="AC1553" i="6"/>
  <c r="AC1556" i="6"/>
  <c r="AC1559" i="6"/>
  <c r="AC1562" i="6"/>
  <c r="AC1565" i="6"/>
  <c r="AC1568" i="6"/>
  <c r="AC1571" i="6"/>
  <c r="AC1574" i="6"/>
  <c r="AC1577" i="6"/>
  <c r="AC1580" i="6"/>
  <c r="AC1583" i="6"/>
  <c r="AC1586" i="6"/>
  <c r="AC1589" i="6"/>
  <c r="AC1592" i="6"/>
  <c r="AC1595" i="6"/>
  <c r="AC1598" i="6"/>
  <c r="AC1601" i="6"/>
  <c r="AC1604" i="6"/>
  <c r="AC1607" i="6"/>
  <c r="AC1610" i="6"/>
  <c r="AC1613" i="6"/>
  <c r="AC1616" i="6"/>
  <c r="AC1619" i="6"/>
  <c r="AC1622" i="6"/>
  <c r="AC1625" i="6"/>
  <c r="AC1628" i="6"/>
  <c r="AC1631" i="6"/>
  <c r="AC1634" i="6"/>
  <c r="AC1637" i="6"/>
  <c r="AC1640" i="6"/>
  <c r="AC1643" i="6"/>
  <c r="AC1646" i="6"/>
  <c r="AC1649" i="6"/>
  <c r="AC1652" i="6"/>
  <c r="AC1397" i="6"/>
  <c r="AC1418" i="6"/>
  <c r="AC1427" i="6"/>
  <c r="AC1477" i="6"/>
  <c r="AC1504" i="6"/>
  <c r="AC1531" i="6"/>
  <c r="AC1608" i="6"/>
  <c r="AC1393" i="6"/>
  <c r="AC1438" i="6"/>
  <c r="AC1484" i="6"/>
  <c r="AC1511" i="6"/>
  <c r="AC1538" i="6"/>
  <c r="AC1554" i="6"/>
  <c r="AC1563" i="6"/>
  <c r="AC1572" i="6"/>
  <c r="AC1581" i="6"/>
  <c r="AC1590" i="6"/>
  <c r="AC1599" i="6"/>
  <c r="AC1606" i="6"/>
  <c r="AC1615" i="6"/>
  <c r="AC1624" i="6"/>
  <c r="AC1630" i="6"/>
  <c r="AC1639" i="6"/>
  <c r="AC1648" i="6"/>
  <c r="AC1659" i="6"/>
  <c r="AC1668" i="6"/>
  <c r="AC1677" i="6"/>
  <c r="AC1686" i="6"/>
  <c r="AC1695" i="6"/>
  <c r="AC1704" i="6"/>
  <c r="AC1713" i="6"/>
  <c r="AC1722" i="6"/>
  <c r="AC1731" i="6"/>
  <c r="AC1740" i="6"/>
  <c r="AC1749" i="6"/>
  <c r="AC1758" i="6"/>
  <c r="AC1767" i="6"/>
  <c r="AC1776" i="6"/>
  <c r="AC1388" i="6"/>
  <c r="AC1415" i="6"/>
  <c r="AC1454" i="6"/>
  <c r="AC1459" i="6"/>
  <c r="AC1468" i="6"/>
  <c r="AC1495" i="6"/>
  <c r="AC1522" i="6"/>
  <c r="AC1549" i="6"/>
  <c r="AC1602" i="6"/>
  <c r="AC1611" i="6"/>
  <c r="AC1620" i="6"/>
  <c r="AC1632" i="6"/>
  <c r="AC1384" i="6"/>
  <c r="AC1411" i="6"/>
  <c r="AC1420" i="6"/>
  <c r="AC1429" i="6"/>
  <c r="AC1450" i="6"/>
  <c r="AC1475" i="6"/>
  <c r="AC1502" i="6"/>
  <c r="AC1529" i="6"/>
  <c r="AC1560" i="6"/>
  <c r="AC1569" i="6"/>
  <c r="AC1578" i="6"/>
  <c r="AC1587" i="6"/>
  <c r="AC1596" i="6"/>
  <c r="AC1600" i="6"/>
  <c r="AC1609" i="6"/>
  <c r="AC1618" i="6"/>
  <c r="AC1627" i="6"/>
  <c r="AC1402" i="6"/>
  <c r="AC1441" i="6"/>
  <c r="AC1466" i="6"/>
  <c r="AC1493" i="6"/>
  <c r="AC1520" i="6"/>
  <c r="AC1547" i="6"/>
  <c r="AC1557" i="6"/>
  <c r="AC1566" i="6"/>
  <c r="AC1575" i="6"/>
  <c r="AC1584" i="6"/>
  <c r="AC1593" i="6"/>
  <c r="AC1603" i="6"/>
  <c r="AC1612" i="6"/>
  <c r="AC1621" i="6"/>
  <c r="AC1633" i="6"/>
  <c r="AC1642" i="6"/>
  <c r="AC1651" i="6"/>
  <c r="AC1662" i="6"/>
  <c r="AC1671" i="6"/>
  <c r="AC1680" i="6"/>
  <c r="AC1689" i="6"/>
  <c r="AC1698" i="6"/>
  <c r="AC1707" i="6"/>
  <c r="AC1716" i="6"/>
  <c r="AC1725" i="6"/>
  <c r="AC1734" i="6"/>
  <c r="AC1743" i="6"/>
  <c r="AC1752" i="6"/>
  <c r="AC1761" i="6"/>
  <c r="AC1540" i="6"/>
  <c r="AC1654" i="6"/>
  <c r="AC1667" i="6"/>
  <c r="AC1670" i="6"/>
  <c r="AC1678" i="6"/>
  <c r="AC1681" i="6"/>
  <c r="AC1694" i="6"/>
  <c r="AC1697" i="6"/>
  <c r="AC1705" i="6"/>
  <c r="AC1708" i="6"/>
  <c r="AC1721" i="6"/>
  <c r="AC1724" i="6"/>
  <c r="AC1732" i="6"/>
  <c r="AC1735" i="6"/>
  <c r="AC1748" i="6"/>
  <c r="AC1751" i="6"/>
  <c r="AC1759" i="6"/>
  <c r="AC1762" i="6"/>
  <c r="AC1778" i="6"/>
  <c r="AC1786" i="6"/>
  <c r="AC1788" i="6"/>
  <c r="AC1795" i="6"/>
  <c r="AC1797" i="6"/>
  <c r="AC1804" i="6"/>
  <c r="AC1806" i="6"/>
  <c r="AC1813" i="6"/>
  <c r="AC1816" i="6"/>
  <c r="AC1819" i="6"/>
  <c r="AC1822" i="6"/>
  <c r="AC1825" i="6"/>
  <c r="AC1828" i="6"/>
  <c r="AC1831" i="6"/>
  <c r="AC1834" i="6"/>
  <c r="AC1837" i="6"/>
  <c r="AC1840" i="6"/>
  <c r="AC1843" i="6"/>
  <c r="AC1846" i="6"/>
  <c r="AC1849" i="6"/>
  <c r="AC1852" i="6"/>
  <c r="AC1855" i="6"/>
  <c r="AC1858" i="6"/>
  <c r="AC1861" i="6"/>
  <c r="AC1864" i="6"/>
  <c r="AC1867" i="6"/>
  <c r="AC52" i="6"/>
  <c r="AC54" i="6"/>
  <c r="AC56" i="6"/>
  <c r="AC58" i="6"/>
  <c r="AC60" i="6"/>
  <c r="AC62" i="6"/>
  <c r="AC1436" i="6"/>
  <c r="AC1513" i="6"/>
  <c r="AC1614" i="6"/>
  <c r="AC1635" i="6"/>
  <c r="AC1657" i="6"/>
  <c r="AC1665" i="6"/>
  <c r="AC1673" i="6"/>
  <c r="AC1684" i="6"/>
  <c r="AC1692" i="6"/>
  <c r="AC1700" i="6"/>
  <c r="AC1711" i="6"/>
  <c r="AC1719" i="6"/>
  <c r="AC1727" i="6"/>
  <c r="AC1738" i="6"/>
  <c r="AC1746" i="6"/>
  <c r="AC1754" i="6"/>
  <c r="AC1486" i="6"/>
  <c r="AC1623" i="6"/>
  <c r="AC1629" i="6"/>
  <c r="AC1638" i="6"/>
  <c r="AC1641" i="6"/>
  <c r="AC1660" i="6"/>
  <c r="AC1663" i="6"/>
  <c r="AC1676" i="6"/>
  <c r="AC1679" i="6"/>
  <c r="AC1687" i="6"/>
  <c r="AC1690" i="6"/>
  <c r="AC1703" i="6"/>
  <c r="AC1706" i="6"/>
  <c r="AC1714" i="6"/>
  <c r="AC1717" i="6"/>
  <c r="AC1730" i="6"/>
  <c r="AC1733" i="6"/>
  <c r="AC1741" i="6"/>
  <c r="AC1744" i="6"/>
  <c r="AC1757" i="6"/>
  <c r="AC1760" i="6"/>
  <c r="AC1406" i="6"/>
  <c r="AC1605" i="6"/>
  <c r="AC1617" i="6"/>
  <c r="AC1636" i="6"/>
  <c r="AC1644" i="6"/>
  <c r="AC1655" i="6"/>
  <c r="AC1666" i="6"/>
  <c r="AC1674" i="6"/>
  <c r="AC1682" i="6"/>
  <c r="AC1693" i="6"/>
  <c r="AC1701" i="6"/>
  <c r="AC1709" i="6"/>
  <c r="AC1720" i="6"/>
  <c r="AC1728" i="6"/>
  <c r="AC1736" i="6"/>
  <c r="AC1747" i="6"/>
  <c r="AC1755" i="6"/>
  <c r="AC1763" i="6"/>
  <c r="AC1777" i="6"/>
  <c r="AC1779" i="6"/>
  <c r="AC1781" i="6"/>
  <c r="AC1787" i="6"/>
  <c r="AC1796" i="6"/>
  <c r="AC1805" i="6"/>
  <c r="AC1626" i="6"/>
  <c r="AC1645" i="6"/>
  <c r="AC1653" i="6"/>
  <c r="AC1656" i="6"/>
  <c r="AC1664" i="6"/>
  <c r="AC1675" i="6"/>
  <c r="AC1683" i="6"/>
  <c r="AC1691" i="6"/>
  <c r="AC1702" i="6"/>
  <c r="AC1710" i="6"/>
  <c r="AC1718" i="6"/>
  <c r="AC1729" i="6"/>
  <c r="AC1737" i="6"/>
  <c r="AC1650" i="6"/>
  <c r="AC1699" i="6"/>
  <c r="AC1715" i="6"/>
  <c r="AC1764" i="6"/>
  <c r="AC1768" i="6"/>
  <c r="AC1784" i="6"/>
  <c r="AC1792" i="6"/>
  <c r="AC1803" i="6"/>
  <c r="AC1811" i="6"/>
  <c r="AC1815" i="6"/>
  <c r="AC1824" i="6"/>
  <c r="AC1833" i="6"/>
  <c r="AC1842" i="6"/>
  <c r="AC1851" i="6"/>
  <c r="AC1860" i="6"/>
  <c r="AC1871" i="6"/>
  <c r="AC1875" i="6"/>
  <c r="AC57" i="6"/>
  <c r="AC64" i="6"/>
  <c r="AC71" i="6"/>
  <c r="AC76" i="6"/>
  <c r="AC83" i="6"/>
  <c r="AC88" i="6"/>
  <c r="AC114" i="6"/>
  <c r="AC116" i="6"/>
  <c r="AC118" i="6"/>
  <c r="AC120" i="6"/>
  <c r="AC122" i="6"/>
  <c r="AC124" i="6"/>
  <c r="AC126" i="6"/>
  <c r="AC128" i="6"/>
  <c r="AC130" i="6"/>
  <c r="AC132" i="6"/>
  <c r="AC134" i="6"/>
  <c r="AC136" i="6"/>
  <c r="AC138" i="6"/>
  <c r="AC140" i="6"/>
  <c r="AC142" i="6"/>
  <c r="AC144" i="6"/>
  <c r="AC146" i="6"/>
  <c r="AC148" i="6"/>
  <c r="AC150" i="6"/>
  <c r="AC152" i="6"/>
  <c r="AC154" i="6"/>
  <c r="AC156" i="6"/>
  <c r="AC158" i="6"/>
  <c r="AC160" i="6"/>
  <c r="AC162" i="6"/>
  <c r="AC164" i="6"/>
  <c r="AC166" i="6"/>
  <c r="AC168" i="6"/>
  <c r="AC170" i="6"/>
  <c r="AC172" i="6"/>
  <c r="AC174" i="6"/>
  <c r="AC176" i="6"/>
  <c r="AC178" i="6"/>
  <c r="AC180" i="6"/>
  <c r="AC182" i="6"/>
  <c r="AC184" i="6"/>
  <c r="AC186" i="6"/>
  <c r="AC188" i="6"/>
  <c r="AC190" i="6"/>
  <c r="AC192" i="6"/>
  <c r="AC194" i="6"/>
  <c r="AC196" i="6"/>
  <c r="AC198" i="6"/>
  <c r="AC200" i="6"/>
  <c r="AC202" i="6"/>
  <c r="AC209" i="6"/>
  <c r="AC211" i="6"/>
  <c r="AC213" i="6"/>
  <c r="AC215" i="6"/>
  <c r="AC217" i="6"/>
  <c r="AC219" i="6"/>
  <c r="AC221" i="6"/>
  <c r="AC223" i="6"/>
  <c r="AC225" i="6"/>
  <c r="AC227" i="6"/>
  <c r="AC229" i="6"/>
  <c r="AC231" i="6"/>
  <c r="AC233" i="6"/>
  <c r="AC235" i="6"/>
  <c r="AC237" i="6"/>
  <c r="AC239" i="6"/>
  <c r="AC241" i="6"/>
  <c r="AC243" i="6"/>
  <c r="AC245" i="6"/>
  <c r="AC247" i="6"/>
  <c r="AC249" i="6"/>
  <c r="AC251" i="6"/>
  <c r="AC253" i="6"/>
  <c r="AC255" i="6"/>
  <c r="AC257" i="6"/>
  <c r="AC259" i="6"/>
  <c r="AC261" i="6"/>
  <c r="AC263" i="6"/>
  <c r="AC265" i="6"/>
  <c r="AC267" i="6"/>
  <c r="AC269" i="6"/>
  <c r="AC1669" i="6"/>
  <c r="AC1685" i="6"/>
  <c r="AC1753" i="6"/>
  <c r="AC1765" i="6"/>
  <c r="AC1775" i="6"/>
  <c r="AC1790" i="6"/>
  <c r="AC1798" i="6"/>
  <c r="AC1809" i="6"/>
  <c r="AC1817" i="6"/>
  <c r="AC1826" i="6"/>
  <c r="AC1835" i="6"/>
  <c r="AC1844" i="6"/>
  <c r="AC1672" i="6"/>
  <c r="AC1688" i="6"/>
  <c r="AC1745" i="6"/>
  <c r="AC1769" i="6"/>
  <c r="AC1772" i="6"/>
  <c r="AC1782" i="6"/>
  <c r="AC1785" i="6"/>
  <c r="AC1793" i="6"/>
  <c r="AC1801" i="6"/>
  <c r="AC1812" i="6"/>
  <c r="AC1821" i="6"/>
  <c r="AC1830" i="6"/>
  <c r="AC1839" i="6"/>
  <c r="AC1848" i="6"/>
  <c r="AC1857" i="6"/>
  <c r="AC1866" i="6"/>
  <c r="AC53" i="6"/>
  <c r="AC67" i="6"/>
  <c r="AC72" i="6"/>
  <c r="AC79" i="6"/>
  <c r="AC84" i="6"/>
  <c r="AC91" i="6"/>
  <c r="AC204" i="6"/>
  <c r="AC206" i="6"/>
  <c r="AC1658" i="6"/>
  <c r="AC1723" i="6"/>
  <c r="AC1739" i="6"/>
  <c r="AC1766" i="6"/>
  <c r="AC1773" i="6"/>
  <c r="AC1791" i="6"/>
  <c r="AC1799" i="6"/>
  <c r="AC1807" i="6"/>
  <c r="AC1814" i="6"/>
  <c r="AC1823" i="6"/>
  <c r="AC1832" i="6"/>
  <c r="AC1841" i="6"/>
  <c r="AC1850" i="6"/>
  <c r="AC1859" i="6"/>
  <c r="AC1868" i="6"/>
  <c r="AC1870" i="6"/>
  <c r="AC1872" i="6"/>
  <c r="AC51" i="6"/>
  <c r="AC63" i="6"/>
  <c r="AC65" i="6"/>
  <c r="AC70" i="6"/>
  <c r="AC77" i="6"/>
  <c r="AC82" i="6"/>
  <c r="AC89" i="6"/>
  <c r="AC113" i="6"/>
  <c r="AC115" i="6"/>
  <c r="AC117" i="6"/>
  <c r="AC119" i="6"/>
  <c r="AC121" i="6"/>
  <c r="AC123" i="6"/>
  <c r="AC125" i="6"/>
  <c r="AC127" i="6"/>
  <c r="AC129" i="6"/>
  <c r="AC131" i="6"/>
  <c r="AC133" i="6"/>
  <c r="AC135" i="6"/>
  <c r="AC137" i="6"/>
  <c r="AC139" i="6"/>
  <c r="AC141" i="6"/>
  <c r="AC143" i="6"/>
  <c r="AC145" i="6"/>
  <c r="AC147" i="6"/>
  <c r="AC149" i="6"/>
  <c r="AC151" i="6"/>
  <c r="AC153" i="6"/>
  <c r="AC155" i="6"/>
  <c r="AC157" i="6"/>
  <c r="AC159" i="6"/>
  <c r="AC161" i="6"/>
  <c r="AC163" i="6"/>
  <c r="AC165" i="6"/>
  <c r="AC167" i="6"/>
  <c r="AC169" i="6"/>
  <c r="AC171" i="6"/>
  <c r="AC173" i="6"/>
  <c r="AC175" i="6"/>
  <c r="AC177" i="6"/>
  <c r="AC179" i="6"/>
  <c r="AC181" i="6"/>
  <c r="AC183" i="6"/>
  <c r="AC185" i="6"/>
  <c r="AC187" i="6"/>
  <c r="AC189" i="6"/>
  <c r="AC191" i="6"/>
  <c r="AC193" i="6"/>
  <c r="AC195" i="6"/>
  <c r="AC197" i="6"/>
  <c r="AC199" i="6"/>
  <c r="AC201" i="6"/>
  <c r="AC208" i="6"/>
  <c r="AC210" i="6"/>
  <c r="AC212" i="6"/>
  <c r="AC214" i="6"/>
  <c r="AC216" i="6"/>
  <c r="AC218" i="6"/>
  <c r="AC220" i="6"/>
  <c r="AC222" i="6"/>
  <c r="AC224" i="6"/>
  <c r="AC226" i="6"/>
  <c r="AC228" i="6"/>
  <c r="AC230" i="6"/>
  <c r="AC232" i="6"/>
  <c r="AC234" i="6"/>
  <c r="AC236" i="6"/>
  <c r="AC238" i="6"/>
  <c r="AC240" i="6"/>
  <c r="AC242" i="6"/>
  <c r="AC244" i="6"/>
  <c r="AC246" i="6"/>
  <c r="AC248" i="6"/>
  <c r="AC250" i="6"/>
  <c r="AC252" i="6"/>
  <c r="AC254" i="6"/>
  <c r="AC256" i="6"/>
  <c r="AC258" i="6"/>
  <c r="AC260" i="6"/>
  <c r="AC262" i="6"/>
  <c r="AC264" i="6"/>
  <c r="AC266" i="6"/>
  <c r="AC268" i="6"/>
  <c r="AC1445" i="6"/>
  <c r="AC1647" i="6"/>
  <c r="AC1696" i="6"/>
  <c r="AC1712" i="6"/>
  <c r="AC1742" i="6"/>
  <c r="AC1750" i="6"/>
  <c r="AC1771" i="6"/>
  <c r="AC1774" i="6"/>
  <c r="AC1789" i="6"/>
  <c r="AC1800" i="6"/>
  <c r="AC1808" i="6"/>
  <c r="AC1820" i="6"/>
  <c r="AC1829" i="6"/>
  <c r="AC1838" i="6"/>
  <c r="AC1847" i="6"/>
  <c r="AC1856" i="6"/>
  <c r="AC1865" i="6"/>
  <c r="AC1869" i="6"/>
  <c r="AC59" i="6"/>
  <c r="AC66" i="6"/>
  <c r="AC73" i="6"/>
  <c r="AC78" i="6"/>
  <c r="AC85" i="6"/>
  <c r="AC90" i="6"/>
  <c r="AC112" i="6"/>
  <c r="AC205" i="6"/>
  <c r="AC207" i="6"/>
  <c r="AC1802" i="6"/>
  <c r="AC1827" i="6"/>
  <c r="AC1853" i="6"/>
  <c r="AC92" i="6"/>
  <c r="AC98" i="6"/>
  <c r="AC104" i="6"/>
  <c r="AC110" i="6"/>
  <c r="AC203" i="6"/>
  <c r="AC274" i="6"/>
  <c r="AC281" i="6"/>
  <c r="AC283" i="6"/>
  <c r="AC287" i="6"/>
  <c r="AC289" i="6"/>
  <c r="AC291" i="6"/>
  <c r="AC293" i="6"/>
  <c r="AC295" i="6"/>
  <c r="AC297" i="6"/>
  <c r="AC299" i="6"/>
  <c r="AC301" i="6"/>
  <c r="AC303" i="6"/>
  <c r="AC305" i="6"/>
  <c r="AC307" i="6"/>
  <c r="AC309" i="6"/>
  <c r="AC311" i="6"/>
  <c r="AC313" i="6"/>
  <c r="AC315" i="6"/>
  <c r="AC317" i="6"/>
  <c r="AC319" i="6"/>
  <c r="AC321" i="6"/>
  <c r="AC323" i="6"/>
  <c r="AC325" i="6"/>
  <c r="AC327" i="6"/>
  <c r="AC329" i="6"/>
  <c r="AC331" i="6"/>
  <c r="AC333" i="6"/>
  <c r="AC335" i="6"/>
  <c r="AC337" i="6"/>
  <c r="AC339" i="6"/>
  <c r="AC341" i="6"/>
  <c r="AC343" i="6"/>
  <c r="AC345" i="6"/>
  <c r="AC347" i="6"/>
  <c r="AC349" i="6"/>
  <c r="AC351" i="6"/>
  <c r="AC353" i="6"/>
  <c r="AC355" i="6"/>
  <c r="AC357" i="6"/>
  <c r="AC359" i="6"/>
  <c r="AC361" i="6"/>
  <c r="AC363" i="6"/>
  <c r="AC365" i="6"/>
  <c r="AC367" i="6"/>
  <c r="AC369" i="6"/>
  <c r="AC371" i="6"/>
  <c r="AC373" i="6"/>
  <c r="AC375" i="6"/>
  <c r="AC377" i="6"/>
  <c r="AC379" i="6"/>
  <c r="AC381" i="6"/>
  <c r="AC402" i="6"/>
  <c r="AC1726" i="6"/>
  <c r="AC1770" i="6"/>
  <c r="AC1818" i="6"/>
  <c r="AC1854" i="6"/>
  <c r="AC86" i="6"/>
  <c r="AC93" i="6"/>
  <c r="AC99" i="6"/>
  <c r="AC105" i="6"/>
  <c r="AC111" i="6"/>
  <c r="AC272" i="6"/>
  <c r="AC279" i="6"/>
  <c r="AC383" i="6"/>
  <c r="AC385" i="6"/>
  <c r="AC387" i="6"/>
  <c r="AC389" i="6"/>
  <c r="AC391" i="6"/>
  <c r="AC393" i="6"/>
  <c r="AC395" i="6"/>
  <c r="AC404" i="6"/>
  <c r="AC406" i="6"/>
  <c r="AC408" i="6"/>
  <c r="AC410" i="6"/>
  <c r="AC412" i="6"/>
  <c r="AC414" i="6"/>
  <c r="AC416" i="6"/>
  <c r="AC418" i="6"/>
  <c r="AC420" i="6"/>
  <c r="AC422" i="6"/>
  <c r="AC424" i="6"/>
  <c r="AC426" i="6"/>
  <c r="AC428" i="6"/>
  <c r="AC430" i="6"/>
  <c r="AC432" i="6"/>
  <c r="AC434" i="6"/>
  <c r="AC436" i="6"/>
  <c r="AC438" i="6"/>
  <c r="AC440" i="6"/>
  <c r="AC442" i="6"/>
  <c r="AC444" i="6"/>
  <c r="AC80" i="6"/>
  <c r="AC87" i="6"/>
  <c r="AC94" i="6"/>
  <c r="AC100" i="6"/>
  <c r="AC106" i="6"/>
  <c r="AC270" i="6"/>
  <c r="AC277" i="6"/>
  <c r="AC282" i="6"/>
  <c r="AC284" i="6"/>
  <c r="AC286" i="6"/>
  <c r="AC397" i="6"/>
  <c r="AC399" i="6"/>
  <c r="AC401" i="6"/>
  <c r="AC446" i="6"/>
  <c r="AC448" i="6"/>
  <c r="AC450" i="6"/>
  <c r="AC452" i="6"/>
  <c r="AC454" i="6"/>
  <c r="AC456" i="6"/>
  <c r="AC1661" i="6"/>
  <c r="AC1794" i="6"/>
  <c r="AC1810" i="6"/>
  <c r="AC61" i="6"/>
  <c r="AC74" i="6"/>
  <c r="AC81" i="6"/>
  <c r="AC95" i="6"/>
  <c r="AC101" i="6"/>
  <c r="AC107" i="6"/>
  <c r="AC275" i="6"/>
  <c r="AC280" i="6"/>
  <c r="AC288" i="6"/>
  <c r="AC290" i="6"/>
  <c r="AC292" i="6"/>
  <c r="AC294" i="6"/>
  <c r="AC296" i="6"/>
  <c r="AC298" i="6"/>
  <c r="AC300" i="6"/>
  <c r="AC302" i="6"/>
  <c r="AC304" i="6"/>
  <c r="AC306" i="6"/>
  <c r="AC308" i="6"/>
  <c r="AC310" i="6"/>
  <c r="AC312" i="6"/>
  <c r="AC314" i="6"/>
  <c r="AC316" i="6"/>
  <c r="AC318" i="6"/>
  <c r="AC320" i="6"/>
  <c r="AC322" i="6"/>
  <c r="AC324" i="6"/>
  <c r="AC326" i="6"/>
  <c r="AC328" i="6"/>
  <c r="AC330" i="6"/>
  <c r="AC332" i="6"/>
  <c r="AC334" i="6"/>
  <c r="AC336" i="6"/>
  <c r="AC338" i="6"/>
  <c r="AC340" i="6"/>
  <c r="AC342" i="6"/>
  <c r="AC344" i="6"/>
  <c r="AC346" i="6"/>
  <c r="AC348" i="6"/>
  <c r="AC350" i="6"/>
  <c r="AC352" i="6"/>
  <c r="AC354" i="6"/>
  <c r="AC356" i="6"/>
  <c r="AC358" i="6"/>
  <c r="AC360" i="6"/>
  <c r="AC362" i="6"/>
  <c r="AC364" i="6"/>
  <c r="AC366" i="6"/>
  <c r="AC368" i="6"/>
  <c r="AC370" i="6"/>
  <c r="AC372" i="6"/>
  <c r="AC374" i="6"/>
  <c r="AC376" i="6"/>
  <c r="AC378" i="6"/>
  <c r="AC380" i="6"/>
  <c r="AC382" i="6"/>
  <c r="AC403" i="6"/>
  <c r="AC520" i="6"/>
  <c r="AC522" i="6"/>
  <c r="AC524" i="6"/>
  <c r="AC526" i="6"/>
  <c r="AC528" i="6"/>
  <c r="AC530" i="6"/>
  <c r="AC532" i="6"/>
  <c r="AC534" i="6"/>
  <c r="AC536" i="6"/>
  <c r="AC538" i="6"/>
  <c r="AC540" i="6"/>
  <c r="AC542" i="6"/>
  <c r="AC544" i="6"/>
  <c r="AC546" i="6"/>
  <c r="AC548" i="6"/>
  <c r="AC550" i="6"/>
  <c r="AC552" i="6"/>
  <c r="AC554" i="6"/>
  <c r="AC556" i="6"/>
  <c r="AC558" i="6"/>
  <c r="AC560" i="6"/>
  <c r="AC562" i="6"/>
  <c r="AC564" i="6"/>
  <c r="AC566" i="6"/>
  <c r="AC568" i="6"/>
  <c r="AC570" i="6"/>
  <c r="AC572" i="6"/>
  <c r="AC574" i="6"/>
  <c r="AC576" i="6"/>
  <c r="AC578" i="6"/>
  <c r="AC580" i="6"/>
  <c r="AC582" i="6"/>
  <c r="AC584" i="6"/>
  <c r="AC586" i="6"/>
  <c r="AC588" i="6"/>
  <c r="AC1783" i="6"/>
  <c r="AC1836" i="6"/>
  <c r="AC1863" i="6"/>
  <c r="AC1874" i="6"/>
  <c r="AC69" i="6"/>
  <c r="AC97" i="6"/>
  <c r="AC103" i="6"/>
  <c r="AC109" i="6"/>
  <c r="AC271" i="6"/>
  <c r="AC276" i="6"/>
  <c r="AC285" i="6"/>
  <c r="AC396" i="6"/>
  <c r="AC398" i="6"/>
  <c r="AC400" i="6"/>
  <c r="AC447" i="6"/>
  <c r="AC449" i="6"/>
  <c r="AC451" i="6"/>
  <c r="AC453" i="6"/>
  <c r="AC455" i="6"/>
  <c r="AC457" i="6"/>
  <c r="AC459" i="6"/>
  <c r="AC461" i="6"/>
  <c r="AC463" i="6"/>
  <c r="AC465" i="6"/>
  <c r="AC467" i="6"/>
  <c r="AC469" i="6"/>
  <c r="AC471" i="6"/>
  <c r="AC473" i="6"/>
  <c r="AC475" i="6"/>
  <c r="AC477" i="6"/>
  <c r="AC479" i="6"/>
  <c r="AC481" i="6"/>
  <c r="AC483" i="6"/>
  <c r="AC485" i="6"/>
  <c r="AC487" i="6"/>
  <c r="AC489" i="6"/>
  <c r="AC491" i="6"/>
  <c r="AC493" i="6"/>
  <c r="AC495" i="6"/>
  <c r="AC497" i="6"/>
  <c r="AC499" i="6"/>
  <c r="AC501" i="6"/>
  <c r="AC503" i="6"/>
  <c r="AC505" i="6"/>
  <c r="AC507" i="6"/>
  <c r="AC509" i="6"/>
  <c r="AC511" i="6"/>
  <c r="AC513" i="6"/>
  <c r="AC515" i="6"/>
  <c r="AC517" i="6"/>
  <c r="AC519" i="6"/>
  <c r="AC1873" i="6"/>
  <c r="AC75" i="6"/>
  <c r="AC278" i="6"/>
  <c r="AC384" i="6"/>
  <c r="AC415" i="6"/>
  <c r="AC427" i="6"/>
  <c r="AC439" i="6"/>
  <c r="AC458" i="6"/>
  <c r="AC462" i="6"/>
  <c r="AC466" i="6"/>
  <c r="AC470" i="6"/>
  <c r="AC474" i="6"/>
  <c r="AC478" i="6"/>
  <c r="AC482" i="6"/>
  <c r="AC486" i="6"/>
  <c r="AC490" i="6"/>
  <c r="AC494" i="6"/>
  <c r="AC498" i="6"/>
  <c r="AC502" i="6"/>
  <c r="AC506" i="6"/>
  <c r="AC510" i="6"/>
  <c r="AC514" i="6"/>
  <c r="AC523" i="6"/>
  <c r="AC529" i="6"/>
  <c r="AC535" i="6"/>
  <c r="AC541" i="6"/>
  <c r="AC547" i="6"/>
  <c r="AC553" i="6"/>
  <c r="AC559" i="6"/>
  <c r="AC565" i="6"/>
  <c r="AC571" i="6"/>
  <c r="AC577" i="6"/>
  <c r="AC583" i="6"/>
  <c r="AC591" i="6"/>
  <c r="AC594" i="6"/>
  <c r="AC597" i="6"/>
  <c r="AC600" i="6"/>
  <c r="AC603" i="6"/>
  <c r="AC606" i="6"/>
  <c r="AC609" i="6"/>
  <c r="AC612" i="6"/>
  <c r="AC615" i="6"/>
  <c r="AC618" i="6"/>
  <c r="AC621" i="6"/>
  <c r="AC624" i="6"/>
  <c r="AC627" i="6"/>
  <c r="AC630" i="6"/>
  <c r="AC633" i="6"/>
  <c r="AC636" i="6"/>
  <c r="AC639" i="6"/>
  <c r="AC642" i="6"/>
  <c r="AC645" i="6"/>
  <c r="AC648" i="6"/>
  <c r="AC651" i="6"/>
  <c r="AC654" i="6"/>
  <c r="AC657" i="6"/>
  <c r="AC660" i="6"/>
  <c r="AC667" i="6"/>
  <c r="AC672" i="6"/>
  <c r="AC679" i="6"/>
  <c r="AC684" i="6"/>
  <c r="AC691" i="6"/>
  <c r="AC696" i="6"/>
  <c r="AC703" i="6"/>
  <c r="AC708" i="6"/>
  <c r="AC715" i="6"/>
  <c r="AC720" i="6"/>
  <c r="AC727" i="6"/>
  <c r="AC732" i="6"/>
  <c r="AC734" i="6"/>
  <c r="AC736" i="6"/>
  <c r="AC738" i="6"/>
  <c r="AC740" i="6"/>
  <c r="AC742" i="6"/>
  <c r="AC744" i="6"/>
  <c r="AC746" i="6"/>
  <c r="AC748" i="6"/>
  <c r="AC750" i="6"/>
  <c r="AC752" i="6"/>
  <c r="AC754" i="6"/>
  <c r="AC756" i="6"/>
  <c r="AC758" i="6"/>
  <c r="AC760" i="6"/>
  <c r="AC762" i="6"/>
  <c r="AC764" i="6"/>
  <c r="AC766" i="6"/>
  <c r="AC768" i="6"/>
  <c r="AC770" i="6"/>
  <c r="AC772" i="6"/>
  <c r="AC774" i="6"/>
  <c r="AC776" i="6"/>
  <c r="AC778" i="6"/>
  <c r="AC780" i="6"/>
  <c r="AC782" i="6"/>
  <c r="AC784" i="6"/>
  <c r="AC786" i="6"/>
  <c r="AC788" i="6"/>
  <c r="AC790" i="6"/>
  <c r="AC792" i="6"/>
  <c r="AC794" i="6"/>
  <c r="AC796" i="6"/>
  <c r="AC798" i="6"/>
  <c r="AC800" i="6"/>
  <c r="AC802" i="6"/>
  <c r="AC804" i="6"/>
  <c r="AC806" i="6"/>
  <c r="AC808" i="6"/>
  <c r="AC810" i="6"/>
  <c r="AC812" i="6"/>
  <c r="AC865" i="6"/>
  <c r="AC867" i="6"/>
  <c r="AC876" i="6"/>
  <c r="AC878" i="6"/>
  <c r="AC880" i="6"/>
  <c r="AC882" i="6"/>
  <c r="AC884" i="6"/>
  <c r="AC886" i="6"/>
  <c r="AC888" i="6"/>
  <c r="AC890" i="6"/>
  <c r="AC892" i="6"/>
  <c r="AC894" i="6"/>
  <c r="AC896" i="6"/>
  <c r="AC898" i="6"/>
  <c r="AC900" i="6"/>
  <c r="AC902" i="6"/>
  <c r="AC904" i="6"/>
  <c r="AC906" i="6"/>
  <c r="AC908" i="6"/>
  <c r="AC910" i="6"/>
  <c r="AC912" i="6"/>
  <c r="AC914" i="6"/>
  <c r="AC916" i="6"/>
  <c r="AC918" i="6"/>
  <c r="AC920" i="6"/>
  <c r="AC1756" i="6"/>
  <c r="AC1845" i="6"/>
  <c r="AC386" i="6"/>
  <c r="AC405" i="6"/>
  <c r="AC417" i="6"/>
  <c r="AC429" i="6"/>
  <c r="AC441" i="6"/>
  <c r="AC665" i="6"/>
  <c r="AC670" i="6"/>
  <c r="AC677" i="6"/>
  <c r="AC682" i="6"/>
  <c r="AC689" i="6"/>
  <c r="AC694" i="6"/>
  <c r="AC701" i="6"/>
  <c r="AC706" i="6"/>
  <c r="AC713" i="6"/>
  <c r="AC718" i="6"/>
  <c r="AC725" i="6"/>
  <c r="AC730" i="6"/>
  <c r="AC814" i="6"/>
  <c r="AC816" i="6"/>
  <c r="AC818" i="6"/>
  <c r="AC820" i="6"/>
  <c r="AC822" i="6"/>
  <c r="AC824" i="6"/>
  <c r="AC826" i="6"/>
  <c r="AC828" i="6"/>
  <c r="AC830" i="6"/>
  <c r="AC832" i="6"/>
  <c r="AC834" i="6"/>
  <c r="AC836" i="6"/>
  <c r="AC838" i="6"/>
  <c r="AC840" i="6"/>
  <c r="AC842" i="6"/>
  <c r="AC844" i="6"/>
  <c r="AC846" i="6"/>
  <c r="AC848" i="6"/>
  <c r="AC850" i="6"/>
  <c r="AC852" i="6"/>
  <c r="AC854" i="6"/>
  <c r="AC856" i="6"/>
  <c r="AC858" i="6"/>
  <c r="AC860" i="6"/>
  <c r="AC869" i="6"/>
  <c r="AC1780" i="6"/>
  <c r="AC55" i="6"/>
  <c r="AC388" i="6"/>
  <c r="AC407" i="6"/>
  <c r="AC419" i="6"/>
  <c r="AC431" i="6"/>
  <c r="AC443" i="6"/>
  <c r="AC518" i="6"/>
  <c r="AC521" i="6"/>
  <c r="AC527" i="6"/>
  <c r="AC533" i="6"/>
  <c r="AC539" i="6"/>
  <c r="AC545" i="6"/>
  <c r="AC551" i="6"/>
  <c r="AC557" i="6"/>
  <c r="AC563" i="6"/>
  <c r="AC569" i="6"/>
  <c r="AC575" i="6"/>
  <c r="AC581" i="6"/>
  <c r="AC587" i="6"/>
  <c r="AC589" i="6"/>
  <c r="AC592" i="6"/>
  <c r="AC595" i="6"/>
  <c r="AC598" i="6"/>
  <c r="AC601" i="6"/>
  <c r="AC604" i="6"/>
  <c r="AC607" i="6"/>
  <c r="AC610" i="6"/>
  <c r="AC613" i="6"/>
  <c r="AC616" i="6"/>
  <c r="AC619" i="6"/>
  <c r="AC622" i="6"/>
  <c r="AC625" i="6"/>
  <c r="AC628" i="6"/>
  <c r="AC631" i="6"/>
  <c r="AC634" i="6"/>
  <c r="AC637" i="6"/>
  <c r="AC640" i="6"/>
  <c r="AC643" i="6"/>
  <c r="AC646" i="6"/>
  <c r="AC649" i="6"/>
  <c r="AC652" i="6"/>
  <c r="AC655" i="6"/>
  <c r="AC658" i="6"/>
  <c r="AC663" i="6"/>
  <c r="AC668" i="6"/>
  <c r="AC675" i="6"/>
  <c r="AC680" i="6"/>
  <c r="AC687" i="6"/>
  <c r="AC692" i="6"/>
  <c r="AC699" i="6"/>
  <c r="AC704" i="6"/>
  <c r="AC711" i="6"/>
  <c r="AC716" i="6"/>
  <c r="AC723" i="6"/>
  <c r="AC728" i="6"/>
  <c r="AC862" i="6"/>
  <c r="AC96" i="6"/>
  <c r="AC390" i="6"/>
  <c r="AC409" i="6"/>
  <c r="AC421" i="6"/>
  <c r="AC433" i="6"/>
  <c r="AC445" i="6"/>
  <c r="AC460" i="6"/>
  <c r="AC464" i="6"/>
  <c r="AC468" i="6"/>
  <c r="AC472" i="6"/>
  <c r="AC476" i="6"/>
  <c r="AC480" i="6"/>
  <c r="AC484" i="6"/>
  <c r="AC488" i="6"/>
  <c r="AC492" i="6"/>
  <c r="AC496" i="6"/>
  <c r="AC500" i="6"/>
  <c r="AC504" i="6"/>
  <c r="AC508" i="6"/>
  <c r="AC512" i="6"/>
  <c r="AC661" i="6"/>
  <c r="AC666" i="6"/>
  <c r="AC673" i="6"/>
  <c r="AC678" i="6"/>
  <c r="AC685" i="6"/>
  <c r="AC690" i="6"/>
  <c r="AC697" i="6"/>
  <c r="AC702" i="6"/>
  <c r="AC709" i="6"/>
  <c r="AC714" i="6"/>
  <c r="AC721" i="6"/>
  <c r="AC726" i="6"/>
  <c r="AC733" i="6"/>
  <c r="AC735" i="6"/>
  <c r="AC737" i="6"/>
  <c r="AC739" i="6"/>
  <c r="AC741" i="6"/>
  <c r="AC743" i="6"/>
  <c r="AC745" i="6"/>
  <c r="AC747" i="6"/>
  <c r="AC749" i="6"/>
  <c r="AC751" i="6"/>
  <c r="AC753" i="6"/>
  <c r="AC755" i="6"/>
  <c r="AC757" i="6"/>
  <c r="AC759" i="6"/>
  <c r="AC761" i="6"/>
  <c r="AC763" i="6"/>
  <c r="AC765" i="6"/>
  <c r="AC767" i="6"/>
  <c r="AC769" i="6"/>
  <c r="AC771" i="6"/>
  <c r="AC773" i="6"/>
  <c r="AC775" i="6"/>
  <c r="AC777" i="6"/>
  <c r="AC779" i="6"/>
  <c r="AC781" i="6"/>
  <c r="AC783" i="6"/>
  <c r="AC785" i="6"/>
  <c r="AC787" i="6"/>
  <c r="AC789" i="6"/>
  <c r="AC791" i="6"/>
  <c r="AC793" i="6"/>
  <c r="AC795" i="6"/>
  <c r="AC797" i="6"/>
  <c r="AC799" i="6"/>
  <c r="AC801" i="6"/>
  <c r="AC803" i="6"/>
  <c r="AC805" i="6"/>
  <c r="AC807" i="6"/>
  <c r="AC809" i="6"/>
  <c r="AC811" i="6"/>
  <c r="AC864" i="6"/>
  <c r="AC866" i="6"/>
  <c r="AC877" i="6"/>
  <c r="AC879" i="6"/>
  <c r="AC881" i="6"/>
  <c r="AC883" i="6"/>
  <c r="AC885" i="6"/>
  <c r="AC887" i="6"/>
  <c r="AC889" i="6"/>
  <c r="AC891" i="6"/>
  <c r="AC68" i="6"/>
  <c r="AC108" i="6"/>
  <c r="AC394" i="6"/>
  <c r="AC413" i="6"/>
  <c r="AC425" i="6"/>
  <c r="AC437" i="6"/>
  <c r="AC662" i="6"/>
  <c r="AC669" i="6"/>
  <c r="AC674" i="6"/>
  <c r="AC681" i="6"/>
  <c r="AC686" i="6"/>
  <c r="AC693" i="6"/>
  <c r="AC698" i="6"/>
  <c r="AC705" i="6"/>
  <c r="AC710" i="6"/>
  <c r="AC717" i="6"/>
  <c r="AC722" i="6"/>
  <c r="AC729" i="6"/>
  <c r="AC863" i="6"/>
  <c r="AC872" i="6"/>
  <c r="AC874" i="6"/>
  <c r="AC925" i="6"/>
  <c r="AC927" i="6"/>
  <c r="AC929" i="6"/>
  <c r="AC931" i="6"/>
  <c r="AC933" i="6"/>
  <c r="AC935" i="6"/>
  <c r="AC937" i="6"/>
  <c r="AC939" i="6"/>
  <c r="AC941" i="6"/>
  <c r="AC943" i="6"/>
  <c r="AC945" i="6"/>
  <c r="AC947" i="6"/>
  <c r="AC949" i="6"/>
  <c r="AC951" i="6"/>
  <c r="AC953" i="6"/>
  <c r="AC955" i="6"/>
  <c r="AC957" i="6"/>
  <c r="AC959" i="6"/>
  <c r="AC961" i="6"/>
  <c r="AC963" i="6"/>
  <c r="AC965" i="6"/>
  <c r="AC967" i="6"/>
  <c r="AC969" i="6"/>
  <c r="AC971" i="6"/>
  <c r="AC973" i="6"/>
  <c r="AC975" i="6"/>
  <c r="AC977" i="6"/>
  <c r="AC979" i="6"/>
  <c r="AC981" i="6"/>
  <c r="AC983" i="6"/>
  <c r="AC985" i="6"/>
  <c r="AC987" i="6"/>
  <c r="AC989" i="6"/>
  <c r="AC991" i="6"/>
  <c r="AC993" i="6"/>
  <c r="AC995" i="6"/>
  <c r="AC997" i="6"/>
  <c r="AC999" i="6"/>
  <c r="AC1001" i="6"/>
  <c r="AC1003" i="6"/>
  <c r="AC1005" i="6"/>
  <c r="AC1007" i="6"/>
  <c r="AC1009" i="6"/>
  <c r="AC1011" i="6"/>
  <c r="AC1013" i="6"/>
  <c r="AC1015" i="6"/>
  <c r="AC1017" i="6"/>
  <c r="AC1019" i="6"/>
  <c r="AC1021" i="6"/>
  <c r="AC1023" i="6"/>
  <c r="AC1025" i="6"/>
  <c r="AC1027" i="6"/>
  <c r="AC1029" i="6"/>
  <c r="AC1031" i="6"/>
  <c r="AC1033" i="6"/>
  <c r="AC1035" i="6"/>
  <c r="AC1037" i="6"/>
  <c r="AC1076" i="6"/>
  <c r="AC1078" i="6"/>
  <c r="AC1080" i="6"/>
  <c r="AC1082" i="6"/>
  <c r="AC1084" i="6"/>
  <c r="AC1086" i="6"/>
  <c r="AC1088" i="6"/>
  <c r="AC525" i="6"/>
  <c r="AC543" i="6"/>
  <c r="AC561" i="6"/>
  <c r="AC579" i="6"/>
  <c r="AC593" i="6"/>
  <c r="AC611" i="6"/>
  <c r="AC629" i="6"/>
  <c r="AC647" i="6"/>
  <c r="AC664" i="6"/>
  <c r="AC707" i="6"/>
  <c r="AC817" i="6"/>
  <c r="AC829" i="6"/>
  <c r="AC841" i="6"/>
  <c r="AC853" i="6"/>
  <c r="AC928" i="6"/>
  <c r="AC936" i="6"/>
  <c r="AC948" i="6"/>
  <c r="AC960" i="6"/>
  <c r="AC972" i="6"/>
  <c r="AC984" i="6"/>
  <c r="AC996" i="6"/>
  <c r="AC1008" i="6"/>
  <c r="AC1020" i="6"/>
  <c r="AC1032" i="6"/>
  <c r="AC1039" i="6"/>
  <c r="AC1048" i="6"/>
  <c r="AC1053" i="6"/>
  <c r="AC1060" i="6"/>
  <c r="AC1065" i="6"/>
  <c r="AC1072" i="6"/>
  <c r="AC1079" i="6"/>
  <c r="AC1093" i="6"/>
  <c r="AC1098" i="6"/>
  <c r="AC1105" i="6"/>
  <c r="AC1110" i="6"/>
  <c r="AC1117" i="6"/>
  <c r="AC1122" i="6"/>
  <c r="AC1129" i="6"/>
  <c r="AC1134" i="6"/>
  <c r="AC1141" i="6"/>
  <c r="AC1146" i="6"/>
  <c r="AC1153" i="6"/>
  <c r="AC1158" i="6"/>
  <c r="AC1165" i="6"/>
  <c r="AC1170" i="6"/>
  <c r="AC1177" i="6"/>
  <c r="AC1213" i="6"/>
  <c r="AC1215" i="6"/>
  <c r="AC1217" i="6"/>
  <c r="AC1219" i="6"/>
  <c r="AC1221" i="6"/>
  <c r="AC1223" i="6"/>
  <c r="AC1225" i="6"/>
  <c r="AC1227" i="6"/>
  <c r="AC1229" i="6"/>
  <c r="AC1231" i="6"/>
  <c r="AC1233" i="6"/>
  <c r="AC1235" i="6"/>
  <c r="AC1237" i="6"/>
  <c r="AC1239" i="6"/>
  <c r="AC1241" i="6"/>
  <c r="AC1243" i="6"/>
  <c r="AC1245" i="6"/>
  <c r="AC1247" i="6"/>
  <c r="AC1249" i="6"/>
  <c r="AC1251" i="6"/>
  <c r="AC1253" i="6"/>
  <c r="AC1255" i="6"/>
  <c r="AC1257" i="6"/>
  <c r="AC1259" i="6"/>
  <c r="AC1261" i="6"/>
  <c r="AC1263" i="6"/>
  <c r="AC1265" i="6"/>
  <c r="AC1267" i="6"/>
  <c r="AC1269" i="6"/>
  <c r="AC1271" i="6"/>
  <c r="AC1273" i="6"/>
  <c r="AC1275" i="6"/>
  <c r="AC1277" i="6"/>
  <c r="AC1279" i="6"/>
  <c r="AC1281" i="6"/>
  <c r="AC1283" i="6"/>
  <c r="AC1285" i="6"/>
  <c r="AC1287" i="6"/>
  <c r="AC1289" i="6"/>
  <c r="AC1291" i="6"/>
  <c r="AC1293" i="6"/>
  <c r="AC1295" i="6"/>
  <c r="AC1302" i="6"/>
  <c r="AC1304" i="6"/>
  <c r="AC1306" i="6"/>
  <c r="AC1308" i="6"/>
  <c r="AC1310" i="6"/>
  <c r="AC1312" i="6"/>
  <c r="AC1314" i="6"/>
  <c r="AC1316" i="6"/>
  <c r="AC1318" i="6"/>
  <c r="AC1320" i="6"/>
  <c r="AC1322" i="6"/>
  <c r="AC1324" i="6"/>
  <c r="AC1326" i="6"/>
  <c r="AC1328" i="6"/>
  <c r="AC1330" i="6"/>
  <c r="AC1332" i="6"/>
  <c r="AC1334" i="6"/>
  <c r="AC1336" i="6"/>
  <c r="AC1338" i="6"/>
  <c r="AC1340" i="6"/>
  <c r="AC1342" i="6"/>
  <c r="AC1344" i="6"/>
  <c r="AC1346" i="6"/>
  <c r="AC1348" i="6"/>
  <c r="AC1350" i="6"/>
  <c r="AC1352" i="6"/>
  <c r="AC1354" i="6"/>
  <c r="AC1356" i="6"/>
  <c r="AC1862" i="6"/>
  <c r="AC411" i="6"/>
  <c r="AC596" i="6"/>
  <c r="AC614" i="6"/>
  <c r="AC632" i="6"/>
  <c r="AC650" i="6"/>
  <c r="AC695" i="6"/>
  <c r="AC724" i="6"/>
  <c r="AC819" i="6"/>
  <c r="AC831" i="6"/>
  <c r="AC843" i="6"/>
  <c r="AC855" i="6"/>
  <c r="AC868" i="6"/>
  <c r="AC873" i="6"/>
  <c r="AC893" i="6"/>
  <c r="AC899" i="6"/>
  <c r="AC905" i="6"/>
  <c r="AC911" i="6"/>
  <c r="AC917" i="6"/>
  <c r="AC934" i="6"/>
  <c r="AC946" i="6"/>
  <c r="AC958" i="6"/>
  <c r="AC970" i="6"/>
  <c r="AC982" i="6"/>
  <c r="AC994" i="6"/>
  <c r="AC1006" i="6"/>
  <c r="AC1018" i="6"/>
  <c r="AC1030" i="6"/>
  <c r="AC1046" i="6"/>
  <c r="AC1051" i="6"/>
  <c r="AC1058" i="6"/>
  <c r="AC1063" i="6"/>
  <c r="AC1070" i="6"/>
  <c r="AC1077" i="6"/>
  <c r="AC1089" i="6"/>
  <c r="AC1091" i="6"/>
  <c r="AC1096" i="6"/>
  <c r="AC1103" i="6"/>
  <c r="AC1108" i="6"/>
  <c r="AC1115" i="6"/>
  <c r="AC1120" i="6"/>
  <c r="AC1127" i="6"/>
  <c r="AC1132" i="6"/>
  <c r="AC1139" i="6"/>
  <c r="AC1144" i="6"/>
  <c r="AC1151" i="6"/>
  <c r="AC1156" i="6"/>
  <c r="AC1163" i="6"/>
  <c r="AC1168" i="6"/>
  <c r="AC1175" i="6"/>
  <c r="AC1297" i="6"/>
  <c r="AC1299" i="6"/>
  <c r="AC1358" i="6"/>
  <c r="AC1360" i="6"/>
  <c r="AC1362" i="6"/>
  <c r="AC1364" i="6"/>
  <c r="AC1366" i="6"/>
  <c r="AC1368" i="6"/>
  <c r="AC1370" i="6"/>
  <c r="AC1372" i="6"/>
  <c r="AC1374" i="6"/>
  <c r="AC1376" i="6"/>
  <c r="AC423" i="6"/>
  <c r="AC516" i="6"/>
  <c r="AC531" i="6"/>
  <c r="AC549" i="6"/>
  <c r="AC567" i="6"/>
  <c r="AC585" i="6"/>
  <c r="AC599" i="6"/>
  <c r="AC617" i="6"/>
  <c r="AC635" i="6"/>
  <c r="AC653" i="6"/>
  <c r="AC683" i="6"/>
  <c r="AC712" i="6"/>
  <c r="AC821" i="6"/>
  <c r="AC833" i="6"/>
  <c r="AC845" i="6"/>
  <c r="AC857" i="6"/>
  <c r="AC923" i="6"/>
  <c r="AC926" i="6"/>
  <c r="AC932" i="6"/>
  <c r="AC944" i="6"/>
  <c r="AC956" i="6"/>
  <c r="AC968" i="6"/>
  <c r="AC980" i="6"/>
  <c r="AC992" i="6"/>
  <c r="AC1004" i="6"/>
  <c r="AC1016" i="6"/>
  <c r="AC1028" i="6"/>
  <c r="AC1044" i="6"/>
  <c r="AC1049" i="6"/>
  <c r="AC1056" i="6"/>
  <c r="AC1061" i="6"/>
  <c r="AC1068" i="6"/>
  <c r="AC1073" i="6"/>
  <c r="AC1075" i="6"/>
  <c r="AC1087" i="6"/>
  <c r="AC1094" i="6"/>
  <c r="AC1101" i="6"/>
  <c r="AC1106" i="6"/>
  <c r="AC1113" i="6"/>
  <c r="AC1118" i="6"/>
  <c r="AC1125" i="6"/>
  <c r="AC1130" i="6"/>
  <c r="AC1137" i="6"/>
  <c r="AC1142" i="6"/>
  <c r="AC1149" i="6"/>
  <c r="AC1154" i="6"/>
  <c r="AC1161" i="6"/>
  <c r="AC1166" i="6"/>
  <c r="AC1173" i="6"/>
  <c r="AC1178" i="6"/>
  <c r="AC1180" i="6"/>
  <c r="AC1182" i="6"/>
  <c r="AC1184" i="6"/>
  <c r="AC1186" i="6"/>
  <c r="AC1188" i="6"/>
  <c r="AC1190" i="6"/>
  <c r="AC1192" i="6"/>
  <c r="AC1194" i="6"/>
  <c r="AC1196" i="6"/>
  <c r="AC1198" i="6"/>
  <c r="AC1200" i="6"/>
  <c r="AC1202" i="6"/>
  <c r="AC1204" i="6"/>
  <c r="AC1206" i="6"/>
  <c r="AC1208" i="6"/>
  <c r="AC1210" i="6"/>
  <c r="AC1301" i="6"/>
  <c r="AC1378" i="6"/>
  <c r="AC1380" i="6"/>
  <c r="AC1382" i="6"/>
  <c r="AC8" i="6"/>
  <c r="AC10" i="6"/>
  <c r="AC12" i="6"/>
  <c r="AC14" i="6"/>
  <c r="AC16" i="6"/>
  <c r="AC18" i="6"/>
  <c r="AC20" i="6"/>
  <c r="AC22" i="6"/>
  <c r="AC24" i="6"/>
  <c r="AC26" i="6"/>
  <c r="AC28" i="6"/>
  <c r="AC30" i="6"/>
  <c r="AC32" i="6"/>
  <c r="AC34" i="6"/>
  <c r="AC36" i="6"/>
  <c r="AC38" i="6"/>
  <c r="AC40" i="6"/>
  <c r="AC42" i="6"/>
  <c r="AC44" i="6"/>
  <c r="AC6" i="6"/>
  <c r="AH8" i="6"/>
  <c r="AH10" i="6"/>
  <c r="AH12" i="6"/>
  <c r="AH14" i="6"/>
  <c r="AH16" i="6"/>
  <c r="AH18" i="6"/>
  <c r="AH20" i="6"/>
  <c r="AH22" i="6"/>
  <c r="AH24" i="6"/>
  <c r="AH26" i="6"/>
  <c r="AH28" i="6"/>
  <c r="AH30" i="6"/>
  <c r="AH32" i="6"/>
  <c r="AH34" i="6"/>
  <c r="AH36" i="6"/>
  <c r="AH38" i="6"/>
  <c r="AH40" i="6"/>
  <c r="AH42" i="6"/>
  <c r="AH44" i="6"/>
  <c r="AH51" i="6"/>
  <c r="AH53" i="6"/>
  <c r="AH55" i="6"/>
  <c r="AH57" i="6"/>
  <c r="AH59" i="6"/>
  <c r="AH61" i="6"/>
  <c r="AH63" i="6"/>
  <c r="AH65" i="6"/>
  <c r="AH67" i="6"/>
  <c r="AH69" i="6"/>
  <c r="AH71" i="6"/>
  <c r="AH73" i="6"/>
  <c r="AH75" i="6"/>
  <c r="AH77" i="6"/>
  <c r="AH79" i="6"/>
  <c r="AH81" i="6"/>
  <c r="AH83" i="6"/>
  <c r="AH85" i="6"/>
  <c r="AH87" i="6"/>
  <c r="AH89" i="6"/>
  <c r="AH91" i="6"/>
  <c r="AH93" i="6"/>
  <c r="AH95" i="6"/>
  <c r="AH97" i="6"/>
  <c r="AH99" i="6"/>
  <c r="AH101" i="6"/>
  <c r="AH103" i="6"/>
  <c r="AH105" i="6"/>
  <c r="AH107" i="6"/>
  <c r="AH109" i="6"/>
  <c r="AC273" i="6"/>
  <c r="AC392" i="6"/>
  <c r="AC435" i="6"/>
  <c r="AC602" i="6"/>
  <c r="AC620" i="6"/>
  <c r="AC638" i="6"/>
  <c r="AC656" i="6"/>
  <c r="AC671" i="6"/>
  <c r="AC700" i="6"/>
  <c r="AC823" i="6"/>
  <c r="AC835" i="6"/>
  <c r="AC847" i="6"/>
  <c r="AC859" i="6"/>
  <c r="AC870" i="6"/>
  <c r="AC875" i="6"/>
  <c r="AC897" i="6"/>
  <c r="AC903" i="6"/>
  <c r="AC909" i="6"/>
  <c r="AC915" i="6"/>
  <c r="AC924" i="6"/>
  <c r="AC942" i="6"/>
  <c r="AC954" i="6"/>
  <c r="AC966" i="6"/>
  <c r="AC978" i="6"/>
  <c r="AC990" i="6"/>
  <c r="AC1002" i="6"/>
  <c r="AC1014" i="6"/>
  <c r="AC1026" i="6"/>
  <c r="AC1040" i="6"/>
  <c r="AC1042" i="6"/>
  <c r="AC1047" i="6"/>
  <c r="AC1054" i="6"/>
  <c r="AC1059" i="6"/>
  <c r="AC1066" i="6"/>
  <c r="AC1071" i="6"/>
  <c r="AC1085" i="6"/>
  <c r="AC1092" i="6"/>
  <c r="AC1099" i="6"/>
  <c r="AC1104" i="6"/>
  <c r="AC1111" i="6"/>
  <c r="AC1116" i="6"/>
  <c r="AC1123" i="6"/>
  <c r="AC1128" i="6"/>
  <c r="AC1135" i="6"/>
  <c r="AC1140" i="6"/>
  <c r="AC1147" i="6"/>
  <c r="AC1152" i="6"/>
  <c r="AC1159" i="6"/>
  <c r="AC1164" i="6"/>
  <c r="AC1171" i="6"/>
  <c r="AC1176" i="6"/>
  <c r="AC1212" i="6"/>
  <c r="AC1214" i="6"/>
  <c r="AC1216" i="6"/>
  <c r="AC1218" i="6"/>
  <c r="AC1220" i="6"/>
  <c r="AC1222" i="6"/>
  <c r="AC1224" i="6"/>
  <c r="AC1226" i="6"/>
  <c r="AC1228" i="6"/>
  <c r="AC1230" i="6"/>
  <c r="AC1232" i="6"/>
  <c r="AC1234" i="6"/>
  <c r="AC1236" i="6"/>
  <c r="AC1238" i="6"/>
  <c r="AC1240" i="6"/>
  <c r="AC1242" i="6"/>
  <c r="AC1244" i="6"/>
  <c r="AC1246" i="6"/>
  <c r="AC1248" i="6"/>
  <c r="AC1250" i="6"/>
  <c r="AC1252" i="6"/>
  <c r="AC1254" i="6"/>
  <c r="AC1256" i="6"/>
  <c r="AC1258" i="6"/>
  <c r="AC1260" i="6"/>
  <c r="AC1262" i="6"/>
  <c r="AC1264" i="6"/>
  <c r="AC1266" i="6"/>
  <c r="AC1268" i="6"/>
  <c r="AC1270" i="6"/>
  <c r="AC1272" i="6"/>
  <c r="AC1274" i="6"/>
  <c r="AC1276" i="6"/>
  <c r="AC1278" i="6"/>
  <c r="AC1280" i="6"/>
  <c r="AC1282" i="6"/>
  <c r="AC1284" i="6"/>
  <c r="AC1286" i="6"/>
  <c r="AC1288" i="6"/>
  <c r="AC1290" i="6"/>
  <c r="AC1292" i="6"/>
  <c r="AC1294" i="6"/>
  <c r="AC1303" i="6"/>
  <c r="AC1305" i="6"/>
  <c r="AC1307" i="6"/>
  <c r="AC1309" i="6"/>
  <c r="AC1311" i="6"/>
  <c r="AC1313" i="6"/>
  <c r="AC1315" i="6"/>
  <c r="AC1317" i="6"/>
  <c r="AC1319" i="6"/>
  <c r="AC1321" i="6"/>
  <c r="AC1323" i="6"/>
  <c r="AC1325" i="6"/>
  <c r="AC1327" i="6"/>
  <c r="AC1329" i="6"/>
  <c r="AC1331" i="6"/>
  <c r="AC1333" i="6"/>
  <c r="AC1335" i="6"/>
  <c r="AC1337" i="6"/>
  <c r="AC1339" i="6"/>
  <c r="AC1341" i="6"/>
  <c r="AC1343" i="6"/>
  <c r="AC1345" i="6"/>
  <c r="AC1347" i="6"/>
  <c r="AC1349" i="6"/>
  <c r="AC1351" i="6"/>
  <c r="AC1353" i="6"/>
  <c r="AC1355" i="6"/>
  <c r="AC590" i="6"/>
  <c r="AC608" i="6"/>
  <c r="AC626" i="6"/>
  <c r="AC644" i="6"/>
  <c r="AC676" i="6"/>
  <c r="AC719" i="6"/>
  <c r="AC815" i="6"/>
  <c r="AC827" i="6"/>
  <c r="AC839" i="6"/>
  <c r="AC851" i="6"/>
  <c r="AC871" i="6"/>
  <c r="AC895" i="6"/>
  <c r="AC901" i="6"/>
  <c r="AC907" i="6"/>
  <c r="AC913" i="6"/>
  <c r="AC919" i="6"/>
  <c r="AC922" i="6"/>
  <c r="AC938" i="6"/>
  <c r="AC950" i="6"/>
  <c r="AC962" i="6"/>
  <c r="AC974" i="6"/>
  <c r="AC986" i="6"/>
  <c r="AC998" i="6"/>
  <c r="AC1010" i="6"/>
  <c r="AC1022" i="6"/>
  <c r="AC1034" i="6"/>
  <c r="AC1041" i="6"/>
  <c r="AC1043" i="6"/>
  <c r="AC1050" i="6"/>
  <c r="AC1055" i="6"/>
  <c r="AC1062" i="6"/>
  <c r="AC1067" i="6"/>
  <c r="AC1074" i="6"/>
  <c r="AC1081" i="6"/>
  <c r="AC1095" i="6"/>
  <c r="AC1100" i="6"/>
  <c r="AC1107" i="6"/>
  <c r="AC1112" i="6"/>
  <c r="AC1119" i="6"/>
  <c r="AC1124" i="6"/>
  <c r="AC1131" i="6"/>
  <c r="AC1136" i="6"/>
  <c r="AC1143" i="6"/>
  <c r="AC1148" i="6"/>
  <c r="AC1155" i="6"/>
  <c r="AC1160" i="6"/>
  <c r="AC1167" i="6"/>
  <c r="AC1172" i="6"/>
  <c r="AC1179" i="6"/>
  <c r="AC1181" i="6"/>
  <c r="AC1183" i="6"/>
  <c r="AC1185" i="6"/>
  <c r="AC1187" i="6"/>
  <c r="AC1189" i="6"/>
  <c r="AC1191" i="6"/>
  <c r="AC1193" i="6"/>
  <c r="AC1195" i="6"/>
  <c r="AC1197" i="6"/>
  <c r="AC1199" i="6"/>
  <c r="AC1201" i="6"/>
  <c r="AC1203" i="6"/>
  <c r="AC1205" i="6"/>
  <c r="AC1207" i="6"/>
  <c r="AC1209" i="6"/>
  <c r="AC1211" i="6"/>
  <c r="AC1300" i="6"/>
  <c r="AC1379" i="6"/>
  <c r="AC1381" i="6"/>
  <c r="AC7" i="6"/>
  <c r="AC9" i="6"/>
  <c r="AC11" i="6"/>
  <c r="AC13" i="6"/>
  <c r="AC15" i="6"/>
  <c r="AC17" i="6"/>
  <c r="AC19" i="6"/>
  <c r="AC21" i="6"/>
  <c r="AC23" i="6"/>
  <c r="AC25" i="6"/>
  <c r="AC27" i="6"/>
  <c r="AC29" i="6"/>
  <c r="AC31" i="6"/>
  <c r="AC33" i="6"/>
  <c r="AC35" i="6"/>
  <c r="AC37" i="6"/>
  <c r="AC39" i="6"/>
  <c r="AC41" i="6"/>
  <c r="AC43" i="6"/>
  <c r="AC45" i="6"/>
  <c r="AH7" i="6"/>
  <c r="AH9" i="6"/>
  <c r="AH11" i="6"/>
  <c r="AH13" i="6"/>
  <c r="AH15" i="6"/>
  <c r="AH17" i="6"/>
  <c r="AH19" i="6"/>
  <c r="AH21" i="6"/>
  <c r="AH23" i="6"/>
  <c r="AH25" i="6"/>
  <c r="AH27" i="6"/>
  <c r="AH29" i="6"/>
  <c r="AH31" i="6"/>
  <c r="AH33" i="6"/>
  <c r="AH35" i="6"/>
  <c r="AH37" i="6"/>
  <c r="AH39" i="6"/>
  <c r="AH41" i="6"/>
  <c r="AH43" i="6"/>
  <c r="AH45" i="6"/>
  <c r="AH52" i="6"/>
  <c r="AH54" i="6"/>
  <c r="AH56" i="6"/>
  <c r="AH58" i="6"/>
  <c r="AH60" i="6"/>
  <c r="AH62" i="6"/>
  <c r="AH64" i="6"/>
  <c r="AH66" i="6"/>
  <c r="AH68" i="6"/>
  <c r="AH70" i="6"/>
  <c r="AH72" i="6"/>
  <c r="AH74" i="6"/>
  <c r="AH76" i="6"/>
  <c r="AH78" i="6"/>
  <c r="AH80" i="6"/>
  <c r="AH82" i="6"/>
  <c r="AH84" i="6"/>
  <c r="AH86" i="6"/>
  <c r="AH88" i="6"/>
  <c r="AH90" i="6"/>
  <c r="AH92" i="6"/>
  <c r="AH94" i="6"/>
  <c r="AH96" i="6"/>
  <c r="AH98" i="6"/>
  <c r="AH100" i="6"/>
  <c r="AH102" i="6"/>
  <c r="AH104" i="6"/>
  <c r="AH106" i="6"/>
  <c r="AH108" i="6"/>
  <c r="AH110" i="6"/>
  <c r="AH112" i="6"/>
  <c r="AH114" i="6"/>
  <c r="AH116" i="6"/>
  <c r="AH118" i="6"/>
  <c r="AH120" i="6"/>
  <c r="AH122" i="6"/>
  <c r="AH124" i="6"/>
  <c r="AH126" i="6"/>
  <c r="AH128" i="6"/>
  <c r="AH130" i="6"/>
  <c r="AH132" i="6"/>
  <c r="AH134" i="6"/>
  <c r="AH136" i="6"/>
  <c r="AH138" i="6"/>
  <c r="AH140" i="6"/>
  <c r="AH142" i="6"/>
  <c r="AH144" i="6"/>
  <c r="AH146" i="6"/>
  <c r="AH148" i="6"/>
  <c r="AH150" i="6"/>
  <c r="AH152" i="6"/>
  <c r="AH154" i="6"/>
  <c r="AH156" i="6"/>
  <c r="AH158" i="6"/>
  <c r="AH160" i="6"/>
  <c r="AH162" i="6"/>
  <c r="AH164" i="6"/>
  <c r="AH166" i="6"/>
  <c r="AH168" i="6"/>
  <c r="AH170" i="6"/>
  <c r="AH172" i="6"/>
  <c r="AH174" i="6"/>
  <c r="AH176" i="6"/>
  <c r="AH178" i="6"/>
  <c r="AH180" i="6"/>
  <c r="AH182" i="6"/>
  <c r="AH184" i="6"/>
  <c r="AH186" i="6"/>
  <c r="AH188" i="6"/>
  <c r="AH190" i="6"/>
  <c r="AH192" i="6"/>
  <c r="AH194" i="6"/>
  <c r="AH196" i="6"/>
  <c r="AH198" i="6"/>
  <c r="AH200" i="6"/>
  <c r="AH202" i="6"/>
  <c r="AH204" i="6"/>
  <c r="AH206" i="6"/>
  <c r="AH208" i="6"/>
  <c r="AH210" i="6"/>
  <c r="AH212" i="6"/>
  <c r="AH214" i="6"/>
  <c r="AH216" i="6"/>
  <c r="AH218" i="6"/>
  <c r="AH220" i="6"/>
  <c r="AH222" i="6"/>
  <c r="AH224" i="6"/>
  <c r="AH226" i="6"/>
  <c r="AH228" i="6"/>
  <c r="AH230" i="6"/>
  <c r="AH232" i="6"/>
  <c r="AH234" i="6"/>
  <c r="AH236" i="6"/>
  <c r="AH238" i="6"/>
  <c r="AH240" i="6"/>
  <c r="AH242" i="6"/>
  <c r="AH244" i="6"/>
  <c r="AH246" i="6"/>
  <c r="AH248" i="6"/>
  <c r="AH250" i="6"/>
  <c r="AH252" i="6"/>
  <c r="AH254" i="6"/>
  <c r="AH256" i="6"/>
  <c r="AH258" i="6"/>
  <c r="AH260" i="6"/>
  <c r="AH262" i="6"/>
  <c r="AH264" i="6"/>
  <c r="AH266" i="6"/>
  <c r="AH268" i="6"/>
  <c r="AH270" i="6"/>
  <c r="AH272" i="6"/>
  <c r="AH274" i="6"/>
  <c r="AH276" i="6"/>
  <c r="AH278" i="6"/>
  <c r="AH280" i="6"/>
  <c r="AH282" i="6"/>
  <c r="AH284" i="6"/>
  <c r="AH286" i="6"/>
  <c r="AH288" i="6"/>
  <c r="AH290" i="6"/>
  <c r="AH292" i="6"/>
  <c r="AH294" i="6"/>
  <c r="AH296" i="6"/>
  <c r="AH298" i="6"/>
  <c r="AH300" i="6"/>
  <c r="AH302" i="6"/>
  <c r="AH304" i="6"/>
  <c r="AH306" i="6"/>
  <c r="AH308" i="6"/>
  <c r="AH310" i="6"/>
  <c r="AH312" i="6"/>
  <c r="AH314" i="6"/>
  <c r="AH316" i="6"/>
  <c r="AH318" i="6"/>
  <c r="AH320" i="6"/>
  <c r="AH322" i="6"/>
  <c r="AH324" i="6"/>
  <c r="AH326" i="6"/>
  <c r="AH328" i="6"/>
  <c r="AH330" i="6"/>
  <c r="AH332" i="6"/>
  <c r="AH334" i="6"/>
  <c r="AH336" i="6"/>
  <c r="AH338" i="6"/>
  <c r="AH340" i="6"/>
  <c r="AH342" i="6"/>
  <c r="AH344" i="6"/>
  <c r="AH346" i="6"/>
  <c r="AH348" i="6"/>
  <c r="AH350" i="6"/>
  <c r="AH352" i="6"/>
  <c r="AH354" i="6"/>
  <c r="AH356" i="6"/>
  <c r="AH358" i="6"/>
  <c r="AH360" i="6"/>
  <c r="AH362" i="6"/>
  <c r="AH364" i="6"/>
  <c r="AC623" i="6"/>
  <c r="AC849" i="6"/>
  <c r="AC1000" i="6"/>
  <c r="AC1052" i="6"/>
  <c r="AC1090" i="6"/>
  <c r="AC1133" i="6"/>
  <c r="AC1162" i="6"/>
  <c r="AC1359" i="6"/>
  <c r="AC1371" i="6"/>
  <c r="AH135" i="6"/>
  <c r="AH139" i="6"/>
  <c r="AH147" i="6"/>
  <c r="AH159" i="6"/>
  <c r="AH171" i="6"/>
  <c r="AH183" i="6"/>
  <c r="AH195" i="6"/>
  <c r="AH207" i="6"/>
  <c r="AH219" i="6"/>
  <c r="AH231" i="6"/>
  <c r="AH243" i="6"/>
  <c r="AH255" i="6"/>
  <c r="AH267" i="6"/>
  <c r="AH279" i="6"/>
  <c r="AH291" i="6"/>
  <c r="AH303" i="6"/>
  <c r="AH315" i="6"/>
  <c r="AH327" i="6"/>
  <c r="AH339" i="6"/>
  <c r="AH351" i="6"/>
  <c r="AH363" i="6"/>
  <c r="AC537" i="6"/>
  <c r="AC641" i="6"/>
  <c r="AC731" i="6"/>
  <c r="AC861" i="6"/>
  <c r="AC930" i="6"/>
  <c r="AC988" i="6"/>
  <c r="AC1069" i="6"/>
  <c r="AC1121" i="6"/>
  <c r="AC1150" i="6"/>
  <c r="AC1361" i="6"/>
  <c r="AC1373" i="6"/>
  <c r="AH113" i="6"/>
  <c r="AH119" i="6"/>
  <c r="AH125" i="6"/>
  <c r="AH131" i="6"/>
  <c r="AH145" i="6"/>
  <c r="AH157" i="6"/>
  <c r="AH169" i="6"/>
  <c r="AH181" i="6"/>
  <c r="AH193" i="6"/>
  <c r="AH205" i="6"/>
  <c r="AH217" i="6"/>
  <c r="AH229" i="6"/>
  <c r="AH241" i="6"/>
  <c r="AH253" i="6"/>
  <c r="AH265" i="6"/>
  <c r="AH277" i="6"/>
  <c r="AH289" i="6"/>
  <c r="AH301" i="6"/>
  <c r="AH313" i="6"/>
  <c r="AH325" i="6"/>
  <c r="AH337" i="6"/>
  <c r="AH349" i="6"/>
  <c r="AH361" i="6"/>
  <c r="AC102" i="6"/>
  <c r="AC555" i="6"/>
  <c r="AC659" i="6"/>
  <c r="AC976" i="6"/>
  <c r="AC1057" i="6"/>
  <c r="AC1083" i="6"/>
  <c r="AC1109" i="6"/>
  <c r="AC1138" i="6"/>
  <c r="AC1296" i="6"/>
  <c r="AC1363" i="6"/>
  <c r="AC1375" i="6"/>
  <c r="AH143" i="6"/>
  <c r="AH155" i="6"/>
  <c r="AH167" i="6"/>
  <c r="AH179" i="6"/>
  <c r="AH191" i="6"/>
  <c r="AH203" i="6"/>
  <c r="AH215" i="6"/>
  <c r="AH227" i="6"/>
  <c r="AH239" i="6"/>
  <c r="AH251" i="6"/>
  <c r="AH263" i="6"/>
  <c r="AH275" i="6"/>
  <c r="AH287" i="6"/>
  <c r="AH299" i="6"/>
  <c r="AH311" i="6"/>
  <c r="AH323" i="6"/>
  <c r="AH335" i="6"/>
  <c r="AH347" i="6"/>
  <c r="AH359" i="6"/>
  <c r="AH366" i="6"/>
  <c r="AH368" i="6"/>
  <c r="AH370" i="6"/>
  <c r="AH372" i="6"/>
  <c r="AH374" i="6"/>
  <c r="AH376" i="6"/>
  <c r="AH378" i="6"/>
  <c r="AH380" i="6"/>
  <c r="AH382" i="6"/>
  <c r="AH384" i="6"/>
  <c r="AH386" i="6"/>
  <c r="AH388" i="6"/>
  <c r="AH390" i="6"/>
  <c r="AH392" i="6"/>
  <c r="AH394" i="6"/>
  <c r="AH396" i="6"/>
  <c r="AH398" i="6"/>
  <c r="AH400" i="6"/>
  <c r="AH402" i="6"/>
  <c r="AH404" i="6"/>
  <c r="AH406" i="6"/>
  <c r="AH408" i="6"/>
  <c r="AH410" i="6"/>
  <c r="AH412" i="6"/>
  <c r="AH414" i="6"/>
  <c r="AH416" i="6"/>
  <c r="AH418" i="6"/>
  <c r="AH420" i="6"/>
  <c r="AH422" i="6"/>
  <c r="AH424" i="6"/>
  <c r="AH426" i="6"/>
  <c r="AH428" i="6"/>
  <c r="AH430" i="6"/>
  <c r="AH432" i="6"/>
  <c r="AH434" i="6"/>
  <c r="AH436" i="6"/>
  <c r="AH438" i="6"/>
  <c r="AH440" i="6"/>
  <c r="AH442" i="6"/>
  <c r="AH444" i="6"/>
  <c r="AH446" i="6"/>
  <c r="AH448" i="6"/>
  <c r="AH450" i="6"/>
  <c r="AH452" i="6"/>
  <c r="AH454" i="6"/>
  <c r="AH456" i="6"/>
  <c r="AH458" i="6"/>
  <c r="AH460" i="6"/>
  <c r="AH462" i="6"/>
  <c r="AH464" i="6"/>
  <c r="AH466" i="6"/>
  <c r="AH468" i="6"/>
  <c r="AH470" i="6"/>
  <c r="AH472" i="6"/>
  <c r="AH474" i="6"/>
  <c r="AH476" i="6"/>
  <c r="AH478" i="6"/>
  <c r="AH480" i="6"/>
  <c r="AH482" i="6"/>
  <c r="AH484" i="6"/>
  <c r="AH486" i="6"/>
  <c r="AH488" i="6"/>
  <c r="AH490" i="6"/>
  <c r="AH492" i="6"/>
  <c r="AH494" i="6"/>
  <c r="AH496" i="6"/>
  <c r="AH498" i="6"/>
  <c r="AH500" i="6"/>
  <c r="AH502" i="6"/>
  <c r="AH504" i="6"/>
  <c r="AH506" i="6"/>
  <c r="AH508" i="6"/>
  <c r="AH510" i="6"/>
  <c r="AH512" i="6"/>
  <c r="AH514" i="6"/>
  <c r="AH516" i="6"/>
  <c r="AH518" i="6"/>
  <c r="AH520" i="6"/>
  <c r="AH522" i="6"/>
  <c r="AH524" i="6"/>
  <c r="AH526" i="6"/>
  <c r="AH528" i="6"/>
  <c r="AH530" i="6"/>
  <c r="AH532" i="6"/>
  <c r="AH534" i="6"/>
  <c r="AH536" i="6"/>
  <c r="AH538" i="6"/>
  <c r="AH540" i="6"/>
  <c r="AH542" i="6"/>
  <c r="AH544" i="6"/>
  <c r="AH546" i="6"/>
  <c r="AH548" i="6"/>
  <c r="AH550" i="6"/>
  <c r="AH552" i="6"/>
  <c r="AH554" i="6"/>
  <c r="AH556" i="6"/>
  <c r="AH558" i="6"/>
  <c r="AH560" i="6"/>
  <c r="AH562" i="6"/>
  <c r="AH564" i="6"/>
  <c r="AH566" i="6"/>
  <c r="AH568" i="6"/>
  <c r="AH570" i="6"/>
  <c r="AH572" i="6"/>
  <c r="AH574" i="6"/>
  <c r="AH576" i="6"/>
  <c r="AH578" i="6"/>
  <c r="AH580" i="6"/>
  <c r="AH582" i="6"/>
  <c r="AH584" i="6"/>
  <c r="AH586" i="6"/>
  <c r="AH588" i="6"/>
  <c r="AH590" i="6"/>
  <c r="AH592" i="6"/>
  <c r="AH594" i="6"/>
  <c r="AH596" i="6"/>
  <c r="AH598" i="6"/>
  <c r="AH600" i="6"/>
  <c r="AH602" i="6"/>
  <c r="AH604" i="6"/>
  <c r="AH606" i="6"/>
  <c r="AH608" i="6"/>
  <c r="AH610" i="6"/>
  <c r="AH612" i="6"/>
  <c r="AH614" i="6"/>
  <c r="AH616" i="6"/>
  <c r="AH618" i="6"/>
  <c r="AH620" i="6"/>
  <c r="AH622" i="6"/>
  <c r="AH624" i="6"/>
  <c r="AH626" i="6"/>
  <c r="AH628" i="6"/>
  <c r="AH630" i="6"/>
  <c r="AH632" i="6"/>
  <c r="AH634" i="6"/>
  <c r="AH636" i="6"/>
  <c r="AH638" i="6"/>
  <c r="AH640" i="6"/>
  <c r="AH642" i="6"/>
  <c r="AC573" i="6"/>
  <c r="AC813" i="6"/>
  <c r="AC921" i="6"/>
  <c r="AC964" i="6"/>
  <c r="AC1036" i="6"/>
  <c r="AC1045" i="6"/>
  <c r="AC1097" i="6"/>
  <c r="AC1126" i="6"/>
  <c r="AC1169" i="6"/>
  <c r="AC1298" i="6"/>
  <c r="AC1365" i="6"/>
  <c r="AC1377" i="6"/>
  <c r="AH115" i="6"/>
  <c r="AH121" i="6"/>
  <c r="AH127" i="6"/>
  <c r="AH133" i="6"/>
  <c r="AH137" i="6"/>
  <c r="AH141" i="6"/>
  <c r="AH153" i="6"/>
  <c r="AH165" i="6"/>
  <c r="AH177" i="6"/>
  <c r="AH189" i="6"/>
  <c r="AH201" i="6"/>
  <c r="AH213" i="6"/>
  <c r="AH225" i="6"/>
  <c r="AH237" i="6"/>
  <c r="AH249" i="6"/>
  <c r="AH261" i="6"/>
  <c r="AH273" i="6"/>
  <c r="AH285" i="6"/>
  <c r="AH297" i="6"/>
  <c r="AH309" i="6"/>
  <c r="AH321" i="6"/>
  <c r="AH333" i="6"/>
  <c r="AH345" i="6"/>
  <c r="AH357" i="6"/>
  <c r="AC605" i="6"/>
  <c r="AC837" i="6"/>
  <c r="AC940" i="6"/>
  <c r="AC1012" i="6"/>
  <c r="AC1038" i="6"/>
  <c r="AC1064" i="6"/>
  <c r="AC1102" i="6"/>
  <c r="AC1145" i="6"/>
  <c r="AC1174" i="6"/>
  <c r="AC1357" i="6"/>
  <c r="AC1369" i="6"/>
  <c r="AH111" i="6"/>
  <c r="AH117" i="6"/>
  <c r="AH123" i="6"/>
  <c r="AH129" i="6"/>
  <c r="AH149" i="6"/>
  <c r="AH161" i="6"/>
  <c r="AH173" i="6"/>
  <c r="AH185" i="6"/>
  <c r="AH197" i="6"/>
  <c r="AH209" i="6"/>
  <c r="AH221" i="6"/>
  <c r="AH233" i="6"/>
  <c r="AH245" i="6"/>
  <c r="AH257" i="6"/>
  <c r="AH269" i="6"/>
  <c r="AH281" i="6"/>
  <c r="AH293" i="6"/>
  <c r="AH305" i="6"/>
  <c r="AH317" i="6"/>
  <c r="AH329" i="6"/>
  <c r="AH341" i="6"/>
  <c r="AH353" i="6"/>
  <c r="AH365" i="6"/>
  <c r="AH367" i="6"/>
  <c r="AH369" i="6"/>
  <c r="AH371" i="6"/>
  <c r="AH373" i="6"/>
  <c r="AH375" i="6"/>
  <c r="AH377" i="6"/>
  <c r="AH379" i="6"/>
  <c r="AH381" i="6"/>
  <c r="AH383" i="6"/>
  <c r="AH385" i="6"/>
  <c r="AH387" i="6"/>
  <c r="AH389" i="6"/>
  <c r="AH391" i="6"/>
  <c r="AH393" i="6"/>
  <c r="AH395" i="6"/>
  <c r="AH397" i="6"/>
  <c r="AH399" i="6"/>
  <c r="AH401" i="6"/>
  <c r="AH403" i="6"/>
  <c r="AH405" i="6"/>
  <c r="AH407" i="6"/>
  <c r="AH409" i="6"/>
  <c r="AH411" i="6"/>
  <c r="AH413" i="6"/>
  <c r="AH415" i="6"/>
  <c r="AH417" i="6"/>
  <c r="AH419" i="6"/>
  <c r="AH421" i="6"/>
  <c r="AH423" i="6"/>
  <c r="AH425" i="6"/>
  <c r="AH427" i="6"/>
  <c r="AH429" i="6"/>
  <c r="AH431" i="6"/>
  <c r="AH433" i="6"/>
  <c r="AH435" i="6"/>
  <c r="AH437" i="6"/>
  <c r="AH439" i="6"/>
  <c r="AH441" i="6"/>
  <c r="AH443" i="6"/>
  <c r="AH445" i="6"/>
  <c r="AH447" i="6"/>
  <c r="AH449" i="6"/>
  <c r="AH451" i="6"/>
  <c r="AH453" i="6"/>
  <c r="AH455" i="6"/>
  <c r="AH457" i="6"/>
  <c r="AH459" i="6"/>
  <c r="AH461" i="6"/>
  <c r="AH463" i="6"/>
  <c r="AH465" i="6"/>
  <c r="AH467" i="6"/>
  <c r="AH469" i="6"/>
  <c r="AH471" i="6"/>
  <c r="AH473" i="6"/>
  <c r="AH475" i="6"/>
  <c r="AH477" i="6"/>
  <c r="AH479" i="6"/>
  <c r="AH481" i="6"/>
  <c r="AH483" i="6"/>
  <c r="AH485" i="6"/>
  <c r="AH487" i="6"/>
  <c r="AH489" i="6"/>
  <c r="AH491" i="6"/>
  <c r="AH493" i="6"/>
  <c r="AH495" i="6"/>
  <c r="AH497" i="6"/>
  <c r="AH499" i="6"/>
  <c r="AH501" i="6"/>
  <c r="AH503" i="6"/>
  <c r="AH505" i="6"/>
  <c r="AH507" i="6"/>
  <c r="AH509" i="6"/>
  <c r="AH511" i="6"/>
  <c r="AH513" i="6"/>
  <c r="AH515" i="6"/>
  <c r="AH517" i="6"/>
  <c r="AH519" i="6"/>
  <c r="AH521" i="6"/>
  <c r="AH523" i="6"/>
  <c r="AH525" i="6"/>
  <c r="AH527" i="6"/>
  <c r="AH529" i="6"/>
  <c r="AH531" i="6"/>
  <c r="AH533" i="6"/>
  <c r="AH535" i="6"/>
  <c r="AH537" i="6"/>
  <c r="AH539" i="6"/>
  <c r="AH541" i="6"/>
  <c r="AH543" i="6"/>
  <c r="AH545" i="6"/>
  <c r="AH547" i="6"/>
  <c r="AH549" i="6"/>
  <c r="AH551" i="6"/>
  <c r="AH553" i="6"/>
  <c r="AH555" i="6"/>
  <c r="AH557" i="6"/>
  <c r="AH559" i="6"/>
  <c r="AH561" i="6"/>
  <c r="AH563" i="6"/>
  <c r="AH565" i="6"/>
  <c r="AH567" i="6"/>
  <c r="AH569" i="6"/>
  <c r="AH571" i="6"/>
  <c r="AH573" i="6"/>
  <c r="AH575" i="6"/>
  <c r="AH577" i="6"/>
  <c r="AH579" i="6"/>
  <c r="AH581" i="6"/>
  <c r="AH583" i="6"/>
  <c r="AH585" i="6"/>
  <c r="AH587" i="6"/>
  <c r="AH589" i="6"/>
  <c r="AH591" i="6"/>
  <c r="AH593" i="6"/>
  <c r="AH595" i="6"/>
  <c r="AH597" i="6"/>
  <c r="AH599" i="6"/>
  <c r="AH601" i="6"/>
  <c r="AH603" i="6"/>
  <c r="AH605" i="6"/>
  <c r="AH607" i="6"/>
  <c r="AH609" i="6"/>
  <c r="AH611" i="6"/>
  <c r="AH613" i="6"/>
  <c r="AH615" i="6"/>
  <c r="AH617" i="6"/>
  <c r="AH619" i="6"/>
  <c r="AH621" i="6"/>
  <c r="AH623" i="6"/>
  <c r="AH625" i="6"/>
  <c r="AH627" i="6"/>
  <c r="AH629" i="6"/>
  <c r="AH631" i="6"/>
  <c r="AH633" i="6"/>
  <c r="AH635" i="6"/>
  <c r="AH637" i="6"/>
  <c r="AH639" i="6"/>
  <c r="AH641" i="6"/>
  <c r="AH643" i="6"/>
  <c r="AH645" i="6"/>
  <c r="AH647" i="6"/>
  <c r="AH649" i="6"/>
  <c r="AH651" i="6"/>
  <c r="AH653" i="6"/>
  <c r="AH655" i="6"/>
  <c r="AH657" i="6"/>
  <c r="AH659" i="6"/>
  <c r="AH661" i="6"/>
  <c r="AH663" i="6"/>
  <c r="AH665" i="6"/>
  <c r="AH667" i="6"/>
  <c r="AH669" i="6"/>
  <c r="AH671" i="6"/>
  <c r="AH673" i="6"/>
  <c r="AH675" i="6"/>
  <c r="AH677" i="6"/>
  <c r="AH679" i="6"/>
  <c r="AH681" i="6"/>
  <c r="AH683" i="6"/>
  <c r="AH685" i="6"/>
  <c r="AH687" i="6"/>
  <c r="AH689" i="6"/>
  <c r="AH691" i="6"/>
  <c r="AH693" i="6"/>
  <c r="AH695" i="6"/>
  <c r="AH697" i="6"/>
  <c r="AH699" i="6"/>
  <c r="AH701" i="6"/>
  <c r="AH703" i="6"/>
  <c r="AC688" i="6"/>
  <c r="AC1114" i="6"/>
  <c r="AC1367" i="6"/>
  <c r="AH211" i="6"/>
  <c r="AH283" i="6"/>
  <c r="AH355" i="6"/>
  <c r="AH644" i="6"/>
  <c r="AH650" i="6"/>
  <c r="AH656" i="6"/>
  <c r="AH662" i="6"/>
  <c r="AH668" i="6"/>
  <c r="AH674" i="6"/>
  <c r="AH680" i="6"/>
  <c r="AH686" i="6"/>
  <c r="AH692" i="6"/>
  <c r="AH698" i="6"/>
  <c r="AH704" i="6"/>
  <c r="AH745" i="6"/>
  <c r="AH750" i="6"/>
  <c r="AH757" i="6"/>
  <c r="AH762" i="6"/>
  <c r="AH769" i="6"/>
  <c r="AH774" i="6"/>
  <c r="AH781" i="6"/>
  <c r="AH786" i="6"/>
  <c r="AH793" i="6"/>
  <c r="AH199" i="6"/>
  <c r="AH271" i="6"/>
  <c r="AH343" i="6"/>
  <c r="AH708" i="6"/>
  <c r="AH711" i="6"/>
  <c r="AH714" i="6"/>
  <c r="AH717" i="6"/>
  <c r="AH720" i="6"/>
  <c r="AH723" i="6"/>
  <c r="AH726" i="6"/>
  <c r="AH729" i="6"/>
  <c r="AH732" i="6"/>
  <c r="AH735" i="6"/>
  <c r="AH738" i="6"/>
  <c r="AH743" i="6"/>
  <c r="AH748" i="6"/>
  <c r="AH755" i="6"/>
  <c r="AH760" i="6"/>
  <c r="AH767" i="6"/>
  <c r="AH772" i="6"/>
  <c r="AH779" i="6"/>
  <c r="AH784" i="6"/>
  <c r="AH791" i="6"/>
  <c r="AH187" i="6"/>
  <c r="AH259" i="6"/>
  <c r="AH331" i="6"/>
  <c r="AH646" i="6"/>
  <c r="AH652" i="6"/>
  <c r="AH658" i="6"/>
  <c r="AH664" i="6"/>
  <c r="AH670" i="6"/>
  <c r="AH676" i="6"/>
  <c r="AH682" i="6"/>
  <c r="AH688" i="6"/>
  <c r="AH694" i="6"/>
  <c r="AH700" i="6"/>
  <c r="AH705" i="6"/>
  <c r="AH741" i="6"/>
  <c r="AH746" i="6"/>
  <c r="AH753" i="6"/>
  <c r="AH758" i="6"/>
  <c r="AH765" i="6"/>
  <c r="AH770" i="6"/>
  <c r="AH777" i="6"/>
  <c r="AH782" i="6"/>
  <c r="AH789" i="6"/>
  <c r="AH794" i="6"/>
  <c r="AH796" i="6"/>
  <c r="AH798" i="6"/>
  <c r="AH800" i="6"/>
  <c r="AH802" i="6"/>
  <c r="AH804" i="6"/>
  <c r="AH806" i="6"/>
  <c r="AH808" i="6"/>
  <c r="AH810" i="6"/>
  <c r="AH812" i="6"/>
  <c r="AH814" i="6"/>
  <c r="AH816" i="6"/>
  <c r="AH818" i="6"/>
  <c r="AH820" i="6"/>
  <c r="AH822" i="6"/>
  <c r="AH824" i="6"/>
  <c r="AH826" i="6"/>
  <c r="AH828" i="6"/>
  <c r="AH830" i="6"/>
  <c r="AH832" i="6"/>
  <c r="AH834" i="6"/>
  <c r="AH836" i="6"/>
  <c r="AH838" i="6"/>
  <c r="AH840" i="6"/>
  <c r="AH842" i="6"/>
  <c r="AH844" i="6"/>
  <c r="AH846" i="6"/>
  <c r="AH848" i="6"/>
  <c r="AH850" i="6"/>
  <c r="AH852" i="6"/>
  <c r="AH854" i="6"/>
  <c r="AH856" i="6"/>
  <c r="AH858" i="6"/>
  <c r="AH860" i="6"/>
  <c r="AH862" i="6"/>
  <c r="AH864" i="6"/>
  <c r="AH866" i="6"/>
  <c r="AH868" i="6"/>
  <c r="AH870" i="6"/>
  <c r="AH872" i="6"/>
  <c r="AH874" i="6"/>
  <c r="AH876" i="6"/>
  <c r="AH878" i="6"/>
  <c r="AH880" i="6"/>
  <c r="AH882" i="6"/>
  <c r="AH884" i="6"/>
  <c r="AH886" i="6"/>
  <c r="AH888" i="6"/>
  <c r="AH890" i="6"/>
  <c r="AH892" i="6"/>
  <c r="AH894" i="6"/>
  <c r="AH896" i="6"/>
  <c r="AH898" i="6"/>
  <c r="AH900" i="6"/>
  <c r="AH902" i="6"/>
  <c r="AH904" i="6"/>
  <c r="AH906" i="6"/>
  <c r="AH908" i="6"/>
  <c r="AH910" i="6"/>
  <c r="AH912" i="6"/>
  <c r="AH914" i="6"/>
  <c r="AH916" i="6"/>
  <c r="AH918" i="6"/>
  <c r="AH920" i="6"/>
  <c r="AH922" i="6"/>
  <c r="AH924" i="6"/>
  <c r="AH926" i="6"/>
  <c r="AH928" i="6"/>
  <c r="AH930" i="6"/>
  <c r="AH932" i="6"/>
  <c r="AH934" i="6"/>
  <c r="AH936" i="6"/>
  <c r="AH938" i="6"/>
  <c r="AH940" i="6"/>
  <c r="AH942" i="6"/>
  <c r="AH944" i="6"/>
  <c r="AH946" i="6"/>
  <c r="AH948" i="6"/>
  <c r="AH950" i="6"/>
  <c r="AH952" i="6"/>
  <c r="AH954" i="6"/>
  <c r="AH956" i="6"/>
  <c r="AH958" i="6"/>
  <c r="AH960" i="6"/>
  <c r="AH962" i="6"/>
  <c r="AH964" i="6"/>
  <c r="AH966" i="6"/>
  <c r="AH968" i="6"/>
  <c r="AH970" i="6"/>
  <c r="AH972" i="6"/>
  <c r="AH974" i="6"/>
  <c r="AH976" i="6"/>
  <c r="AH978" i="6"/>
  <c r="AH980" i="6"/>
  <c r="AH982" i="6"/>
  <c r="AH984" i="6"/>
  <c r="AH986" i="6"/>
  <c r="AH988" i="6"/>
  <c r="AH990" i="6"/>
  <c r="AH992" i="6"/>
  <c r="AH994" i="6"/>
  <c r="AH996" i="6"/>
  <c r="AH998" i="6"/>
  <c r="AH1000" i="6"/>
  <c r="AH1002" i="6"/>
  <c r="AH1004" i="6"/>
  <c r="AH1006" i="6"/>
  <c r="AH1008" i="6"/>
  <c r="AH1010" i="6"/>
  <c r="AH1012" i="6"/>
  <c r="AH1014" i="6"/>
  <c r="AH1016" i="6"/>
  <c r="AH1018" i="6"/>
  <c r="AH1020" i="6"/>
  <c r="AH1022" i="6"/>
  <c r="AH1024" i="6"/>
  <c r="AH1026" i="6"/>
  <c r="AH1028" i="6"/>
  <c r="AH1030" i="6"/>
  <c r="AH1032" i="6"/>
  <c r="AH1034" i="6"/>
  <c r="AH1036" i="6"/>
  <c r="AH1038" i="6"/>
  <c r="AH1040" i="6"/>
  <c r="AH1042" i="6"/>
  <c r="AH1044" i="6"/>
  <c r="AH1046" i="6"/>
  <c r="AH1048" i="6"/>
  <c r="AH1050" i="6"/>
  <c r="AH1052" i="6"/>
  <c r="AH1054" i="6"/>
  <c r="AH1056" i="6"/>
  <c r="AH1058" i="6"/>
  <c r="AH1060" i="6"/>
  <c r="AH1062" i="6"/>
  <c r="AH1064" i="6"/>
  <c r="AH1066" i="6"/>
  <c r="AH1068" i="6"/>
  <c r="AH1070" i="6"/>
  <c r="AH1072" i="6"/>
  <c r="AH1074" i="6"/>
  <c r="AH1076" i="6"/>
  <c r="AH1078" i="6"/>
  <c r="AH1080" i="6"/>
  <c r="AH1082" i="6"/>
  <c r="AH1084" i="6"/>
  <c r="AH1086" i="6"/>
  <c r="AH1088" i="6"/>
  <c r="AH1090" i="6"/>
  <c r="AH1092" i="6"/>
  <c r="AH1094" i="6"/>
  <c r="AH1096" i="6"/>
  <c r="AH1098" i="6"/>
  <c r="AH1100" i="6"/>
  <c r="AH1102" i="6"/>
  <c r="AH1104" i="6"/>
  <c r="AH1106" i="6"/>
  <c r="AH1108" i="6"/>
  <c r="AH1110" i="6"/>
  <c r="AH1112" i="6"/>
  <c r="AH1114" i="6"/>
  <c r="AH1116" i="6"/>
  <c r="AH1118" i="6"/>
  <c r="AH1120" i="6"/>
  <c r="AH1122" i="6"/>
  <c r="AH1124" i="6"/>
  <c r="AH1126" i="6"/>
  <c r="AH1128" i="6"/>
  <c r="AH1130" i="6"/>
  <c r="AH1132" i="6"/>
  <c r="AH1134" i="6"/>
  <c r="AH1136" i="6"/>
  <c r="AH1138" i="6"/>
  <c r="AH1140" i="6"/>
  <c r="AH1142" i="6"/>
  <c r="AH1144" i="6"/>
  <c r="AH1146" i="6"/>
  <c r="AH1148" i="6"/>
  <c r="AH1150" i="6"/>
  <c r="AH1152" i="6"/>
  <c r="AH1154" i="6"/>
  <c r="AH1156" i="6"/>
  <c r="AH1158" i="6"/>
  <c r="AH1160" i="6"/>
  <c r="AH1162" i="6"/>
  <c r="AH1164" i="6"/>
  <c r="AH1166" i="6"/>
  <c r="AH1168" i="6"/>
  <c r="AH1170" i="6"/>
  <c r="AH1172" i="6"/>
  <c r="AH1174" i="6"/>
  <c r="AH1176" i="6"/>
  <c r="AH1178" i="6"/>
  <c r="AH1180" i="6"/>
  <c r="AH1182" i="6"/>
  <c r="AH1184" i="6"/>
  <c r="AH1186" i="6"/>
  <c r="AH1188" i="6"/>
  <c r="AH1190" i="6"/>
  <c r="AH1192" i="6"/>
  <c r="AH1194" i="6"/>
  <c r="AH1196" i="6"/>
  <c r="AH1198" i="6"/>
  <c r="AH1200" i="6"/>
  <c r="AH1202" i="6"/>
  <c r="AH1204" i="6"/>
  <c r="AH1206" i="6"/>
  <c r="AH1208" i="6"/>
  <c r="AC825" i="6"/>
  <c r="AC1024" i="6"/>
  <c r="AC1157" i="6"/>
  <c r="AH175" i="6"/>
  <c r="AH247" i="6"/>
  <c r="AH319" i="6"/>
  <c r="AH706" i="6"/>
  <c r="AH709" i="6"/>
  <c r="AH712" i="6"/>
  <c r="AH715" i="6"/>
  <c r="AH718" i="6"/>
  <c r="AH721" i="6"/>
  <c r="AH724" i="6"/>
  <c r="AH727" i="6"/>
  <c r="AH730" i="6"/>
  <c r="AH733" i="6"/>
  <c r="AH736" i="6"/>
  <c r="AH739" i="6"/>
  <c r="AH744" i="6"/>
  <c r="AH751" i="6"/>
  <c r="AH756" i="6"/>
  <c r="AH763" i="6"/>
  <c r="AH768" i="6"/>
  <c r="AH775" i="6"/>
  <c r="AH780" i="6"/>
  <c r="AH787" i="6"/>
  <c r="AH792" i="6"/>
  <c r="AH151" i="6"/>
  <c r="AH223" i="6"/>
  <c r="AH295" i="6"/>
  <c r="AH707" i="6"/>
  <c r="AH710" i="6"/>
  <c r="AH713" i="6"/>
  <c r="AH716" i="6"/>
  <c r="AH719" i="6"/>
  <c r="AH722" i="6"/>
  <c r="AH725" i="6"/>
  <c r="AH728" i="6"/>
  <c r="AH731" i="6"/>
  <c r="AH734" i="6"/>
  <c r="AH737" i="6"/>
  <c r="AH740" i="6"/>
  <c r="AH747" i="6"/>
  <c r="AH752" i="6"/>
  <c r="AH759" i="6"/>
  <c r="AH764" i="6"/>
  <c r="AH771" i="6"/>
  <c r="AH776" i="6"/>
  <c r="AH783" i="6"/>
  <c r="AH788" i="6"/>
  <c r="AH795" i="6"/>
  <c r="AH797" i="6"/>
  <c r="AH799" i="6"/>
  <c r="AH801" i="6"/>
  <c r="AH803" i="6"/>
  <c r="AH805" i="6"/>
  <c r="AH807" i="6"/>
  <c r="AH809" i="6"/>
  <c r="AH811" i="6"/>
  <c r="AH813" i="6"/>
  <c r="AH815" i="6"/>
  <c r="AH817" i="6"/>
  <c r="AH819" i="6"/>
  <c r="AH821" i="6"/>
  <c r="AH823" i="6"/>
  <c r="AH825" i="6"/>
  <c r="AH827" i="6"/>
  <c r="AH829" i="6"/>
  <c r="AH831" i="6"/>
  <c r="AH833" i="6"/>
  <c r="AH835" i="6"/>
  <c r="AH837" i="6"/>
  <c r="AH839" i="6"/>
  <c r="AH841" i="6"/>
  <c r="AH843" i="6"/>
  <c r="AH845" i="6"/>
  <c r="AH847" i="6"/>
  <c r="AH849" i="6"/>
  <c r="AH851" i="6"/>
  <c r="AH853" i="6"/>
  <c r="AH855" i="6"/>
  <c r="AH857" i="6"/>
  <c r="AH859" i="6"/>
  <c r="AH861" i="6"/>
  <c r="AH863" i="6"/>
  <c r="AH865" i="6"/>
  <c r="AH867" i="6"/>
  <c r="AH869" i="6"/>
  <c r="AH871" i="6"/>
  <c r="AH873" i="6"/>
  <c r="AH875" i="6"/>
  <c r="AH877" i="6"/>
  <c r="AH879" i="6"/>
  <c r="AH881" i="6"/>
  <c r="AH883" i="6"/>
  <c r="AH885" i="6"/>
  <c r="AH887" i="6"/>
  <c r="AH889" i="6"/>
  <c r="AH891" i="6"/>
  <c r="AH893" i="6"/>
  <c r="AH895" i="6"/>
  <c r="AH897" i="6"/>
  <c r="AH899" i="6"/>
  <c r="AH901" i="6"/>
  <c r="AH903" i="6"/>
  <c r="AH905" i="6"/>
  <c r="AH907" i="6"/>
  <c r="AH909" i="6"/>
  <c r="AH911" i="6"/>
  <c r="AH913" i="6"/>
  <c r="AH915" i="6"/>
  <c r="AH917" i="6"/>
  <c r="AH919" i="6"/>
  <c r="AH921" i="6"/>
  <c r="AH923" i="6"/>
  <c r="AH925" i="6"/>
  <c r="AH927" i="6"/>
  <c r="AH929" i="6"/>
  <c r="AH931" i="6"/>
  <c r="AH933" i="6"/>
  <c r="AH935" i="6"/>
  <c r="AH937" i="6"/>
  <c r="AH939" i="6"/>
  <c r="AH941" i="6"/>
  <c r="AH943" i="6"/>
  <c r="AH945" i="6"/>
  <c r="AH947" i="6"/>
  <c r="AH949" i="6"/>
  <c r="AH951" i="6"/>
  <c r="AH953" i="6"/>
  <c r="AH955" i="6"/>
  <c r="AH957" i="6"/>
  <c r="AH959" i="6"/>
  <c r="AH961" i="6"/>
  <c r="AH963" i="6"/>
  <c r="AH965" i="6"/>
  <c r="AH967" i="6"/>
  <c r="AH969" i="6"/>
  <c r="AH971" i="6"/>
  <c r="AH973" i="6"/>
  <c r="AH975" i="6"/>
  <c r="AH977" i="6"/>
  <c r="AH979" i="6"/>
  <c r="AH981" i="6"/>
  <c r="AH983" i="6"/>
  <c r="AH985" i="6"/>
  <c r="AH987" i="6"/>
  <c r="AH989" i="6"/>
  <c r="AH991" i="6"/>
  <c r="AH993" i="6"/>
  <c r="AH995" i="6"/>
  <c r="AH997" i="6"/>
  <c r="AH999" i="6"/>
  <c r="AH1001" i="6"/>
  <c r="AH1003" i="6"/>
  <c r="AH1005" i="6"/>
  <c r="AH1007" i="6"/>
  <c r="AH1009" i="6"/>
  <c r="AH1011" i="6"/>
  <c r="AH1013" i="6"/>
  <c r="AH1015" i="6"/>
  <c r="AH1017" i="6"/>
  <c r="AH1019" i="6"/>
  <c r="AH1021" i="6"/>
  <c r="AH1023" i="6"/>
  <c r="AH1025" i="6"/>
  <c r="AH1027" i="6"/>
  <c r="AH1029" i="6"/>
  <c r="AH1031" i="6"/>
  <c r="AH1033" i="6"/>
  <c r="AH1035" i="6"/>
  <c r="AH1037" i="6"/>
  <c r="AH1039" i="6"/>
  <c r="AH1041" i="6"/>
  <c r="AH1043" i="6"/>
  <c r="AH1045" i="6"/>
  <c r="AH1047" i="6"/>
  <c r="AH1049" i="6"/>
  <c r="AH1051" i="6"/>
  <c r="AH1053" i="6"/>
  <c r="AH1055" i="6"/>
  <c r="AH1057" i="6"/>
  <c r="AH1059" i="6"/>
  <c r="AH1061" i="6"/>
  <c r="AH1063" i="6"/>
  <c r="AH1065" i="6"/>
  <c r="AH1067" i="6"/>
  <c r="AH1069" i="6"/>
  <c r="AH1071" i="6"/>
  <c r="AH1073" i="6"/>
  <c r="AH1075" i="6"/>
  <c r="AH1077" i="6"/>
  <c r="AH1079" i="6"/>
  <c r="AH1081" i="6"/>
  <c r="AH1083" i="6"/>
  <c r="AH1085" i="6"/>
  <c r="AH1087" i="6"/>
  <c r="AH1089" i="6"/>
  <c r="AH1091" i="6"/>
  <c r="AH1093" i="6"/>
  <c r="AH1095" i="6"/>
  <c r="AH1097" i="6"/>
  <c r="AH1099" i="6"/>
  <c r="AH1101" i="6"/>
  <c r="AH1103" i="6"/>
  <c r="AH1105" i="6"/>
  <c r="AH1107" i="6"/>
  <c r="AH1109" i="6"/>
  <c r="AH1111" i="6"/>
  <c r="AH1113" i="6"/>
  <c r="AH1115" i="6"/>
  <c r="AH1117" i="6"/>
  <c r="AH1119" i="6"/>
  <c r="AH1121" i="6"/>
  <c r="AH1123" i="6"/>
  <c r="AH1125" i="6"/>
  <c r="AH1127" i="6"/>
  <c r="AH1129" i="6"/>
  <c r="AH1131" i="6"/>
  <c r="AH1133" i="6"/>
  <c r="AH1135" i="6"/>
  <c r="AH1137" i="6"/>
  <c r="AH1139" i="6"/>
  <c r="AH1141" i="6"/>
  <c r="AH1143" i="6"/>
  <c r="AH1145" i="6"/>
  <c r="AH1147" i="6"/>
  <c r="AH1149" i="6"/>
  <c r="AH1151" i="6"/>
  <c r="AH1153" i="6"/>
  <c r="AH1155" i="6"/>
  <c r="AH1157" i="6"/>
  <c r="AH1159" i="6"/>
  <c r="AH1161" i="6"/>
  <c r="AH1163" i="6"/>
  <c r="AH1165" i="6"/>
  <c r="AH1167" i="6"/>
  <c r="AH1169" i="6"/>
  <c r="AH1171" i="6"/>
  <c r="AH1173" i="6"/>
  <c r="AH1175" i="6"/>
  <c r="AH1177" i="6"/>
  <c r="AH1179" i="6"/>
  <c r="AH1181" i="6"/>
  <c r="AH1183" i="6"/>
  <c r="AH1185" i="6"/>
  <c r="AH1187" i="6"/>
  <c r="AH1189" i="6"/>
  <c r="AH1191" i="6"/>
  <c r="AH1193" i="6"/>
  <c r="AH1195" i="6"/>
  <c r="AH1197" i="6"/>
  <c r="AH1199" i="6"/>
  <c r="AH1201" i="6"/>
  <c r="AH1203" i="6"/>
  <c r="AH1205" i="6"/>
  <c r="AH1207" i="6"/>
  <c r="AH1209" i="6"/>
  <c r="AH1211" i="6"/>
  <c r="AH1213" i="6"/>
  <c r="AH1215" i="6"/>
  <c r="AH1217" i="6"/>
  <c r="AH1219" i="6"/>
  <c r="AH1221" i="6"/>
  <c r="AH1223" i="6"/>
  <c r="AH1225" i="6"/>
  <c r="AH1227" i="6"/>
  <c r="AH1229" i="6"/>
  <c r="AH1231" i="6"/>
  <c r="AH1233" i="6"/>
  <c r="AH1235" i="6"/>
  <c r="AH1237" i="6"/>
  <c r="AH1239" i="6"/>
  <c r="AH1241" i="6"/>
  <c r="AH1243" i="6"/>
  <c r="AH1245" i="6"/>
  <c r="AH1247" i="6"/>
  <c r="AH1249" i="6"/>
  <c r="AH1251" i="6"/>
  <c r="AH1253" i="6"/>
  <c r="AH1255" i="6"/>
  <c r="AH1257" i="6"/>
  <c r="AH1259" i="6"/>
  <c r="AH1261" i="6"/>
  <c r="AH1263" i="6"/>
  <c r="AH1265" i="6"/>
  <c r="AH235" i="6"/>
  <c r="AH666" i="6"/>
  <c r="AH702" i="6"/>
  <c r="AH754" i="6"/>
  <c r="AH1290" i="6"/>
  <c r="AH1293" i="6"/>
  <c r="AH1296" i="6"/>
  <c r="AH1299" i="6"/>
  <c r="AH1302" i="6"/>
  <c r="AH1305" i="6"/>
  <c r="AH1308" i="6"/>
  <c r="AH1313" i="6"/>
  <c r="AH1318" i="6"/>
  <c r="AH1325" i="6"/>
  <c r="AH1330" i="6"/>
  <c r="AC952" i="6"/>
  <c r="AH163" i="6"/>
  <c r="AH672" i="6"/>
  <c r="AH742" i="6"/>
  <c r="AH785" i="6"/>
  <c r="AH1214" i="6"/>
  <c r="AH1220" i="6"/>
  <c r="AH1226" i="6"/>
  <c r="AH1232" i="6"/>
  <c r="AH1238" i="6"/>
  <c r="AH1244" i="6"/>
  <c r="AH1250" i="6"/>
  <c r="AH1256" i="6"/>
  <c r="AH1262" i="6"/>
  <c r="AH1267" i="6"/>
  <c r="AH1271" i="6"/>
  <c r="AH1275" i="6"/>
  <c r="AH1279" i="6"/>
  <c r="AH1283" i="6"/>
  <c r="AH1287" i="6"/>
  <c r="AH1311" i="6"/>
  <c r="AH1316" i="6"/>
  <c r="AH1323" i="6"/>
  <c r="AH1328" i="6"/>
  <c r="AH678" i="6"/>
  <c r="AH773" i="6"/>
  <c r="AH1268" i="6"/>
  <c r="AH1272" i="6"/>
  <c r="AH1276" i="6"/>
  <c r="AH1280" i="6"/>
  <c r="AH1284" i="6"/>
  <c r="AH1288" i="6"/>
  <c r="AH1291" i="6"/>
  <c r="AH1294" i="6"/>
  <c r="AH1297" i="6"/>
  <c r="AH1300" i="6"/>
  <c r="AH1303" i="6"/>
  <c r="AH1306" i="6"/>
  <c r="AH1309" i="6"/>
  <c r="AH1314" i="6"/>
  <c r="AH1321" i="6"/>
  <c r="AH1326" i="6"/>
  <c r="AH1333" i="6"/>
  <c r="AH1335" i="6"/>
  <c r="AH1337" i="6"/>
  <c r="AH1339" i="6"/>
  <c r="AH1341" i="6"/>
  <c r="AH1343" i="6"/>
  <c r="AH1345" i="6"/>
  <c r="AH1347" i="6"/>
  <c r="AH1349" i="6"/>
  <c r="AH1351" i="6"/>
  <c r="AH1353" i="6"/>
  <c r="AH1355" i="6"/>
  <c r="AH1357" i="6"/>
  <c r="AH1359" i="6"/>
  <c r="AH1361" i="6"/>
  <c r="AH1363" i="6"/>
  <c r="AH1365" i="6"/>
  <c r="AH1367" i="6"/>
  <c r="AH1369" i="6"/>
  <c r="AH1371" i="6"/>
  <c r="AH1373" i="6"/>
  <c r="AH1375" i="6"/>
  <c r="AH1377" i="6"/>
  <c r="AH1379" i="6"/>
  <c r="AH1381" i="6"/>
  <c r="AH1383" i="6"/>
  <c r="AH1385" i="6"/>
  <c r="AH1387" i="6"/>
  <c r="AH1389" i="6"/>
  <c r="AH1391" i="6"/>
  <c r="AH1393" i="6"/>
  <c r="AH1395" i="6"/>
  <c r="AH1397" i="6"/>
  <c r="AH1399" i="6"/>
  <c r="AH1401" i="6"/>
  <c r="AH1403" i="6"/>
  <c r="AH1405" i="6"/>
  <c r="AH1407" i="6"/>
  <c r="AH1409" i="6"/>
  <c r="AH1411" i="6"/>
  <c r="AH1413" i="6"/>
  <c r="AH1415" i="6"/>
  <c r="AH1417" i="6"/>
  <c r="AH1419" i="6"/>
  <c r="AH1421" i="6"/>
  <c r="AH1423" i="6"/>
  <c r="AH1425" i="6"/>
  <c r="AH1427" i="6"/>
  <c r="AH1429" i="6"/>
  <c r="AH1431" i="6"/>
  <c r="AH1433" i="6"/>
  <c r="AH1435" i="6"/>
  <c r="AH1437" i="6"/>
  <c r="AH1439" i="6"/>
  <c r="AH1441" i="6"/>
  <c r="AH1443" i="6"/>
  <c r="AH1445" i="6"/>
  <c r="AH1447" i="6"/>
  <c r="AH1449" i="6"/>
  <c r="AH1451" i="6"/>
  <c r="AH1453" i="6"/>
  <c r="AH1455" i="6"/>
  <c r="AH1457" i="6"/>
  <c r="AH1459" i="6"/>
  <c r="AH1461" i="6"/>
  <c r="AH1463" i="6"/>
  <c r="AH1465" i="6"/>
  <c r="AH1467" i="6"/>
  <c r="AH1469" i="6"/>
  <c r="AH1471" i="6"/>
  <c r="AH1473" i="6"/>
  <c r="AH1475" i="6"/>
  <c r="AH1477" i="6"/>
  <c r="AH1479" i="6"/>
  <c r="AH1481" i="6"/>
  <c r="AH1483" i="6"/>
  <c r="AH1485" i="6"/>
  <c r="AH1487" i="6"/>
  <c r="AH1489" i="6"/>
  <c r="AH1491" i="6"/>
  <c r="AH1493" i="6"/>
  <c r="AH1495" i="6"/>
  <c r="AH1497" i="6"/>
  <c r="AH1499" i="6"/>
  <c r="AH1501" i="6"/>
  <c r="AH1503" i="6"/>
  <c r="AH1505" i="6"/>
  <c r="AH1507" i="6"/>
  <c r="AH1509" i="6"/>
  <c r="AH1511" i="6"/>
  <c r="AH1513" i="6"/>
  <c r="AH1515" i="6"/>
  <c r="AH1517" i="6"/>
  <c r="AH1519" i="6"/>
  <c r="AH1521" i="6"/>
  <c r="AH1523" i="6"/>
  <c r="AH1525" i="6"/>
  <c r="AH1527" i="6"/>
  <c r="AH1529" i="6"/>
  <c r="AH1531" i="6"/>
  <c r="AH1533" i="6"/>
  <c r="AH1535" i="6"/>
  <c r="AH1537" i="6"/>
  <c r="AH1539" i="6"/>
  <c r="AH1541" i="6"/>
  <c r="AH1543" i="6"/>
  <c r="AH1545" i="6"/>
  <c r="AH1547" i="6"/>
  <c r="AH1549" i="6"/>
  <c r="AH1551" i="6"/>
  <c r="AH1553" i="6"/>
  <c r="AH1555" i="6"/>
  <c r="AH1557" i="6"/>
  <c r="AH1559" i="6"/>
  <c r="AH1561" i="6"/>
  <c r="AH1563" i="6"/>
  <c r="AH1565" i="6"/>
  <c r="AH1567" i="6"/>
  <c r="AH1569" i="6"/>
  <c r="AH1571" i="6"/>
  <c r="AH1573" i="6"/>
  <c r="AH1575" i="6"/>
  <c r="AH1577" i="6"/>
  <c r="AH1579" i="6"/>
  <c r="AH1581" i="6"/>
  <c r="AH1583" i="6"/>
  <c r="AH1585" i="6"/>
  <c r="AH1587" i="6"/>
  <c r="AH1589" i="6"/>
  <c r="AH1591" i="6"/>
  <c r="AH1593" i="6"/>
  <c r="AH1595" i="6"/>
  <c r="AH1597" i="6"/>
  <c r="AH1599" i="6"/>
  <c r="AH1601" i="6"/>
  <c r="AH1603" i="6"/>
  <c r="AH1605" i="6"/>
  <c r="AH1607" i="6"/>
  <c r="AH1609" i="6"/>
  <c r="AH1611" i="6"/>
  <c r="AH1613" i="6"/>
  <c r="AH1615" i="6"/>
  <c r="AH1617" i="6"/>
  <c r="AH1619" i="6"/>
  <c r="AH1621" i="6"/>
  <c r="AH1623" i="6"/>
  <c r="AH1625" i="6"/>
  <c r="AH1627" i="6"/>
  <c r="AH1629" i="6"/>
  <c r="AH1631" i="6"/>
  <c r="AH1633" i="6"/>
  <c r="AH1635" i="6"/>
  <c r="AH1637" i="6"/>
  <c r="AH1639" i="6"/>
  <c r="AH1641" i="6"/>
  <c r="AH1643" i="6"/>
  <c r="AH1645" i="6"/>
  <c r="AH1647" i="6"/>
  <c r="AH1649" i="6"/>
  <c r="AH1651" i="6"/>
  <c r="AH1653" i="6"/>
  <c r="AH1655" i="6"/>
  <c r="AH1657" i="6"/>
  <c r="AH1659" i="6"/>
  <c r="AH1661" i="6"/>
  <c r="AH1663" i="6"/>
  <c r="AH1665" i="6"/>
  <c r="AH1667" i="6"/>
  <c r="AH1669" i="6"/>
  <c r="AH1671" i="6"/>
  <c r="AH1673" i="6"/>
  <c r="AH1675" i="6"/>
  <c r="AH1677" i="6"/>
  <c r="AH1679" i="6"/>
  <c r="AH1681" i="6"/>
  <c r="AH1683" i="6"/>
  <c r="AH1685" i="6"/>
  <c r="AH1687" i="6"/>
  <c r="AH1689" i="6"/>
  <c r="AH1691" i="6"/>
  <c r="AH1693" i="6"/>
  <c r="AH1695" i="6"/>
  <c r="AH1697" i="6"/>
  <c r="AH1699" i="6"/>
  <c r="AH1701" i="6"/>
  <c r="AH1703" i="6"/>
  <c r="AH1705" i="6"/>
  <c r="AH1707" i="6"/>
  <c r="AH1709" i="6"/>
  <c r="AH1711" i="6"/>
  <c r="AH1713" i="6"/>
  <c r="AH1715" i="6"/>
  <c r="AH1717" i="6"/>
  <c r="AH1719" i="6"/>
  <c r="AH1721" i="6"/>
  <c r="AH1723" i="6"/>
  <c r="AH1725" i="6"/>
  <c r="AH1727" i="6"/>
  <c r="AH1729" i="6"/>
  <c r="AH1731" i="6"/>
  <c r="AH1733" i="6"/>
  <c r="AH1735" i="6"/>
  <c r="AH1737" i="6"/>
  <c r="AH1739" i="6"/>
  <c r="AH1741" i="6"/>
  <c r="AH1743" i="6"/>
  <c r="AH1745" i="6"/>
  <c r="AH1747" i="6"/>
  <c r="AH1749" i="6"/>
  <c r="AH1751" i="6"/>
  <c r="AH1753" i="6"/>
  <c r="AH1755" i="6"/>
  <c r="AH1757" i="6"/>
  <c r="AH1759" i="6"/>
  <c r="AH1761" i="6"/>
  <c r="AH1763" i="6"/>
  <c r="AH1765" i="6"/>
  <c r="AH1767" i="6"/>
  <c r="AH1769" i="6"/>
  <c r="AH1771" i="6"/>
  <c r="AH1773" i="6"/>
  <c r="AH1775" i="6"/>
  <c r="AH1777" i="6"/>
  <c r="AH1779" i="6"/>
  <c r="AH1781" i="6"/>
  <c r="AH1783" i="6"/>
  <c r="AH1785" i="6"/>
  <c r="AH1787" i="6"/>
  <c r="AH1789" i="6"/>
  <c r="AH1791" i="6"/>
  <c r="AH1793" i="6"/>
  <c r="AH1795" i="6"/>
  <c r="AH1797" i="6"/>
  <c r="AH1799" i="6"/>
  <c r="AH1801" i="6"/>
  <c r="AH1803" i="6"/>
  <c r="AH1805" i="6"/>
  <c r="AH1807" i="6"/>
  <c r="AH1809" i="6"/>
  <c r="AH1811" i="6"/>
  <c r="AH1813" i="6"/>
  <c r="AH1815" i="6"/>
  <c r="AH1817" i="6"/>
  <c r="AH1819" i="6"/>
  <c r="AH1821" i="6"/>
  <c r="AH1823" i="6"/>
  <c r="AH1825" i="6"/>
  <c r="AH1827" i="6"/>
  <c r="AH1829" i="6"/>
  <c r="AH1831" i="6"/>
  <c r="AH1833" i="6"/>
  <c r="AH1835" i="6"/>
  <c r="AH1837" i="6"/>
  <c r="AH1839" i="6"/>
  <c r="AH1841" i="6"/>
  <c r="AH1843" i="6"/>
  <c r="AH1845" i="6"/>
  <c r="AH1847" i="6"/>
  <c r="AH1849" i="6"/>
  <c r="AH1851" i="6"/>
  <c r="AH307" i="6"/>
  <c r="AH660" i="6"/>
  <c r="AH696" i="6"/>
  <c r="AH766" i="6"/>
  <c r="AH1212" i="6"/>
  <c r="AH1218" i="6"/>
  <c r="AH1224" i="6"/>
  <c r="AH1230" i="6"/>
  <c r="AH1236" i="6"/>
  <c r="AH1242" i="6"/>
  <c r="AH1248" i="6"/>
  <c r="AH1254" i="6"/>
  <c r="AH1260" i="6"/>
  <c r="AH1266" i="6"/>
  <c r="AH1270" i="6"/>
  <c r="AH1274" i="6"/>
  <c r="AH1278" i="6"/>
  <c r="AH1282" i="6"/>
  <c r="AH1286" i="6"/>
  <c r="AH1315" i="6"/>
  <c r="AH1320" i="6"/>
  <c r="AH1327" i="6"/>
  <c r="AH1332" i="6"/>
  <c r="AH1334" i="6"/>
  <c r="AH1336" i="6"/>
  <c r="AH1338" i="6"/>
  <c r="AH1340" i="6"/>
  <c r="AH1342" i="6"/>
  <c r="AH1344" i="6"/>
  <c r="AH1346" i="6"/>
  <c r="AH1348" i="6"/>
  <c r="AH1350" i="6"/>
  <c r="AH1352" i="6"/>
  <c r="AH1354" i="6"/>
  <c r="AH1356" i="6"/>
  <c r="AH1358" i="6"/>
  <c r="AH1360" i="6"/>
  <c r="AH1362" i="6"/>
  <c r="AH1364" i="6"/>
  <c r="AH1366" i="6"/>
  <c r="AH1368" i="6"/>
  <c r="AH1370" i="6"/>
  <c r="AH1372" i="6"/>
  <c r="AH1374" i="6"/>
  <c r="AH1376" i="6"/>
  <c r="AH1378" i="6"/>
  <c r="AH1380" i="6"/>
  <c r="AH1382" i="6"/>
  <c r="AH1384" i="6"/>
  <c r="AH1386" i="6"/>
  <c r="AH1388" i="6"/>
  <c r="AH1390" i="6"/>
  <c r="AH1392" i="6"/>
  <c r="AH1394" i="6"/>
  <c r="AH1396" i="6"/>
  <c r="AH1398" i="6"/>
  <c r="AH1400" i="6"/>
  <c r="AH1402" i="6"/>
  <c r="AH1404" i="6"/>
  <c r="AH1406" i="6"/>
  <c r="AH1408" i="6"/>
  <c r="AH1410" i="6"/>
  <c r="AH1412" i="6"/>
  <c r="AH1414" i="6"/>
  <c r="AH1416" i="6"/>
  <c r="AH1418" i="6"/>
  <c r="AH1420" i="6"/>
  <c r="AH1422" i="6"/>
  <c r="AH1424" i="6"/>
  <c r="AH1426" i="6"/>
  <c r="AH1428" i="6"/>
  <c r="AH1430" i="6"/>
  <c r="AH1432" i="6"/>
  <c r="AH1434" i="6"/>
  <c r="AH1436" i="6"/>
  <c r="AH1438" i="6"/>
  <c r="AH1440" i="6"/>
  <c r="AH1442" i="6"/>
  <c r="AH1444" i="6"/>
  <c r="AH1446" i="6"/>
  <c r="AH1448" i="6"/>
  <c r="AH1450" i="6"/>
  <c r="AH1452" i="6"/>
  <c r="AH1454" i="6"/>
  <c r="AH1456" i="6"/>
  <c r="AH1458" i="6"/>
  <c r="AH1460" i="6"/>
  <c r="AH1462" i="6"/>
  <c r="AH1464" i="6"/>
  <c r="AH1466" i="6"/>
  <c r="AH1468" i="6"/>
  <c r="AH1470" i="6"/>
  <c r="AH1472" i="6"/>
  <c r="AH1474" i="6"/>
  <c r="AH1476" i="6"/>
  <c r="AH1478" i="6"/>
  <c r="AH1480" i="6"/>
  <c r="AH1482" i="6"/>
  <c r="AH1484" i="6"/>
  <c r="AH1486" i="6"/>
  <c r="AH1488" i="6"/>
  <c r="AH1490" i="6"/>
  <c r="AH1492" i="6"/>
  <c r="AH1494" i="6"/>
  <c r="AH1496" i="6"/>
  <c r="AH1498" i="6"/>
  <c r="AH1500" i="6"/>
  <c r="AH1502" i="6"/>
  <c r="AH1504" i="6"/>
  <c r="AH1506" i="6"/>
  <c r="AH1508" i="6"/>
  <c r="AH1510" i="6"/>
  <c r="AH1512" i="6"/>
  <c r="AH1514" i="6"/>
  <c r="AH1516" i="6"/>
  <c r="AH1518" i="6"/>
  <c r="AH1520" i="6"/>
  <c r="AH1522" i="6"/>
  <c r="AH1524" i="6"/>
  <c r="AH1526" i="6"/>
  <c r="AH1528" i="6"/>
  <c r="AH1530" i="6"/>
  <c r="AH1532" i="6"/>
  <c r="AH1534" i="6"/>
  <c r="AH1536" i="6"/>
  <c r="AH1538" i="6"/>
  <c r="AH1540" i="6"/>
  <c r="AH1542" i="6"/>
  <c r="AH1544" i="6"/>
  <c r="AH1546" i="6"/>
  <c r="AH1548" i="6"/>
  <c r="AH1550" i="6"/>
  <c r="AH1552" i="6"/>
  <c r="AH1554" i="6"/>
  <c r="AH1556" i="6"/>
  <c r="AH1558" i="6"/>
  <c r="AH1560" i="6"/>
  <c r="AH1562" i="6"/>
  <c r="AH1564" i="6"/>
  <c r="AH1566" i="6"/>
  <c r="AH1568" i="6"/>
  <c r="AH1570" i="6"/>
  <c r="AH1572" i="6"/>
  <c r="AH1574" i="6"/>
  <c r="AH1576" i="6"/>
  <c r="AH1578" i="6"/>
  <c r="AH1580" i="6"/>
  <c r="AH1582" i="6"/>
  <c r="AH1584" i="6"/>
  <c r="AH1586" i="6"/>
  <c r="AH1588" i="6"/>
  <c r="AH1590" i="6"/>
  <c r="AH1592" i="6"/>
  <c r="AH1594" i="6"/>
  <c r="AH1596" i="6"/>
  <c r="AH1598" i="6"/>
  <c r="AH1600" i="6"/>
  <c r="AH1602" i="6"/>
  <c r="AH1604" i="6"/>
  <c r="AH1606" i="6"/>
  <c r="AH1608" i="6"/>
  <c r="AH1610" i="6"/>
  <c r="AH1612" i="6"/>
  <c r="AH1614" i="6"/>
  <c r="AH1616" i="6"/>
  <c r="AH1618" i="6"/>
  <c r="AH1620" i="6"/>
  <c r="AH1622" i="6"/>
  <c r="AH1624" i="6"/>
  <c r="AH1626" i="6"/>
  <c r="AH1628" i="6"/>
  <c r="AH1630" i="6"/>
  <c r="AH1632" i="6"/>
  <c r="AH1634" i="6"/>
  <c r="AH1636" i="6"/>
  <c r="AH1638" i="6"/>
  <c r="AH1640" i="6"/>
  <c r="AH1642" i="6"/>
  <c r="AH1644" i="6"/>
  <c r="AH1646" i="6"/>
  <c r="AH1648" i="6"/>
  <c r="AH1650" i="6"/>
  <c r="AH1652" i="6"/>
  <c r="AH1654" i="6"/>
  <c r="AH1656" i="6"/>
  <c r="AH1658" i="6"/>
  <c r="AH1660" i="6"/>
  <c r="AH1662" i="6"/>
  <c r="AH1664" i="6"/>
  <c r="AH1666" i="6"/>
  <c r="AH1668" i="6"/>
  <c r="AH1670" i="6"/>
  <c r="AH1672" i="6"/>
  <c r="AH1674" i="6"/>
  <c r="AH1676" i="6"/>
  <c r="AH1678" i="6"/>
  <c r="AH1680" i="6"/>
  <c r="AH1682" i="6"/>
  <c r="AH1684" i="6"/>
  <c r="AH1686" i="6"/>
  <c r="AH1688" i="6"/>
  <c r="AH1690" i="6"/>
  <c r="AH1692" i="6"/>
  <c r="AH1694" i="6"/>
  <c r="AH1696" i="6"/>
  <c r="AH1698" i="6"/>
  <c r="AH1700" i="6"/>
  <c r="AH1702" i="6"/>
  <c r="AH1704" i="6"/>
  <c r="AH1706" i="6"/>
  <c r="AH1708" i="6"/>
  <c r="AH1710" i="6"/>
  <c r="AH1712" i="6"/>
  <c r="AH1714" i="6"/>
  <c r="AH1716" i="6"/>
  <c r="AH1718" i="6"/>
  <c r="AH1720" i="6"/>
  <c r="AH1722" i="6"/>
  <c r="AH1724" i="6"/>
  <c r="AH1726" i="6"/>
  <c r="AH1728" i="6"/>
  <c r="AH1730" i="6"/>
  <c r="AH1732" i="6"/>
  <c r="AH1734" i="6"/>
  <c r="AH1736" i="6"/>
  <c r="AH1738" i="6"/>
  <c r="AH1740" i="6"/>
  <c r="AH1742" i="6"/>
  <c r="AH1744" i="6"/>
  <c r="AH1746" i="6"/>
  <c r="AH1748" i="6"/>
  <c r="AH1750" i="6"/>
  <c r="AH1752" i="6"/>
  <c r="AH1754" i="6"/>
  <c r="AH1756" i="6"/>
  <c r="AH1758" i="6"/>
  <c r="AH1760" i="6"/>
  <c r="AH1762" i="6"/>
  <c r="AH1764" i="6"/>
  <c r="AH1766" i="6"/>
  <c r="AH1768" i="6"/>
  <c r="AH1770" i="6"/>
  <c r="AH1772" i="6"/>
  <c r="AH1774" i="6"/>
  <c r="AH1776" i="6"/>
  <c r="AH1778" i="6"/>
  <c r="AH1780" i="6"/>
  <c r="AH1782" i="6"/>
  <c r="AH1784" i="6"/>
  <c r="AH1786" i="6"/>
  <c r="AH1788" i="6"/>
  <c r="AH1790" i="6"/>
  <c r="AH1792" i="6"/>
  <c r="AH1794" i="6"/>
  <c r="AH1796" i="6"/>
  <c r="AH1798" i="6"/>
  <c r="AH1800" i="6"/>
  <c r="AH1802" i="6"/>
  <c r="AH1804" i="6"/>
  <c r="AH1806" i="6"/>
  <c r="AH1808" i="6"/>
  <c r="AH1810" i="6"/>
  <c r="AH1812" i="6"/>
  <c r="AH1814" i="6"/>
  <c r="AH1816" i="6"/>
  <c r="AH1818" i="6"/>
  <c r="AH1820" i="6"/>
  <c r="AH1822" i="6"/>
  <c r="AH1824" i="6"/>
  <c r="AH1826" i="6"/>
  <c r="AH1828" i="6"/>
  <c r="AH1830" i="6"/>
  <c r="AH1832" i="6"/>
  <c r="AH1834" i="6"/>
  <c r="AH1836" i="6"/>
  <c r="AH1838" i="6"/>
  <c r="AH1840" i="6"/>
  <c r="AH1842" i="6"/>
  <c r="AH1844" i="6"/>
  <c r="AH1846" i="6"/>
  <c r="AH1848" i="6"/>
  <c r="AH1850" i="6"/>
  <c r="AH1852" i="6"/>
  <c r="AH1273" i="6"/>
  <c r="AH1285" i="6"/>
  <c r="AH1295" i="6"/>
  <c r="AH1304" i="6"/>
  <c r="AH648" i="6"/>
  <c r="AH1210" i="6"/>
  <c r="AH1228" i="6"/>
  <c r="AH1246" i="6"/>
  <c r="AH1264" i="6"/>
  <c r="AH654" i="6"/>
  <c r="AH778" i="6"/>
  <c r="AH1277" i="6"/>
  <c r="AH1289" i="6"/>
  <c r="AH1298" i="6"/>
  <c r="AH1307" i="6"/>
  <c r="AH1322" i="6"/>
  <c r="AH1329" i="6"/>
  <c r="AH1854" i="6"/>
  <c r="AH1856" i="6"/>
  <c r="AH1858" i="6"/>
  <c r="AH1860" i="6"/>
  <c r="AH1862" i="6"/>
  <c r="AH1864" i="6"/>
  <c r="AH1866" i="6"/>
  <c r="AH1868" i="6"/>
  <c r="AH1870" i="6"/>
  <c r="AH1872" i="6"/>
  <c r="AH1874" i="6"/>
  <c r="AH1876" i="6"/>
  <c r="AH6" i="6"/>
  <c r="AH684" i="6"/>
  <c r="AH790" i="6"/>
  <c r="AH1216" i="6"/>
  <c r="AH1234" i="6"/>
  <c r="AH1252" i="6"/>
  <c r="AH1324" i="6"/>
  <c r="AH1331" i="6"/>
  <c r="AH690" i="6"/>
  <c r="AH749" i="6"/>
  <c r="AH1269" i="6"/>
  <c r="AH1281" i="6"/>
  <c r="AH1292" i="6"/>
  <c r="AH1301" i="6"/>
  <c r="AH1310" i="6"/>
  <c r="AH1317" i="6"/>
  <c r="AH761" i="6"/>
  <c r="AH1222" i="6"/>
  <c r="AH1240" i="6"/>
  <c r="AH1258" i="6"/>
  <c r="AH1312" i="6"/>
  <c r="AH1319" i="6"/>
  <c r="AH1853" i="6"/>
  <c r="AH1855" i="6"/>
  <c r="AH1857" i="6"/>
  <c r="AH1859" i="6"/>
  <c r="AH1861" i="6"/>
  <c r="AH1863" i="6"/>
  <c r="AH1865" i="6"/>
  <c r="AH1867" i="6"/>
  <c r="AH1869" i="6"/>
  <c r="AH1871" i="6"/>
  <c r="AH1873" i="6"/>
  <c r="AH1875" i="6"/>
  <c r="AH1877" i="6"/>
  <c r="AF8" i="6"/>
  <c r="AF14" i="6"/>
  <c r="AF20" i="6"/>
  <c r="AF26" i="6"/>
  <c r="AF32" i="6"/>
  <c r="AF38" i="6"/>
  <c r="AF44" i="6"/>
  <c r="AF55" i="6"/>
  <c r="AF61" i="6"/>
  <c r="AF67" i="6"/>
  <c r="AF73" i="6"/>
  <c r="AF79" i="6"/>
  <c r="AF85" i="6"/>
  <c r="AF91" i="6"/>
  <c r="AF97" i="6"/>
  <c r="AF103" i="6"/>
  <c r="AF109" i="6"/>
  <c r="AF115" i="6"/>
  <c r="AF121" i="6"/>
  <c r="AF127" i="6"/>
  <c r="AF133" i="6"/>
  <c r="AF139" i="6"/>
  <c r="AF145" i="6"/>
  <c r="AF151" i="6"/>
  <c r="AF157" i="6"/>
  <c r="AF163" i="6"/>
  <c r="AF169" i="6"/>
  <c r="AF175" i="6"/>
  <c r="AF181" i="6"/>
  <c r="AF187" i="6"/>
  <c r="AF193" i="6"/>
  <c r="AF199" i="6"/>
  <c r="AF205" i="6"/>
  <c r="AF211" i="6"/>
  <c r="AF217" i="6"/>
  <c r="AF223" i="6"/>
  <c r="AF229" i="6"/>
  <c r="AF235" i="6"/>
  <c r="AF241" i="6"/>
  <c r="AF247" i="6"/>
  <c r="AF253" i="6"/>
  <c r="AF259" i="6"/>
  <c r="AF265" i="6"/>
  <c r="AF271" i="6"/>
  <c r="AF277" i="6"/>
  <c r="AF289" i="6"/>
  <c r="AF295" i="6"/>
  <c r="AF301" i="6"/>
  <c r="AF307" i="6"/>
  <c r="AF313" i="6"/>
  <c r="AF319" i="6"/>
  <c r="AF325" i="6"/>
  <c r="AF331" i="6"/>
  <c r="AF337" i="6"/>
  <c r="AF343" i="6"/>
  <c r="AF349" i="6"/>
  <c r="AF355" i="6"/>
  <c r="AF361" i="6"/>
  <c r="AF367" i="6"/>
  <c r="AF373" i="6"/>
  <c r="AF379" i="6"/>
  <c r="AF385" i="6"/>
  <c r="AF391" i="6"/>
  <c r="AF397" i="6"/>
  <c r="AF403" i="6"/>
  <c r="AF409" i="6"/>
  <c r="AF415" i="6"/>
  <c r="AF421" i="6"/>
  <c r="AF427" i="6"/>
  <c r="AF433" i="6"/>
  <c r="AF439" i="6"/>
  <c r="AF445" i="6"/>
  <c r="AF451" i="6"/>
  <c r="AF457" i="6"/>
  <c r="AF463" i="6"/>
  <c r="AF469" i="6"/>
  <c r="AF475" i="6"/>
  <c r="AF481" i="6"/>
  <c r="AF487" i="6"/>
  <c r="AF493" i="6"/>
  <c r="AF499" i="6"/>
  <c r="AF505" i="6"/>
  <c r="AF511" i="6"/>
  <c r="AF10" i="6"/>
  <c r="AF16" i="6"/>
  <c r="AF22" i="6"/>
  <c r="AF28" i="6"/>
  <c r="AF34" i="6"/>
  <c r="AF40" i="6"/>
  <c r="AF51" i="6"/>
  <c r="AF57" i="6"/>
  <c r="AF63" i="6"/>
  <c r="AF69" i="6"/>
  <c r="AF75" i="6"/>
  <c r="AF81" i="6"/>
  <c r="AF87" i="6"/>
  <c r="AF93" i="6"/>
  <c r="AF99" i="6"/>
  <c r="AF105" i="6"/>
  <c r="AF111" i="6"/>
  <c r="AF117" i="6"/>
  <c r="AF123" i="6"/>
  <c r="AF11" i="6"/>
  <c r="AF17" i="6"/>
  <c r="AF23" i="6"/>
  <c r="AF29" i="6"/>
  <c r="AF35" i="6"/>
  <c r="AF41" i="6"/>
  <c r="AF52" i="6"/>
  <c r="AF58" i="6"/>
  <c r="AF70" i="6"/>
  <c r="AF76" i="6"/>
  <c r="AF82" i="6"/>
  <c r="AF88" i="6"/>
  <c r="AF94" i="6"/>
  <c r="AF100" i="6"/>
  <c r="AF106" i="6"/>
  <c r="AF118" i="6"/>
  <c r="AF124" i="6"/>
  <c r="AF130" i="6"/>
  <c r="AF136" i="6"/>
  <c r="AF142" i="6"/>
  <c r="AF148" i="6"/>
  <c r="AF154" i="6"/>
  <c r="AF160" i="6"/>
  <c r="AF166" i="6"/>
  <c r="AF172" i="6"/>
  <c r="AF178" i="6"/>
  <c r="AF184" i="6"/>
  <c r="AF190" i="6"/>
  <c r="AF196" i="6"/>
  <c r="AF202" i="6"/>
  <c r="AF214" i="6"/>
  <c r="AF220" i="6"/>
  <c r="AF226" i="6"/>
  <c r="AF232" i="6"/>
  <c r="AF238" i="6"/>
  <c r="AF244" i="6"/>
  <c r="AF250" i="6"/>
  <c r="AF256" i="6"/>
  <c r="AF262" i="6"/>
  <c r="AF268" i="6"/>
  <c r="AF274" i="6"/>
  <c r="AF280" i="6"/>
  <c r="AF286" i="6"/>
  <c r="AF292" i="6"/>
  <c r="AF298" i="6"/>
  <c r="AF304" i="6"/>
  <c r="AF310" i="6"/>
  <c r="AF316" i="6"/>
  <c r="AF322" i="6"/>
  <c r="AF328" i="6"/>
  <c r="AF334" i="6"/>
  <c r="AF340" i="6"/>
  <c r="AF346" i="6"/>
  <c r="AF352" i="6"/>
  <c r="AF358" i="6"/>
  <c r="AF364" i="6"/>
  <c r="AF370" i="6"/>
  <c r="AF376" i="6"/>
  <c r="AF382" i="6"/>
  <c r="AF388" i="6"/>
  <c r="AF394" i="6"/>
  <c r="AF400" i="6"/>
  <c r="AF406" i="6"/>
  <c r="AF412" i="6"/>
  <c r="AF418" i="6"/>
  <c r="AF424" i="6"/>
  <c r="AF430" i="6"/>
  <c r="AF436" i="6"/>
  <c r="AF442" i="6"/>
  <c r="AF448" i="6"/>
  <c r="AF454" i="6"/>
  <c r="AF460" i="6"/>
  <c r="AF466" i="6"/>
  <c r="AF472" i="6"/>
  <c r="AF478" i="6"/>
  <c r="AF484" i="6"/>
  <c r="AF490" i="6"/>
  <c r="AF496" i="6"/>
  <c r="AF502" i="6"/>
  <c r="AF508" i="6"/>
  <c r="AF514" i="6"/>
  <c r="AF12" i="6"/>
  <c r="AF18" i="6"/>
  <c r="AF24" i="6"/>
  <c r="AF30" i="6"/>
  <c r="AF36" i="6"/>
  <c r="AF42" i="6"/>
  <c r="AF53" i="6"/>
  <c r="AF59" i="6"/>
  <c r="AF65" i="6"/>
  <c r="AF71" i="6"/>
  <c r="AF77" i="6"/>
  <c r="AF83" i="6"/>
  <c r="AF89" i="6"/>
  <c r="AF95" i="6"/>
  <c r="AF101" i="6"/>
  <c r="AF107" i="6"/>
  <c r="AF119" i="6"/>
  <c r="AF125" i="6"/>
  <c r="AF131" i="6"/>
  <c r="AF137" i="6"/>
  <c r="AF143" i="6"/>
  <c r="AF149" i="6"/>
  <c r="AF155" i="6"/>
  <c r="AF161" i="6"/>
  <c r="AF167" i="6"/>
  <c r="AF173" i="6"/>
  <c r="AF179" i="6"/>
  <c r="AF185" i="6"/>
  <c r="AF191" i="6"/>
  <c r="AF197" i="6"/>
  <c r="AF209" i="6"/>
  <c r="AF215" i="6"/>
  <c r="AF221" i="6"/>
  <c r="AF227" i="6"/>
  <c r="AF233" i="6"/>
  <c r="AF239" i="6"/>
  <c r="AF245" i="6"/>
  <c r="AF251" i="6"/>
  <c r="AF257" i="6"/>
  <c r="AF263" i="6"/>
  <c r="AF269" i="6"/>
  <c r="AF275" i="6"/>
  <c r="AF281" i="6"/>
  <c r="AF293" i="6"/>
  <c r="AF299" i="6"/>
  <c r="AF305" i="6"/>
  <c r="AF311" i="6"/>
  <c r="AF317" i="6"/>
  <c r="AF323" i="6"/>
  <c r="AF329" i="6"/>
  <c r="AF335" i="6"/>
  <c r="AF341" i="6"/>
  <c r="AF347" i="6"/>
  <c r="AF353" i="6"/>
  <c r="AF359" i="6"/>
  <c r="AF365" i="6"/>
  <c r="AF371" i="6"/>
  <c r="AF377" i="6"/>
  <c r="AF389" i="6"/>
  <c r="AF395" i="6"/>
  <c r="AF401" i="6"/>
  <c r="AF407" i="6"/>
  <c r="AF413" i="6"/>
  <c r="AF419" i="6"/>
  <c r="AF425" i="6"/>
  <c r="AF431" i="6"/>
  <c r="AF437" i="6"/>
  <c r="AF443" i="6"/>
  <c r="AF449" i="6"/>
  <c r="AF455" i="6"/>
  <c r="AF461" i="6"/>
  <c r="AF467" i="6"/>
  <c r="AF473" i="6"/>
  <c r="AF479" i="6"/>
  <c r="AF485" i="6"/>
  <c r="AF491" i="6"/>
  <c r="AF497" i="6"/>
  <c r="AF503" i="6"/>
  <c r="AF509" i="6"/>
  <c r="AF515" i="6"/>
  <c r="AF13" i="6"/>
  <c r="AF19" i="6"/>
  <c r="AF25" i="6"/>
  <c r="AF31" i="6"/>
  <c r="AF37" i="6"/>
  <c r="AF43" i="6"/>
  <c r="AF54" i="6"/>
  <c r="AF60" i="6"/>
  <c r="AF66" i="6"/>
  <c r="AF72" i="6"/>
  <c r="AF78" i="6"/>
  <c r="AF84" i="6"/>
  <c r="AF90" i="6"/>
  <c r="AF96" i="6"/>
  <c r="AF102" i="6"/>
  <c r="AF108" i="6"/>
  <c r="AF114" i="6"/>
  <c r="AF120" i="6"/>
  <c r="AF126" i="6"/>
  <c r="AF132" i="6"/>
  <c r="AF138" i="6"/>
  <c r="AF144" i="6"/>
  <c r="AF150" i="6"/>
  <c r="AF156" i="6"/>
  <c r="AF162" i="6"/>
  <c r="AF168" i="6"/>
  <c r="AF174" i="6"/>
  <c r="AF180" i="6"/>
  <c r="AF186" i="6"/>
  <c r="AF192" i="6"/>
  <c r="AF198" i="6"/>
  <c r="AF210" i="6"/>
  <c r="AF216" i="6"/>
  <c r="AF222" i="6"/>
  <c r="AF228" i="6"/>
  <c r="AF234" i="6"/>
  <c r="AF240" i="6"/>
  <c r="AF246" i="6"/>
  <c r="AF252" i="6"/>
  <c r="AF258" i="6"/>
  <c r="AF264" i="6"/>
  <c r="AF270" i="6"/>
  <c r="AF276" i="6"/>
  <c r="AF282" i="6"/>
  <c r="AF288" i="6"/>
  <c r="AF294" i="6"/>
  <c r="AF300" i="6"/>
  <c r="AF306" i="6"/>
  <c r="AF312" i="6"/>
  <c r="AF318" i="6"/>
  <c r="AF324" i="6"/>
  <c r="AF330" i="6"/>
  <c r="AF336" i="6"/>
  <c r="AF342" i="6"/>
  <c r="AF348" i="6"/>
  <c r="AF354" i="6"/>
  <c r="AF360" i="6"/>
  <c r="AF366" i="6"/>
  <c r="AF372" i="6"/>
  <c r="AF378" i="6"/>
  <c r="AF384" i="6"/>
  <c r="AF390" i="6"/>
  <c r="AF408" i="6"/>
  <c r="AF414" i="6"/>
  <c r="AF420" i="6"/>
  <c r="AF426" i="6"/>
  <c r="AF432" i="6"/>
  <c r="AF438" i="6"/>
  <c r="AF444" i="6"/>
  <c r="AF450" i="6"/>
  <c r="AF33" i="6"/>
  <c r="AF68" i="6"/>
  <c r="AF104" i="6"/>
  <c r="AF128" i="6"/>
  <c r="AF146" i="6"/>
  <c r="AF164" i="6"/>
  <c r="AF182" i="6"/>
  <c r="AF200" i="6"/>
  <c r="AF225" i="6"/>
  <c r="AF243" i="6"/>
  <c r="AF261" i="6"/>
  <c r="AF279" i="6"/>
  <c r="AF291" i="6"/>
  <c r="AF309" i="6"/>
  <c r="AF327" i="6"/>
  <c r="AF345" i="6"/>
  <c r="AF363" i="6"/>
  <c r="AF381" i="6"/>
  <c r="AF410" i="6"/>
  <c r="AF428" i="6"/>
  <c r="AF459" i="6"/>
  <c r="AF471" i="6"/>
  <c r="AF483" i="6"/>
  <c r="AF495" i="6"/>
  <c r="AF507" i="6"/>
  <c r="AF518" i="6"/>
  <c r="AF524" i="6"/>
  <c r="AF530" i="6"/>
  <c r="AF536" i="6"/>
  <c r="AF542" i="6"/>
  <c r="AF39" i="6"/>
  <c r="AF74" i="6"/>
  <c r="AF110" i="6"/>
  <c r="AF129" i="6"/>
  <c r="AF147" i="6"/>
  <c r="AF165" i="6"/>
  <c r="AF183" i="6"/>
  <c r="AF201" i="6"/>
  <c r="AF212" i="6"/>
  <c r="AF230" i="6"/>
  <c r="AF248" i="6"/>
  <c r="AF266" i="6"/>
  <c r="AF296" i="6"/>
  <c r="AF314" i="6"/>
  <c r="AF332" i="6"/>
  <c r="AF350" i="6"/>
  <c r="AF368" i="6"/>
  <c r="AF398" i="6"/>
  <c r="AF411" i="6"/>
  <c r="AF429" i="6"/>
  <c r="AF447" i="6"/>
  <c r="AF462" i="6"/>
  <c r="AF474" i="6"/>
  <c r="AF9" i="6"/>
  <c r="AF45" i="6"/>
  <c r="AF80" i="6"/>
  <c r="AF134" i="6"/>
  <c r="AF152" i="6"/>
  <c r="AF170" i="6"/>
  <c r="AF188" i="6"/>
  <c r="AF213" i="6"/>
  <c r="AF231" i="6"/>
  <c r="AF249" i="6"/>
  <c r="AF267" i="6"/>
  <c r="AF284" i="6"/>
  <c r="AF297" i="6"/>
  <c r="AF315" i="6"/>
  <c r="AF333" i="6"/>
  <c r="AF351" i="6"/>
  <c r="AF369" i="6"/>
  <c r="AF386" i="6"/>
  <c r="AF399" i="6"/>
  <c r="AF416" i="6"/>
  <c r="AF434" i="6"/>
  <c r="AF21" i="6"/>
  <c r="AF62" i="6"/>
  <c r="AF92" i="6"/>
  <c r="AF116" i="6"/>
  <c r="AF140" i="6"/>
  <c r="AF158" i="6"/>
  <c r="AF176" i="6"/>
  <c r="AF194" i="6"/>
  <c r="AF206" i="6"/>
  <c r="AF219" i="6"/>
  <c r="AF237" i="6"/>
  <c r="AF255" i="6"/>
  <c r="AF273" i="6"/>
  <c r="AF303" i="6"/>
  <c r="AF321" i="6"/>
  <c r="AF339" i="6"/>
  <c r="AF357" i="6"/>
  <c r="AF375" i="6"/>
  <c r="AF392" i="6"/>
  <c r="AF422" i="6"/>
  <c r="AF440" i="6"/>
  <c r="AF456" i="6"/>
  <c r="AF468" i="6"/>
  <c r="AF480" i="6"/>
  <c r="AF492" i="6"/>
  <c r="AF504" i="6"/>
  <c r="AF516" i="6"/>
  <c r="AF522" i="6"/>
  <c r="AF528" i="6"/>
  <c r="AF534" i="6"/>
  <c r="AF540" i="6"/>
  <c r="AF546" i="6"/>
  <c r="AF552" i="6"/>
  <c r="AF558" i="6"/>
  <c r="AF564" i="6"/>
  <c r="AF570" i="6"/>
  <c r="AF576" i="6"/>
  <c r="AF582" i="6"/>
  <c r="AF588" i="6"/>
  <c r="AF594" i="6"/>
  <c r="AF600" i="6"/>
  <c r="AF606" i="6"/>
  <c r="AF612" i="6"/>
  <c r="AF618" i="6"/>
  <c r="AF624" i="6"/>
  <c r="AF630" i="6"/>
  <c r="AF636" i="6"/>
  <c r="AF642" i="6"/>
  <c r="AF648" i="6"/>
  <c r="AF654" i="6"/>
  <c r="AF660" i="6"/>
  <c r="AF666" i="6"/>
  <c r="AF672" i="6"/>
  <c r="AF678" i="6"/>
  <c r="AF684" i="6"/>
  <c r="AF690" i="6"/>
  <c r="AF696" i="6"/>
  <c r="AF702" i="6"/>
  <c r="AF708" i="6"/>
  <c r="AF714" i="6"/>
  <c r="AF720" i="6"/>
  <c r="AF726" i="6"/>
  <c r="AF732" i="6"/>
  <c r="AF738" i="6"/>
  <c r="AF744" i="6"/>
  <c r="AF750" i="6"/>
  <c r="AF756" i="6"/>
  <c r="AF762" i="6"/>
  <c r="AF768" i="6"/>
  <c r="AF774" i="6"/>
  <c r="AF780" i="6"/>
  <c r="AF786" i="6"/>
  <c r="AF792" i="6"/>
  <c r="AF798" i="6"/>
  <c r="AF804" i="6"/>
  <c r="AF810" i="6"/>
  <c r="AF816" i="6"/>
  <c r="AF822" i="6"/>
  <c r="AF828" i="6"/>
  <c r="AF834" i="6"/>
  <c r="AF840" i="6"/>
  <c r="AF846" i="6"/>
  <c r="AF852" i="6"/>
  <c r="AF858" i="6"/>
  <c r="AF870" i="6"/>
  <c r="AF98" i="6"/>
  <c r="AF153" i="6"/>
  <c r="AF236" i="6"/>
  <c r="AF320" i="6"/>
  <c r="AF374" i="6"/>
  <c r="AF441" i="6"/>
  <c r="AF465" i="6"/>
  <c r="AF488" i="6"/>
  <c r="AF506" i="6"/>
  <c r="AF529" i="6"/>
  <c r="AF538" i="6"/>
  <c r="AF547" i="6"/>
  <c r="AF554" i="6"/>
  <c r="AF561" i="6"/>
  <c r="AF568" i="6"/>
  <c r="AF575" i="6"/>
  <c r="AF583" i="6"/>
  <c r="AF590" i="6"/>
  <c r="AF597" i="6"/>
  <c r="AF604" i="6"/>
  <c r="AF611" i="6"/>
  <c r="AF619" i="6"/>
  <c r="AF626" i="6"/>
  <c r="AF633" i="6"/>
  <c r="AF640" i="6"/>
  <c r="AF647" i="6"/>
  <c r="AF655" i="6"/>
  <c r="AF662" i="6"/>
  <c r="AF669" i="6"/>
  <c r="AF676" i="6"/>
  <c r="AF683" i="6"/>
  <c r="AF691" i="6"/>
  <c r="AF698" i="6"/>
  <c r="AF705" i="6"/>
  <c r="AF712" i="6"/>
  <c r="AF719" i="6"/>
  <c r="AF727" i="6"/>
  <c r="AF734" i="6"/>
  <c r="AF741" i="6"/>
  <c r="AF748" i="6"/>
  <c r="AF755" i="6"/>
  <c r="AF763" i="6"/>
  <c r="AF770" i="6"/>
  <c r="AF777" i="6"/>
  <c r="AF784" i="6"/>
  <c r="AF791" i="6"/>
  <c r="AF799" i="6"/>
  <c r="AF15" i="6"/>
  <c r="AF159" i="6"/>
  <c r="AF242" i="6"/>
  <c r="AF285" i="6"/>
  <c r="AF326" i="6"/>
  <c r="AF380" i="6"/>
  <c r="AF470" i="6"/>
  <c r="AF489" i="6"/>
  <c r="AF510" i="6"/>
  <c r="AF521" i="6"/>
  <c r="AF531" i="6"/>
  <c r="AF539" i="6"/>
  <c r="AF548" i="6"/>
  <c r="AF555" i="6"/>
  <c r="AF562" i="6"/>
  <c r="AF569" i="6"/>
  <c r="AF577" i="6"/>
  <c r="AF584" i="6"/>
  <c r="AF591" i="6"/>
  <c r="AF598" i="6"/>
  <c r="AF605" i="6"/>
  <c r="AF613" i="6"/>
  <c r="AF620" i="6"/>
  <c r="AF627" i="6"/>
  <c r="AF634" i="6"/>
  <c r="AF641" i="6"/>
  <c r="AF649" i="6"/>
  <c r="AF656" i="6"/>
  <c r="AF663" i="6"/>
  <c r="AF670" i="6"/>
  <c r="AF677" i="6"/>
  <c r="AF685" i="6"/>
  <c r="AF692" i="6"/>
  <c r="AF699" i="6"/>
  <c r="AF706" i="6"/>
  <c r="AF713" i="6"/>
  <c r="AF721" i="6"/>
  <c r="AF728" i="6"/>
  <c r="AF735" i="6"/>
  <c r="AF742" i="6"/>
  <c r="AF749" i="6"/>
  <c r="AF757" i="6"/>
  <c r="AF764" i="6"/>
  <c r="AF771" i="6"/>
  <c r="AF778" i="6"/>
  <c r="AF785" i="6"/>
  <c r="AF793" i="6"/>
  <c r="AF800" i="6"/>
  <c r="AF807" i="6"/>
  <c r="AF814" i="6"/>
  <c r="AF821" i="6"/>
  <c r="AF27" i="6"/>
  <c r="AF171" i="6"/>
  <c r="AF207" i="6"/>
  <c r="AF254" i="6"/>
  <c r="AF338" i="6"/>
  <c r="AF405" i="6"/>
  <c r="AF452" i="6"/>
  <c r="AF476" i="6"/>
  <c r="AF494" i="6"/>
  <c r="AF512" i="6"/>
  <c r="AF523" i="6"/>
  <c r="AF532" i="6"/>
  <c r="AF541" i="6"/>
  <c r="AF549" i="6"/>
  <c r="AF556" i="6"/>
  <c r="AF563" i="6"/>
  <c r="AF571" i="6"/>
  <c r="AF578" i="6"/>
  <c r="AF585" i="6"/>
  <c r="AF592" i="6"/>
  <c r="AF599" i="6"/>
  <c r="AF607" i="6"/>
  <c r="AF614" i="6"/>
  <c r="AF621" i="6"/>
  <c r="AF628" i="6"/>
  <c r="AF635" i="6"/>
  <c r="AF643" i="6"/>
  <c r="AF650" i="6"/>
  <c r="AF657" i="6"/>
  <c r="AF664" i="6"/>
  <c r="AF671" i="6"/>
  <c r="AF679" i="6"/>
  <c r="AF686" i="6"/>
  <c r="AF693" i="6"/>
  <c r="AF700" i="6"/>
  <c r="AF707" i="6"/>
  <c r="AF715" i="6"/>
  <c r="AF722" i="6"/>
  <c r="AF729" i="6"/>
  <c r="AF736" i="6"/>
  <c r="AF743" i="6"/>
  <c r="AF751" i="6"/>
  <c r="AF758" i="6"/>
  <c r="AF765" i="6"/>
  <c r="AF772" i="6"/>
  <c r="AF779" i="6"/>
  <c r="AF787" i="6"/>
  <c r="AF794" i="6"/>
  <c r="AF801" i="6"/>
  <c r="AF808" i="6"/>
  <c r="AF815" i="6"/>
  <c r="AF823" i="6"/>
  <c r="AF86" i="6"/>
  <c r="AF141" i="6"/>
  <c r="AF195" i="6"/>
  <c r="AF224" i="6"/>
  <c r="AF278" i="6"/>
  <c r="AF308" i="6"/>
  <c r="AF362" i="6"/>
  <c r="AF435" i="6"/>
  <c r="AF464" i="6"/>
  <c r="AF486" i="6"/>
  <c r="AF501" i="6"/>
  <c r="AF519" i="6"/>
  <c r="AF527" i="6"/>
  <c r="AF537" i="6"/>
  <c r="AF545" i="6"/>
  <c r="AF553" i="6"/>
  <c r="AF560" i="6"/>
  <c r="AF567" i="6"/>
  <c r="AF574" i="6"/>
  <c r="AF581" i="6"/>
  <c r="AF596" i="6"/>
  <c r="AF603" i="6"/>
  <c r="AF610" i="6"/>
  <c r="AF617" i="6"/>
  <c r="AF625" i="6"/>
  <c r="AF632" i="6"/>
  <c r="AF639" i="6"/>
  <c r="AF646" i="6"/>
  <c r="AF653" i="6"/>
  <c r="AF661" i="6"/>
  <c r="AF668" i="6"/>
  <c r="AF675" i="6"/>
  <c r="AF682" i="6"/>
  <c r="AF689" i="6"/>
  <c r="AF697" i="6"/>
  <c r="AF704" i="6"/>
  <c r="AF711" i="6"/>
  <c r="AF718" i="6"/>
  <c r="AF725" i="6"/>
  <c r="AF733" i="6"/>
  <c r="AF740" i="6"/>
  <c r="AF747" i="6"/>
  <c r="AF754" i="6"/>
  <c r="AF761" i="6"/>
  <c r="AF769" i="6"/>
  <c r="AF776" i="6"/>
  <c r="AF783" i="6"/>
  <c r="AF790" i="6"/>
  <c r="AF797" i="6"/>
  <c r="AF805" i="6"/>
  <c r="AF812" i="6"/>
  <c r="AF819" i="6"/>
  <c r="AF826" i="6"/>
  <c r="AF833" i="6"/>
  <c r="AF841" i="6"/>
  <c r="AF848" i="6"/>
  <c r="AF855" i="6"/>
  <c r="AF875" i="6"/>
  <c r="AF881" i="6"/>
  <c r="AF887" i="6"/>
  <c r="AF893" i="6"/>
  <c r="AF899" i="6"/>
  <c r="AF905" i="6"/>
  <c r="AF911" i="6"/>
  <c r="AF917" i="6"/>
  <c r="AF923" i="6"/>
  <c r="AF929" i="6"/>
  <c r="AF935" i="6"/>
  <c r="AF941" i="6"/>
  <c r="AF947" i="6"/>
  <c r="AF953" i="6"/>
  <c r="AF959" i="6"/>
  <c r="AF965" i="6"/>
  <c r="AF971" i="6"/>
  <c r="AF977" i="6"/>
  <c r="AF983" i="6"/>
  <c r="AF989" i="6"/>
  <c r="AF995" i="6"/>
  <c r="AF1001" i="6"/>
  <c r="AF1007" i="6"/>
  <c r="AF1013" i="6"/>
  <c r="AF1019" i="6"/>
  <c r="AF1025" i="6"/>
  <c r="AF1031" i="6"/>
  <c r="AF1037" i="6"/>
  <c r="AF135" i="6"/>
  <c r="AF218" i="6"/>
  <c r="AF302" i="6"/>
  <c r="AF453" i="6"/>
  <c r="AF513" i="6"/>
  <c r="AF535" i="6"/>
  <c r="AF559" i="6"/>
  <c r="AF580" i="6"/>
  <c r="AF601" i="6"/>
  <c r="AF622" i="6"/>
  <c r="AF644" i="6"/>
  <c r="AF665" i="6"/>
  <c r="AF687" i="6"/>
  <c r="AF709" i="6"/>
  <c r="AF730" i="6"/>
  <c r="AF752" i="6"/>
  <c r="AF773" i="6"/>
  <c r="AF795" i="6"/>
  <c r="AF811" i="6"/>
  <c r="AF825" i="6"/>
  <c r="AF835" i="6"/>
  <c r="AF843" i="6"/>
  <c r="AF851" i="6"/>
  <c r="AF860" i="6"/>
  <c r="AF866" i="6"/>
  <c r="AF873" i="6"/>
  <c r="AF880" i="6"/>
  <c r="AF888" i="6"/>
  <c r="AF895" i="6"/>
  <c r="AF902" i="6"/>
  <c r="AF909" i="6"/>
  <c r="AF916" i="6"/>
  <c r="AF924" i="6"/>
  <c r="AF931" i="6"/>
  <c r="AF938" i="6"/>
  <c r="AF945" i="6"/>
  <c r="AF952" i="6"/>
  <c r="AF960" i="6"/>
  <c r="AF967" i="6"/>
  <c r="AF974" i="6"/>
  <c r="AF981" i="6"/>
  <c r="AF988" i="6"/>
  <c r="AF996" i="6"/>
  <c r="AF1003" i="6"/>
  <c r="AF1010" i="6"/>
  <c r="AF1017" i="6"/>
  <c r="AF1024" i="6"/>
  <c r="AF1032" i="6"/>
  <c r="AF1039" i="6"/>
  <c r="AF1045" i="6"/>
  <c r="AF1051" i="6"/>
  <c r="AF1057" i="6"/>
  <c r="AF1063" i="6"/>
  <c r="AF1069" i="6"/>
  <c r="AF1081" i="6"/>
  <c r="AF1087" i="6"/>
  <c r="AF1093" i="6"/>
  <c r="AF1099" i="6"/>
  <c r="AF1105" i="6"/>
  <c r="AF1111" i="6"/>
  <c r="AF1117" i="6"/>
  <c r="AF1123" i="6"/>
  <c r="AF1129" i="6"/>
  <c r="AF1135" i="6"/>
  <c r="AF1141" i="6"/>
  <c r="AF1147" i="6"/>
  <c r="AF1153" i="6"/>
  <c r="AF1159" i="6"/>
  <c r="AF1165" i="6"/>
  <c r="AF1171" i="6"/>
  <c r="AF1177" i="6"/>
  <c r="AF1183" i="6"/>
  <c r="AF1189" i="6"/>
  <c r="AF1195" i="6"/>
  <c r="AF1201" i="6"/>
  <c r="AF1207" i="6"/>
  <c r="AF1213" i="6"/>
  <c r="AF1219" i="6"/>
  <c r="AF1225" i="6"/>
  <c r="AF1231" i="6"/>
  <c r="AF1237" i="6"/>
  <c r="AF1243" i="6"/>
  <c r="AF1249" i="6"/>
  <c r="AF1255" i="6"/>
  <c r="AF1261" i="6"/>
  <c r="AF1267" i="6"/>
  <c r="AF1273" i="6"/>
  <c r="AF1279" i="6"/>
  <c r="AF1285" i="6"/>
  <c r="AF56" i="6"/>
  <c r="AF177" i="6"/>
  <c r="AF260" i="6"/>
  <c r="AF344" i="6"/>
  <c r="AF458" i="6"/>
  <c r="AF517" i="6"/>
  <c r="AF543" i="6"/>
  <c r="AF565" i="6"/>
  <c r="AF586" i="6"/>
  <c r="AF602" i="6"/>
  <c r="AF623" i="6"/>
  <c r="AF645" i="6"/>
  <c r="AF667" i="6"/>
  <c r="AF688" i="6"/>
  <c r="AF710" i="6"/>
  <c r="AF731" i="6"/>
  <c r="AF753" i="6"/>
  <c r="AF775" i="6"/>
  <c r="AF796" i="6"/>
  <c r="AF827" i="6"/>
  <c r="AF836" i="6"/>
  <c r="AF844" i="6"/>
  <c r="AF853" i="6"/>
  <c r="AF861" i="6"/>
  <c r="AF867" i="6"/>
  <c r="AF874" i="6"/>
  <c r="AF882" i="6"/>
  <c r="AF889" i="6"/>
  <c r="AF896" i="6"/>
  <c r="AF903" i="6"/>
  <c r="AF910" i="6"/>
  <c r="AF918" i="6"/>
  <c r="AF932" i="6"/>
  <c r="AF939" i="6"/>
  <c r="AF946" i="6"/>
  <c r="AF954" i="6"/>
  <c r="AF961" i="6"/>
  <c r="AF968" i="6"/>
  <c r="AF975" i="6"/>
  <c r="AF982" i="6"/>
  <c r="AF990" i="6"/>
  <c r="AF997" i="6"/>
  <c r="AF1004" i="6"/>
  <c r="AF1011" i="6"/>
  <c r="AF1018" i="6"/>
  <c r="AF1026" i="6"/>
  <c r="AF1033" i="6"/>
  <c r="AF1040" i="6"/>
  <c r="AF1046" i="6"/>
  <c r="AF1052" i="6"/>
  <c r="AF1058" i="6"/>
  <c r="AF1064" i="6"/>
  <c r="AF1070" i="6"/>
  <c r="AF1076" i="6"/>
  <c r="AF1082" i="6"/>
  <c r="AF1088" i="6"/>
  <c r="AF1094" i="6"/>
  <c r="AF1100" i="6"/>
  <c r="AF1106" i="6"/>
  <c r="AF1112" i="6"/>
  <c r="AF1118" i="6"/>
  <c r="AF1124" i="6"/>
  <c r="AF1130" i="6"/>
  <c r="AF1136" i="6"/>
  <c r="AF1142" i="6"/>
  <c r="AF1148" i="6"/>
  <c r="AF1154" i="6"/>
  <c r="AF1160" i="6"/>
  <c r="AF1166" i="6"/>
  <c r="AF1172" i="6"/>
  <c r="AF1178" i="6"/>
  <c r="AF1184" i="6"/>
  <c r="AF1190" i="6"/>
  <c r="AF1196" i="6"/>
  <c r="AF1202" i="6"/>
  <c r="AF1208" i="6"/>
  <c r="AF1214" i="6"/>
  <c r="AF1220" i="6"/>
  <c r="AF1226" i="6"/>
  <c r="AF1232" i="6"/>
  <c r="AF1238" i="6"/>
  <c r="AF1244" i="6"/>
  <c r="AF1250" i="6"/>
  <c r="AF1256" i="6"/>
  <c r="AF1262" i="6"/>
  <c r="AF189" i="6"/>
  <c r="AF272" i="6"/>
  <c r="AF356" i="6"/>
  <c r="AF477" i="6"/>
  <c r="AF544" i="6"/>
  <c r="AF566" i="6"/>
  <c r="AF587" i="6"/>
  <c r="AF608" i="6"/>
  <c r="AF629" i="6"/>
  <c r="AF651" i="6"/>
  <c r="AF673" i="6"/>
  <c r="AF694" i="6"/>
  <c r="AF716" i="6"/>
  <c r="AF737" i="6"/>
  <c r="AF759" i="6"/>
  <c r="AF781" i="6"/>
  <c r="AF802" i="6"/>
  <c r="AF817" i="6"/>
  <c r="AF829" i="6"/>
  <c r="AF837" i="6"/>
  <c r="AF845" i="6"/>
  <c r="AF854" i="6"/>
  <c r="AF883" i="6"/>
  <c r="AF890" i="6"/>
  <c r="AF897" i="6"/>
  <c r="AF904" i="6"/>
  <c r="AF912" i="6"/>
  <c r="AF919" i="6"/>
  <c r="AF926" i="6"/>
  <c r="AF933" i="6"/>
  <c r="AF940" i="6"/>
  <c r="AF948" i="6"/>
  <c r="AF955" i="6"/>
  <c r="AF962" i="6"/>
  <c r="AF969" i="6"/>
  <c r="AF976" i="6"/>
  <c r="AF984" i="6"/>
  <c r="AF991" i="6"/>
  <c r="AF998" i="6"/>
  <c r="AF1005" i="6"/>
  <c r="AF1012" i="6"/>
  <c r="AF1020" i="6"/>
  <c r="AF1027" i="6"/>
  <c r="AF1034" i="6"/>
  <c r="AF1041" i="6"/>
  <c r="AF1047" i="6"/>
  <c r="AF1053" i="6"/>
  <c r="AF1059" i="6"/>
  <c r="AF1065" i="6"/>
  <c r="AF1071" i="6"/>
  <c r="AF1077" i="6"/>
  <c r="AF1083" i="6"/>
  <c r="AF1089" i="6"/>
  <c r="AF1095" i="6"/>
  <c r="AF1101" i="6"/>
  <c r="AF1107" i="6"/>
  <c r="AF1113" i="6"/>
  <c r="AF1119" i="6"/>
  <c r="AF1125" i="6"/>
  <c r="AF1131" i="6"/>
  <c r="AF1137" i="6"/>
  <c r="AF1143" i="6"/>
  <c r="AF1149" i="6"/>
  <c r="AF1155" i="6"/>
  <c r="AF1161" i="6"/>
  <c r="AF1167" i="6"/>
  <c r="AF1173" i="6"/>
  <c r="AF1179" i="6"/>
  <c r="AF1185" i="6"/>
  <c r="AF1191" i="6"/>
  <c r="AF1197" i="6"/>
  <c r="AF1203" i="6"/>
  <c r="AF1209" i="6"/>
  <c r="AF1215" i="6"/>
  <c r="AF1221" i="6"/>
  <c r="AF1227" i="6"/>
  <c r="AF1233" i="6"/>
  <c r="AF1239" i="6"/>
  <c r="AF1245" i="6"/>
  <c r="AF1251" i="6"/>
  <c r="AF1257" i="6"/>
  <c r="AF122" i="6"/>
  <c r="AF290" i="6"/>
  <c r="AF393" i="6"/>
  <c r="AF500" i="6"/>
  <c r="AF533" i="6"/>
  <c r="AF557" i="6"/>
  <c r="AF579" i="6"/>
  <c r="AF595" i="6"/>
  <c r="AF616" i="6"/>
  <c r="AF638" i="6"/>
  <c r="AF659" i="6"/>
  <c r="AF681" i="6"/>
  <c r="AF703" i="6"/>
  <c r="AF724" i="6"/>
  <c r="AF746" i="6"/>
  <c r="AF767" i="6"/>
  <c r="AF789" i="6"/>
  <c r="AF809" i="6"/>
  <c r="AF824" i="6"/>
  <c r="AF832" i="6"/>
  <c r="AF842" i="6"/>
  <c r="AF850" i="6"/>
  <c r="AF859" i="6"/>
  <c r="AF865" i="6"/>
  <c r="AF872" i="6"/>
  <c r="AF879" i="6"/>
  <c r="AF886" i="6"/>
  <c r="AF894" i="6"/>
  <c r="AF901" i="6"/>
  <c r="AF908" i="6"/>
  <c r="AF915" i="6"/>
  <c r="AF922" i="6"/>
  <c r="AF930" i="6"/>
  <c r="AF937" i="6"/>
  <c r="AF944" i="6"/>
  <c r="AF951" i="6"/>
  <c r="AF958" i="6"/>
  <c r="AF966" i="6"/>
  <c r="AF973" i="6"/>
  <c r="AF980" i="6"/>
  <c r="AF987" i="6"/>
  <c r="AF994" i="6"/>
  <c r="AF1002" i="6"/>
  <c r="AF1009" i="6"/>
  <c r="AF1016" i="6"/>
  <c r="AF1023" i="6"/>
  <c r="AF1030" i="6"/>
  <c r="AF1044" i="6"/>
  <c r="AF1050" i="6"/>
  <c r="AF1056" i="6"/>
  <c r="AF1062" i="6"/>
  <c r="AF1068" i="6"/>
  <c r="AF1074" i="6"/>
  <c r="AF1080" i="6"/>
  <c r="AF1086" i="6"/>
  <c r="AF1092" i="6"/>
  <c r="AF1098" i="6"/>
  <c r="AF1104" i="6"/>
  <c r="AF1110" i="6"/>
  <c r="AF1116" i="6"/>
  <c r="AF1122" i="6"/>
  <c r="AF1128" i="6"/>
  <c r="AF1134" i="6"/>
  <c r="AF1140" i="6"/>
  <c r="AF1146" i="6"/>
  <c r="AF1152" i="6"/>
  <c r="AF1158" i="6"/>
  <c r="AF1164" i="6"/>
  <c r="AF1170" i="6"/>
  <c r="AF1176" i="6"/>
  <c r="AF1182" i="6"/>
  <c r="AF1188" i="6"/>
  <c r="AF1194" i="6"/>
  <c r="AF1200" i="6"/>
  <c r="AF1206" i="6"/>
  <c r="AF1218" i="6"/>
  <c r="AF1224" i="6"/>
  <c r="AF1230" i="6"/>
  <c r="AF1236" i="6"/>
  <c r="AF1242" i="6"/>
  <c r="AF1248" i="6"/>
  <c r="AF1254" i="6"/>
  <c r="AF1260" i="6"/>
  <c r="AF1266" i="6"/>
  <c r="AF1272" i="6"/>
  <c r="AF1278" i="6"/>
  <c r="AF1284" i="6"/>
  <c r="AF1290" i="6"/>
  <c r="AF1308" i="6"/>
  <c r="AF1314" i="6"/>
  <c r="AF1320" i="6"/>
  <c r="AF1326" i="6"/>
  <c r="AF1332" i="6"/>
  <c r="AF1338" i="6"/>
  <c r="AF1344" i="6"/>
  <c r="AF1350" i="6"/>
  <c r="AF1356" i="6"/>
  <c r="AF1362" i="6"/>
  <c r="AF1368" i="6"/>
  <c r="AF1374" i="6"/>
  <c r="AF1380" i="6"/>
  <c r="AF1386" i="6"/>
  <c r="AF1398" i="6"/>
  <c r="AF498" i="6"/>
  <c r="AF572" i="6"/>
  <c r="AF631" i="6"/>
  <c r="AF695" i="6"/>
  <c r="AF760" i="6"/>
  <c r="AF839" i="6"/>
  <c r="AF863" i="6"/>
  <c r="AF877" i="6"/>
  <c r="AF898" i="6"/>
  <c r="AF920" i="6"/>
  <c r="AF936" i="6"/>
  <c r="AF957" i="6"/>
  <c r="AF979" i="6"/>
  <c r="AF1000" i="6"/>
  <c r="AF1022" i="6"/>
  <c r="AF1060" i="6"/>
  <c r="AF1091" i="6"/>
  <c r="AF1109" i="6"/>
  <c r="AF1127" i="6"/>
  <c r="AF1145" i="6"/>
  <c r="AF1163" i="6"/>
  <c r="AF1181" i="6"/>
  <c r="AF1199" i="6"/>
  <c r="AF1216" i="6"/>
  <c r="AF1234" i="6"/>
  <c r="AF1252" i="6"/>
  <c r="AF1265" i="6"/>
  <c r="AF1275" i="6"/>
  <c r="AF1283" i="6"/>
  <c r="AF1292" i="6"/>
  <c r="AF1298" i="6"/>
  <c r="AF1304" i="6"/>
  <c r="AF1311" i="6"/>
  <c r="AF1318" i="6"/>
  <c r="AF1325" i="6"/>
  <c r="AF1333" i="6"/>
  <c r="AF1340" i="6"/>
  <c r="AF1347" i="6"/>
  <c r="AF1354" i="6"/>
  <c r="AF1361" i="6"/>
  <c r="AF1369" i="6"/>
  <c r="AF1376" i="6"/>
  <c r="AF1383" i="6"/>
  <c r="AF1390" i="6"/>
  <c r="AF1396" i="6"/>
  <c r="AF1403" i="6"/>
  <c r="AF1409" i="6"/>
  <c r="AF1415" i="6"/>
  <c r="AF1421" i="6"/>
  <c r="AF1427" i="6"/>
  <c r="AF1433" i="6"/>
  <c r="AF1445" i="6"/>
  <c r="AF1451" i="6"/>
  <c r="AF1457" i="6"/>
  <c r="AF1463" i="6"/>
  <c r="AF1469" i="6"/>
  <c r="AF1475" i="6"/>
  <c r="AF1481" i="6"/>
  <c r="AF1487" i="6"/>
  <c r="AF1493" i="6"/>
  <c r="AF1499" i="6"/>
  <c r="AF1505" i="6"/>
  <c r="AF1511" i="6"/>
  <c r="AF1517" i="6"/>
  <c r="AF1523" i="6"/>
  <c r="AF1529" i="6"/>
  <c r="AF1535" i="6"/>
  <c r="AF1541" i="6"/>
  <c r="AF1547" i="6"/>
  <c r="AF1553" i="6"/>
  <c r="AF1559" i="6"/>
  <c r="AF1565" i="6"/>
  <c r="AF1571" i="6"/>
  <c r="AF1577" i="6"/>
  <c r="AF1583" i="6"/>
  <c r="AF1589" i="6"/>
  <c r="AF1595" i="6"/>
  <c r="AF1601" i="6"/>
  <c r="AF1607" i="6"/>
  <c r="AF1613" i="6"/>
  <c r="AF1619" i="6"/>
  <c r="AF1625" i="6"/>
  <c r="AF1631" i="6"/>
  <c r="AF1637" i="6"/>
  <c r="AF1643" i="6"/>
  <c r="AF1649" i="6"/>
  <c r="AF1655" i="6"/>
  <c r="AF1661" i="6"/>
  <c r="AF1667" i="6"/>
  <c r="AF1673" i="6"/>
  <c r="AF1679" i="6"/>
  <c r="AF1685" i="6"/>
  <c r="AF1691" i="6"/>
  <c r="AF1697" i="6"/>
  <c r="AF1703" i="6"/>
  <c r="AF1709" i="6"/>
  <c r="AF1715" i="6"/>
  <c r="AF1721" i="6"/>
  <c r="AF1727" i="6"/>
  <c r="AF1733" i="6"/>
  <c r="AF1739" i="6"/>
  <c r="AF1745" i="6"/>
  <c r="AF1751" i="6"/>
  <c r="AF1757" i="6"/>
  <c r="AF1763" i="6"/>
  <c r="AF1769" i="6"/>
  <c r="AF1775" i="6"/>
  <c r="AF1781" i="6"/>
  <c r="AF1787" i="6"/>
  <c r="AF1793" i="6"/>
  <c r="AF1799" i="6"/>
  <c r="AF1805" i="6"/>
  <c r="AF1811" i="6"/>
  <c r="AF573" i="6"/>
  <c r="AF637" i="6"/>
  <c r="AF701" i="6"/>
  <c r="AF766" i="6"/>
  <c r="AF818" i="6"/>
  <c r="AF847" i="6"/>
  <c r="AF878" i="6"/>
  <c r="AF900" i="6"/>
  <c r="AF942" i="6"/>
  <c r="AF963" i="6"/>
  <c r="AF985" i="6"/>
  <c r="AF1006" i="6"/>
  <c r="AF1028" i="6"/>
  <c r="AF1043" i="6"/>
  <c r="AF1061" i="6"/>
  <c r="AF1078" i="6"/>
  <c r="AF1096" i="6"/>
  <c r="AF1114" i="6"/>
  <c r="AF1132" i="6"/>
  <c r="AF1150" i="6"/>
  <c r="AF1168" i="6"/>
  <c r="AF1186" i="6"/>
  <c r="AF1204" i="6"/>
  <c r="AF1217" i="6"/>
  <c r="AF1235" i="6"/>
  <c r="AF1253" i="6"/>
  <c r="AF1268" i="6"/>
  <c r="AF1276" i="6"/>
  <c r="AF1286" i="6"/>
  <c r="AF1293" i="6"/>
  <c r="AF1299" i="6"/>
  <c r="AF1305" i="6"/>
  <c r="AF1312" i="6"/>
  <c r="AF1319" i="6"/>
  <c r="AF1327" i="6"/>
  <c r="AF1334" i="6"/>
  <c r="AF1341" i="6"/>
  <c r="AF1348" i="6"/>
  <c r="AF1355" i="6"/>
  <c r="AF1363" i="6"/>
  <c r="AF1370" i="6"/>
  <c r="AF1377" i="6"/>
  <c r="AF1384" i="6"/>
  <c r="AF1391" i="6"/>
  <c r="AF1397" i="6"/>
  <c r="AF1404" i="6"/>
  <c r="AF1416" i="6"/>
  <c r="AF1422" i="6"/>
  <c r="AF1428" i="6"/>
  <c r="AF1434" i="6"/>
  <c r="AF1440" i="6"/>
  <c r="AF1446" i="6"/>
  <c r="AF1452" i="6"/>
  <c r="AF1458" i="6"/>
  <c r="AF1464" i="6"/>
  <c r="AF1470" i="6"/>
  <c r="AF1476" i="6"/>
  <c r="AF1482" i="6"/>
  <c r="AF1488" i="6"/>
  <c r="AF1494" i="6"/>
  <c r="AF1500" i="6"/>
  <c r="AF1506" i="6"/>
  <c r="AF1512" i="6"/>
  <c r="AF1518" i="6"/>
  <c r="AF1524" i="6"/>
  <c r="AF1530" i="6"/>
  <c r="AF1536" i="6"/>
  <c r="AF1542" i="6"/>
  <c r="AF1548" i="6"/>
  <c r="AF1554" i="6"/>
  <c r="AF1560" i="6"/>
  <c r="AF1566" i="6"/>
  <c r="AF1572" i="6"/>
  <c r="AF1578" i="6"/>
  <c r="AF1584" i="6"/>
  <c r="AF1590" i="6"/>
  <c r="AF1596" i="6"/>
  <c r="AF1602" i="6"/>
  <c r="AF1608" i="6"/>
  <c r="AF1614" i="6"/>
  <c r="AF1620" i="6"/>
  <c r="AF1626" i="6"/>
  <c r="AF1632" i="6"/>
  <c r="AF1638" i="6"/>
  <c r="AF1644" i="6"/>
  <c r="AF1650" i="6"/>
  <c r="AF1656" i="6"/>
  <c r="AF1662" i="6"/>
  <c r="AF1668" i="6"/>
  <c r="AF1674" i="6"/>
  <c r="AF417" i="6"/>
  <c r="AF525" i="6"/>
  <c r="AF652" i="6"/>
  <c r="AF717" i="6"/>
  <c r="AF782" i="6"/>
  <c r="AF820" i="6"/>
  <c r="AF849" i="6"/>
  <c r="AF884" i="6"/>
  <c r="AF906" i="6"/>
  <c r="AF943" i="6"/>
  <c r="AF964" i="6"/>
  <c r="AF986" i="6"/>
  <c r="AF1008" i="6"/>
  <c r="AF1029" i="6"/>
  <c r="AF1048" i="6"/>
  <c r="AF1066" i="6"/>
  <c r="AF1079" i="6"/>
  <c r="AF1097" i="6"/>
  <c r="AF1115" i="6"/>
  <c r="AF1133" i="6"/>
  <c r="AF1151" i="6"/>
  <c r="AF1169" i="6"/>
  <c r="AF1187" i="6"/>
  <c r="AF1205" i="6"/>
  <c r="AF1222" i="6"/>
  <c r="AF1240" i="6"/>
  <c r="AF1258" i="6"/>
  <c r="AF1269" i="6"/>
  <c r="AF1277" i="6"/>
  <c r="AF1287" i="6"/>
  <c r="AF1294" i="6"/>
  <c r="AF1306" i="6"/>
  <c r="AF1313" i="6"/>
  <c r="AF1321" i="6"/>
  <c r="AF1328" i="6"/>
  <c r="AF1335" i="6"/>
  <c r="AF1342" i="6"/>
  <c r="AF1349" i="6"/>
  <c r="AF1364" i="6"/>
  <c r="AF1371" i="6"/>
  <c r="AF1385" i="6"/>
  <c r="AF1405" i="6"/>
  <c r="AF1411" i="6"/>
  <c r="AF1417" i="6"/>
  <c r="AF1429" i="6"/>
  <c r="AF1435" i="6"/>
  <c r="AF1441" i="6"/>
  <c r="AF1447" i="6"/>
  <c r="AF1453" i="6"/>
  <c r="AF1459" i="6"/>
  <c r="AF1471" i="6"/>
  <c r="AF1477" i="6"/>
  <c r="AF1483" i="6"/>
  <c r="AF1489" i="6"/>
  <c r="AF1495" i="6"/>
  <c r="AF1501" i="6"/>
  <c r="AF1507" i="6"/>
  <c r="AF1513" i="6"/>
  <c r="AF1519" i="6"/>
  <c r="AF1525" i="6"/>
  <c r="AF1531" i="6"/>
  <c r="AF1537" i="6"/>
  <c r="AF1543" i="6"/>
  <c r="AF1549" i="6"/>
  <c r="AF1555" i="6"/>
  <c r="AF1561" i="6"/>
  <c r="AF1567" i="6"/>
  <c r="AF1573" i="6"/>
  <c r="AF1579" i="6"/>
  <c r="AF1585" i="6"/>
  <c r="AF1591" i="6"/>
  <c r="AF1597" i="6"/>
  <c r="AF1603" i="6"/>
  <c r="AF1609" i="6"/>
  <c r="AF1615" i="6"/>
  <c r="AF1621" i="6"/>
  <c r="AF1627" i="6"/>
  <c r="AF1633" i="6"/>
  <c r="AF1639" i="6"/>
  <c r="AF1645" i="6"/>
  <c r="AF1651" i="6"/>
  <c r="AF1657" i="6"/>
  <c r="AF1663" i="6"/>
  <c r="AF1669" i="6"/>
  <c r="AF1675" i="6"/>
  <c r="AF482" i="6"/>
  <c r="AF551" i="6"/>
  <c r="AF615" i="6"/>
  <c r="AF680" i="6"/>
  <c r="AF745" i="6"/>
  <c r="AF806" i="6"/>
  <c r="AF838" i="6"/>
  <c r="AF892" i="6"/>
  <c r="AF914" i="6"/>
  <c r="AF934" i="6"/>
  <c r="AF956" i="6"/>
  <c r="AF978" i="6"/>
  <c r="AF999" i="6"/>
  <c r="AF1021" i="6"/>
  <c r="AF1055" i="6"/>
  <c r="AF1073" i="6"/>
  <c r="AF1108" i="6"/>
  <c r="AF1126" i="6"/>
  <c r="AF1144" i="6"/>
  <c r="AF1162" i="6"/>
  <c r="AF1180" i="6"/>
  <c r="AF1198" i="6"/>
  <c r="AF1229" i="6"/>
  <c r="AF1247" i="6"/>
  <c r="AF1264" i="6"/>
  <c r="AF1274" i="6"/>
  <c r="AF1282" i="6"/>
  <c r="AF1291" i="6"/>
  <c r="AF1297" i="6"/>
  <c r="AF1303" i="6"/>
  <c r="AF1310" i="6"/>
  <c r="AF1317" i="6"/>
  <c r="AF1324" i="6"/>
  <c r="AF1331" i="6"/>
  <c r="AF1339" i="6"/>
  <c r="AF1346" i="6"/>
  <c r="AF1353" i="6"/>
  <c r="AF1360" i="6"/>
  <c r="AF1367" i="6"/>
  <c r="AF1375" i="6"/>
  <c r="AF1382" i="6"/>
  <c r="AF1389" i="6"/>
  <c r="AF1395" i="6"/>
  <c r="AF1402" i="6"/>
  <c r="AF1408" i="6"/>
  <c r="AF1414" i="6"/>
  <c r="AF1420" i="6"/>
  <c r="AF1426" i="6"/>
  <c r="AF1432" i="6"/>
  <c r="AF1438" i="6"/>
  <c r="AF1444" i="6"/>
  <c r="AF1450" i="6"/>
  <c r="AF1456" i="6"/>
  <c r="AF1462" i="6"/>
  <c r="AF1468" i="6"/>
  <c r="AF1474" i="6"/>
  <c r="AF1480" i="6"/>
  <c r="AF1486" i="6"/>
  <c r="AF1492" i="6"/>
  <c r="AF1498" i="6"/>
  <c r="AF1504" i="6"/>
  <c r="AF1510" i="6"/>
  <c r="AF1516" i="6"/>
  <c r="AF1522" i="6"/>
  <c r="AF1528" i="6"/>
  <c r="AF1534" i="6"/>
  <c r="AF1540" i="6"/>
  <c r="AF1546" i="6"/>
  <c r="AF1552" i="6"/>
  <c r="AF1558" i="6"/>
  <c r="AF1564" i="6"/>
  <c r="AF1570" i="6"/>
  <c r="AF1576" i="6"/>
  <c r="AF1582" i="6"/>
  <c r="AF1588" i="6"/>
  <c r="AF1594" i="6"/>
  <c r="AF1600" i="6"/>
  <c r="AF1606" i="6"/>
  <c r="AF1612" i="6"/>
  <c r="AF1618" i="6"/>
  <c r="AF1624" i="6"/>
  <c r="AF1630" i="6"/>
  <c r="AF1636" i="6"/>
  <c r="AF1642" i="6"/>
  <c r="AF1648" i="6"/>
  <c r="AF1660" i="6"/>
  <c r="AF1666" i="6"/>
  <c r="AF1672" i="6"/>
  <c r="AF1678" i="6"/>
  <c r="AF1684" i="6"/>
  <c r="AF1690" i="6"/>
  <c r="AF1696" i="6"/>
  <c r="AF1702" i="6"/>
  <c r="AF1708" i="6"/>
  <c r="AF1714" i="6"/>
  <c r="AF1720" i="6"/>
  <c r="AF1726" i="6"/>
  <c r="AF1732" i="6"/>
  <c r="AF1738" i="6"/>
  <c r="AF1744" i="6"/>
  <c r="AF1750" i="6"/>
  <c r="AF1756" i="6"/>
  <c r="AF1762" i="6"/>
  <c r="AF1768" i="6"/>
  <c r="AF1774" i="6"/>
  <c r="AF1780" i="6"/>
  <c r="AF1786" i="6"/>
  <c r="AF1792" i="6"/>
  <c r="AF1798" i="6"/>
  <c r="AF1804" i="6"/>
  <c r="AF1810" i="6"/>
  <c r="AF1816" i="6"/>
  <c r="AF1822" i="6"/>
  <c r="AF1828" i="6"/>
  <c r="AF1834" i="6"/>
  <c r="AF1840" i="6"/>
  <c r="AF1846" i="6"/>
  <c r="AF1852" i="6"/>
  <c r="AF1858" i="6"/>
  <c r="AF1864" i="6"/>
  <c r="AF550" i="6"/>
  <c r="AF723" i="6"/>
  <c r="AF831" i="6"/>
  <c r="AF869" i="6"/>
  <c r="AF913" i="6"/>
  <c r="AF950" i="6"/>
  <c r="AF1015" i="6"/>
  <c r="AF1054" i="6"/>
  <c r="AF1139" i="6"/>
  <c r="AF1193" i="6"/>
  <c r="AF1241" i="6"/>
  <c r="AF1280" i="6"/>
  <c r="AF1316" i="6"/>
  <c r="AF1337" i="6"/>
  <c r="AF1358" i="6"/>
  <c r="AF1393" i="6"/>
  <c r="AF1407" i="6"/>
  <c r="AF1437" i="6"/>
  <c r="AF1454" i="6"/>
  <c r="AF1467" i="6"/>
  <c r="AF1485" i="6"/>
  <c r="AF1503" i="6"/>
  <c r="AF1521" i="6"/>
  <c r="AF1539" i="6"/>
  <c r="AF1557" i="6"/>
  <c r="AF1575" i="6"/>
  <c r="AF1593" i="6"/>
  <c r="AF1611" i="6"/>
  <c r="AF1629" i="6"/>
  <c r="AF1647" i="6"/>
  <c r="AF1664" i="6"/>
  <c r="AF1680" i="6"/>
  <c r="AF1688" i="6"/>
  <c r="AF1698" i="6"/>
  <c r="AF1706" i="6"/>
  <c r="AF1716" i="6"/>
  <c r="AF1724" i="6"/>
  <c r="AF1734" i="6"/>
  <c r="AF1742" i="6"/>
  <c r="AF1752" i="6"/>
  <c r="AF1760" i="6"/>
  <c r="AF1770" i="6"/>
  <c r="AF1778" i="6"/>
  <c r="AF1788" i="6"/>
  <c r="AF1796" i="6"/>
  <c r="AF1806" i="6"/>
  <c r="AF1814" i="6"/>
  <c r="AF1821" i="6"/>
  <c r="AF1829" i="6"/>
  <c r="AF1836" i="6"/>
  <c r="AF1843" i="6"/>
  <c r="AF1850" i="6"/>
  <c r="AF1857" i="6"/>
  <c r="AF1865" i="6"/>
  <c r="AF1871" i="6"/>
  <c r="AF1877" i="6"/>
  <c r="AF739" i="6"/>
  <c r="AF856" i="6"/>
  <c r="AF970" i="6"/>
  <c r="AF1035" i="6"/>
  <c r="AF1067" i="6"/>
  <c r="AF1102" i="6"/>
  <c r="AF1156" i="6"/>
  <c r="AF1210" i="6"/>
  <c r="AF1246" i="6"/>
  <c r="AF1281" i="6"/>
  <c r="AF1301" i="6"/>
  <c r="AF1322" i="6"/>
  <c r="AF1343" i="6"/>
  <c r="AF1359" i="6"/>
  <c r="AF1379" i="6"/>
  <c r="AF1394" i="6"/>
  <c r="AF1424" i="6"/>
  <c r="AF1472" i="6"/>
  <c r="AF1490" i="6"/>
  <c r="AF1508" i="6"/>
  <c r="AF1526" i="6"/>
  <c r="AF1544" i="6"/>
  <c r="AF1562" i="6"/>
  <c r="AF1580" i="6"/>
  <c r="AF1598" i="6"/>
  <c r="AF1616" i="6"/>
  <c r="AF1634" i="6"/>
  <c r="AF423" i="6"/>
  <c r="AF593" i="6"/>
  <c r="AF788" i="6"/>
  <c r="AF857" i="6"/>
  <c r="AF972" i="6"/>
  <c r="AF1036" i="6"/>
  <c r="AF1072" i="6"/>
  <c r="AF1103" i="6"/>
  <c r="AF1157" i="6"/>
  <c r="AF1211" i="6"/>
  <c r="AF1259" i="6"/>
  <c r="AF1288" i="6"/>
  <c r="AF1323" i="6"/>
  <c r="AF1345" i="6"/>
  <c r="AF1365" i="6"/>
  <c r="AF1412" i="6"/>
  <c r="AF1442" i="6"/>
  <c r="AF1473" i="6"/>
  <c r="AF1491" i="6"/>
  <c r="AF1509" i="6"/>
  <c r="AF1527" i="6"/>
  <c r="AF1545" i="6"/>
  <c r="AF1563" i="6"/>
  <c r="AF1581" i="6"/>
  <c r="AF1599" i="6"/>
  <c r="AF1617" i="6"/>
  <c r="AF1635" i="6"/>
  <c r="AF1653" i="6"/>
  <c r="AF1670" i="6"/>
  <c r="AF1682" i="6"/>
  <c r="AF1692" i="6"/>
  <c r="AF1700" i="6"/>
  <c r="AF1710" i="6"/>
  <c r="AF1718" i="6"/>
  <c r="AF526" i="6"/>
  <c r="AF674" i="6"/>
  <c r="AF830" i="6"/>
  <c r="AF907" i="6"/>
  <c r="AF949" i="6"/>
  <c r="AF1014" i="6"/>
  <c r="AF1049" i="6"/>
  <c r="AF1085" i="6"/>
  <c r="AF1138" i="6"/>
  <c r="AF1192" i="6"/>
  <c r="AF1228" i="6"/>
  <c r="AF1271" i="6"/>
  <c r="AF1315" i="6"/>
  <c r="AF1336" i="6"/>
  <c r="AF1373" i="6"/>
  <c r="AF1406" i="6"/>
  <c r="AF1419" i="6"/>
  <c r="AF1436" i="6"/>
  <c r="AF1449" i="6"/>
  <c r="AF1466" i="6"/>
  <c r="AF1484" i="6"/>
  <c r="AF1502" i="6"/>
  <c r="AF1520" i="6"/>
  <c r="AF1538" i="6"/>
  <c r="AF1556" i="6"/>
  <c r="AF1574" i="6"/>
  <c r="AF1592" i="6"/>
  <c r="AF1610" i="6"/>
  <c r="AF1628" i="6"/>
  <c r="AF1646" i="6"/>
  <c r="AF1659" i="6"/>
  <c r="AF1677" i="6"/>
  <c r="AF1687" i="6"/>
  <c r="AF1695" i="6"/>
  <c r="AF1705" i="6"/>
  <c r="AF1713" i="6"/>
  <c r="AF1723" i="6"/>
  <c r="AF1731" i="6"/>
  <c r="AF1741" i="6"/>
  <c r="AF1749" i="6"/>
  <c r="AF1759" i="6"/>
  <c r="AF1767" i="6"/>
  <c r="AF1777" i="6"/>
  <c r="AF1785" i="6"/>
  <c r="AF1795" i="6"/>
  <c r="AF1803" i="6"/>
  <c r="AF1813" i="6"/>
  <c r="AF1820" i="6"/>
  <c r="AF1827" i="6"/>
  <c r="AF1835" i="6"/>
  <c r="AF1842" i="6"/>
  <c r="AF1849" i="6"/>
  <c r="AF1856" i="6"/>
  <c r="AF1863" i="6"/>
  <c r="AF1870" i="6"/>
  <c r="AF1876" i="6"/>
  <c r="AA1875" i="6"/>
  <c r="AA1877" i="6"/>
  <c r="AA1385" i="6"/>
  <c r="AA1388" i="6"/>
  <c r="AA1391" i="6"/>
  <c r="AA1394" i="6"/>
  <c r="AA1397" i="6"/>
  <c r="AA1400" i="6"/>
  <c r="AA1403" i="6"/>
  <c r="AA1406" i="6"/>
  <c r="AA1409" i="6"/>
  <c r="AA1412" i="6"/>
  <c r="AA1415" i="6"/>
  <c r="AA1421" i="6"/>
  <c r="AA1424" i="6"/>
  <c r="AA1427" i="6"/>
  <c r="AA1430" i="6"/>
  <c r="AA1433" i="6"/>
  <c r="AA1436" i="6"/>
  <c r="AA1442" i="6"/>
  <c r="AA1445" i="6"/>
  <c r="AA1448" i="6"/>
  <c r="AA1451" i="6"/>
  <c r="AA1454" i="6"/>
  <c r="AA1457" i="6"/>
  <c r="AA1463" i="6"/>
  <c r="AA1466" i="6"/>
  <c r="AA1469" i="6"/>
  <c r="AA1472" i="6"/>
  <c r="AA1475" i="6"/>
  <c r="AA1478" i="6"/>
  <c r="AA1481" i="6"/>
  <c r="AA1484" i="6"/>
  <c r="AA1487" i="6"/>
  <c r="AA1490" i="6"/>
  <c r="AA1493" i="6"/>
  <c r="AA1496" i="6"/>
  <c r="AA1499" i="6"/>
  <c r="AA1502" i="6"/>
  <c r="AA1505" i="6"/>
  <c r="AA1508" i="6"/>
  <c r="AA1511" i="6"/>
  <c r="AA1514" i="6"/>
  <c r="AA1517" i="6"/>
  <c r="AA1520" i="6"/>
  <c r="AA1523" i="6"/>
  <c r="AA1526" i="6"/>
  <c r="AA1529" i="6"/>
  <c r="AA1532" i="6"/>
  <c r="AA1535" i="6"/>
  <c r="AA1538" i="6"/>
  <c r="AA1541" i="6"/>
  <c r="AA1544" i="6"/>
  <c r="AA1547" i="6"/>
  <c r="AA1550" i="6"/>
  <c r="AA1553" i="6"/>
  <c r="AF658" i="6"/>
  <c r="AF927" i="6"/>
  <c r="AF1175" i="6"/>
  <c r="AF1295" i="6"/>
  <c r="AF1329" i="6"/>
  <c r="AF1372" i="6"/>
  <c r="AF1448" i="6"/>
  <c r="AF1479" i="6"/>
  <c r="AF1533" i="6"/>
  <c r="AF1587" i="6"/>
  <c r="AF1641" i="6"/>
  <c r="AF1676" i="6"/>
  <c r="AF1694" i="6"/>
  <c r="AF1712" i="6"/>
  <c r="AF1729" i="6"/>
  <c r="AF1743" i="6"/>
  <c r="AF1755" i="6"/>
  <c r="AF1771" i="6"/>
  <c r="AF1783" i="6"/>
  <c r="AF1797" i="6"/>
  <c r="AF1809" i="6"/>
  <c r="AF1823" i="6"/>
  <c r="AF1832" i="6"/>
  <c r="AF1844" i="6"/>
  <c r="AF1854" i="6"/>
  <c r="AF1866" i="6"/>
  <c r="AF1874" i="6"/>
  <c r="AA1389" i="6"/>
  <c r="AA1398" i="6"/>
  <c r="AA1407" i="6"/>
  <c r="AA1416" i="6"/>
  <c r="AA1432" i="6"/>
  <c r="AA1446" i="6"/>
  <c r="AA1462" i="6"/>
  <c r="AA1471" i="6"/>
  <c r="AA1480" i="6"/>
  <c r="AA1489" i="6"/>
  <c r="AA1498" i="6"/>
  <c r="AA1507" i="6"/>
  <c r="AA1516" i="6"/>
  <c r="AA1525" i="6"/>
  <c r="AA1534" i="6"/>
  <c r="AA1543" i="6"/>
  <c r="AA1552" i="6"/>
  <c r="AF803" i="6"/>
  <c r="AF928" i="6"/>
  <c r="AF1084" i="6"/>
  <c r="AF1330" i="6"/>
  <c r="AF1400" i="6"/>
  <c r="AF1496" i="6"/>
  <c r="AF1550" i="6"/>
  <c r="AF1604" i="6"/>
  <c r="AF1652" i="6"/>
  <c r="AF1681" i="6"/>
  <c r="AF1699" i="6"/>
  <c r="AF1717" i="6"/>
  <c r="AF1730" i="6"/>
  <c r="AF1746" i="6"/>
  <c r="AF1758" i="6"/>
  <c r="AF1772" i="6"/>
  <c r="AF1784" i="6"/>
  <c r="AF1800" i="6"/>
  <c r="AF1812" i="6"/>
  <c r="AF1824" i="6"/>
  <c r="AF1833" i="6"/>
  <c r="AF1845" i="6"/>
  <c r="AF1855" i="6"/>
  <c r="AF1867" i="6"/>
  <c r="AF1875" i="6"/>
  <c r="AA1384" i="6"/>
  <c r="AA1393" i="6"/>
  <c r="AA1402" i="6"/>
  <c r="AA1411" i="6"/>
  <c r="AA1434" i="6"/>
  <c r="AA1441" i="6"/>
  <c r="AA1450" i="6"/>
  <c r="AA1459" i="6"/>
  <c r="AA1464" i="6"/>
  <c r="AA1473" i="6"/>
  <c r="AA1482" i="6"/>
  <c r="AA1491" i="6"/>
  <c r="AA1500" i="6"/>
  <c r="AA1509" i="6"/>
  <c r="AA1518" i="6"/>
  <c r="AA1527" i="6"/>
  <c r="AA1536" i="6"/>
  <c r="AA1545" i="6"/>
  <c r="AA1554" i="6"/>
  <c r="AA1557" i="6"/>
  <c r="AA1560" i="6"/>
  <c r="AA1563" i="6"/>
  <c r="AA1566" i="6"/>
  <c r="AA1569" i="6"/>
  <c r="AA1572" i="6"/>
  <c r="AA1575" i="6"/>
  <c r="AA1578" i="6"/>
  <c r="AA1581" i="6"/>
  <c r="AA1584" i="6"/>
  <c r="AA1587" i="6"/>
  <c r="AA1590" i="6"/>
  <c r="AA1593" i="6"/>
  <c r="AA1596" i="6"/>
  <c r="AA1599" i="6"/>
  <c r="AF885" i="6"/>
  <c r="AF992" i="6"/>
  <c r="AF1223" i="6"/>
  <c r="AF1351" i="6"/>
  <c r="AF1401" i="6"/>
  <c r="AF1430" i="6"/>
  <c r="AF1497" i="6"/>
  <c r="AF1551" i="6"/>
  <c r="AF1605" i="6"/>
  <c r="AF1683" i="6"/>
  <c r="AF1701" i="6"/>
  <c r="AF1719" i="6"/>
  <c r="AF1735" i="6"/>
  <c r="AF1747" i="6"/>
  <c r="AF1761" i="6"/>
  <c r="AF1773" i="6"/>
  <c r="AF1789" i="6"/>
  <c r="AF1801" i="6"/>
  <c r="AF1815" i="6"/>
  <c r="AF1825" i="6"/>
  <c r="AF1837" i="6"/>
  <c r="AF1847" i="6"/>
  <c r="AF1859" i="6"/>
  <c r="AF1868" i="6"/>
  <c r="AF7" i="6"/>
  <c r="AA1876" i="6"/>
  <c r="AA1386" i="6"/>
  <c r="AA1395" i="6"/>
  <c r="AA1404" i="6"/>
  <c r="AA1413" i="6"/>
  <c r="AA1420" i="6"/>
  <c r="AA1429" i="6"/>
  <c r="AA1438" i="6"/>
  <c r="AA1443" i="6"/>
  <c r="AA1452" i="6"/>
  <c r="AA1468" i="6"/>
  <c r="AA1477" i="6"/>
  <c r="AA1486" i="6"/>
  <c r="AA1495" i="6"/>
  <c r="AA1504" i="6"/>
  <c r="AA1513" i="6"/>
  <c r="AA1522" i="6"/>
  <c r="AA1531" i="6"/>
  <c r="AA1540" i="6"/>
  <c r="AA1549" i="6"/>
  <c r="AF609" i="6"/>
  <c r="AF1174" i="6"/>
  <c r="AF1289" i="6"/>
  <c r="AF1309" i="6"/>
  <c r="AF1366" i="6"/>
  <c r="AF1443" i="6"/>
  <c r="AF1478" i="6"/>
  <c r="AF1532" i="6"/>
  <c r="AF1586" i="6"/>
  <c r="AF1640" i="6"/>
  <c r="AF1671" i="6"/>
  <c r="AF1693" i="6"/>
  <c r="AF1711" i="6"/>
  <c r="AF1728" i="6"/>
  <c r="AF1740" i="6"/>
  <c r="AF1754" i="6"/>
  <c r="AF1766" i="6"/>
  <c r="AF1782" i="6"/>
  <c r="AF1794" i="6"/>
  <c r="AF1808" i="6"/>
  <c r="AF1819" i="6"/>
  <c r="AF1831" i="6"/>
  <c r="AF1841" i="6"/>
  <c r="AF1853" i="6"/>
  <c r="AF1862" i="6"/>
  <c r="AF1873" i="6"/>
  <c r="AA1869" i="6"/>
  <c r="AA1387" i="6"/>
  <c r="AA1396" i="6"/>
  <c r="AA1405" i="6"/>
  <c r="AA1414" i="6"/>
  <c r="AA1419" i="6"/>
  <c r="AA1428" i="6"/>
  <c r="AA1437" i="6"/>
  <c r="AA1444" i="6"/>
  <c r="AA1453" i="6"/>
  <c r="AA1467" i="6"/>
  <c r="AA1476" i="6"/>
  <c r="AA1485" i="6"/>
  <c r="AA1494" i="6"/>
  <c r="AA1503" i="6"/>
  <c r="AA1512" i="6"/>
  <c r="AA1521" i="6"/>
  <c r="AA1530" i="6"/>
  <c r="AA1539" i="6"/>
  <c r="AA1548" i="6"/>
  <c r="AA1555" i="6"/>
  <c r="AA1558" i="6"/>
  <c r="AA1561" i="6"/>
  <c r="AA1564" i="6"/>
  <c r="AA1567" i="6"/>
  <c r="AA1570" i="6"/>
  <c r="AA1573" i="6"/>
  <c r="AA1576" i="6"/>
  <c r="AA1579" i="6"/>
  <c r="AA1582" i="6"/>
  <c r="AA1585" i="6"/>
  <c r="AA1588" i="6"/>
  <c r="AA1591" i="6"/>
  <c r="AA1594" i="6"/>
  <c r="AA1597" i="6"/>
  <c r="AA1600" i="6"/>
  <c r="AA1603" i="6"/>
  <c r="AA1606" i="6"/>
  <c r="AA1609" i="6"/>
  <c r="AA1612" i="6"/>
  <c r="AA1615" i="6"/>
  <c r="AA1618" i="6"/>
  <c r="AA1621" i="6"/>
  <c r="AA1624" i="6"/>
  <c r="AA1627" i="6"/>
  <c r="AA1630" i="6"/>
  <c r="AA1633" i="6"/>
  <c r="AA1636" i="6"/>
  <c r="AA1639" i="6"/>
  <c r="AA1642" i="6"/>
  <c r="AA1645" i="6"/>
  <c r="AA1648" i="6"/>
  <c r="AA1651" i="6"/>
  <c r="AF1515" i="6"/>
  <c r="AF1658" i="6"/>
  <c r="AF1722" i="6"/>
  <c r="AF1764" i="6"/>
  <c r="AF1802" i="6"/>
  <c r="AF1838" i="6"/>
  <c r="AF1869" i="6"/>
  <c r="AA1483" i="6"/>
  <c r="AA1510" i="6"/>
  <c r="AA1537" i="6"/>
  <c r="AA1604" i="6"/>
  <c r="AA1613" i="6"/>
  <c r="AF1120" i="6"/>
  <c r="AF1413" i="6"/>
  <c r="AF1568" i="6"/>
  <c r="AF1665" i="6"/>
  <c r="AF1725" i="6"/>
  <c r="AF1765" i="6"/>
  <c r="AF1807" i="6"/>
  <c r="AF1839" i="6"/>
  <c r="AF1872" i="6"/>
  <c r="AA1458" i="6"/>
  <c r="AA1479" i="6"/>
  <c r="AA1506" i="6"/>
  <c r="AA1533" i="6"/>
  <c r="AA1559" i="6"/>
  <c r="AA1568" i="6"/>
  <c r="AA1577" i="6"/>
  <c r="AA1586" i="6"/>
  <c r="AA1595" i="6"/>
  <c r="AA1602" i="6"/>
  <c r="AA1611" i="6"/>
  <c r="AA1620" i="6"/>
  <c r="AA1634" i="6"/>
  <c r="AA1643" i="6"/>
  <c r="AA1652" i="6"/>
  <c r="AA1656" i="6"/>
  <c r="AA1663" i="6"/>
  <c r="AA1665" i="6"/>
  <c r="AA1672" i="6"/>
  <c r="AA1674" i="6"/>
  <c r="AA1681" i="6"/>
  <c r="AA1683" i="6"/>
  <c r="AA1690" i="6"/>
  <c r="AA1692" i="6"/>
  <c r="AA1699" i="6"/>
  <c r="AA1701" i="6"/>
  <c r="AA1708" i="6"/>
  <c r="AA1710" i="6"/>
  <c r="AA1717" i="6"/>
  <c r="AA1719" i="6"/>
  <c r="AA1726" i="6"/>
  <c r="AA1728" i="6"/>
  <c r="AA1735" i="6"/>
  <c r="AA1737" i="6"/>
  <c r="AA1744" i="6"/>
  <c r="AA1746" i="6"/>
  <c r="AA1753" i="6"/>
  <c r="AA1755" i="6"/>
  <c r="AA1762" i="6"/>
  <c r="AA1764" i="6"/>
  <c r="AA1771" i="6"/>
  <c r="AA1773" i="6"/>
  <c r="AA1780" i="6"/>
  <c r="AA1782" i="6"/>
  <c r="AF993" i="6"/>
  <c r="AF1121" i="6"/>
  <c r="AF1387" i="6"/>
  <c r="AF1569" i="6"/>
  <c r="AF1686" i="6"/>
  <c r="AF1736" i="6"/>
  <c r="AF1776" i="6"/>
  <c r="AF1817" i="6"/>
  <c r="AF1848" i="6"/>
  <c r="AF6" i="6"/>
  <c r="AA1383" i="6"/>
  <c r="AA1449" i="6"/>
  <c r="AA1474" i="6"/>
  <c r="AA1501" i="6"/>
  <c r="AA1528" i="6"/>
  <c r="AA1607" i="6"/>
  <c r="AA1616" i="6"/>
  <c r="AA1625" i="6"/>
  <c r="AA1629" i="6"/>
  <c r="AF1307" i="6"/>
  <c r="AF1388" i="6"/>
  <c r="AF1622" i="6"/>
  <c r="AF1689" i="6"/>
  <c r="AF1737" i="6"/>
  <c r="AF1779" i="6"/>
  <c r="AF1818" i="6"/>
  <c r="AF1851" i="6"/>
  <c r="AA6" i="6"/>
  <c r="AA1390" i="6"/>
  <c r="AA1417" i="6"/>
  <c r="AA1435" i="6"/>
  <c r="AA1470" i="6"/>
  <c r="AA1497" i="6"/>
  <c r="AA1524" i="6"/>
  <c r="AA1551" i="6"/>
  <c r="AA1556" i="6"/>
  <c r="AA1565" i="6"/>
  <c r="AA1574" i="6"/>
  <c r="AA1583" i="6"/>
  <c r="AA1592" i="6"/>
  <c r="AA1605" i="6"/>
  <c r="AA1614" i="6"/>
  <c r="AA1623" i="6"/>
  <c r="AF891" i="6"/>
  <c r="AF1270" i="6"/>
  <c r="AF1431" i="6"/>
  <c r="AF1514" i="6"/>
  <c r="AF1707" i="6"/>
  <c r="AF1753" i="6"/>
  <c r="AF1791" i="6"/>
  <c r="AF1830" i="6"/>
  <c r="AF1861" i="6"/>
  <c r="AA1408" i="6"/>
  <c r="AA1426" i="6"/>
  <c r="AA1447" i="6"/>
  <c r="AA1488" i="6"/>
  <c r="AA1515" i="6"/>
  <c r="AA1542" i="6"/>
  <c r="AA1562" i="6"/>
  <c r="AA1571" i="6"/>
  <c r="AA1580" i="6"/>
  <c r="AA1589" i="6"/>
  <c r="AA1598" i="6"/>
  <c r="AA1608" i="6"/>
  <c r="AA1617" i="6"/>
  <c r="AA1626" i="6"/>
  <c r="AA1628" i="6"/>
  <c r="AA1637" i="6"/>
  <c r="AA1646" i="6"/>
  <c r="AA1657" i="6"/>
  <c r="AA1659" i="6"/>
  <c r="AA1666" i="6"/>
  <c r="AA1668" i="6"/>
  <c r="AA1675" i="6"/>
  <c r="AA1677" i="6"/>
  <c r="AA1684" i="6"/>
  <c r="AA1686" i="6"/>
  <c r="AA1693" i="6"/>
  <c r="AA1695" i="6"/>
  <c r="AA1702" i="6"/>
  <c r="AA1704" i="6"/>
  <c r="AA1711" i="6"/>
  <c r="AA1713" i="6"/>
  <c r="AA1720" i="6"/>
  <c r="AA1722" i="6"/>
  <c r="AA1729" i="6"/>
  <c r="AA1731" i="6"/>
  <c r="AA1738" i="6"/>
  <c r="AA1740" i="6"/>
  <c r="AA1747" i="6"/>
  <c r="AA1749" i="6"/>
  <c r="AA1756" i="6"/>
  <c r="AA1758" i="6"/>
  <c r="AA1765" i="6"/>
  <c r="AA1767" i="6"/>
  <c r="AF1263" i="6"/>
  <c r="AF1826" i="6"/>
  <c r="AA1431" i="6"/>
  <c r="AA1632" i="6"/>
  <c r="AA1635" i="6"/>
  <c r="AA1638" i="6"/>
  <c r="AA1673" i="6"/>
  <c r="AA1676" i="6"/>
  <c r="AA1700" i="6"/>
  <c r="AA1703" i="6"/>
  <c r="AA1727" i="6"/>
  <c r="AA1730" i="6"/>
  <c r="AA1754" i="6"/>
  <c r="AA1757" i="6"/>
  <c r="AA1770" i="6"/>
  <c r="AA1772" i="6"/>
  <c r="AA1774" i="6"/>
  <c r="AA1792" i="6"/>
  <c r="AA1801" i="6"/>
  <c r="AA1810" i="6"/>
  <c r="AA1815" i="6"/>
  <c r="AA1818" i="6"/>
  <c r="AA1821" i="6"/>
  <c r="AA1824" i="6"/>
  <c r="AA1827" i="6"/>
  <c r="AA1830" i="6"/>
  <c r="AA1833" i="6"/>
  <c r="AA1836" i="6"/>
  <c r="AA1839" i="6"/>
  <c r="AA1842" i="6"/>
  <c r="AA1845" i="6"/>
  <c r="AA1848" i="6"/>
  <c r="AA1851" i="6"/>
  <c r="AA1854" i="6"/>
  <c r="AA1857" i="6"/>
  <c r="AA1860" i="6"/>
  <c r="AA1863" i="6"/>
  <c r="AA1866" i="6"/>
  <c r="AF1623" i="6"/>
  <c r="AF1860" i="6"/>
  <c r="AA1456" i="6"/>
  <c r="AA1546" i="6"/>
  <c r="AA1601" i="6"/>
  <c r="AA1622" i="6"/>
  <c r="AA1641" i="6"/>
  <c r="AA1649" i="6"/>
  <c r="AA1660" i="6"/>
  <c r="AA1671" i="6"/>
  <c r="AA1679" i="6"/>
  <c r="AA1687" i="6"/>
  <c r="AA1698" i="6"/>
  <c r="AA1706" i="6"/>
  <c r="AA1714" i="6"/>
  <c r="AA1725" i="6"/>
  <c r="AA1733" i="6"/>
  <c r="AA1741" i="6"/>
  <c r="AA1752" i="6"/>
  <c r="AA1401" i="6"/>
  <c r="AA1422" i="6"/>
  <c r="AA1519" i="6"/>
  <c r="AA1644" i="6"/>
  <c r="AA1647" i="6"/>
  <c r="AA1655" i="6"/>
  <c r="AA1658" i="6"/>
  <c r="AA1682" i="6"/>
  <c r="AA1685" i="6"/>
  <c r="AA1709" i="6"/>
  <c r="AA1712" i="6"/>
  <c r="AA1736" i="6"/>
  <c r="AA1739" i="6"/>
  <c r="AA1763" i="6"/>
  <c r="AF1704" i="6"/>
  <c r="AA1440" i="6"/>
  <c r="AA1492" i="6"/>
  <c r="AA1650" i="6"/>
  <c r="AA1661" i="6"/>
  <c r="AA1669" i="6"/>
  <c r="AA1680" i="6"/>
  <c r="AA1688" i="6"/>
  <c r="AA1696" i="6"/>
  <c r="AA1707" i="6"/>
  <c r="AA1715" i="6"/>
  <c r="AA1723" i="6"/>
  <c r="AA1734" i="6"/>
  <c r="AA1742" i="6"/>
  <c r="AA1750" i="6"/>
  <c r="AA1761" i="6"/>
  <c r="AA1784" i="6"/>
  <c r="AA1791" i="6"/>
  <c r="AA1793" i="6"/>
  <c r="AA1800" i="6"/>
  <c r="AA1802" i="6"/>
  <c r="AA1809" i="6"/>
  <c r="AA1811" i="6"/>
  <c r="AF1790" i="6"/>
  <c r="AA1610" i="6"/>
  <c r="AA1640" i="6"/>
  <c r="AA1662" i="6"/>
  <c r="AA1670" i="6"/>
  <c r="AA1678" i="6"/>
  <c r="AA1689" i="6"/>
  <c r="AA1697" i="6"/>
  <c r="AA1705" i="6"/>
  <c r="AA1716" i="6"/>
  <c r="AA1724" i="6"/>
  <c r="AA1732" i="6"/>
  <c r="AA1667" i="6"/>
  <c r="AA1743" i="6"/>
  <c r="AA1751" i="6"/>
  <c r="AA1759" i="6"/>
  <c r="AA1775" i="6"/>
  <c r="AA1778" i="6"/>
  <c r="AA1790" i="6"/>
  <c r="AA1798" i="6"/>
  <c r="AA1806" i="6"/>
  <c r="AA1819" i="6"/>
  <c r="AA1828" i="6"/>
  <c r="AA1837" i="6"/>
  <c r="AA1846" i="6"/>
  <c r="AA1855" i="6"/>
  <c r="AA1864" i="6"/>
  <c r="AF1748" i="6"/>
  <c r="AA1653" i="6"/>
  <c r="AA1718" i="6"/>
  <c r="AA1745" i="6"/>
  <c r="AA1760" i="6"/>
  <c r="AA1769" i="6"/>
  <c r="AA1779" i="6"/>
  <c r="AA1785" i="6"/>
  <c r="AA1796" i="6"/>
  <c r="AA1804" i="6"/>
  <c r="AA1812" i="6"/>
  <c r="AA1814" i="6"/>
  <c r="AA1823" i="6"/>
  <c r="AA1832" i="6"/>
  <c r="AA1841" i="6"/>
  <c r="AA1721" i="6"/>
  <c r="AA1766" i="6"/>
  <c r="AA1776" i="6"/>
  <c r="AA1788" i="6"/>
  <c r="AA1799" i="6"/>
  <c r="AA1807" i="6"/>
  <c r="AA1816" i="6"/>
  <c r="AA1825" i="6"/>
  <c r="AA1834" i="6"/>
  <c r="AA1843" i="6"/>
  <c r="AA1852" i="6"/>
  <c r="AA1861" i="6"/>
  <c r="AA1872" i="6"/>
  <c r="AA1874" i="6"/>
  <c r="AF1352" i="6"/>
  <c r="AA1619" i="6"/>
  <c r="AA1691" i="6"/>
  <c r="AA1748" i="6"/>
  <c r="AA1783" i="6"/>
  <c r="AA1786" i="6"/>
  <c r="AA1794" i="6"/>
  <c r="AA1805" i="6"/>
  <c r="AA1820" i="6"/>
  <c r="AA1829" i="6"/>
  <c r="AA1838" i="6"/>
  <c r="AA1847" i="6"/>
  <c r="AA1856" i="6"/>
  <c r="AA1865" i="6"/>
  <c r="AA1631" i="6"/>
  <c r="AA1664" i="6"/>
  <c r="AA1768" i="6"/>
  <c r="AA1781" i="6"/>
  <c r="AA1787" i="6"/>
  <c r="AA1795" i="6"/>
  <c r="AA1803" i="6"/>
  <c r="AA1817" i="6"/>
  <c r="AA1826" i="6"/>
  <c r="AA1835" i="6"/>
  <c r="AA1844" i="6"/>
  <c r="AA1853" i="6"/>
  <c r="AA1862" i="6"/>
  <c r="AA1873" i="6"/>
  <c r="AA1859" i="6"/>
  <c r="AA1870" i="6"/>
  <c r="AA1789" i="6"/>
  <c r="AA1840" i="6"/>
  <c r="AA1849" i="6"/>
  <c r="AA1871" i="6"/>
  <c r="AA1808" i="6"/>
  <c r="AA1831" i="6"/>
  <c r="AA1850" i="6"/>
  <c r="AA1777" i="6"/>
  <c r="AA1822" i="6"/>
  <c r="AA1867" i="6"/>
  <c r="AA1694" i="6"/>
  <c r="AA1858" i="6"/>
  <c r="AA1797" i="6"/>
  <c r="AA1868" i="6"/>
  <c r="AA1813" i="6"/>
  <c r="AF387" i="6"/>
  <c r="AB1877" i="6"/>
  <c r="AB1387" i="6"/>
  <c r="AB1396" i="6"/>
  <c r="AB1405" i="6"/>
  <c r="AB1414" i="6"/>
  <c r="AB1419" i="6"/>
  <c r="AB1421" i="6"/>
  <c r="AB1428" i="6"/>
  <c r="AB1430" i="6"/>
  <c r="AB1437" i="6"/>
  <c r="AB1444" i="6"/>
  <c r="AB1453" i="6"/>
  <c r="AB1460" i="6"/>
  <c r="AB1467" i="6"/>
  <c r="AB1469" i="6"/>
  <c r="AB1476" i="6"/>
  <c r="AB1478" i="6"/>
  <c r="AB1485" i="6"/>
  <c r="AB1487" i="6"/>
  <c r="AB1494" i="6"/>
  <c r="AB1496" i="6"/>
  <c r="AB1503" i="6"/>
  <c r="AB1505" i="6"/>
  <c r="AB1512" i="6"/>
  <c r="AB1514" i="6"/>
  <c r="AB1521" i="6"/>
  <c r="AB1523" i="6"/>
  <c r="AB1530" i="6"/>
  <c r="AB1532" i="6"/>
  <c r="AB1539" i="6"/>
  <c r="AB1541" i="6"/>
  <c r="AB1548" i="6"/>
  <c r="AB1550" i="6"/>
  <c r="AB1555" i="6"/>
  <c r="AB1558" i="6"/>
  <c r="AB1561" i="6"/>
  <c r="AB1564" i="6"/>
  <c r="AB1567" i="6"/>
  <c r="AB1570" i="6"/>
  <c r="AB1573" i="6"/>
  <c r="AB1576" i="6"/>
  <c r="AB1579" i="6"/>
  <c r="AB1582" i="6"/>
  <c r="AB1585" i="6"/>
  <c r="AB1588" i="6"/>
  <c r="AB1591" i="6"/>
  <c r="AB1594" i="6"/>
  <c r="AB1597" i="6"/>
  <c r="AB1600" i="6"/>
  <c r="AB1876" i="6"/>
  <c r="AB1389" i="6"/>
  <c r="AB1391" i="6"/>
  <c r="AB1398" i="6"/>
  <c r="AB1400" i="6"/>
  <c r="AB1407" i="6"/>
  <c r="AB1409" i="6"/>
  <c r="AB1416" i="6"/>
  <c r="AB1423" i="6"/>
  <c r="AB1432" i="6"/>
  <c r="AB1439" i="6"/>
  <c r="AB1446" i="6"/>
  <c r="AB1448" i="6"/>
  <c r="AB1455" i="6"/>
  <c r="AB1457" i="6"/>
  <c r="AB1462" i="6"/>
  <c r="AB1471" i="6"/>
  <c r="AB1480" i="6"/>
  <c r="AB1489" i="6"/>
  <c r="AB1498" i="6"/>
  <c r="AB1507" i="6"/>
  <c r="AB1516" i="6"/>
  <c r="AB1525" i="6"/>
  <c r="AB1534" i="6"/>
  <c r="AB1543" i="6"/>
  <c r="AB1552" i="6"/>
  <c r="AB1384" i="6"/>
  <c r="AB1393" i="6"/>
  <c r="AB1402" i="6"/>
  <c r="AB1411" i="6"/>
  <c r="AB1418" i="6"/>
  <c r="AB1425" i="6"/>
  <c r="AB1427" i="6"/>
  <c r="AB1434" i="6"/>
  <c r="AB1436" i="6"/>
  <c r="AB1441" i="6"/>
  <c r="AB1450" i="6"/>
  <c r="AB1459" i="6"/>
  <c r="AB1464" i="6"/>
  <c r="AB1466" i="6"/>
  <c r="AB1473" i="6"/>
  <c r="AB1475" i="6"/>
  <c r="AB1482" i="6"/>
  <c r="AB1484" i="6"/>
  <c r="AB1491" i="6"/>
  <c r="AB1493" i="6"/>
  <c r="AB1500" i="6"/>
  <c r="AB1502" i="6"/>
  <c r="AB1509" i="6"/>
  <c r="AB1511" i="6"/>
  <c r="AB1518" i="6"/>
  <c r="AB1520" i="6"/>
  <c r="AB1527" i="6"/>
  <c r="AB1529" i="6"/>
  <c r="AB1536" i="6"/>
  <c r="AB1538" i="6"/>
  <c r="AB1545" i="6"/>
  <c r="AB1547" i="6"/>
  <c r="AB1554" i="6"/>
  <c r="AB1557" i="6"/>
  <c r="AB1560" i="6"/>
  <c r="AB1563" i="6"/>
  <c r="AB1566" i="6"/>
  <c r="AB1569" i="6"/>
  <c r="AB1572" i="6"/>
  <c r="AB1575" i="6"/>
  <c r="AB1578" i="6"/>
  <c r="AB1581" i="6"/>
  <c r="AB1584" i="6"/>
  <c r="AB1587" i="6"/>
  <c r="AB1590" i="6"/>
  <c r="AB1593" i="6"/>
  <c r="AB1596" i="6"/>
  <c r="AB1599" i="6"/>
  <c r="AB1602" i="6"/>
  <c r="AB1605" i="6"/>
  <c r="AB1608" i="6"/>
  <c r="AB1611" i="6"/>
  <c r="AB1614" i="6"/>
  <c r="AB1617" i="6"/>
  <c r="AB1620" i="6"/>
  <c r="AB1623" i="6"/>
  <c r="AB1626" i="6"/>
  <c r="AB1383" i="6"/>
  <c r="AB1385" i="6"/>
  <c r="AB1392" i="6"/>
  <c r="AB1394" i="6"/>
  <c r="AB1401" i="6"/>
  <c r="AB1403" i="6"/>
  <c r="AB1410" i="6"/>
  <c r="AB1412" i="6"/>
  <c r="AB1426" i="6"/>
  <c r="AB1435" i="6"/>
  <c r="AB1440" i="6"/>
  <c r="AB1442" i="6"/>
  <c r="AB1449" i="6"/>
  <c r="AB1451" i="6"/>
  <c r="AB1458" i="6"/>
  <c r="AB1465" i="6"/>
  <c r="AB1474" i="6"/>
  <c r="AB1483" i="6"/>
  <c r="AB1492" i="6"/>
  <c r="AB1501" i="6"/>
  <c r="AB1510" i="6"/>
  <c r="AB1519" i="6"/>
  <c r="AB1528" i="6"/>
  <c r="AB1537" i="6"/>
  <c r="AB1546" i="6"/>
  <c r="AB1654" i="6"/>
  <c r="AB1657" i="6"/>
  <c r="AB1660" i="6"/>
  <c r="AB1663" i="6"/>
  <c r="AB1666" i="6"/>
  <c r="AB1669" i="6"/>
  <c r="AB1672" i="6"/>
  <c r="AB1675" i="6"/>
  <c r="AB1678" i="6"/>
  <c r="AB1681" i="6"/>
  <c r="AB1684" i="6"/>
  <c r="AB1687" i="6"/>
  <c r="AB1690" i="6"/>
  <c r="AB1693" i="6"/>
  <c r="AB1696" i="6"/>
  <c r="AB1699" i="6"/>
  <c r="AB1702" i="6"/>
  <c r="AB1705" i="6"/>
  <c r="AB1708" i="6"/>
  <c r="AB1711" i="6"/>
  <c r="AB1714" i="6"/>
  <c r="AB1717" i="6"/>
  <c r="AB1720" i="6"/>
  <c r="AB1723" i="6"/>
  <c r="AB1726" i="6"/>
  <c r="AB1729" i="6"/>
  <c r="AB1732" i="6"/>
  <c r="AB1735" i="6"/>
  <c r="AB1738" i="6"/>
  <c r="AB1741" i="6"/>
  <c r="AB1744" i="6"/>
  <c r="AB1747" i="6"/>
  <c r="AB1750" i="6"/>
  <c r="AB1753" i="6"/>
  <c r="AB1756" i="6"/>
  <c r="AB1759" i="6"/>
  <c r="AB1762" i="6"/>
  <c r="AB1765" i="6"/>
  <c r="AB1768" i="6"/>
  <c r="AB1771" i="6"/>
  <c r="AB1774" i="6"/>
  <c r="AB1777" i="6"/>
  <c r="AB1780" i="6"/>
  <c r="AB1783" i="6"/>
  <c r="AB1408" i="6"/>
  <c r="AB1438" i="6"/>
  <c r="AB1447" i="6"/>
  <c r="AB1461" i="6"/>
  <c r="AB1472" i="6"/>
  <c r="AB1488" i="6"/>
  <c r="AB1499" i="6"/>
  <c r="AB1515" i="6"/>
  <c r="AB1526" i="6"/>
  <c r="AB1542" i="6"/>
  <c r="AB1553" i="6"/>
  <c r="AB1562" i="6"/>
  <c r="AB1571" i="6"/>
  <c r="AB1580" i="6"/>
  <c r="AB1589" i="6"/>
  <c r="AB1598" i="6"/>
  <c r="AB1606" i="6"/>
  <c r="AB1615" i="6"/>
  <c r="AB1388" i="6"/>
  <c r="AB1404" i="6"/>
  <c r="AB1415" i="6"/>
  <c r="AB1433" i="6"/>
  <c r="AB1443" i="6"/>
  <c r="AB1454" i="6"/>
  <c r="AB1468" i="6"/>
  <c r="AB1495" i="6"/>
  <c r="AB1522" i="6"/>
  <c r="AB1549" i="6"/>
  <c r="AB1604" i="6"/>
  <c r="AB1613" i="6"/>
  <c r="AB1622" i="6"/>
  <c r="AB1632" i="6"/>
  <c r="AB1641" i="6"/>
  <c r="AB1650" i="6"/>
  <c r="AB1661" i="6"/>
  <c r="AB1670" i="6"/>
  <c r="AB1679" i="6"/>
  <c r="AB1688" i="6"/>
  <c r="AB1697" i="6"/>
  <c r="AB1706" i="6"/>
  <c r="AB1715" i="6"/>
  <c r="AB1724" i="6"/>
  <c r="AB1733" i="6"/>
  <c r="AB1742" i="6"/>
  <c r="AB1751" i="6"/>
  <c r="AB1760" i="6"/>
  <c r="AB1769" i="6"/>
  <c r="AB1778" i="6"/>
  <c r="AB1785" i="6"/>
  <c r="AB1788" i="6"/>
  <c r="AB1791" i="6"/>
  <c r="AB1794" i="6"/>
  <c r="AB1797" i="6"/>
  <c r="AB1800" i="6"/>
  <c r="AB1803" i="6"/>
  <c r="AB1806" i="6"/>
  <c r="AB1809" i="6"/>
  <c r="AB1812" i="6"/>
  <c r="AB1399" i="6"/>
  <c r="AB1420" i="6"/>
  <c r="AB1424" i="6"/>
  <c r="AB1429" i="6"/>
  <c r="AB1463" i="6"/>
  <c r="AB1479" i="6"/>
  <c r="AB1490" i="6"/>
  <c r="AB1506" i="6"/>
  <c r="AB1517" i="6"/>
  <c r="AB1533" i="6"/>
  <c r="AB1544" i="6"/>
  <c r="AB1559" i="6"/>
  <c r="AB1568" i="6"/>
  <c r="AB1577" i="6"/>
  <c r="AB1586" i="6"/>
  <c r="AB1595" i="6"/>
  <c r="AB1609" i="6"/>
  <c r="AB1618" i="6"/>
  <c r="AB1627" i="6"/>
  <c r="AB1395" i="6"/>
  <c r="AB1406" i="6"/>
  <c r="AB1445" i="6"/>
  <c r="AB1486" i="6"/>
  <c r="AB1513" i="6"/>
  <c r="AB1540" i="6"/>
  <c r="AB1607" i="6"/>
  <c r="AB1616" i="6"/>
  <c r="AB1625" i="6"/>
  <c r="AB1629" i="6"/>
  <c r="AB1875" i="6"/>
  <c r="AB1386" i="6"/>
  <c r="AB1397" i="6"/>
  <c r="AB1413" i="6"/>
  <c r="AB1422" i="6"/>
  <c r="AB1431" i="6"/>
  <c r="AB1452" i="6"/>
  <c r="AB1456" i="6"/>
  <c r="AB1477" i="6"/>
  <c r="AB1504" i="6"/>
  <c r="AB1531" i="6"/>
  <c r="AB1601" i="6"/>
  <c r="AB1610" i="6"/>
  <c r="AB1619" i="6"/>
  <c r="AB1635" i="6"/>
  <c r="AB1644" i="6"/>
  <c r="AB1653" i="6"/>
  <c r="AB1655" i="6"/>
  <c r="AB1664" i="6"/>
  <c r="AB1673" i="6"/>
  <c r="AB1682" i="6"/>
  <c r="AB1691" i="6"/>
  <c r="AB1700" i="6"/>
  <c r="AB1709" i="6"/>
  <c r="AB1718" i="6"/>
  <c r="AB1727" i="6"/>
  <c r="AB1736" i="6"/>
  <c r="AB1745" i="6"/>
  <c r="AB1754" i="6"/>
  <c r="AB1763" i="6"/>
  <c r="AB1417" i="6"/>
  <c r="AB1508" i="6"/>
  <c r="AB1612" i="6"/>
  <c r="AB1621" i="6"/>
  <c r="AB1640" i="6"/>
  <c r="AB1643" i="6"/>
  <c r="AB1651" i="6"/>
  <c r="AB1662" i="6"/>
  <c r="AB1665" i="6"/>
  <c r="AB1689" i="6"/>
  <c r="AB1692" i="6"/>
  <c r="AB1716" i="6"/>
  <c r="AB1719" i="6"/>
  <c r="AB1743" i="6"/>
  <c r="AB1746" i="6"/>
  <c r="AB1776" i="6"/>
  <c r="AB1790" i="6"/>
  <c r="AB1799" i="6"/>
  <c r="AB1808" i="6"/>
  <c r="AB1869" i="6"/>
  <c r="AB1872" i="6"/>
  <c r="AB64" i="6"/>
  <c r="AB66" i="6"/>
  <c r="AB68" i="6"/>
  <c r="AB70" i="6"/>
  <c r="AB72" i="6"/>
  <c r="AB74" i="6"/>
  <c r="AB76" i="6"/>
  <c r="AB78" i="6"/>
  <c r="AB80" i="6"/>
  <c r="AB82" i="6"/>
  <c r="AB84" i="6"/>
  <c r="AB86" i="6"/>
  <c r="AB88" i="6"/>
  <c r="AB90" i="6"/>
  <c r="AB92" i="6"/>
  <c r="AB1481" i="6"/>
  <c r="AB1574" i="6"/>
  <c r="AB1628" i="6"/>
  <c r="AB1638" i="6"/>
  <c r="AB1646" i="6"/>
  <c r="AB1668" i="6"/>
  <c r="AB1676" i="6"/>
  <c r="AB1695" i="6"/>
  <c r="AB1703" i="6"/>
  <c r="AB1722" i="6"/>
  <c r="AB1730" i="6"/>
  <c r="AB1749" i="6"/>
  <c r="AB1757" i="6"/>
  <c r="AB1551" i="6"/>
  <c r="AB1603" i="6"/>
  <c r="AB1633" i="6"/>
  <c r="AB1636" i="6"/>
  <c r="AB1649" i="6"/>
  <c r="AB1652" i="6"/>
  <c r="AB1671" i="6"/>
  <c r="AB1674" i="6"/>
  <c r="AB1698" i="6"/>
  <c r="AB1701" i="6"/>
  <c r="AB1725" i="6"/>
  <c r="AB1728" i="6"/>
  <c r="AB1752" i="6"/>
  <c r="AB1755" i="6"/>
  <c r="AB1524" i="6"/>
  <c r="AB1556" i="6"/>
  <c r="AB1583" i="6"/>
  <c r="AB1624" i="6"/>
  <c r="AB1630" i="6"/>
  <c r="AB1639" i="6"/>
  <c r="AB1647" i="6"/>
  <c r="AB1658" i="6"/>
  <c r="AB1677" i="6"/>
  <c r="AB1685" i="6"/>
  <c r="AB1704" i="6"/>
  <c r="AB1712" i="6"/>
  <c r="AB1731" i="6"/>
  <c r="AB1739" i="6"/>
  <c r="AB1758" i="6"/>
  <c r="AB1766" i="6"/>
  <c r="AB1773" i="6"/>
  <c r="AB1775" i="6"/>
  <c r="AB1789" i="6"/>
  <c r="AB1798" i="6"/>
  <c r="AB1807" i="6"/>
  <c r="AB1470" i="6"/>
  <c r="AB1535" i="6"/>
  <c r="AB1565" i="6"/>
  <c r="AB1592" i="6"/>
  <c r="AB1631" i="6"/>
  <c r="AB1637" i="6"/>
  <c r="AB1648" i="6"/>
  <c r="AB1659" i="6"/>
  <c r="AB1667" i="6"/>
  <c r="AB1686" i="6"/>
  <c r="AB1694" i="6"/>
  <c r="AB1713" i="6"/>
  <c r="AB1721" i="6"/>
  <c r="AB1634" i="6"/>
  <c r="AB1683" i="6"/>
  <c r="AB1781" i="6"/>
  <c r="AB1787" i="6"/>
  <c r="AB1795" i="6"/>
  <c r="AB1817" i="6"/>
  <c r="AB1826" i="6"/>
  <c r="AB1835" i="6"/>
  <c r="AB1844" i="6"/>
  <c r="AB1853" i="6"/>
  <c r="AB1862" i="6"/>
  <c r="AB1873" i="6"/>
  <c r="AB55" i="6"/>
  <c r="AB62" i="6"/>
  <c r="AB69" i="6"/>
  <c r="AB81" i="6"/>
  <c r="AB93" i="6"/>
  <c r="AB95" i="6"/>
  <c r="AB97" i="6"/>
  <c r="AB99" i="6"/>
  <c r="AB101" i="6"/>
  <c r="AB103" i="6"/>
  <c r="AB105" i="6"/>
  <c r="AB107" i="6"/>
  <c r="AB109" i="6"/>
  <c r="AB111" i="6"/>
  <c r="AB1734" i="6"/>
  <c r="AB1772" i="6"/>
  <c r="AB1782" i="6"/>
  <c r="AB1793" i="6"/>
  <c r="AB1801" i="6"/>
  <c r="AB1819" i="6"/>
  <c r="AB1821" i="6"/>
  <c r="AB1828" i="6"/>
  <c r="AB1830" i="6"/>
  <c r="AB1837" i="6"/>
  <c r="AB1839" i="6"/>
  <c r="AB1846" i="6"/>
  <c r="AB1656" i="6"/>
  <c r="AB1737" i="6"/>
  <c r="AB1761" i="6"/>
  <c r="AB1779" i="6"/>
  <c r="AB1796" i="6"/>
  <c r="AB1804" i="6"/>
  <c r="AB1814" i="6"/>
  <c r="AB1823" i="6"/>
  <c r="AB1832" i="6"/>
  <c r="AB1841" i="6"/>
  <c r="AB1850" i="6"/>
  <c r="AB1859" i="6"/>
  <c r="AB1868" i="6"/>
  <c r="AB1870" i="6"/>
  <c r="AB51" i="6"/>
  <c r="AB58" i="6"/>
  <c r="AB63" i="6"/>
  <c r="AB65" i="6"/>
  <c r="AB77" i="6"/>
  <c r="AB89" i="6"/>
  <c r="AB113" i="6"/>
  <c r="AB115" i="6"/>
  <c r="AB117" i="6"/>
  <c r="AB119" i="6"/>
  <c r="AB121" i="6"/>
  <c r="AB123" i="6"/>
  <c r="AB125" i="6"/>
  <c r="AB127" i="6"/>
  <c r="AB129" i="6"/>
  <c r="AB131" i="6"/>
  <c r="AB133" i="6"/>
  <c r="AB135" i="6"/>
  <c r="AB137" i="6"/>
  <c r="AB139" i="6"/>
  <c r="AB141" i="6"/>
  <c r="AB143" i="6"/>
  <c r="AB145" i="6"/>
  <c r="AB147" i="6"/>
  <c r="AB149" i="6"/>
  <c r="AB151" i="6"/>
  <c r="AB153" i="6"/>
  <c r="AB155" i="6"/>
  <c r="AB157" i="6"/>
  <c r="AB159" i="6"/>
  <c r="AB161" i="6"/>
  <c r="AB163" i="6"/>
  <c r="AB165" i="6"/>
  <c r="AB167" i="6"/>
  <c r="AB169" i="6"/>
  <c r="AB171" i="6"/>
  <c r="AB173" i="6"/>
  <c r="AB175" i="6"/>
  <c r="AB177" i="6"/>
  <c r="AB179" i="6"/>
  <c r="AB181" i="6"/>
  <c r="AB183" i="6"/>
  <c r="AB185" i="6"/>
  <c r="AB187" i="6"/>
  <c r="AB189" i="6"/>
  <c r="AB191" i="6"/>
  <c r="AB193" i="6"/>
  <c r="AB195" i="6"/>
  <c r="AB197" i="6"/>
  <c r="AB199" i="6"/>
  <c r="AB201" i="6"/>
  <c r="AB208" i="6"/>
  <c r="AB210" i="6"/>
  <c r="AB212" i="6"/>
  <c r="AB214" i="6"/>
  <c r="AB216" i="6"/>
  <c r="AB218" i="6"/>
  <c r="AB220" i="6"/>
  <c r="AB222" i="6"/>
  <c r="AB224" i="6"/>
  <c r="AB226" i="6"/>
  <c r="AB228" i="6"/>
  <c r="AB230" i="6"/>
  <c r="AB232" i="6"/>
  <c r="AB234" i="6"/>
  <c r="AB236" i="6"/>
  <c r="AB238" i="6"/>
  <c r="AB240" i="6"/>
  <c r="AB242" i="6"/>
  <c r="AB244" i="6"/>
  <c r="AB246" i="6"/>
  <c r="AB248" i="6"/>
  <c r="AB250" i="6"/>
  <c r="AB252" i="6"/>
  <c r="AB254" i="6"/>
  <c r="AB256" i="6"/>
  <c r="AB258" i="6"/>
  <c r="AB260" i="6"/>
  <c r="AB262" i="6"/>
  <c r="AB264" i="6"/>
  <c r="AB266" i="6"/>
  <c r="AB268" i="6"/>
  <c r="AB270" i="6"/>
  <c r="AB272" i="6"/>
  <c r="AB274" i="6"/>
  <c r="AB276" i="6"/>
  <c r="AB278" i="6"/>
  <c r="AB280" i="6"/>
  <c r="AB282" i="6"/>
  <c r="AB1390" i="6"/>
  <c r="AB1642" i="6"/>
  <c r="AB1707" i="6"/>
  <c r="AB1770" i="6"/>
  <c r="AB1802" i="6"/>
  <c r="AB1810" i="6"/>
  <c r="AB1816" i="6"/>
  <c r="AB1818" i="6"/>
  <c r="AB1825" i="6"/>
  <c r="AB1827" i="6"/>
  <c r="AB1834" i="6"/>
  <c r="AB1836" i="6"/>
  <c r="AB1843" i="6"/>
  <c r="AB1845" i="6"/>
  <c r="AB1852" i="6"/>
  <c r="AB1854" i="6"/>
  <c r="AB1861" i="6"/>
  <c r="AB1863" i="6"/>
  <c r="AB1874" i="6"/>
  <c r="AB56" i="6"/>
  <c r="AB61" i="6"/>
  <c r="AB75" i="6"/>
  <c r="AB87" i="6"/>
  <c r="AB94" i="6"/>
  <c r="AB96" i="6"/>
  <c r="AB98" i="6"/>
  <c r="AB100" i="6"/>
  <c r="AB102" i="6"/>
  <c r="AB104" i="6"/>
  <c r="AB106" i="6"/>
  <c r="AB108" i="6"/>
  <c r="AB110" i="6"/>
  <c r="AB203" i="6"/>
  <c r="AB1680" i="6"/>
  <c r="AB1764" i="6"/>
  <c r="AB1784" i="6"/>
  <c r="AB1792" i="6"/>
  <c r="AB1811" i="6"/>
  <c r="AB1813" i="6"/>
  <c r="AB1815" i="6"/>
  <c r="AB1822" i="6"/>
  <c r="AB1824" i="6"/>
  <c r="AB1831" i="6"/>
  <c r="AB1833" i="6"/>
  <c r="AB1840" i="6"/>
  <c r="AB1842" i="6"/>
  <c r="AB1849" i="6"/>
  <c r="AB1851" i="6"/>
  <c r="AB1858" i="6"/>
  <c r="AB1860" i="6"/>
  <c r="AB1867" i="6"/>
  <c r="AB1871" i="6"/>
  <c r="AB52" i="6"/>
  <c r="AB57" i="6"/>
  <c r="AB71" i="6"/>
  <c r="AB83" i="6"/>
  <c r="AB114" i="6"/>
  <c r="AB116" i="6"/>
  <c r="AB118" i="6"/>
  <c r="AB120" i="6"/>
  <c r="AB122" i="6"/>
  <c r="AB124" i="6"/>
  <c r="AB126" i="6"/>
  <c r="AB128" i="6"/>
  <c r="AB130" i="6"/>
  <c r="AB132" i="6"/>
  <c r="AB134" i="6"/>
  <c r="AB136" i="6"/>
  <c r="AB138" i="6"/>
  <c r="AB140" i="6"/>
  <c r="AB142" i="6"/>
  <c r="AB144" i="6"/>
  <c r="AB146" i="6"/>
  <c r="AB148" i="6"/>
  <c r="AB150" i="6"/>
  <c r="AB152" i="6"/>
  <c r="AB154" i="6"/>
  <c r="AB156" i="6"/>
  <c r="AB158" i="6"/>
  <c r="AB160" i="6"/>
  <c r="AB162" i="6"/>
  <c r="AB164" i="6"/>
  <c r="AB166" i="6"/>
  <c r="AB168" i="6"/>
  <c r="AB170" i="6"/>
  <c r="AB172" i="6"/>
  <c r="AB174" i="6"/>
  <c r="AB176" i="6"/>
  <c r="AB178" i="6"/>
  <c r="AB180" i="6"/>
  <c r="AB182" i="6"/>
  <c r="AB184" i="6"/>
  <c r="AB186" i="6"/>
  <c r="AB188" i="6"/>
  <c r="AB190" i="6"/>
  <c r="AB192" i="6"/>
  <c r="AB194" i="6"/>
  <c r="AB196" i="6"/>
  <c r="AB198" i="6"/>
  <c r="AB200" i="6"/>
  <c r="AB202" i="6"/>
  <c r="AB209" i="6"/>
  <c r="AB211" i="6"/>
  <c r="AB213" i="6"/>
  <c r="AB215" i="6"/>
  <c r="AB217" i="6"/>
  <c r="AB219" i="6"/>
  <c r="AB221" i="6"/>
  <c r="AB223" i="6"/>
  <c r="AB225" i="6"/>
  <c r="AB227" i="6"/>
  <c r="AB229" i="6"/>
  <c r="AB231" i="6"/>
  <c r="AB233" i="6"/>
  <c r="AB235" i="6"/>
  <c r="AB237" i="6"/>
  <c r="AB239" i="6"/>
  <c r="AB241" i="6"/>
  <c r="AB243" i="6"/>
  <c r="AB245" i="6"/>
  <c r="AB247" i="6"/>
  <c r="AB1497" i="6"/>
  <c r="AB1710" i="6"/>
  <c r="AB1767" i="6"/>
  <c r="AB1786" i="6"/>
  <c r="AB1838" i="6"/>
  <c r="AB1848" i="6"/>
  <c r="AB1864" i="6"/>
  <c r="AB85" i="6"/>
  <c r="AB249" i="6"/>
  <c r="AB253" i="6"/>
  <c r="AB257" i="6"/>
  <c r="AB261" i="6"/>
  <c r="AB265" i="6"/>
  <c r="AB269" i="6"/>
  <c r="AB279" i="6"/>
  <c r="AB383" i="6"/>
  <c r="AB385" i="6"/>
  <c r="AB387" i="6"/>
  <c r="AB389" i="6"/>
  <c r="AB391" i="6"/>
  <c r="AB393" i="6"/>
  <c r="AB395" i="6"/>
  <c r="AB404" i="6"/>
  <c r="AB406" i="6"/>
  <c r="AB408" i="6"/>
  <c r="AB410" i="6"/>
  <c r="AB412" i="6"/>
  <c r="AB414" i="6"/>
  <c r="AB416" i="6"/>
  <c r="AB418" i="6"/>
  <c r="AB420" i="6"/>
  <c r="AB422" i="6"/>
  <c r="AB424" i="6"/>
  <c r="AB426" i="6"/>
  <c r="AB428" i="6"/>
  <c r="AB430" i="6"/>
  <c r="AB432" i="6"/>
  <c r="AB434" i="6"/>
  <c r="AB436" i="6"/>
  <c r="AB438" i="6"/>
  <c r="AB440" i="6"/>
  <c r="AB442" i="6"/>
  <c r="AB444" i="6"/>
  <c r="AB1805" i="6"/>
  <c r="AB1829" i="6"/>
  <c r="AB1865" i="6"/>
  <c r="AB59" i="6"/>
  <c r="AB79" i="6"/>
  <c r="AB277" i="6"/>
  <c r="AB284" i="6"/>
  <c r="AB286" i="6"/>
  <c r="AB397" i="6"/>
  <c r="AB399" i="6"/>
  <c r="AB401" i="6"/>
  <c r="AB446" i="6"/>
  <c r="AB448" i="6"/>
  <c r="AB450" i="6"/>
  <c r="AB452" i="6"/>
  <c r="AB454" i="6"/>
  <c r="AB456" i="6"/>
  <c r="AB1645" i="6"/>
  <c r="AB1740" i="6"/>
  <c r="AB1820" i="6"/>
  <c r="AB1855" i="6"/>
  <c r="AB1866" i="6"/>
  <c r="AB53" i="6"/>
  <c r="AB60" i="6"/>
  <c r="AB73" i="6"/>
  <c r="AB204" i="6"/>
  <c r="AB275" i="6"/>
  <c r="AB288" i="6"/>
  <c r="AB290" i="6"/>
  <c r="AB292" i="6"/>
  <c r="AB294" i="6"/>
  <c r="AB296" i="6"/>
  <c r="AB298" i="6"/>
  <c r="AB300" i="6"/>
  <c r="AB302" i="6"/>
  <c r="AB304" i="6"/>
  <c r="AB306" i="6"/>
  <c r="AB308" i="6"/>
  <c r="AB310" i="6"/>
  <c r="AB312" i="6"/>
  <c r="AB314" i="6"/>
  <c r="AB316" i="6"/>
  <c r="AB318" i="6"/>
  <c r="AB320" i="6"/>
  <c r="AB322" i="6"/>
  <c r="AB324" i="6"/>
  <c r="AB326" i="6"/>
  <c r="AB328" i="6"/>
  <c r="AB330" i="6"/>
  <c r="AB332" i="6"/>
  <c r="AB334" i="6"/>
  <c r="AB336" i="6"/>
  <c r="AB338" i="6"/>
  <c r="AB340" i="6"/>
  <c r="AB342" i="6"/>
  <c r="AB344" i="6"/>
  <c r="AB346" i="6"/>
  <c r="AB348" i="6"/>
  <c r="AB350" i="6"/>
  <c r="AB352" i="6"/>
  <c r="AB354" i="6"/>
  <c r="AB356" i="6"/>
  <c r="AB358" i="6"/>
  <c r="AB360" i="6"/>
  <c r="AB362" i="6"/>
  <c r="AB364" i="6"/>
  <c r="AB366" i="6"/>
  <c r="AB368" i="6"/>
  <c r="AB370" i="6"/>
  <c r="AB372" i="6"/>
  <c r="AB374" i="6"/>
  <c r="AB376" i="6"/>
  <c r="AB378" i="6"/>
  <c r="AB380" i="6"/>
  <c r="AB382" i="6"/>
  <c r="AB403" i="6"/>
  <c r="AB1748" i="6"/>
  <c r="AB1856" i="6"/>
  <c r="AB54" i="6"/>
  <c r="AB67" i="6"/>
  <c r="AB112" i="6"/>
  <c r="AB205" i="6"/>
  <c r="AB251" i="6"/>
  <c r="AB255" i="6"/>
  <c r="AB259" i="6"/>
  <c r="AB263" i="6"/>
  <c r="AB267" i="6"/>
  <c r="AB273" i="6"/>
  <c r="AB384" i="6"/>
  <c r="AB386" i="6"/>
  <c r="AB388" i="6"/>
  <c r="AB390" i="6"/>
  <c r="AB392" i="6"/>
  <c r="AB394" i="6"/>
  <c r="AB405" i="6"/>
  <c r="AB407" i="6"/>
  <c r="AB409" i="6"/>
  <c r="AB411" i="6"/>
  <c r="AB413" i="6"/>
  <c r="AB415" i="6"/>
  <c r="AB417" i="6"/>
  <c r="AB419" i="6"/>
  <c r="AB421" i="6"/>
  <c r="AB423" i="6"/>
  <c r="AB425" i="6"/>
  <c r="AB427" i="6"/>
  <c r="AB429" i="6"/>
  <c r="AB431" i="6"/>
  <c r="AB433" i="6"/>
  <c r="AB435" i="6"/>
  <c r="AB437" i="6"/>
  <c r="AB439" i="6"/>
  <c r="AB441" i="6"/>
  <c r="AB443" i="6"/>
  <c r="AB445" i="6"/>
  <c r="AB590" i="6"/>
  <c r="AB592" i="6"/>
  <c r="AB594" i="6"/>
  <c r="AB596" i="6"/>
  <c r="AB598" i="6"/>
  <c r="AB600" i="6"/>
  <c r="AB602" i="6"/>
  <c r="AB604" i="6"/>
  <c r="AB606" i="6"/>
  <c r="AB608" i="6"/>
  <c r="AB610" i="6"/>
  <c r="AB612" i="6"/>
  <c r="AB614" i="6"/>
  <c r="AB616" i="6"/>
  <c r="AB618" i="6"/>
  <c r="AB620" i="6"/>
  <c r="AB622" i="6"/>
  <c r="AB624" i="6"/>
  <c r="AB626" i="6"/>
  <c r="AB628" i="6"/>
  <c r="AB630" i="6"/>
  <c r="AB632" i="6"/>
  <c r="AB634" i="6"/>
  <c r="AB636" i="6"/>
  <c r="AB638" i="6"/>
  <c r="AB640" i="6"/>
  <c r="AB642" i="6"/>
  <c r="AB644" i="6"/>
  <c r="AB646" i="6"/>
  <c r="AB648" i="6"/>
  <c r="AB650" i="6"/>
  <c r="AB652" i="6"/>
  <c r="AB654" i="6"/>
  <c r="AB656" i="6"/>
  <c r="AB658" i="6"/>
  <c r="AB660" i="6"/>
  <c r="AB662" i="6"/>
  <c r="AB664" i="6"/>
  <c r="AB666" i="6"/>
  <c r="AB668" i="6"/>
  <c r="AB670" i="6"/>
  <c r="AB672" i="6"/>
  <c r="AB674" i="6"/>
  <c r="AB676" i="6"/>
  <c r="AB678" i="6"/>
  <c r="AB680" i="6"/>
  <c r="AB682" i="6"/>
  <c r="AB684" i="6"/>
  <c r="AB686" i="6"/>
  <c r="AB688" i="6"/>
  <c r="AB690" i="6"/>
  <c r="AB692" i="6"/>
  <c r="AB694" i="6"/>
  <c r="AB696" i="6"/>
  <c r="AB698" i="6"/>
  <c r="AB700" i="6"/>
  <c r="AB702" i="6"/>
  <c r="AB704" i="6"/>
  <c r="AB706" i="6"/>
  <c r="AB708" i="6"/>
  <c r="AB710" i="6"/>
  <c r="AB712" i="6"/>
  <c r="AB714" i="6"/>
  <c r="AB716" i="6"/>
  <c r="AB718" i="6"/>
  <c r="AB720" i="6"/>
  <c r="AB722" i="6"/>
  <c r="AB724" i="6"/>
  <c r="AB726" i="6"/>
  <c r="AB728" i="6"/>
  <c r="AB730" i="6"/>
  <c r="AB732" i="6"/>
  <c r="AB1847" i="6"/>
  <c r="AB91" i="6"/>
  <c r="AB207" i="6"/>
  <c r="AB281" i="6"/>
  <c r="AB283" i="6"/>
  <c r="AB287" i="6"/>
  <c r="AB289" i="6"/>
  <c r="AB291" i="6"/>
  <c r="AB293" i="6"/>
  <c r="AB295" i="6"/>
  <c r="AB297" i="6"/>
  <c r="AB299" i="6"/>
  <c r="AB301" i="6"/>
  <c r="AB303" i="6"/>
  <c r="AB305" i="6"/>
  <c r="AB307" i="6"/>
  <c r="AB309" i="6"/>
  <c r="AB311" i="6"/>
  <c r="AB313" i="6"/>
  <c r="AB315" i="6"/>
  <c r="AB317" i="6"/>
  <c r="AB319" i="6"/>
  <c r="AB321" i="6"/>
  <c r="AB323" i="6"/>
  <c r="AB325" i="6"/>
  <c r="AB327" i="6"/>
  <c r="AB329" i="6"/>
  <c r="AB331" i="6"/>
  <c r="AB333" i="6"/>
  <c r="AB335" i="6"/>
  <c r="AB337" i="6"/>
  <c r="AB339" i="6"/>
  <c r="AB341" i="6"/>
  <c r="AB343" i="6"/>
  <c r="AB345" i="6"/>
  <c r="AB347" i="6"/>
  <c r="AB349" i="6"/>
  <c r="AB351" i="6"/>
  <c r="AB353" i="6"/>
  <c r="AB355" i="6"/>
  <c r="AB357" i="6"/>
  <c r="AB359" i="6"/>
  <c r="AB361" i="6"/>
  <c r="AB363" i="6"/>
  <c r="AB365" i="6"/>
  <c r="AB367" i="6"/>
  <c r="AB369" i="6"/>
  <c r="AB371" i="6"/>
  <c r="AB373" i="6"/>
  <c r="AB375" i="6"/>
  <c r="AB377" i="6"/>
  <c r="AB379" i="6"/>
  <c r="AB381" i="6"/>
  <c r="AB402" i="6"/>
  <c r="AB521" i="6"/>
  <c r="AB523" i="6"/>
  <c r="AB525" i="6"/>
  <c r="AB527" i="6"/>
  <c r="AB529" i="6"/>
  <c r="AB531" i="6"/>
  <c r="AB533" i="6"/>
  <c r="AB535" i="6"/>
  <c r="AB537" i="6"/>
  <c r="AB539" i="6"/>
  <c r="AB541" i="6"/>
  <c r="AB543" i="6"/>
  <c r="AB545" i="6"/>
  <c r="AB547" i="6"/>
  <c r="AB549" i="6"/>
  <c r="AB551" i="6"/>
  <c r="AB553" i="6"/>
  <c r="AB555" i="6"/>
  <c r="AB557" i="6"/>
  <c r="AB559" i="6"/>
  <c r="AB561" i="6"/>
  <c r="AB563" i="6"/>
  <c r="AB565" i="6"/>
  <c r="AB567" i="6"/>
  <c r="AB569" i="6"/>
  <c r="AB571" i="6"/>
  <c r="AB573" i="6"/>
  <c r="AB575" i="6"/>
  <c r="AB577" i="6"/>
  <c r="AB579" i="6"/>
  <c r="AB581" i="6"/>
  <c r="AB583" i="6"/>
  <c r="AB585" i="6"/>
  <c r="AB587" i="6"/>
  <c r="AB449" i="6"/>
  <c r="AB520" i="6"/>
  <c r="AB526" i="6"/>
  <c r="AB532" i="6"/>
  <c r="AB538" i="6"/>
  <c r="AB544" i="6"/>
  <c r="AB550" i="6"/>
  <c r="AB556" i="6"/>
  <c r="AB562" i="6"/>
  <c r="AB568" i="6"/>
  <c r="AB574" i="6"/>
  <c r="AB580" i="6"/>
  <c r="AB586" i="6"/>
  <c r="AB665" i="6"/>
  <c r="AB677" i="6"/>
  <c r="AB689" i="6"/>
  <c r="AB701" i="6"/>
  <c r="AB713" i="6"/>
  <c r="AB725" i="6"/>
  <c r="AB814" i="6"/>
  <c r="AB816" i="6"/>
  <c r="AB818" i="6"/>
  <c r="AB820" i="6"/>
  <c r="AB822" i="6"/>
  <c r="AB824" i="6"/>
  <c r="AB826" i="6"/>
  <c r="AB828" i="6"/>
  <c r="AB830" i="6"/>
  <c r="AB832" i="6"/>
  <c r="AB834" i="6"/>
  <c r="AB836" i="6"/>
  <c r="AB838" i="6"/>
  <c r="AB840" i="6"/>
  <c r="AB842" i="6"/>
  <c r="AB844" i="6"/>
  <c r="AB846" i="6"/>
  <c r="AB848" i="6"/>
  <c r="AB850" i="6"/>
  <c r="AB852" i="6"/>
  <c r="AB854" i="6"/>
  <c r="AB856" i="6"/>
  <c r="AB858" i="6"/>
  <c r="AB860" i="6"/>
  <c r="AB869" i="6"/>
  <c r="AB922" i="6"/>
  <c r="AB924" i="6"/>
  <c r="AB206" i="6"/>
  <c r="AB396" i="6"/>
  <c r="AB451" i="6"/>
  <c r="AB459" i="6"/>
  <c r="AB463" i="6"/>
  <c r="AB467" i="6"/>
  <c r="AB471" i="6"/>
  <c r="AB475" i="6"/>
  <c r="AB479" i="6"/>
  <c r="AB483" i="6"/>
  <c r="AB487" i="6"/>
  <c r="AB491" i="6"/>
  <c r="AB495" i="6"/>
  <c r="AB499" i="6"/>
  <c r="AB503" i="6"/>
  <c r="AB507" i="6"/>
  <c r="AB511" i="6"/>
  <c r="AB515" i="6"/>
  <c r="AB518" i="6"/>
  <c r="AB589" i="6"/>
  <c r="AB595" i="6"/>
  <c r="AB601" i="6"/>
  <c r="AB607" i="6"/>
  <c r="AB613" i="6"/>
  <c r="AB619" i="6"/>
  <c r="AB625" i="6"/>
  <c r="AB631" i="6"/>
  <c r="AB637" i="6"/>
  <c r="AB643" i="6"/>
  <c r="AB649" i="6"/>
  <c r="AB655" i="6"/>
  <c r="AB663" i="6"/>
  <c r="AB675" i="6"/>
  <c r="AB687" i="6"/>
  <c r="AB699" i="6"/>
  <c r="AB711" i="6"/>
  <c r="AB723" i="6"/>
  <c r="AB862" i="6"/>
  <c r="AB871" i="6"/>
  <c r="AB873" i="6"/>
  <c r="AB875" i="6"/>
  <c r="AB398" i="6"/>
  <c r="AB453" i="6"/>
  <c r="AB460" i="6"/>
  <c r="AB464" i="6"/>
  <c r="AB468" i="6"/>
  <c r="AB472" i="6"/>
  <c r="AB476" i="6"/>
  <c r="AB480" i="6"/>
  <c r="AB484" i="6"/>
  <c r="AB488" i="6"/>
  <c r="AB492" i="6"/>
  <c r="AB496" i="6"/>
  <c r="AB500" i="6"/>
  <c r="AB504" i="6"/>
  <c r="AB508" i="6"/>
  <c r="AB512" i="6"/>
  <c r="AB524" i="6"/>
  <c r="AB530" i="6"/>
  <c r="AB536" i="6"/>
  <c r="AB542" i="6"/>
  <c r="AB548" i="6"/>
  <c r="AB554" i="6"/>
  <c r="AB560" i="6"/>
  <c r="AB566" i="6"/>
  <c r="AB572" i="6"/>
  <c r="AB578" i="6"/>
  <c r="AB584" i="6"/>
  <c r="AB661" i="6"/>
  <c r="AB673" i="6"/>
  <c r="AB685" i="6"/>
  <c r="AB697" i="6"/>
  <c r="AB709" i="6"/>
  <c r="AB721" i="6"/>
  <c r="AB733" i="6"/>
  <c r="AB735" i="6"/>
  <c r="AB737" i="6"/>
  <c r="AB739" i="6"/>
  <c r="AB741" i="6"/>
  <c r="AB743" i="6"/>
  <c r="AB745" i="6"/>
  <c r="AB747" i="6"/>
  <c r="AB749" i="6"/>
  <c r="AB751" i="6"/>
  <c r="AB753" i="6"/>
  <c r="AB755" i="6"/>
  <c r="AB757" i="6"/>
  <c r="AB759" i="6"/>
  <c r="AB761" i="6"/>
  <c r="AB763" i="6"/>
  <c r="AB765" i="6"/>
  <c r="AB767" i="6"/>
  <c r="AB769" i="6"/>
  <c r="AB771" i="6"/>
  <c r="AB773" i="6"/>
  <c r="AB775" i="6"/>
  <c r="AB777" i="6"/>
  <c r="AB779" i="6"/>
  <c r="AB781" i="6"/>
  <c r="AB783" i="6"/>
  <c r="AB785" i="6"/>
  <c r="AB787" i="6"/>
  <c r="AB789" i="6"/>
  <c r="AB791" i="6"/>
  <c r="AB793" i="6"/>
  <c r="AB795" i="6"/>
  <c r="AB797" i="6"/>
  <c r="AB799" i="6"/>
  <c r="AB801" i="6"/>
  <c r="AB803" i="6"/>
  <c r="AB805" i="6"/>
  <c r="AB807" i="6"/>
  <c r="AB809" i="6"/>
  <c r="AB811" i="6"/>
  <c r="AB1857" i="6"/>
  <c r="AB271" i="6"/>
  <c r="AB285" i="6"/>
  <c r="AB400" i="6"/>
  <c r="AB455" i="6"/>
  <c r="AB516" i="6"/>
  <c r="AB519" i="6"/>
  <c r="AB593" i="6"/>
  <c r="AB599" i="6"/>
  <c r="AB605" i="6"/>
  <c r="AB611" i="6"/>
  <c r="AB617" i="6"/>
  <c r="AB623" i="6"/>
  <c r="AB629" i="6"/>
  <c r="AB635" i="6"/>
  <c r="AB641" i="6"/>
  <c r="AB647" i="6"/>
  <c r="AB653" i="6"/>
  <c r="AB659" i="6"/>
  <c r="AB671" i="6"/>
  <c r="AB683" i="6"/>
  <c r="AB695" i="6"/>
  <c r="AB707" i="6"/>
  <c r="AB719" i="6"/>
  <c r="AB731" i="6"/>
  <c r="AB813" i="6"/>
  <c r="AB815" i="6"/>
  <c r="AB817" i="6"/>
  <c r="AB819" i="6"/>
  <c r="AB821" i="6"/>
  <c r="AB823" i="6"/>
  <c r="AB825" i="6"/>
  <c r="AB827" i="6"/>
  <c r="AB829" i="6"/>
  <c r="AB831" i="6"/>
  <c r="AB833" i="6"/>
  <c r="AB835" i="6"/>
  <c r="AB837" i="6"/>
  <c r="AB839" i="6"/>
  <c r="AB841" i="6"/>
  <c r="AB843" i="6"/>
  <c r="AB845" i="6"/>
  <c r="AB847" i="6"/>
  <c r="AB849" i="6"/>
  <c r="AB851" i="6"/>
  <c r="AB853" i="6"/>
  <c r="AB855" i="6"/>
  <c r="AB857" i="6"/>
  <c r="AB859" i="6"/>
  <c r="AB861" i="6"/>
  <c r="AB868" i="6"/>
  <c r="AB870" i="6"/>
  <c r="AB447" i="6"/>
  <c r="AB458" i="6"/>
  <c r="AB462" i="6"/>
  <c r="AB466" i="6"/>
  <c r="AB470" i="6"/>
  <c r="AB474" i="6"/>
  <c r="AB478" i="6"/>
  <c r="AB482" i="6"/>
  <c r="AB486" i="6"/>
  <c r="AB490" i="6"/>
  <c r="AB494" i="6"/>
  <c r="AB498" i="6"/>
  <c r="AB502" i="6"/>
  <c r="AB506" i="6"/>
  <c r="AB510" i="6"/>
  <c r="AB514" i="6"/>
  <c r="AB517" i="6"/>
  <c r="AB591" i="6"/>
  <c r="AB597" i="6"/>
  <c r="AB603" i="6"/>
  <c r="AB609" i="6"/>
  <c r="AB615" i="6"/>
  <c r="AB621" i="6"/>
  <c r="AB627" i="6"/>
  <c r="AB633" i="6"/>
  <c r="AB639" i="6"/>
  <c r="AB645" i="6"/>
  <c r="AB651" i="6"/>
  <c r="AB657" i="6"/>
  <c r="AB667" i="6"/>
  <c r="AB679" i="6"/>
  <c r="AB691" i="6"/>
  <c r="AB703" i="6"/>
  <c r="AB715" i="6"/>
  <c r="AB727" i="6"/>
  <c r="AB734" i="6"/>
  <c r="AB736" i="6"/>
  <c r="AB738" i="6"/>
  <c r="AB740" i="6"/>
  <c r="AB742" i="6"/>
  <c r="AB744" i="6"/>
  <c r="AB746" i="6"/>
  <c r="AB748" i="6"/>
  <c r="AB750" i="6"/>
  <c r="AB752" i="6"/>
  <c r="AB754" i="6"/>
  <c r="AB756" i="6"/>
  <c r="AB758" i="6"/>
  <c r="AB760" i="6"/>
  <c r="AB762" i="6"/>
  <c r="AB764" i="6"/>
  <c r="AB766" i="6"/>
  <c r="AB768" i="6"/>
  <c r="AB770" i="6"/>
  <c r="AB772" i="6"/>
  <c r="AB774" i="6"/>
  <c r="AB776" i="6"/>
  <c r="AB778" i="6"/>
  <c r="AB780" i="6"/>
  <c r="AB782" i="6"/>
  <c r="AB784" i="6"/>
  <c r="AB786" i="6"/>
  <c r="AB788" i="6"/>
  <c r="AB790" i="6"/>
  <c r="AB792" i="6"/>
  <c r="AB794" i="6"/>
  <c r="AB796" i="6"/>
  <c r="AB798" i="6"/>
  <c r="AB800" i="6"/>
  <c r="AB802" i="6"/>
  <c r="AB804" i="6"/>
  <c r="AB806" i="6"/>
  <c r="AB808" i="6"/>
  <c r="AB810" i="6"/>
  <c r="AB812" i="6"/>
  <c r="AB865" i="6"/>
  <c r="AB867" i="6"/>
  <c r="AB876" i="6"/>
  <c r="AB878" i="6"/>
  <c r="AB880" i="6"/>
  <c r="AB882" i="6"/>
  <c r="AB884" i="6"/>
  <c r="AB886" i="6"/>
  <c r="AB888" i="6"/>
  <c r="AB890" i="6"/>
  <c r="AB892" i="6"/>
  <c r="AB894" i="6"/>
  <c r="AB896" i="6"/>
  <c r="AB898" i="6"/>
  <c r="AB900" i="6"/>
  <c r="AB902" i="6"/>
  <c r="AB904" i="6"/>
  <c r="AB906" i="6"/>
  <c r="AB908" i="6"/>
  <c r="AB910" i="6"/>
  <c r="AB912" i="6"/>
  <c r="AB914" i="6"/>
  <c r="AB916" i="6"/>
  <c r="AB918" i="6"/>
  <c r="AB920" i="6"/>
  <c r="AB1039" i="6"/>
  <c r="AB1041" i="6"/>
  <c r="AB1090" i="6"/>
  <c r="AB1092" i="6"/>
  <c r="AB1094" i="6"/>
  <c r="AB1096" i="6"/>
  <c r="AB1098" i="6"/>
  <c r="AB1100" i="6"/>
  <c r="AB1102" i="6"/>
  <c r="AB1104" i="6"/>
  <c r="AB1106" i="6"/>
  <c r="AB1108" i="6"/>
  <c r="AB1110" i="6"/>
  <c r="AB1112" i="6"/>
  <c r="AB1114" i="6"/>
  <c r="AB1116" i="6"/>
  <c r="AB1118" i="6"/>
  <c r="AB1120" i="6"/>
  <c r="AB1122" i="6"/>
  <c r="AB1124" i="6"/>
  <c r="AB1126" i="6"/>
  <c r="AB1128" i="6"/>
  <c r="AB1130" i="6"/>
  <c r="AB1132" i="6"/>
  <c r="AB1134" i="6"/>
  <c r="AB1136" i="6"/>
  <c r="AB1138" i="6"/>
  <c r="AB1140" i="6"/>
  <c r="AB1142" i="6"/>
  <c r="AB1144" i="6"/>
  <c r="AB1146" i="6"/>
  <c r="AB1148" i="6"/>
  <c r="AB1150" i="6"/>
  <c r="AB1152" i="6"/>
  <c r="AB1154" i="6"/>
  <c r="AB1156" i="6"/>
  <c r="AB1158" i="6"/>
  <c r="AB1160" i="6"/>
  <c r="AB1162" i="6"/>
  <c r="AB1164" i="6"/>
  <c r="AB1166" i="6"/>
  <c r="AB1168" i="6"/>
  <c r="AB1170" i="6"/>
  <c r="AB1172" i="6"/>
  <c r="AB1174" i="6"/>
  <c r="AB1176" i="6"/>
  <c r="AB1178" i="6"/>
  <c r="AB461" i="6"/>
  <c r="AB485" i="6"/>
  <c r="AB509" i="6"/>
  <c r="AB693" i="6"/>
  <c r="AB863" i="6"/>
  <c r="AB872" i="6"/>
  <c r="AB889" i="6"/>
  <c r="AB893" i="6"/>
  <c r="AB899" i="6"/>
  <c r="AB905" i="6"/>
  <c r="AB911" i="6"/>
  <c r="AB917" i="6"/>
  <c r="AB925" i="6"/>
  <c r="AB931" i="6"/>
  <c r="AB934" i="6"/>
  <c r="AB941" i="6"/>
  <c r="AB946" i="6"/>
  <c r="AB953" i="6"/>
  <c r="AB958" i="6"/>
  <c r="AB965" i="6"/>
  <c r="AB970" i="6"/>
  <c r="AB977" i="6"/>
  <c r="AB982" i="6"/>
  <c r="AB989" i="6"/>
  <c r="AB994" i="6"/>
  <c r="AB1001" i="6"/>
  <c r="AB1006" i="6"/>
  <c r="AB1013" i="6"/>
  <c r="AB1018" i="6"/>
  <c r="AB1025" i="6"/>
  <c r="AB1030" i="6"/>
  <c r="AB1037" i="6"/>
  <c r="AB1046" i="6"/>
  <c r="AB1051" i="6"/>
  <c r="AB1058" i="6"/>
  <c r="AB1063" i="6"/>
  <c r="AB1070" i="6"/>
  <c r="AB1077" i="6"/>
  <c r="AB1084" i="6"/>
  <c r="AB1089" i="6"/>
  <c r="AB1091" i="6"/>
  <c r="AB1103" i="6"/>
  <c r="AB1115" i="6"/>
  <c r="AB1127" i="6"/>
  <c r="AB1139" i="6"/>
  <c r="AB1151" i="6"/>
  <c r="AB1163" i="6"/>
  <c r="AB1175" i="6"/>
  <c r="AB1297" i="6"/>
  <c r="AB1299" i="6"/>
  <c r="AB1358" i="6"/>
  <c r="AB1360" i="6"/>
  <c r="AB1362" i="6"/>
  <c r="AB1364" i="6"/>
  <c r="AB1366" i="6"/>
  <c r="AB1368" i="6"/>
  <c r="AB1370" i="6"/>
  <c r="AB1372" i="6"/>
  <c r="AB1374" i="6"/>
  <c r="AB1376" i="6"/>
  <c r="AB465" i="6"/>
  <c r="AB489" i="6"/>
  <c r="AB513" i="6"/>
  <c r="AB528" i="6"/>
  <c r="AB546" i="6"/>
  <c r="AB564" i="6"/>
  <c r="AB582" i="6"/>
  <c r="AB681" i="6"/>
  <c r="AB879" i="6"/>
  <c r="AB885" i="6"/>
  <c r="AB923" i="6"/>
  <c r="AB926" i="6"/>
  <c r="AB932" i="6"/>
  <c r="AB939" i="6"/>
  <c r="AB944" i="6"/>
  <c r="AB951" i="6"/>
  <c r="AB956" i="6"/>
  <c r="AB963" i="6"/>
  <c r="AB968" i="6"/>
  <c r="AB975" i="6"/>
  <c r="AB980" i="6"/>
  <c r="AB987" i="6"/>
  <c r="AB992" i="6"/>
  <c r="AB999" i="6"/>
  <c r="AB1004" i="6"/>
  <c r="AB1011" i="6"/>
  <c r="AB1016" i="6"/>
  <c r="AB1023" i="6"/>
  <c r="AB1028" i="6"/>
  <c r="AB1035" i="6"/>
  <c r="AB1044" i="6"/>
  <c r="AB1049" i="6"/>
  <c r="AB1056" i="6"/>
  <c r="AB1061" i="6"/>
  <c r="AB1068" i="6"/>
  <c r="AB1073" i="6"/>
  <c r="AB1075" i="6"/>
  <c r="AB1082" i="6"/>
  <c r="AB1087" i="6"/>
  <c r="AB1101" i="6"/>
  <c r="AB1113" i="6"/>
  <c r="AB1125" i="6"/>
  <c r="AB1137" i="6"/>
  <c r="AB1149" i="6"/>
  <c r="AB1161" i="6"/>
  <c r="AB1173" i="6"/>
  <c r="AB1180" i="6"/>
  <c r="AB1182" i="6"/>
  <c r="AB1184" i="6"/>
  <c r="AB1186" i="6"/>
  <c r="AB1188" i="6"/>
  <c r="AB1190" i="6"/>
  <c r="AB1192" i="6"/>
  <c r="AB1194" i="6"/>
  <c r="AB1196" i="6"/>
  <c r="AB1198" i="6"/>
  <c r="AB1200" i="6"/>
  <c r="AB1202" i="6"/>
  <c r="AB1204" i="6"/>
  <c r="AB1206" i="6"/>
  <c r="AB1208" i="6"/>
  <c r="AB1210" i="6"/>
  <c r="AB1301" i="6"/>
  <c r="AB1378" i="6"/>
  <c r="AB1380" i="6"/>
  <c r="AB1382" i="6"/>
  <c r="AB8" i="6"/>
  <c r="AB10" i="6"/>
  <c r="AB12" i="6"/>
  <c r="AB14" i="6"/>
  <c r="AB16" i="6"/>
  <c r="AB18" i="6"/>
  <c r="AB20" i="6"/>
  <c r="AB22" i="6"/>
  <c r="AB24" i="6"/>
  <c r="AB26" i="6"/>
  <c r="AB28" i="6"/>
  <c r="AB30" i="6"/>
  <c r="AB32" i="6"/>
  <c r="AB34" i="6"/>
  <c r="AB36" i="6"/>
  <c r="AB38" i="6"/>
  <c r="AB40" i="6"/>
  <c r="AB42" i="6"/>
  <c r="AB44" i="6"/>
  <c r="AB6" i="6"/>
  <c r="AG8" i="6"/>
  <c r="AG10" i="6"/>
  <c r="AG12" i="6"/>
  <c r="AG14" i="6"/>
  <c r="AG16" i="6"/>
  <c r="AG18" i="6"/>
  <c r="AG20" i="6"/>
  <c r="AG22" i="6"/>
  <c r="AG24" i="6"/>
  <c r="AG26" i="6"/>
  <c r="AG28" i="6"/>
  <c r="AG30" i="6"/>
  <c r="AG32" i="6"/>
  <c r="AG34" i="6"/>
  <c r="AG36" i="6"/>
  <c r="AG38" i="6"/>
  <c r="AG40" i="6"/>
  <c r="AG42" i="6"/>
  <c r="AG44" i="6"/>
  <c r="AG51" i="6"/>
  <c r="AG53" i="6"/>
  <c r="AG55" i="6"/>
  <c r="AG57" i="6"/>
  <c r="AG59" i="6"/>
  <c r="AG61" i="6"/>
  <c r="AG63" i="6"/>
  <c r="AG65" i="6"/>
  <c r="AG67" i="6"/>
  <c r="AG69" i="6"/>
  <c r="AG71" i="6"/>
  <c r="AG73" i="6"/>
  <c r="AG75" i="6"/>
  <c r="AG77" i="6"/>
  <c r="AG79" i="6"/>
  <c r="AG81" i="6"/>
  <c r="AG83" i="6"/>
  <c r="AG85" i="6"/>
  <c r="AG87" i="6"/>
  <c r="AG89" i="6"/>
  <c r="AG91" i="6"/>
  <c r="AG93" i="6"/>
  <c r="AG95" i="6"/>
  <c r="AG97" i="6"/>
  <c r="AG99" i="6"/>
  <c r="AG101" i="6"/>
  <c r="AG103" i="6"/>
  <c r="AG105" i="6"/>
  <c r="AG107" i="6"/>
  <c r="AG109" i="6"/>
  <c r="AG111" i="6"/>
  <c r="AG113" i="6"/>
  <c r="AG115" i="6"/>
  <c r="AG117" i="6"/>
  <c r="AG119" i="6"/>
  <c r="AG121" i="6"/>
  <c r="AG123" i="6"/>
  <c r="AG125" i="6"/>
  <c r="AG127" i="6"/>
  <c r="AG129" i="6"/>
  <c r="AG131" i="6"/>
  <c r="AG133" i="6"/>
  <c r="AG135" i="6"/>
  <c r="AG137" i="6"/>
  <c r="AG139" i="6"/>
  <c r="AG141" i="6"/>
  <c r="AB469" i="6"/>
  <c r="AB493" i="6"/>
  <c r="AB669" i="6"/>
  <c r="AB864" i="6"/>
  <c r="AB874" i="6"/>
  <c r="AB897" i="6"/>
  <c r="AB903" i="6"/>
  <c r="AB909" i="6"/>
  <c r="AB915" i="6"/>
  <c r="AB929" i="6"/>
  <c r="AB937" i="6"/>
  <c r="AB942" i="6"/>
  <c r="AB949" i="6"/>
  <c r="AB954" i="6"/>
  <c r="AB961" i="6"/>
  <c r="AB966" i="6"/>
  <c r="AB973" i="6"/>
  <c r="AB978" i="6"/>
  <c r="AB985" i="6"/>
  <c r="AB990" i="6"/>
  <c r="AB997" i="6"/>
  <c r="AB1002" i="6"/>
  <c r="AB1009" i="6"/>
  <c r="AB1014" i="6"/>
  <c r="AB1021" i="6"/>
  <c r="AB1026" i="6"/>
  <c r="AB1033" i="6"/>
  <c r="AB1040" i="6"/>
  <c r="AB1042" i="6"/>
  <c r="AB1047" i="6"/>
  <c r="AB1054" i="6"/>
  <c r="AB1059" i="6"/>
  <c r="AB1066" i="6"/>
  <c r="AB1071" i="6"/>
  <c r="AB1080" i="6"/>
  <c r="AB1085" i="6"/>
  <c r="AB1099" i="6"/>
  <c r="AB1111" i="6"/>
  <c r="AB1123" i="6"/>
  <c r="AB1135" i="6"/>
  <c r="AB1147" i="6"/>
  <c r="AB1159" i="6"/>
  <c r="AB1171" i="6"/>
  <c r="AB1212" i="6"/>
  <c r="AB1214" i="6"/>
  <c r="AB1216" i="6"/>
  <c r="AB1218" i="6"/>
  <c r="AB1220" i="6"/>
  <c r="AB1222" i="6"/>
  <c r="AB1224" i="6"/>
  <c r="AB1226" i="6"/>
  <c r="AB1228" i="6"/>
  <c r="AB1230" i="6"/>
  <c r="AB1232" i="6"/>
  <c r="AB1234" i="6"/>
  <c r="AB1236" i="6"/>
  <c r="AB1238" i="6"/>
  <c r="AB1240" i="6"/>
  <c r="AB1242" i="6"/>
  <c r="AB1244" i="6"/>
  <c r="AB1246" i="6"/>
  <c r="AB1248" i="6"/>
  <c r="AB1250" i="6"/>
  <c r="AB1252" i="6"/>
  <c r="AB1254" i="6"/>
  <c r="AB1256" i="6"/>
  <c r="AB1258" i="6"/>
  <c r="AB1260" i="6"/>
  <c r="AB1262" i="6"/>
  <c r="AB1264" i="6"/>
  <c r="AB1266" i="6"/>
  <c r="AB1268" i="6"/>
  <c r="AB1270" i="6"/>
  <c r="AB1272" i="6"/>
  <c r="AB1274" i="6"/>
  <c r="AB1276" i="6"/>
  <c r="AB1278" i="6"/>
  <c r="AB1280" i="6"/>
  <c r="AB1282" i="6"/>
  <c r="AB1284" i="6"/>
  <c r="AB1286" i="6"/>
  <c r="AB1288" i="6"/>
  <c r="AB1290" i="6"/>
  <c r="AB1292" i="6"/>
  <c r="AB1294" i="6"/>
  <c r="AB1303" i="6"/>
  <c r="AB1305" i="6"/>
  <c r="AB1307" i="6"/>
  <c r="AB1309" i="6"/>
  <c r="AB1311" i="6"/>
  <c r="AB1313" i="6"/>
  <c r="AB1315" i="6"/>
  <c r="AB1317" i="6"/>
  <c r="AB1319" i="6"/>
  <c r="AB1321" i="6"/>
  <c r="AB1323" i="6"/>
  <c r="AB1325" i="6"/>
  <c r="AB1327" i="6"/>
  <c r="AB1329" i="6"/>
  <c r="AB1331" i="6"/>
  <c r="AB1333" i="6"/>
  <c r="AB1335" i="6"/>
  <c r="AB1337" i="6"/>
  <c r="AB1339" i="6"/>
  <c r="AB1341" i="6"/>
  <c r="AB1343" i="6"/>
  <c r="AB1345" i="6"/>
  <c r="AB1347" i="6"/>
  <c r="AB1349" i="6"/>
  <c r="AB1351" i="6"/>
  <c r="AB1353" i="6"/>
  <c r="AB1355" i="6"/>
  <c r="AB473" i="6"/>
  <c r="AB497" i="6"/>
  <c r="AB534" i="6"/>
  <c r="AB552" i="6"/>
  <c r="AB570" i="6"/>
  <c r="AB588" i="6"/>
  <c r="AB729" i="6"/>
  <c r="AB881" i="6"/>
  <c r="AB887" i="6"/>
  <c r="AB891" i="6"/>
  <c r="AB921" i="6"/>
  <c r="AB930" i="6"/>
  <c r="AB935" i="6"/>
  <c r="AB940" i="6"/>
  <c r="AB947" i="6"/>
  <c r="AB952" i="6"/>
  <c r="AB959" i="6"/>
  <c r="AB964" i="6"/>
  <c r="AB971" i="6"/>
  <c r="AB976" i="6"/>
  <c r="AB983" i="6"/>
  <c r="AB988" i="6"/>
  <c r="AB995" i="6"/>
  <c r="AB1000" i="6"/>
  <c r="AB1007" i="6"/>
  <c r="AB1012" i="6"/>
  <c r="AB1019" i="6"/>
  <c r="AB1024" i="6"/>
  <c r="AB1031" i="6"/>
  <c r="AB1036" i="6"/>
  <c r="AB1038" i="6"/>
  <c r="AB1045" i="6"/>
  <c r="AB1052" i="6"/>
  <c r="AB1057" i="6"/>
  <c r="AB1064" i="6"/>
  <c r="AB1069" i="6"/>
  <c r="AB1078" i="6"/>
  <c r="AB1083" i="6"/>
  <c r="AB1097" i="6"/>
  <c r="AB1109" i="6"/>
  <c r="AB1121" i="6"/>
  <c r="AB1133" i="6"/>
  <c r="AB1145" i="6"/>
  <c r="AB1157" i="6"/>
  <c r="AB1169" i="6"/>
  <c r="AB1296" i="6"/>
  <c r="AB1298" i="6"/>
  <c r="AB1357" i="6"/>
  <c r="AB1359" i="6"/>
  <c r="AB1361" i="6"/>
  <c r="AB1363" i="6"/>
  <c r="AB1365" i="6"/>
  <c r="AB1367" i="6"/>
  <c r="AB1369" i="6"/>
  <c r="AB1371" i="6"/>
  <c r="AB1373" i="6"/>
  <c r="AB1375" i="6"/>
  <c r="AB1377" i="6"/>
  <c r="AB457" i="6"/>
  <c r="AB481" i="6"/>
  <c r="AB505" i="6"/>
  <c r="AB522" i="6"/>
  <c r="AB540" i="6"/>
  <c r="AB558" i="6"/>
  <c r="AB576" i="6"/>
  <c r="AB705" i="6"/>
  <c r="AB877" i="6"/>
  <c r="AB883" i="6"/>
  <c r="AB928" i="6"/>
  <c r="AB936" i="6"/>
  <c r="AB943" i="6"/>
  <c r="AB948" i="6"/>
  <c r="AB955" i="6"/>
  <c r="AB960" i="6"/>
  <c r="AB967" i="6"/>
  <c r="AB972" i="6"/>
  <c r="AB979" i="6"/>
  <c r="AB984" i="6"/>
  <c r="AB991" i="6"/>
  <c r="AB996" i="6"/>
  <c r="AB1003" i="6"/>
  <c r="AB1008" i="6"/>
  <c r="AB1015" i="6"/>
  <c r="AB1020" i="6"/>
  <c r="AB1027" i="6"/>
  <c r="AB1032" i="6"/>
  <c r="AB1048" i="6"/>
  <c r="AB1053" i="6"/>
  <c r="AB1060" i="6"/>
  <c r="AB1065" i="6"/>
  <c r="AB1072" i="6"/>
  <c r="AB1079" i="6"/>
  <c r="AB1086" i="6"/>
  <c r="AB1093" i="6"/>
  <c r="AB1105" i="6"/>
  <c r="AB1117" i="6"/>
  <c r="AB1129" i="6"/>
  <c r="AB1141" i="6"/>
  <c r="AB1153" i="6"/>
  <c r="AB1165" i="6"/>
  <c r="AB1177" i="6"/>
  <c r="AB1213" i="6"/>
  <c r="AB1215" i="6"/>
  <c r="AB1217" i="6"/>
  <c r="AB1219" i="6"/>
  <c r="AB1221" i="6"/>
  <c r="AB1223" i="6"/>
  <c r="AB1225" i="6"/>
  <c r="AB1227" i="6"/>
  <c r="AB1229" i="6"/>
  <c r="AB1231" i="6"/>
  <c r="AB1233" i="6"/>
  <c r="AB1235" i="6"/>
  <c r="AB1237" i="6"/>
  <c r="AB1239" i="6"/>
  <c r="AB1241" i="6"/>
  <c r="AB1243" i="6"/>
  <c r="AB1245" i="6"/>
  <c r="AB1247" i="6"/>
  <c r="AB1249" i="6"/>
  <c r="AB1251" i="6"/>
  <c r="AB1253" i="6"/>
  <c r="AB1255" i="6"/>
  <c r="AB1257" i="6"/>
  <c r="AB1259" i="6"/>
  <c r="AB1261" i="6"/>
  <c r="AB1263" i="6"/>
  <c r="AB1265" i="6"/>
  <c r="AB1267" i="6"/>
  <c r="AB1269" i="6"/>
  <c r="AB1271" i="6"/>
  <c r="AB1273" i="6"/>
  <c r="AB1275" i="6"/>
  <c r="AB1277" i="6"/>
  <c r="AB1279" i="6"/>
  <c r="AB1281" i="6"/>
  <c r="AB1283" i="6"/>
  <c r="AB1285" i="6"/>
  <c r="AB1287" i="6"/>
  <c r="AB1289" i="6"/>
  <c r="AB1291" i="6"/>
  <c r="AB1293" i="6"/>
  <c r="AB1295" i="6"/>
  <c r="AB1302" i="6"/>
  <c r="AB1304" i="6"/>
  <c r="AB1306" i="6"/>
  <c r="AB1308" i="6"/>
  <c r="AB1310" i="6"/>
  <c r="AB1312" i="6"/>
  <c r="AB1314" i="6"/>
  <c r="AB1316" i="6"/>
  <c r="AB1318" i="6"/>
  <c r="AB1320" i="6"/>
  <c r="AB1322" i="6"/>
  <c r="AB1324" i="6"/>
  <c r="AB1326" i="6"/>
  <c r="AB1328" i="6"/>
  <c r="AB1330" i="6"/>
  <c r="AB1332" i="6"/>
  <c r="AB1334" i="6"/>
  <c r="AB1336" i="6"/>
  <c r="AB1338" i="6"/>
  <c r="AB1340" i="6"/>
  <c r="AB1342" i="6"/>
  <c r="AB1344" i="6"/>
  <c r="AB1346" i="6"/>
  <c r="AB1348" i="6"/>
  <c r="AB1350" i="6"/>
  <c r="AB1352" i="6"/>
  <c r="AB1354" i="6"/>
  <c r="AB1356" i="6"/>
  <c r="AB717" i="6"/>
  <c r="AB927" i="6"/>
  <c r="AB957" i="6"/>
  <c r="AB986" i="6"/>
  <c r="AB1029" i="6"/>
  <c r="AB1067" i="6"/>
  <c r="AB1119" i="6"/>
  <c r="AB1189" i="6"/>
  <c r="AB1201" i="6"/>
  <c r="AB1381" i="6"/>
  <c r="AB17" i="6"/>
  <c r="AB29" i="6"/>
  <c r="AB41" i="6"/>
  <c r="AG13" i="6"/>
  <c r="AG25" i="6"/>
  <c r="AG37" i="6"/>
  <c r="AG54" i="6"/>
  <c r="AG66" i="6"/>
  <c r="AG78" i="6"/>
  <c r="AG90" i="6"/>
  <c r="AG102" i="6"/>
  <c r="AG112" i="6"/>
  <c r="AG118" i="6"/>
  <c r="AG124" i="6"/>
  <c r="AG130" i="6"/>
  <c r="AG145" i="6"/>
  <c r="AG152" i="6"/>
  <c r="AG157" i="6"/>
  <c r="AG164" i="6"/>
  <c r="AG169" i="6"/>
  <c r="AG176" i="6"/>
  <c r="AG181" i="6"/>
  <c r="AG188" i="6"/>
  <c r="AG193" i="6"/>
  <c r="AG200" i="6"/>
  <c r="AG205" i="6"/>
  <c r="AG212" i="6"/>
  <c r="AG217" i="6"/>
  <c r="AG224" i="6"/>
  <c r="AG229" i="6"/>
  <c r="AG236" i="6"/>
  <c r="AG241" i="6"/>
  <c r="AG248" i="6"/>
  <c r="AG253" i="6"/>
  <c r="AG260" i="6"/>
  <c r="AG265" i="6"/>
  <c r="AG272" i="6"/>
  <c r="AG277" i="6"/>
  <c r="AG284" i="6"/>
  <c r="AG289" i="6"/>
  <c r="AG296" i="6"/>
  <c r="AG301" i="6"/>
  <c r="AG308" i="6"/>
  <c r="AG313" i="6"/>
  <c r="AG320" i="6"/>
  <c r="AG325" i="6"/>
  <c r="AG332" i="6"/>
  <c r="AG337" i="6"/>
  <c r="AG344" i="6"/>
  <c r="AG349" i="6"/>
  <c r="AG356" i="6"/>
  <c r="AG361" i="6"/>
  <c r="AB901" i="6"/>
  <c r="AB919" i="6"/>
  <c r="AB945" i="6"/>
  <c r="AB974" i="6"/>
  <c r="AB1017" i="6"/>
  <c r="AB1055" i="6"/>
  <c r="AB1081" i="6"/>
  <c r="AB1107" i="6"/>
  <c r="AB1179" i="6"/>
  <c r="AB1191" i="6"/>
  <c r="AB1203" i="6"/>
  <c r="AB7" i="6"/>
  <c r="AB19" i="6"/>
  <c r="AB31" i="6"/>
  <c r="AB43" i="6"/>
  <c r="AG15" i="6"/>
  <c r="AG27" i="6"/>
  <c r="AG39" i="6"/>
  <c r="AG56" i="6"/>
  <c r="AG68" i="6"/>
  <c r="AG80" i="6"/>
  <c r="AG92" i="6"/>
  <c r="AG104" i="6"/>
  <c r="AG143" i="6"/>
  <c r="AG150" i="6"/>
  <c r="AG155" i="6"/>
  <c r="AG162" i="6"/>
  <c r="AG167" i="6"/>
  <c r="AG174" i="6"/>
  <c r="AG179" i="6"/>
  <c r="AG186" i="6"/>
  <c r="AG191" i="6"/>
  <c r="AG198" i="6"/>
  <c r="AG203" i="6"/>
  <c r="AG210" i="6"/>
  <c r="AG215" i="6"/>
  <c r="AG222" i="6"/>
  <c r="AG227" i="6"/>
  <c r="AG234" i="6"/>
  <c r="AG239" i="6"/>
  <c r="AG246" i="6"/>
  <c r="AG251" i="6"/>
  <c r="AG258" i="6"/>
  <c r="AG263" i="6"/>
  <c r="AG270" i="6"/>
  <c r="AG275" i="6"/>
  <c r="AG282" i="6"/>
  <c r="AG287" i="6"/>
  <c r="AG294" i="6"/>
  <c r="AG299" i="6"/>
  <c r="AG306" i="6"/>
  <c r="AG311" i="6"/>
  <c r="AG318" i="6"/>
  <c r="AG323" i="6"/>
  <c r="AG330" i="6"/>
  <c r="AG335" i="6"/>
  <c r="AG342" i="6"/>
  <c r="AG347" i="6"/>
  <c r="AG354" i="6"/>
  <c r="AG359" i="6"/>
  <c r="AG366" i="6"/>
  <c r="AG368" i="6"/>
  <c r="AG370" i="6"/>
  <c r="AG372" i="6"/>
  <c r="AG374" i="6"/>
  <c r="AG376" i="6"/>
  <c r="AG378" i="6"/>
  <c r="AG380" i="6"/>
  <c r="AG382" i="6"/>
  <c r="AG384" i="6"/>
  <c r="AG386" i="6"/>
  <c r="AG388" i="6"/>
  <c r="AG390" i="6"/>
  <c r="AG392" i="6"/>
  <c r="AG394" i="6"/>
  <c r="AG396" i="6"/>
  <c r="AG398" i="6"/>
  <c r="AG400" i="6"/>
  <c r="AG402" i="6"/>
  <c r="AG404" i="6"/>
  <c r="AG406" i="6"/>
  <c r="AG408" i="6"/>
  <c r="AG410" i="6"/>
  <c r="AG412" i="6"/>
  <c r="AG414" i="6"/>
  <c r="AG416" i="6"/>
  <c r="AG418" i="6"/>
  <c r="AG420" i="6"/>
  <c r="AG422" i="6"/>
  <c r="AG424" i="6"/>
  <c r="AG426" i="6"/>
  <c r="AG428" i="6"/>
  <c r="AG430" i="6"/>
  <c r="AG432" i="6"/>
  <c r="AG434" i="6"/>
  <c r="AG436" i="6"/>
  <c r="AG438" i="6"/>
  <c r="AG440" i="6"/>
  <c r="AG442" i="6"/>
  <c r="AG444" i="6"/>
  <c r="AG446" i="6"/>
  <c r="AG448" i="6"/>
  <c r="AG450" i="6"/>
  <c r="AG452" i="6"/>
  <c r="AG454" i="6"/>
  <c r="AG456" i="6"/>
  <c r="AG458" i="6"/>
  <c r="AG460" i="6"/>
  <c r="AG462" i="6"/>
  <c r="AG464" i="6"/>
  <c r="AG466" i="6"/>
  <c r="AG468" i="6"/>
  <c r="AG470" i="6"/>
  <c r="AG472" i="6"/>
  <c r="AG474" i="6"/>
  <c r="AG476" i="6"/>
  <c r="AG478" i="6"/>
  <c r="AG480" i="6"/>
  <c r="AG482" i="6"/>
  <c r="AG484" i="6"/>
  <c r="AG486" i="6"/>
  <c r="AG488" i="6"/>
  <c r="AG490" i="6"/>
  <c r="AG492" i="6"/>
  <c r="AG494" i="6"/>
  <c r="AG496" i="6"/>
  <c r="AG498" i="6"/>
  <c r="AG500" i="6"/>
  <c r="AG502" i="6"/>
  <c r="AG504" i="6"/>
  <c r="AG506" i="6"/>
  <c r="AG508" i="6"/>
  <c r="AG510" i="6"/>
  <c r="AG512" i="6"/>
  <c r="AG514" i="6"/>
  <c r="AG516" i="6"/>
  <c r="AG518" i="6"/>
  <c r="AG520" i="6"/>
  <c r="AG522" i="6"/>
  <c r="AG524" i="6"/>
  <c r="AG526" i="6"/>
  <c r="AG528" i="6"/>
  <c r="AG530" i="6"/>
  <c r="AG532" i="6"/>
  <c r="AG534" i="6"/>
  <c r="AG536" i="6"/>
  <c r="AG538" i="6"/>
  <c r="AG540" i="6"/>
  <c r="AG542" i="6"/>
  <c r="AG544" i="6"/>
  <c r="AG546" i="6"/>
  <c r="AG548" i="6"/>
  <c r="AG550" i="6"/>
  <c r="AG552" i="6"/>
  <c r="AG554" i="6"/>
  <c r="AG556" i="6"/>
  <c r="AG558" i="6"/>
  <c r="AG560" i="6"/>
  <c r="AG562" i="6"/>
  <c r="AG564" i="6"/>
  <c r="AG566" i="6"/>
  <c r="AG568" i="6"/>
  <c r="AG570" i="6"/>
  <c r="AG572" i="6"/>
  <c r="AG574" i="6"/>
  <c r="AG576" i="6"/>
  <c r="AG578" i="6"/>
  <c r="AG580" i="6"/>
  <c r="AG582" i="6"/>
  <c r="AG584" i="6"/>
  <c r="AG586" i="6"/>
  <c r="AG588" i="6"/>
  <c r="AG590" i="6"/>
  <c r="AG592" i="6"/>
  <c r="AG594" i="6"/>
  <c r="AG596" i="6"/>
  <c r="AG598" i="6"/>
  <c r="AG600" i="6"/>
  <c r="AG602" i="6"/>
  <c r="AG604" i="6"/>
  <c r="AG606" i="6"/>
  <c r="AG608" i="6"/>
  <c r="AG610" i="6"/>
  <c r="AG612" i="6"/>
  <c r="AG614" i="6"/>
  <c r="AG616" i="6"/>
  <c r="AG618" i="6"/>
  <c r="AG620" i="6"/>
  <c r="AG622" i="6"/>
  <c r="AG624" i="6"/>
  <c r="AG626" i="6"/>
  <c r="AG628" i="6"/>
  <c r="AG630" i="6"/>
  <c r="AG632" i="6"/>
  <c r="AG634" i="6"/>
  <c r="AG636" i="6"/>
  <c r="AG638" i="6"/>
  <c r="AG640" i="6"/>
  <c r="AG642" i="6"/>
  <c r="AG644" i="6"/>
  <c r="AG646" i="6"/>
  <c r="AG648" i="6"/>
  <c r="AG650" i="6"/>
  <c r="AG652" i="6"/>
  <c r="AG654" i="6"/>
  <c r="AG656" i="6"/>
  <c r="AG658" i="6"/>
  <c r="AG660" i="6"/>
  <c r="AG662" i="6"/>
  <c r="AG664" i="6"/>
  <c r="AG666" i="6"/>
  <c r="AG668" i="6"/>
  <c r="AG670" i="6"/>
  <c r="AG672" i="6"/>
  <c r="AG674" i="6"/>
  <c r="AG676" i="6"/>
  <c r="AG678" i="6"/>
  <c r="AG680" i="6"/>
  <c r="AG682" i="6"/>
  <c r="AG684" i="6"/>
  <c r="AG686" i="6"/>
  <c r="AG688" i="6"/>
  <c r="AG690" i="6"/>
  <c r="AG692" i="6"/>
  <c r="AG694" i="6"/>
  <c r="AG696" i="6"/>
  <c r="AG698" i="6"/>
  <c r="AG700" i="6"/>
  <c r="AG702" i="6"/>
  <c r="AG704" i="6"/>
  <c r="AG706" i="6"/>
  <c r="AG708" i="6"/>
  <c r="AG710" i="6"/>
  <c r="AG712" i="6"/>
  <c r="AG714" i="6"/>
  <c r="AG716" i="6"/>
  <c r="AG718" i="6"/>
  <c r="AG720" i="6"/>
  <c r="AG722" i="6"/>
  <c r="AG724" i="6"/>
  <c r="AG726" i="6"/>
  <c r="AG728" i="6"/>
  <c r="AG730" i="6"/>
  <c r="AG732" i="6"/>
  <c r="AG734" i="6"/>
  <c r="AG736" i="6"/>
  <c r="AG738" i="6"/>
  <c r="AG740" i="6"/>
  <c r="AG742" i="6"/>
  <c r="AG744" i="6"/>
  <c r="AG746" i="6"/>
  <c r="AG748" i="6"/>
  <c r="AG750" i="6"/>
  <c r="AG752" i="6"/>
  <c r="AG754" i="6"/>
  <c r="AG756" i="6"/>
  <c r="AG758" i="6"/>
  <c r="AG760" i="6"/>
  <c r="AG762" i="6"/>
  <c r="AG764" i="6"/>
  <c r="AG766" i="6"/>
  <c r="AG768" i="6"/>
  <c r="AG770" i="6"/>
  <c r="AG772" i="6"/>
  <c r="AG774" i="6"/>
  <c r="AG776" i="6"/>
  <c r="AG778" i="6"/>
  <c r="AG780" i="6"/>
  <c r="AG782" i="6"/>
  <c r="AG784" i="6"/>
  <c r="AG786" i="6"/>
  <c r="AG788" i="6"/>
  <c r="AG790" i="6"/>
  <c r="AG792" i="6"/>
  <c r="AG794" i="6"/>
  <c r="AB933" i="6"/>
  <c r="AB962" i="6"/>
  <c r="AB1005" i="6"/>
  <c r="AB1034" i="6"/>
  <c r="AB1043" i="6"/>
  <c r="AB1095" i="6"/>
  <c r="AB1167" i="6"/>
  <c r="AB1181" i="6"/>
  <c r="AB1193" i="6"/>
  <c r="AB1205" i="6"/>
  <c r="AB9" i="6"/>
  <c r="AB21" i="6"/>
  <c r="AB33" i="6"/>
  <c r="AB45" i="6"/>
  <c r="AG17" i="6"/>
  <c r="AG29" i="6"/>
  <c r="AG41" i="6"/>
  <c r="AG58" i="6"/>
  <c r="AG70" i="6"/>
  <c r="AG82" i="6"/>
  <c r="AG94" i="6"/>
  <c r="AG106" i="6"/>
  <c r="AG114" i="6"/>
  <c r="AG120" i="6"/>
  <c r="AG126" i="6"/>
  <c r="AG132" i="6"/>
  <c r="AG136" i="6"/>
  <c r="AG140" i="6"/>
  <c r="AG148" i="6"/>
  <c r="AG153" i="6"/>
  <c r="AG160" i="6"/>
  <c r="AG165" i="6"/>
  <c r="AG172" i="6"/>
  <c r="AG177" i="6"/>
  <c r="AG184" i="6"/>
  <c r="AG189" i="6"/>
  <c r="AG196" i="6"/>
  <c r="AG201" i="6"/>
  <c r="AG208" i="6"/>
  <c r="AG213" i="6"/>
  <c r="AG220" i="6"/>
  <c r="AG225" i="6"/>
  <c r="AG232" i="6"/>
  <c r="AG237" i="6"/>
  <c r="AG244" i="6"/>
  <c r="AG249" i="6"/>
  <c r="AG256" i="6"/>
  <c r="AG261" i="6"/>
  <c r="AG268" i="6"/>
  <c r="AG273" i="6"/>
  <c r="AG280" i="6"/>
  <c r="AG285" i="6"/>
  <c r="AG292" i="6"/>
  <c r="AG297" i="6"/>
  <c r="AG304" i="6"/>
  <c r="AG309" i="6"/>
  <c r="AG316" i="6"/>
  <c r="AG321" i="6"/>
  <c r="AG328" i="6"/>
  <c r="AG333" i="6"/>
  <c r="AG340" i="6"/>
  <c r="AG345" i="6"/>
  <c r="AG352" i="6"/>
  <c r="AG357" i="6"/>
  <c r="AG364" i="6"/>
  <c r="AB907" i="6"/>
  <c r="AB950" i="6"/>
  <c r="AB993" i="6"/>
  <c r="AB1022" i="6"/>
  <c r="AB1074" i="6"/>
  <c r="AB1155" i="6"/>
  <c r="AB1183" i="6"/>
  <c r="AB1195" i="6"/>
  <c r="AB1207" i="6"/>
  <c r="AB11" i="6"/>
  <c r="AB23" i="6"/>
  <c r="AB35" i="6"/>
  <c r="AG7" i="6"/>
  <c r="AG19" i="6"/>
  <c r="AG31" i="6"/>
  <c r="AG43" i="6"/>
  <c r="AG60" i="6"/>
  <c r="AG72" i="6"/>
  <c r="AG84" i="6"/>
  <c r="AG96" i="6"/>
  <c r="AG108" i="6"/>
  <c r="AG146" i="6"/>
  <c r="AG151" i="6"/>
  <c r="AG158" i="6"/>
  <c r="AG163" i="6"/>
  <c r="AG170" i="6"/>
  <c r="AG175" i="6"/>
  <c r="AG182" i="6"/>
  <c r="AG187" i="6"/>
  <c r="AG194" i="6"/>
  <c r="AG199" i="6"/>
  <c r="AG206" i="6"/>
  <c r="AG211" i="6"/>
  <c r="AG218" i="6"/>
  <c r="AG223" i="6"/>
  <c r="AG230" i="6"/>
  <c r="AG235" i="6"/>
  <c r="AG242" i="6"/>
  <c r="AG247" i="6"/>
  <c r="AG254" i="6"/>
  <c r="AG259" i="6"/>
  <c r="AG266" i="6"/>
  <c r="AG271" i="6"/>
  <c r="AG278" i="6"/>
  <c r="AG283" i="6"/>
  <c r="AG290" i="6"/>
  <c r="AG295" i="6"/>
  <c r="AG302" i="6"/>
  <c r="AG307" i="6"/>
  <c r="AG314" i="6"/>
  <c r="AG319" i="6"/>
  <c r="AG326" i="6"/>
  <c r="AG331" i="6"/>
  <c r="AG338" i="6"/>
  <c r="AG343" i="6"/>
  <c r="AG350" i="6"/>
  <c r="AG355" i="6"/>
  <c r="AG362" i="6"/>
  <c r="AB501" i="6"/>
  <c r="AB895" i="6"/>
  <c r="AB913" i="6"/>
  <c r="AB969" i="6"/>
  <c r="AB998" i="6"/>
  <c r="AB1050" i="6"/>
  <c r="AB1076" i="6"/>
  <c r="AB1131" i="6"/>
  <c r="AB1187" i="6"/>
  <c r="AB1199" i="6"/>
  <c r="AB1211" i="6"/>
  <c r="AB1300" i="6"/>
  <c r="AB1379" i="6"/>
  <c r="AB15" i="6"/>
  <c r="AB27" i="6"/>
  <c r="AB39" i="6"/>
  <c r="AG11" i="6"/>
  <c r="AG23" i="6"/>
  <c r="AG35" i="6"/>
  <c r="AG52" i="6"/>
  <c r="AG64" i="6"/>
  <c r="AG76" i="6"/>
  <c r="AG88" i="6"/>
  <c r="AG100" i="6"/>
  <c r="AG134" i="6"/>
  <c r="AG138" i="6"/>
  <c r="AG142" i="6"/>
  <c r="AG147" i="6"/>
  <c r="AG154" i="6"/>
  <c r="AG159" i="6"/>
  <c r="AG166" i="6"/>
  <c r="AG171" i="6"/>
  <c r="AG178" i="6"/>
  <c r="AG183" i="6"/>
  <c r="AG190" i="6"/>
  <c r="AG195" i="6"/>
  <c r="AG202" i="6"/>
  <c r="AG207" i="6"/>
  <c r="AG214" i="6"/>
  <c r="AG219" i="6"/>
  <c r="AG226" i="6"/>
  <c r="AG231" i="6"/>
  <c r="AG238" i="6"/>
  <c r="AG243" i="6"/>
  <c r="AG250" i="6"/>
  <c r="AG255" i="6"/>
  <c r="AG262" i="6"/>
  <c r="AG267" i="6"/>
  <c r="AG274" i="6"/>
  <c r="AG279" i="6"/>
  <c r="AG286" i="6"/>
  <c r="AG291" i="6"/>
  <c r="AG298" i="6"/>
  <c r="AG303" i="6"/>
  <c r="AG310" i="6"/>
  <c r="AG315" i="6"/>
  <c r="AG322" i="6"/>
  <c r="AG327" i="6"/>
  <c r="AG334" i="6"/>
  <c r="AG339" i="6"/>
  <c r="AG346" i="6"/>
  <c r="AG351" i="6"/>
  <c r="AG358" i="6"/>
  <c r="AG363" i="6"/>
  <c r="AB866" i="6"/>
  <c r="AB981" i="6"/>
  <c r="AB1197" i="6"/>
  <c r="AG21" i="6"/>
  <c r="AG98" i="6"/>
  <c r="AG168" i="6"/>
  <c r="AG197" i="6"/>
  <c r="AG240" i="6"/>
  <c r="AG269" i="6"/>
  <c r="AG312" i="6"/>
  <c r="AG341" i="6"/>
  <c r="AG369" i="6"/>
  <c r="AG381" i="6"/>
  <c r="AG393" i="6"/>
  <c r="AG405" i="6"/>
  <c r="AG417" i="6"/>
  <c r="AG429" i="6"/>
  <c r="AG441" i="6"/>
  <c r="AG453" i="6"/>
  <c r="AG465" i="6"/>
  <c r="AG477" i="6"/>
  <c r="AG489" i="6"/>
  <c r="AG501" i="6"/>
  <c r="AG513" i="6"/>
  <c r="AG525" i="6"/>
  <c r="AG537" i="6"/>
  <c r="AG549" i="6"/>
  <c r="AG561" i="6"/>
  <c r="AG573" i="6"/>
  <c r="AG585" i="6"/>
  <c r="AG597" i="6"/>
  <c r="AG609" i="6"/>
  <c r="AG621" i="6"/>
  <c r="AG633" i="6"/>
  <c r="AG711" i="6"/>
  <c r="AG717" i="6"/>
  <c r="AG723" i="6"/>
  <c r="AG729" i="6"/>
  <c r="AG735" i="6"/>
  <c r="AG743" i="6"/>
  <c r="AG755" i="6"/>
  <c r="AG767" i="6"/>
  <c r="AG779" i="6"/>
  <c r="AG791" i="6"/>
  <c r="AB1062" i="6"/>
  <c r="AB1209" i="6"/>
  <c r="AG33" i="6"/>
  <c r="AG110" i="6"/>
  <c r="AG156" i="6"/>
  <c r="AG185" i="6"/>
  <c r="AG228" i="6"/>
  <c r="AG257" i="6"/>
  <c r="AG300" i="6"/>
  <c r="AG329" i="6"/>
  <c r="AG371" i="6"/>
  <c r="AG383" i="6"/>
  <c r="AG395" i="6"/>
  <c r="AG407" i="6"/>
  <c r="AG419" i="6"/>
  <c r="AG431" i="6"/>
  <c r="AG443" i="6"/>
  <c r="AG455" i="6"/>
  <c r="AG467" i="6"/>
  <c r="AG479" i="6"/>
  <c r="AG491" i="6"/>
  <c r="AG503" i="6"/>
  <c r="AG515" i="6"/>
  <c r="AG527" i="6"/>
  <c r="AG539" i="6"/>
  <c r="AG551" i="6"/>
  <c r="AG563" i="6"/>
  <c r="AG575" i="6"/>
  <c r="AG587" i="6"/>
  <c r="AG599" i="6"/>
  <c r="AG611" i="6"/>
  <c r="AG623" i="6"/>
  <c r="AG635" i="6"/>
  <c r="AG645" i="6"/>
  <c r="AG651" i="6"/>
  <c r="AG657" i="6"/>
  <c r="AG663" i="6"/>
  <c r="AG669" i="6"/>
  <c r="AG675" i="6"/>
  <c r="AG681" i="6"/>
  <c r="AG687" i="6"/>
  <c r="AG693" i="6"/>
  <c r="AG699" i="6"/>
  <c r="AG705" i="6"/>
  <c r="AG741" i="6"/>
  <c r="AG753" i="6"/>
  <c r="AG765" i="6"/>
  <c r="AG777" i="6"/>
  <c r="AG789" i="6"/>
  <c r="AG796" i="6"/>
  <c r="AG798" i="6"/>
  <c r="AG800" i="6"/>
  <c r="AG802" i="6"/>
  <c r="AG804" i="6"/>
  <c r="AG806" i="6"/>
  <c r="AG808" i="6"/>
  <c r="AG810" i="6"/>
  <c r="AG812" i="6"/>
  <c r="AG814" i="6"/>
  <c r="AG816" i="6"/>
  <c r="AG818" i="6"/>
  <c r="AG820" i="6"/>
  <c r="AG822" i="6"/>
  <c r="AG824" i="6"/>
  <c r="AG826" i="6"/>
  <c r="AG828" i="6"/>
  <c r="AG830" i="6"/>
  <c r="AG832" i="6"/>
  <c r="AG834" i="6"/>
  <c r="AG836" i="6"/>
  <c r="AG838" i="6"/>
  <c r="AG840" i="6"/>
  <c r="AG842" i="6"/>
  <c r="AG844" i="6"/>
  <c r="AG846" i="6"/>
  <c r="AG848" i="6"/>
  <c r="AG850" i="6"/>
  <c r="AG852" i="6"/>
  <c r="AG854" i="6"/>
  <c r="AG856" i="6"/>
  <c r="AG858" i="6"/>
  <c r="AG860" i="6"/>
  <c r="AG862" i="6"/>
  <c r="AG864" i="6"/>
  <c r="AG866" i="6"/>
  <c r="AG868" i="6"/>
  <c r="AG870" i="6"/>
  <c r="AG872" i="6"/>
  <c r="AG874" i="6"/>
  <c r="AG876" i="6"/>
  <c r="AG878" i="6"/>
  <c r="AG880" i="6"/>
  <c r="AG882" i="6"/>
  <c r="AG884" i="6"/>
  <c r="AG886" i="6"/>
  <c r="AG888" i="6"/>
  <c r="AG890" i="6"/>
  <c r="AG892" i="6"/>
  <c r="AG894" i="6"/>
  <c r="AG896" i="6"/>
  <c r="AG898" i="6"/>
  <c r="AG900" i="6"/>
  <c r="AG902" i="6"/>
  <c r="AG904" i="6"/>
  <c r="AG906" i="6"/>
  <c r="AG908" i="6"/>
  <c r="AG910" i="6"/>
  <c r="AG912" i="6"/>
  <c r="AG914" i="6"/>
  <c r="AG916" i="6"/>
  <c r="AG918" i="6"/>
  <c r="AG920" i="6"/>
  <c r="AG922" i="6"/>
  <c r="AG924" i="6"/>
  <c r="AG926" i="6"/>
  <c r="AG928" i="6"/>
  <c r="AG930" i="6"/>
  <c r="AG932" i="6"/>
  <c r="AG934" i="6"/>
  <c r="AG936" i="6"/>
  <c r="AG938" i="6"/>
  <c r="AG940" i="6"/>
  <c r="AG942" i="6"/>
  <c r="AG944" i="6"/>
  <c r="AG946" i="6"/>
  <c r="AG948" i="6"/>
  <c r="AG950" i="6"/>
  <c r="AG952" i="6"/>
  <c r="AG954" i="6"/>
  <c r="AG956" i="6"/>
  <c r="AG958" i="6"/>
  <c r="AG960" i="6"/>
  <c r="AG962" i="6"/>
  <c r="AG964" i="6"/>
  <c r="AG966" i="6"/>
  <c r="AG968" i="6"/>
  <c r="AG970" i="6"/>
  <c r="AG972" i="6"/>
  <c r="AG974" i="6"/>
  <c r="AG976" i="6"/>
  <c r="AG978" i="6"/>
  <c r="AG980" i="6"/>
  <c r="AG982" i="6"/>
  <c r="AG984" i="6"/>
  <c r="AG986" i="6"/>
  <c r="AG988" i="6"/>
  <c r="AG990" i="6"/>
  <c r="AG992" i="6"/>
  <c r="AG994" i="6"/>
  <c r="AG996" i="6"/>
  <c r="AG998" i="6"/>
  <c r="AG1000" i="6"/>
  <c r="AG1002" i="6"/>
  <c r="AG1004" i="6"/>
  <c r="AG1006" i="6"/>
  <c r="AG1008" i="6"/>
  <c r="AG1010" i="6"/>
  <c r="AG1012" i="6"/>
  <c r="AG1014" i="6"/>
  <c r="AG1016" i="6"/>
  <c r="AG1018" i="6"/>
  <c r="AG1020" i="6"/>
  <c r="AG1022" i="6"/>
  <c r="AG1024" i="6"/>
  <c r="AG1026" i="6"/>
  <c r="AG1028" i="6"/>
  <c r="AG1030" i="6"/>
  <c r="AG1032" i="6"/>
  <c r="AG1034" i="6"/>
  <c r="AG1036" i="6"/>
  <c r="AG1038" i="6"/>
  <c r="AG1040" i="6"/>
  <c r="AG1042" i="6"/>
  <c r="AG1044" i="6"/>
  <c r="AG1046" i="6"/>
  <c r="AG1048" i="6"/>
  <c r="AG1050" i="6"/>
  <c r="AG1052" i="6"/>
  <c r="AG1054" i="6"/>
  <c r="AG1056" i="6"/>
  <c r="AG1058" i="6"/>
  <c r="AG1060" i="6"/>
  <c r="AG1062" i="6"/>
  <c r="AG1064" i="6"/>
  <c r="AG1066" i="6"/>
  <c r="AG1068" i="6"/>
  <c r="AG1070" i="6"/>
  <c r="AG1072" i="6"/>
  <c r="AG1074" i="6"/>
  <c r="AG1076" i="6"/>
  <c r="AG1078" i="6"/>
  <c r="AG1080" i="6"/>
  <c r="AG1082" i="6"/>
  <c r="AG1084" i="6"/>
  <c r="AG1086" i="6"/>
  <c r="AG1088" i="6"/>
  <c r="AG1090" i="6"/>
  <c r="AG1092" i="6"/>
  <c r="AG1094" i="6"/>
  <c r="AG1096" i="6"/>
  <c r="AG1098" i="6"/>
  <c r="AG1100" i="6"/>
  <c r="AG1102" i="6"/>
  <c r="AG1104" i="6"/>
  <c r="AG1106" i="6"/>
  <c r="AG1108" i="6"/>
  <c r="AG1110" i="6"/>
  <c r="AG1112" i="6"/>
  <c r="AG1114" i="6"/>
  <c r="AG1116" i="6"/>
  <c r="AG1118" i="6"/>
  <c r="AG1120" i="6"/>
  <c r="AG1122" i="6"/>
  <c r="AG1124" i="6"/>
  <c r="AG1126" i="6"/>
  <c r="AG1128" i="6"/>
  <c r="AG1130" i="6"/>
  <c r="AG1132" i="6"/>
  <c r="AG1134" i="6"/>
  <c r="AG1136" i="6"/>
  <c r="AG1138" i="6"/>
  <c r="AG1140" i="6"/>
  <c r="AG1142" i="6"/>
  <c r="AG1144" i="6"/>
  <c r="AG1146" i="6"/>
  <c r="AG1148" i="6"/>
  <c r="AG1150" i="6"/>
  <c r="AG1152" i="6"/>
  <c r="AG1154" i="6"/>
  <c r="AG1156" i="6"/>
  <c r="AG1158" i="6"/>
  <c r="AG1160" i="6"/>
  <c r="AG1162" i="6"/>
  <c r="AG1164" i="6"/>
  <c r="AG1166" i="6"/>
  <c r="AG1168" i="6"/>
  <c r="AG1170" i="6"/>
  <c r="AG1172" i="6"/>
  <c r="AG1174" i="6"/>
  <c r="AG1176" i="6"/>
  <c r="AG1178" i="6"/>
  <c r="AG1180" i="6"/>
  <c r="AG1182" i="6"/>
  <c r="AG1184" i="6"/>
  <c r="AG1186" i="6"/>
  <c r="AG1188" i="6"/>
  <c r="AG1190" i="6"/>
  <c r="AG1192" i="6"/>
  <c r="AG1194" i="6"/>
  <c r="AG1196" i="6"/>
  <c r="AG1198" i="6"/>
  <c r="AG1200" i="6"/>
  <c r="AG1202" i="6"/>
  <c r="AG1204" i="6"/>
  <c r="AG1206" i="6"/>
  <c r="AG1208" i="6"/>
  <c r="AG1210" i="6"/>
  <c r="AG1212" i="6"/>
  <c r="AG1214" i="6"/>
  <c r="AG1216" i="6"/>
  <c r="AG1218" i="6"/>
  <c r="AG1220" i="6"/>
  <c r="AG1222" i="6"/>
  <c r="AG1224" i="6"/>
  <c r="AG1226" i="6"/>
  <c r="AG1228" i="6"/>
  <c r="AG1230" i="6"/>
  <c r="AG1232" i="6"/>
  <c r="AG1234" i="6"/>
  <c r="AG1236" i="6"/>
  <c r="AG1238" i="6"/>
  <c r="AG1240" i="6"/>
  <c r="AG1242" i="6"/>
  <c r="AG1244" i="6"/>
  <c r="AG1246" i="6"/>
  <c r="AG1248" i="6"/>
  <c r="AG1250" i="6"/>
  <c r="AG1252" i="6"/>
  <c r="AG1254" i="6"/>
  <c r="AG1256" i="6"/>
  <c r="AG1258" i="6"/>
  <c r="AG1260" i="6"/>
  <c r="AG1262" i="6"/>
  <c r="AG1264" i="6"/>
  <c r="AG1266" i="6"/>
  <c r="AG1268" i="6"/>
  <c r="AG1270" i="6"/>
  <c r="AG1272" i="6"/>
  <c r="AG1274" i="6"/>
  <c r="AG1276" i="6"/>
  <c r="AG1278" i="6"/>
  <c r="AG1280" i="6"/>
  <c r="AG1282" i="6"/>
  <c r="AG1284" i="6"/>
  <c r="AG1286" i="6"/>
  <c r="AG1288" i="6"/>
  <c r="AG1290" i="6"/>
  <c r="AG1292" i="6"/>
  <c r="AG1294" i="6"/>
  <c r="AG1296" i="6"/>
  <c r="AG1298" i="6"/>
  <c r="AG1300" i="6"/>
  <c r="AG1302" i="6"/>
  <c r="AG1304" i="6"/>
  <c r="AG1306" i="6"/>
  <c r="AG1308" i="6"/>
  <c r="AG1310" i="6"/>
  <c r="AG1312" i="6"/>
  <c r="AG1314" i="6"/>
  <c r="AG1316" i="6"/>
  <c r="AG1318" i="6"/>
  <c r="AG1320" i="6"/>
  <c r="AG1322" i="6"/>
  <c r="AG1324" i="6"/>
  <c r="AG1326" i="6"/>
  <c r="AG1328" i="6"/>
  <c r="AG1330" i="6"/>
  <c r="AG1332" i="6"/>
  <c r="AB1010" i="6"/>
  <c r="AB1143" i="6"/>
  <c r="AB13" i="6"/>
  <c r="AG45" i="6"/>
  <c r="AG116" i="6"/>
  <c r="AG144" i="6"/>
  <c r="AG173" i="6"/>
  <c r="AG216" i="6"/>
  <c r="AG245" i="6"/>
  <c r="AG288" i="6"/>
  <c r="AG317" i="6"/>
  <c r="AG360" i="6"/>
  <c r="AG373" i="6"/>
  <c r="AG385" i="6"/>
  <c r="AG397" i="6"/>
  <c r="AG409" i="6"/>
  <c r="AG421" i="6"/>
  <c r="AG433" i="6"/>
  <c r="AG445" i="6"/>
  <c r="AG457" i="6"/>
  <c r="AG469" i="6"/>
  <c r="AG481" i="6"/>
  <c r="AG493" i="6"/>
  <c r="AG505" i="6"/>
  <c r="AG517" i="6"/>
  <c r="AG529" i="6"/>
  <c r="AG541" i="6"/>
  <c r="AG553" i="6"/>
  <c r="AG565" i="6"/>
  <c r="AG577" i="6"/>
  <c r="AG589" i="6"/>
  <c r="AG601" i="6"/>
  <c r="AG613" i="6"/>
  <c r="AG625" i="6"/>
  <c r="AG637" i="6"/>
  <c r="AG709" i="6"/>
  <c r="AG715" i="6"/>
  <c r="AG721" i="6"/>
  <c r="AG727" i="6"/>
  <c r="AG733" i="6"/>
  <c r="AG739" i="6"/>
  <c r="AG751" i="6"/>
  <c r="AG763" i="6"/>
  <c r="AG775" i="6"/>
  <c r="AG787" i="6"/>
  <c r="AB477" i="6"/>
  <c r="AB938" i="6"/>
  <c r="AB1088" i="6"/>
  <c r="AB25" i="6"/>
  <c r="AG62" i="6"/>
  <c r="AG122" i="6"/>
  <c r="AG161" i="6"/>
  <c r="AG204" i="6"/>
  <c r="AG233" i="6"/>
  <c r="AG276" i="6"/>
  <c r="AG305" i="6"/>
  <c r="AG348" i="6"/>
  <c r="AG375" i="6"/>
  <c r="AG387" i="6"/>
  <c r="AG399" i="6"/>
  <c r="AG411" i="6"/>
  <c r="AG423" i="6"/>
  <c r="AG435" i="6"/>
  <c r="AG447" i="6"/>
  <c r="AG459" i="6"/>
  <c r="AG471" i="6"/>
  <c r="AG483" i="6"/>
  <c r="AG495" i="6"/>
  <c r="AG507" i="6"/>
  <c r="AG519" i="6"/>
  <c r="AG531" i="6"/>
  <c r="AG543" i="6"/>
  <c r="AG555" i="6"/>
  <c r="AG567" i="6"/>
  <c r="AG579" i="6"/>
  <c r="AG591" i="6"/>
  <c r="AG603" i="6"/>
  <c r="AG615" i="6"/>
  <c r="AG627" i="6"/>
  <c r="AG639" i="6"/>
  <c r="AG647" i="6"/>
  <c r="AG653" i="6"/>
  <c r="AG659" i="6"/>
  <c r="AG665" i="6"/>
  <c r="AG671" i="6"/>
  <c r="AG677" i="6"/>
  <c r="AG683" i="6"/>
  <c r="AG689" i="6"/>
  <c r="AG695" i="6"/>
  <c r="AG701" i="6"/>
  <c r="AG749" i="6"/>
  <c r="AG761" i="6"/>
  <c r="AG773" i="6"/>
  <c r="AG785" i="6"/>
  <c r="AB1185" i="6"/>
  <c r="AG9" i="6"/>
  <c r="AG86" i="6"/>
  <c r="AG180" i="6"/>
  <c r="AG209" i="6"/>
  <c r="AG252" i="6"/>
  <c r="AG281" i="6"/>
  <c r="AG324" i="6"/>
  <c r="AG353" i="6"/>
  <c r="AG367" i="6"/>
  <c r="AG379" i="6"/>
  <c r="AG391" i="6"/>
  <c r="AG403" i="6"/>
  <c r="AG415" i="6"/>
  <c r="AG427" i="6"/>
  <c r="AG439" i="6"/>
  <c r="AG451" i="6"/>
  <c r="AG463" i="6"/>
  <c r="AG475" i="6"/>
  <c r="AG487" i="6"/>
  <c r="AG499" i="6"/>
  <c r="AG511" i="6"/>
  <c r="AG523" i="6"/>
  <c r="AG535" i="6"/>
  <c r="AG547" i="6"/>
  <c r="AG559" i="6"/>
  <c r="AG571" i="6"/>
  <c r="AG583" i="6"/>
  <c r="AG595" i="6"/>
  <c r="AG607" i="6"/>
  <c r="AG619" i="6"/>
  <c r="AG631" i="6"/>
  <c r="AG643" i="6"/>
  <c r="AG649" i="6"/>
  <c r="AG655" i="6"/>
  <c r="AG661" i="6"/>
  <c r="AG667" i="6"/>
  <c r="AG673" i="6"/>
  <c r="AG679" i="6"/>
  <c r="AG685" i="6"/>
  <c r="AG691" i="6"/>
  <c r="AG697" i="6"/>
  <c r="AG703" i="6"/>
  <c r="AG745" i="6"/>
  <c r="AG757" i="6"/>
  <c r="AG769" i="6"/>
  <c r="AG781" i="6"/>
  <c r="AG793" i="6"/>
  <c r="AG149" i="6"/>
  <c r="AG401" i="6"/>
  <c r="AG473" i="6"/>
  <c r="AG545" i="6"/>
  <c r="AG617" i="6"/>
  <c r="AG783" i="6"/>
  <c r="AG797" i="6"/>
  <c r="AG809" i="6"/>
  <c r="AG821" i="6"/>
  <c r="AG833" i="6"/>
  <c r="AG845" i="6"/>
  <c r="AG857" i="6"/>
  <c r="AG869" i="6"/>
  <c r="AG881" i="6"/>
  <c r="AG893" i="6"/>
  <c r="AG905" i="6"/>
  <c r="AG917" i="6"/>
  <c r="AG929" i="6"/>
  <c r="AG941" i="6"/>
  <c r="AG953" i="6"/>
  <c r="AG965" i="6"/>
  <c r="AG977" i="6"/>
  <c r="AG989" i="6"/>
  <c r="AG1001" i="6"/>
  <c r="AG1013" i="6"/>
  <c r="AG1025" i="6"/>
  <c r="AG1037" i="6"/>
  <c r="AG1049" i="6"/>
  <c r="AG1061" i="6"/>
  <c r="AG1073" i="6"/>
  <c r="AG1085" i="6"/>
  <c r="AG1097" i="6"/>
  <c r="AG1109" i="6"/>
  <c r="AG1121" i="6"/>
  <c r="AG1133" i="6"/>
  <c r="AG1145" i="6"/>
  <c r="AG1157" i="6"/>
  <c r="AG1169" i="6"/>
  <c r="AG1181" i="6"/>
  <c r="AG1193" i="6"/>
  <c r="AG1205" i="6"/>
  <c r="AG1213" i="6"/>
  <c r="AG1219" i="6"/>
  <c r="AG1225" i="6"/>
  <c r="AG1231" i="6"/>
  <c r="AG1237" i="6"/>
  <c r="AG1243" i="6"/>
  <c r="AG1249" i="6"/>
  <c r="AG1255" i="6"/>
  <c r="AG1261" i="6"/>
  <c r="AG1267" i="6"/>
  <c r="AG1271" i="6"/>
  <c r="AG1275" i="6"/>
  <c r="AG1279" i="6"/>
  <c r="AG1283" i="6"/>
  <c r="AG1287" i="6"/>
  <c r="AG1311" i="6"/>
  <c r="AG1323" i="6"/>
  <c r="AG336" i="6"/>
  <c r="AG413" i="6"/>
  <c r="AG485" i="6"/>
  <c r="AG557" i="6"/>
  <c r="AG629" i="6"/>
  <c r="AG707" i="6"/>
  <c r="AG725" i="6"/>
  <c r="AG771" i="6"/>
  <c r="AG799" i="6"/>
  <c r="AG811" i="6"/>
  <c r="AG823" i="6"/>
  <c r="AG835" i="6"/>
  <c r="AG847" i="6"/>
  <c r="AG859" i="6"/>
  <c r="AG871" i="6"/>
  <c r="AG883" i="6"/>
  <c r="AG895" i="6"/>
  <c r="AG907" i="6"/>
  <c r="AG919" i="6"/>
  <c r="AG931" i="6"/>
  <c r="AG943" i="6"/>
  <c r="AG955" i="6"/>
  <c r="AG967" i="6"/>
  <c r="AG979" i="6"/>
  <c r="AG991" i="6"/>
  <c r="AG1003" i="6"/>
  <c r="AG1015" i="6"/>
  <c r="AG1027" i="6"/>
  <c r="AG1039" i="6"/>
  <c r="AG1051" i="6"/>
  <c r="AG1063" i="6"/>
  <c r="AG1075" i="6"/>
  <c r="AG1087" i="6"/>
  <c r="AG1099" i="6"/>
  <c r="AG1111" i="6"/>
  <c r="AG1123" i="6"/>
  <c r="AG1135" i="6"/>
  <c r="AG1147" i="6"/>
  <c r="AG1159" i="6"/>
  <c r="AG1171" i="6"/>
  <c r="AG1183" i="6"/>
  <c r="AG1195" i="6"/>
  <c r="AG1207" i="6"/>
  <c r="AG1291" i="6"/>
  <c r="AG1297" i="6"/>
  <c r="AG1303" i="6"/>
  <c r="AG1309" i="6"/>
  <c r="AG1321" i="6"/>
  <c r="AG1333" i="6"/>
  <c r="AG1335" i="6"/>
  <c r="AG1337" i="6"/>
  <c r="AG1339" i="6"/>
  <c r="AG1341" i="6"/>
  <c r="AG1343" i="6"/>
  <c r="AG1345" i="6"/>
  <c r="AG1347" i="6"/>
  <c r="AG1349" i="6"/>
  <c r="AG1351" i="6"/>
  <c r="AG1353" i="6"/>
  <c r="AG1355" i="6"/>
  <c r="AG1357" i="6"/>
  <c r="AG1359" i="6"/>
  <c r="AG1361" i="6"/>
  <c r="AG1363" i="6"/>
  <c r="AG1365" i="6"/>
  <c r="AG1367" i="6"/>
  <c r="AG1369" i="6"/>
  <c r="AG1371" i="6"/>
  <c r="AG1373" i="6"/>
  <c r="AG1375" i="6"/>
  <c r="AG1377" i="6"/>
  <c r="AG1379" i="6"/>
  <c r="AG1381" i="6"/>
  <c r="AG1383" i="6"/>
  <c r="AG1385" i="6"/>
  <c r="AG1387" i="6"/>
  <c r="AG1389" i="6"/>
  <c r="AG1391" i="6"/>
  <c r="AG1393" i="6"/>
  <c r="AG1395" i="6"/>
  <c r="AG1397" i="6"/>
  <c r="AG1399" i="6"/>
  <c r="AG1401" i="6"/>
  <c r="AG1403" i="6"/>
  <c r="AG1405" i="6"/>
  <c r="AG1407" i="6"/>
  <c r="AG1409" i="6"/>
  <c r="AG1411" i="6"/>
  <c r="AG1413" i="6"/>
  <c r="AG1415" i="6"/>
  <c r="AG1417" i="6"/>
  <c r="AG1419" i="6"/>
  <c r="AG1421" i="6"/>
  <c r="AG1423" i="6"/>
  <c r="AG1425" i="6"/>
  <c r="AG1427" i="6"/>
  <c r="AG1429" i="6"/>
  <c r="AG1431" i="6"/>
  <c r="AG1433" i="6"/>
  <c r="AG1435" i="6"/>
  <c r="AG1437" i="6"/>
  <c r="AG1439" i="6"/>
  <c r="AG1441" i="6"/>
  <c r="AG1443" i="6"/>
  <c r="AG1445" i="6"/>
  <c r="AG1447" i="6"/>
  <c r="AG1449" i="6"/>
  <c r="AG1451" i="6"/>
  <c r="AG1453" i="6"/>
  <c r="AG1455" i="6"/>
  <c r="AG1457" i="6"/>
  <c r="AG1459" i="6"/>
  <c r="AG1461" i="6"/>
  <c r="AG1463" i="6"/>
  <c r="AG1465" i="6"/>
  <c r="AG1467" i="6"/>
  <c r="AG1469" i="6"/>
  <c r="AG1471" i="6"/>
  <c r="AG1473" i="6"/>
  <c r="AG1475" i="6"/>
  <c r="AG1477" i="6"/>
  <c r="AG1479" i="6"/>
  <c r="AG1481" i="6"/>
  <c r="AG1483" i="6"/>
  <c r="AG1485" i="6"/>
  <c r="AG1487" i="6"/>
  <c r="AG1489" i="6"/>
  <c r="AG1491" i="6"/>
  <c r="AG1493" i="6"/>
  <c r="AG1495" i="6"/>
  <c r="AG1497" i="6"/>
  <c r="AG1499" i="6"/>
  <c r="AG1501" i="6"/>
  <c r="AG1503" i="6"/>
  <c r="AG1505" i="6"/>
  <c r="AG1507" i="6"/>
  <c r="AG1509" i="6"/>
  <c r="AG1511" i="6"/>
  <c r="AG1513" i="6"/>
  <c r="AG1515" i="6"/>
  <c r="AG1517" i="6"/>
  <c r="AG1519" i="6"/>
  <c r="AG1521" i="6"/>
  <c r="AG1523" i="6"/>
  <c r="AG1525" i="6"/>
  <c r="AG1527" i="6"/>
  <c r="AG1529" i="6"/>
  <c r="AG1531" i="6"/>
  <c r="AG1533" i="6"/>
  <c r="AG1535" i="6"/>
  <c r="AG1537" i="6"/>
  <c r="AG1539" i="6"/>
  <c r="AG1541" i="6"/>
  <c r="AG1543" i="6"/>
  <c r="AG1545" i="6"/>
  <c r="AG1547" i="6"/>
  <c r="AG1549" i="6"/>
  <c r="AG1551" i="6"/>
  <c r="AG1553" i="6"/>
  <c r="AG1555" i="6"/>
  <c r="AG1557" i="6"/>
  <c r="AG1559" i="6"/>
  <c r="AG1561" i="6"/>
  <c r="AG1563" i="6"/>
  <c r="AG1565" i="6"/>
  <c r="AG1567" i="6"/>
  <c r="AG1569" i="6"/>
  <c r="AG1571" i="6"/>
  <c r="AG1573" i="6"/>
  <c r="AG1575" i="6"/>
  <c r="AG1577" i="6"/>
  <c r="AG1579" i="6"/>
  <c r="AG1581" i="6"/>
  <c r="AG1583" i="6"/>
  <c r="AG1585" i="6"/>
  <c r="AG1587" i="6"/>
  <c r="AG1589" i="6"/>
  <c r="AG1591" i="6"/>
  <c r="AG1593" i="6"/>
  <c r="AG1595" i="6"/>
  <c r="AG1597" i="6"/>
  <c r="AG1599" i="6"/>
  <c r="AG1601" i="6"/>
  <c r="AG1603" i="6"/>
  <c r="AG1605" i="6"/>
  <c r="AG1607" i="6"/>
  <c r="AG1609" i="6"/>
  <c r="AG1611" i="6"/>
  <c r="AG1613" i="6"/>
  <c r="AG1615" i="6"/>
  <c r="AG1617" i="6"/>
  <c r="AG1619" i="6"/>
  <c r="AG1621" i="6"/>
  <c r="AG1623" i="6"/>
  <c r="AG1625" i="6"/>
  <c r="AG1627" i="6"/>
  <c r="AG1629" i="6"/>
  <c r="AG1631" i="6"/>
  <c r="AG1633" i="6"/>
  <c r="AG1635" i="6"/>
  <c r="AG1637" i="6"/>
  <c r="AG1639" i="6"/>
  <c r="AG1641" i="6"/>
  <c r="AG1643" i="6"/>
  <c r="AG1645" i="6"/>
  <c r="AG1647" i="6"/>
  <c r="AG1649" i="6"/>
  <c r="AG1651" i="6"/>
  <c r="AG1653" i="6"/>
  <c r="AG1655" i="6"/>
  <c r="AG1657" i="6"/>
  <c r="AG1659" i="6"/>
  <c r="AG1661" i="6"/>
  <c r="AG1663" i="6"/>
  <c r="AG1665" i="6"/>
  <c r="AG1667" i="6"/>
  <c r="AG1669" i="6"/>
  <c r="AG1671" i="6"/>
  <c r="AG1673" i="6"/>
  <c r="AG1675" i="6"/>
  <c r="AG1677" i="6"/>
  <c r="AG1679" i="6"/>
  <c r="AG1681" i="6"/>
  <c r="AG1683" i="6"/>
  <c r="AG1685" i="6"/>
  <c r="AG1687" i="6"/>
  <c r="AG1689" i="6"/>
  <c r="AG1691" i="6"/>
  <c r="AG1693" i="6"/>
  <c r="AG1695" i="6"/>
  <c r="AG1697" i="6"/>
  <c r="AG1699" i="6"/>
  <c r="AG1701" i="6"/>
  <c r="AG1703" i="6"/>
  <c r="AG1705" i="6"/>
  <c r="AG1707" i="6"/>
  <c r="AG1709" i="6"/>
  <c r="AG1711" i="6"/>
  <c r="AG1713" i="6"/>
  <c r="AG1715" i="6"/>
  <c r="AG1717" i="6"/>
  <c r="AG1719" i="6"/>
  <c r="AG1721" i="6"/>
  <c r="AG1723" i="6"/>
  <c r="AG1725" i="6"/>
  <c r="AG1727" i="6"/>
  <c r="AG1729" i="6"/>
  <c r="AG1731" i="6"/>
  <c r="AG1733" i="6"/>
  <c r="AG1735" i="6"/>
  <c r="AG1737" i="6"/>
  <c r="AG1739" i="6"/>
  <c r="AG1741" i="6"/>
  <c r="AG1743" i="6"/>
  <c r="AG1745" i="6"/>
  <c r="AG1747" i="6"/>
  <c r="AG1749" i="6"/>
  <c r="AG1751" i="6"/>
  <c r="AG1753" i="6"/>
  <c r="AG1755" i="6"/>
  <c r="AG1757" i="6"/>
  <c r="AG1759" i="6"/>
  <c r="AG1761" i="6"/>
  <c r="AG1763" i="6"/>
  <c r="AG1765" i="6"/>
  <c r="AG1767" i="6"/>
  <c r="AG1769" i="6"/>
  <c r="AG1771" i="6"/>
  <c r="AG1773" i="6"/>
  <c r="AG1775" i="6"/>
  <c r="AG1777" i="6"/>
  <c r="AG1779" i="6"/>
  <c r="AG1781" i="6"/>
  <c r="AG1783" i="6"/>
  <c r="AG1785" i="6"/>
  <c r="AG1787" i="6"/>
  <c r="AG1789" i="6"/>
  <c r="AG1791" i="6"/>
  <c r="AG1793" i="6"/>
  <c r="AG1795" i="6"/>
  <c r="AG1797" i="6"/>
  <c r="AG1799" i="6"/>
  <c r="AG1801" i="6"/>
  <c r="AG1803" i="6"/>
  <c r="AG1805" i="6"/>
  <c r="AG1807" i="6"/>
  <c r="AG1809" i="6"/>
  <c r="AG1811" i="6"/>
  <c r="AG1813" i="6"/>
  <c r="AG1815" i="6"/>
  <c r="AG1817" i="6"/>
  <c r="AG1819" i="6"/>
  <c r="AG1821" i="6"/>
  <c r="AG1823" i="6"/>
  <c r="AG1825" i="6"/>
  <c r="AG1827" i="6"/>
  <c r="AG1829" i="6"/>
  <c r="AG1831" i="6"/>
  <c r="AG1833" i="6"/>
  <c r="AG1835" i="6"/>
  <c r="AG1837" i="6"/>
  <c r="AG1839" i="6"/>
  <c r="AG1841" i="6"/>
  <c r="AG1843" i="6"/>
  <c r="AG1845" i="6"/>
  <c r="AG1847" i="6"/>
  <c r="AG1849" i="6"/>
  <c r="AG1851" i="6"/>
  <c r="AG1853" i="6"/>
  <c r="AG264" i="6"/>
  <c r="AG425" i="6"/>
  <c r="AG497" i="6"/>
  <c r="AG569" i="6"/>
  <c r="AG641" i="6"/>
  <c r="AG759" i="6"/>
  <c r="AG801" i="6"/>
  <c r="AG813" i="6"/>
  <c r="AG825" i="6"/>
  <c r="AG837" i="6"/>
  <c r="AG849" i="6"/>
  <c r="AG861" i="6"/>
  <c r="AG873" i="6"/>
  <c r="AG885" i="6"/>
  <c r="AG897" i="6"/>
  <c r="AG909" i="6"/>
  <c r="AG921" i="6"/>
  <c r="AG933" i="6"/>
  <c r="AG945" i="6"/>
  <c r="AG957" i="6"/>
  <c r="AG969" i="6"/>
  <c r="AG981" i="6"/>
  <c r="AG993" i="6"/>
  <c r="AG1005" i="6"/>
  <c r="AG1017" i="6"/>
  <c r="AG1029" i="6"/>
  <c r="AG1041" i="6"/>
  <c r="AG1053" i="6"/>
  <c r="AG1065" i="6"/>
  <c r="AG1077" i="6"/>
  <c r="AG1089" i="6"/>
  <c r="AG1101" i="6"/>
  <c r="AG1113" i="6"/>
  <c r="AG1125" i="6"/>
  <c r="AG1137" i="6"/>
  <c r="AG1149" i="6"/>
  <c r="AG1161" i="6"/>
  <c r="AG1173" i="6"/>
  <c r="AG1185" i="6"/>
  <c r="AG1197" i="6"/>
  <c r="AG1209" i="6"/>
  <c r="AG1215" i="6"/>
  <c r="AG1221" i="6"/>
  <c r="AG1227" i="6"/>
  <c r="AG1233" i="6"/>
  <c r="AG1239" i="6"/>
  <c r="AG1245" i="6"/>
  <c r="AG1251" i="6"/>
  <c r="AG1257" i="6"/>
  <c r="AG1263" i="6"/>
  <c r="AG1319" i="6"/>
  <c r="AG1331" i="6"/>
  <c r="AG128" i="6"/>
  <c r="AG221" i="6"/>
  <c r="AG389" i="6"/>
  <c r="AG461" i="6"/>
  <c r="AG533" i="6"/>
  <c r="AG605" i="6"/>
  <c r="AG719" i="6"/>
  <c r="AG737" i="6"/>
  <c r="AG795" i="6"/>
  <c r="AG807" i="6"/>
  <c r="AG819" i="6"/>
  <c r="AG831" i="6"/>
  <c r="AG843" i="6"/>
  <c r="AG855" i="6"/>
  <c r="AG867" i="6"/>
  <c r="AG879" i="6"/>
  <c r="AG891" i="6"/>
  <c r="AG903" i="6"/>
  <c r="AG915" i="6"/>
  <c r="AG927" i="6"/>
  <c r="AG939" i="6"/>
  <c r="AG951" i="6"/>
  <c r="AG963" i="6"/>
  <c r="AG975" i="6"/>
  <c r="AG987" i="6"/>
  <c r="AG999" i="6"/>
  <c r="AG1011" i="6"/>
  <c r="AG1023" i="6"/>
  <c r="AG1035" i="6"/>
  <c r="AG1047" i="6"/>
  <c r="AG1059" i="6"/>
  <c r="AG1071" i="6"/>
  <c r="AG1083" i="6"/>
  <c r="AG1095" i="6"/>
  <c r="AG1107" i="6"/>
  <c r="AG1119" i="6"/>
  <c r="AG1131" i="6"/>
  <c r="AG1143" i="6"/>
  <c r="AG1155" i="6"/>
  <c r="AG1167" i="6"/>
  <c r="AG1179" i="6"/>
  <c r="AG1191" i="6"/>
  <c r="AG1203" i="6"/>
  <c r="AG1293" i="6"/>
  <c r="AG1299" i="6"/>
  <c r="AG1305" i="6"/>
  <c r="AG1313" i="6"/>
  <c r="AG1325" i="6"/>
  <c r="AG74" i="6"/>
  <c r="AG377" i="6"/>
  <c r="AG593" i="6"/>
  <c r="AG805" i="6"/>
  <c r="AG841" i="6"/>
  <c r="AG877" i="6"/>
  <c r="AG913" i="6"/>
  <c r="AG949" i="6"/>
  <c r="AG985" i="6"/>
  <c r="AG1021" i="6"/>
  <c r="AG1057" i="6"/>
  <c r="AG1093" i="6"/>
  <c r="AG1129" i="6"/>
  <c r="AG1165" i="6"/>
  <c r="AG1201" i="6"/>
  <c r="AG1223" i="6"/>
  <c r="AG1241" i="6"/>
  <c r="AG1259" i="6"/>
  <c r="AG1327" i="6"/>
  <c r="AG1334" i="6"/>
  <c r="AG1340" i="6"/>
  <c r="AG1346" i="6"/>
  <c r="AG1352" i="6"/>
  <c r="AG1358" i="6"/>
  <c r="AG1364" i="6"/>
  <c r="AG1370" i="6"/>
  <c r="AG1376" i="6"/>
  <c r="AG1382" i="6"/>
  <c r="AG1388" i="6"/>
  <c r="AG1394" i="6"/>
  <c r="AG1400" i="6"/>
  <c r="AG1406" i="6"/>
  <c r="AG1412" i="6"/>
  <c r="AG1418" i="6"/>
  <c r="AG1424" i="6"/>
  <c r="AG1430" i="6"/>
  <c r="AG1436" i="6"/>
  <c r="AG1442" i="6"/>
  <c r="AG1448" i="6"/>
  <c r="AG1454" i="6"/>
  <c r="AG1460" i="6"/>
  <c r="AG1466" i="6"/>
  <c r="AG1472" i="6"/>
  <c r="AG1478" i="6"/>
  <c r="AG1484" i="6"/>
  <c r="AG1490" i="6"/>
  <c r="AG1496" i="6"/>
  <c r="AG1502" i="6"/>
  <c r="AG1508" i="6"/>
  <c r="AG1514" i="6"/>
  <c r="AG1520" i="6"/>
  <c r="AG1526" i="6"/>
  <c r="AG1532" i="6"/>
  <c r="AG1538" i="6"/>
  <c r="AG1544" i="6"/>
  <c r="AG1550" i="6"/>
  <c r="AG1556" i="6"/>
  <c r="AG1562" i="6"/>
  <c r="AG1568" i="6"/>
  <c r="AG1574" i="6"/>
  <c r="AG1580" i="6"/>
  <c r="AG1586" i="6"/>
  <c r="AG1592" i="6"/>
  <c r="AG1598" i="6"/>
  <c r="AG1604" i="6"/>
  <c r="AG1610" i="6"/>
  <c r="AG1616" i="6"/>
  <c r="AG1622" i="6"/>
  <c r="AG1628" i="6"/>
  <c r="AG1634" i="6"/>
  <c r="AG1640" i="6"/>
  <c r="AG1646" i="6"/>
  <c r="AG1650" i="6"/>
  <c r="AG1654" i="6"/>
  <c r="AG1658" i="6"/>
  <c r="AG1662" i="6"/>
  <c r="AG1666" i="6"/>
  <c r="AG1670" i="6"/>
  <c r="AG1674" i="6"/>
  <c r="AG1678" i="6"/>
  <c r="AG1682" i="6"/>
  <c r="AG1686" i="6"/>
  <c r="AG1690" i="6"/>
  <c r="AG1694" i="6"/>
  <c r="AG1698" i="6"/>
  <c r="AG1702" i="6"/>
  <c r="AG1706" i="6"/>
  <c r="AG1710" i="6"/>
  <c r="AG1714" i="6"/>
  <c r="AG1718" i="6"/>
  <c r="AG1722" i="6"/>
  <c r="AG1726" i="6"/>
  <c r="AG1730" i="6"/>
  <c r="AG1734" i="6"/>
  <c r="AG1738" i="6"/>
  <c r="AG1742" i="6"/>
  <c r="AG1746" i="6"/>
  <c r="AG1750" i="6"/>
  <c r="AG1754" i="6"/>
  <c r="AG1758" i="6"/>
  <c r="AG1762" i="6"/>
  <c r="AG1766" i="6"/>
  <c r="AG1770" i="6"/>
  <c r="AG1774" i="6"/>
  <c r="AG1778" i="6"/>
  <c r="AG1782" i="6"/>
  <c r="AG1786" i="6"/>
  <c r="AG1790" i="6"/>
  <c r="AG1794" i="6"/>
  <c r="AG1798" i="6"/>
  <c r="AG1802" i="6"/>
  <c r="AG1806" i="6"/>
  <c r="AG1810" i="6"/>
  <c r="AG1814" i="6"/>
  <c r="AG1818" i="6"/>
  <c r="AG1822" i="6"/>
  <c r="AG1826" i="6"/>
  <c r="AG1830" i="6"/>
  <c r="AG1834" i="6"/>
  <c r="AG1838" i="6"/>
  <c r="AG1842" i="6"/>
  <c r="AG1846" i="6"/>
  <c r="AG1850" i="6"/>
  <c r="AG192" i="6"/>
  <c r="AG437" i="6"/>
  <c r="AG731" i="6"/>
  <c r="AG815" i="6"/>
  <c r="AG851" i="6"/>
  <c r="AG887" i="6"/>
  <c r="AG923" i="6"/>
  <c r="AG959" i="6"/>
  <c r="AG995" i="6"/>
  <c r="AG1031" i="6"/>
  <c r="AG1067" i="6"/>
  <c r="AG1103" i="6"/>
  <c r="AG1139" i="6"/>
  <c r="AG1175" i="6"/>
  <c r="AG1277" i="6"/>
  <c r="AG1289" i="6"/>
  <c r="AG1307" i="6"/>
  <c r="AG1329" i="6"/>
  <c r="AG1854" i="6"/>
  <c r="AG1856" i="6"/>
  <c r="AG1858" i="6"/>
  <c r="AG1860" i="6"/>
  <c r="AG1862" i="6"/>
  <c r="AG1864" i="6"/>
  <c r="AG1866" i="6"/>
  <c r="AG1868" i="6"/>
  <c r="AG1870" i="6"/>
  <c r="AG1872" i="6"/>
  <c r="AG1874" i="6"/>
  <c r="AG1876" i="6"/>
  <c r="AG449" i="6"/>
  <c r="AG817" i="6"/>
  <c r="AG853" i="6"/>
  <c r="AG889" i="6"/>
  <c r="AG925" i="6"/>
  <c r="AG961" i="6"/>
  <c r="AG997" i="6"/>
  <c r="AG1033" i="6"/>
  <c r="AG1069" i="6"/>
  <c r="AG1105" i="6"/>
  <c r="AG1141" i="6"/>
  <c r="AG1177" i="6"/>
  <c r="AG1211" i="6"/>
  <c r="AG1229" i="6"/>
  <c r="AG1247" i="6"/>
  <c r="AG1265" i="6"/>
  <c r="AG1315" i="6"/>
  <c r="AG1336" i="6"/>
  <c r="AG1342" i="6"/>
  <c r="AG1348" i="6"/>
  <c r="AG1354" i="6"/>
  <c r="AG1360" i="6"/>
  <c r="AG1366" i="6"/>
  <c r="AG1372" i="6"/>
  <c r="AG1378" i="6"/>
  <c r="AG1384" i="6"/>
  <c r="AG1390" i="6"/>
  <c r="AG1396" i="6"/>
  <c r="AG1402" i="6"/>
  <c r="AG1408" i="6"/>
  <c r="AG1414" i="6"/>
  <c r="AG1420" i="6"/>
  <c r="AG1426" i="6"/>
  <c r="AG1432" i="6"/>
  <c r="AG1438" i="6"/>
  <c r="AG1444" i="6"/>
  <c r="AG1450" i="6"/>
  <c r="AG1456" i="6"/>
  <c r="AG1462" i="6"/>
  <c r="AG1468" i="6"/>
  <c r="AG1474" i="6"/>
  <c r="AG1480" i="6"/>
  <c r="AG1486" i="6"/>
  <c r="AG1492" i="6"/>
  <c r="AG1498" i="6"/>
  <c r="AG1504" i="6"/>
  <c r="AG1510" i="6"/>
  <c r="AG1516" i="6"/>
  <c r="AG1522" i="6"/>
  <c r="AG1528" i="6"/>
  <c r="AG1534" i="6"/>
  <c r="AG1540" i="6"/>
  <c r="AG1546" i="6"/>
  <c r="AG1552" i="6"/>
  <c r="AG1558" i="6"/>
  <c r="AG1564" i="6"/>
  <c r="AG1570" i="6"/>
  <c r="AG1576" i="6"/>
  <c r="AG1582" i="6"/>
  <c r="AG1588" i="6"/>
  <c r="AG1594" i="6"/>
  <c r="AG1600" i="6"/>
  <c r="AG1606" i="6"/>
  <c r="AG1612" i="6"/>
  <c r="AG1618" i="6"/>
  <c r="AG1624" i="6"/>
  <c r="AG1630" i="6"/>
  <c r="AG1636" i="6"/>
  <c r="AG1642" i="6"/>
  <c r="AG509" i="6"/>
  <c r="AG747" i="6"/>
  <c r="AG827" i="6"/>
  <c r="AG863" i="6"/>
  <c r="AG899" i="6"/>
  <c r="AG935" i="6"/>
  <c r="AG971" i="6"/>
  <c r="AG1007" i="6"/>
  <c r="AG1043" i="6"/>
  <c r="AG1079" i="6"/>
  <c r="AG1115" i="6"/>
  <c r="AG1151" i="6"/>
  <c r="AG1187" i="6"/>
  <c r="AG1269" i="6"/>
  <c r="AG1281" i="6"/>
  <c r="AG1301" i="6"/>
  <c r="AG1317" i="6"/>
  <c r="AG1648" i="6"/>
  <c r="AG1652" i="6"/>
  <c r="AG1656" i="6"/>
  <c r="AG1660" i="6"/>
  <c r="AG1664" i="6"/>
  <c r="AG1668" i="6"/>
  <c r="AG1672" i="6"/>
  <c r="AG1676" i="6"/>
  <c r="AG1680" i="6"/>
  <c r="AG1684" i="6"/>
  <c r="AG1688" i="6"/>
  <c r="AG1692" i="6"/>
  <c r="AG1696" i="6"/>
  <c r="AG1700" i="6"/>
  <c r="AG1704" i="6"/>
  <c r="AG1708" i="6"/>
  <c r="AG1712" i="6"/>
  <c r="AG1716" i="6"/>
  <c r="AG1720" i="6"/>
  <c r="AG1724" i="6"/>
  <c r="AG1728" i="6"/>
  <c r="AG1732" i="6"/>
  <c r="AG1736" i="6"/>
  <c r="AG1740" i="6"/>
  <c r="AG1744" i="6"/>
  <c r="AG1748" i="6"/>
  <c r="AG1752" i="6"/>
  <c r="AG1756" i="6"/>
  <c r="AG1760" i="6"/>
  <c r="AG1764" i="6"/>
  <c r="AG1768" i="6"/>
  <c r="AG1772" i="6"/>
  <c r="AG1776" i="6"/>
  <c r="AG1780" i="6"/>
  <c r="AG1784" i="6"/>
  <c r="AG1788" i="6"/>
  <c r="AG1792" i="6"/>
  <c r="AG1796" i="6"/>
  <c r="AG1800" i="6"/>
  <c r="AG1804" i="6"/>
  <c r="AG1808" i="6"/>
  <c r="AG1812" i="6"/>
  <c r="AG1816" i="6"/>
  <c r="AG1820" i="6"/>
  <c r="AG1824" i="6"/>
  <c r="AG1828" i="6"/>
  <c r="AG1832" i="6"/>
  <c r="AG1836" i="6"/>
  <c r="AG1840" i="6"/>
  <c r="AG1844" i="6"/>
  <c r="AG1848" i="6"/>
  <c r="AG1852" i="6"/>
  <c r="AG6" i="6"/>
  <c r="AG293" i="6"/>
  <c r="AG521" i="6"/>
  <c r="AG829" i="6"/>
  <c r="AG865" i="6"/>
  <c r="AG901" i="6"/>
  <c r="AG937" i="6"/>
  <c r="AG973" i="6"/>
  <c r="AG1009" i="6"/>
  <c r="AG1045" i="6"/>
  <c r="AG1081" i="6"/>
  <c r="AG1117" i="6"/>
  <c r="AG1153" i="6"/>
  <c r="AG1189" i="6"/>
  <c r="AG1217" i="6"/>
  <c r="AG1235" i="6"/>
  <c r="AG1253" i="6"/>
  <c r="AG1338" i="6"/>
  <c r="AG1344" i="6"/>
  <c r="AG1350" i="6"/>
  <c r="AG1356" i="6"/>
  <c r="AG1362" i="6"/>
  <c r="AG1368" i="6"/>
  <c r="AG1374" i="6"/>
  <c r="AG1380" i="6"/>
  <c r="AG1386" i="6"/>
  <c r="AG1392" i="6"/>
  <c r="AG1398" i="6"/>
  <c r="AG1404" i="6"/>
  <c r="AG1410" i="6"/>
  <c r="AG1416" i="6"/>
  <c r="AG1422" i="6"/>
  <c r="AG1428" i="6"/>
  <c r="AG1434" i="6"/>
  <c r="AG1440" i="6"/>
  <c r="AG1446" i="6"/>
  <c r="AG1452" i="6"/>
  <c r="AG1458" i="6"/>
  <c r="AG1464" i="6"/>
  <c r="AG1470" i="6"/>
  <c r="AG1476" i="6"/>
  <c r="AG1482" i="6"/>
  <c r="AG1488" i="6"/>
  <c r="AG1494" i="6"/>
  <c r="AG1500" i="6"/>
  <c r="AG1506" i="6"/>
  <c r="AG1512" i="6"/>
  <c r="AG1518" i="6"/>
  <c r="AG1524" i="6"/>
  <c r="AG1530" i="6"/>
  <c r="AG1536" i="6"/>
  <c r="AG1542" i="6"/>
  <c r="AG1548" i="6"/>
  <c r="AG1554" i="6"/>
  <c r="AG1560" i="6"/>
  <c r="AG1566" i="6"/>
  <c r="AG1572" i="6"/>
  <c r="AG1578" i="6"/>
  <c r="AG1584" i="6"/>
  <c r="AG1590" i="6"/>
  <c r="AG1596" i="6"/>
  <c r="AG1602" i="6"/>
  <c r="AG1608" i="6"/>
  <c r="AG1614" i="6"/>
  <c r="AG1620" i="6"/>
  <c r="AG1626" i="6"/>
  <c r="AG1632" i="6"/>
  <c r="AG1638" i="6"/>
  <c r="AG1644" i="6"/>
  <c r="AG1855" i="6"/>
  <c r="AG1857" i="6"/>
  <c r="AG1859" i="6"/>
  <c r="AG1861" i="6"/>
  <c r="AG1863" i="6"/>
  <c r="AG1865" i="6"/>
  <c r="AG1867" i="6"/>
  <c r="AG1869" i="6"/>
  <c r="AG1871" i="6"/>
  <c r="AG1873" i="6"/>
  <c r="AG1875" i="6"/>
  <c r="AG1877" i="6"/>
  <c r="AB37" i="6"/>
  <c r="AG365" i="6"/>
  <c r="AG581" i="6"/>
  <c r="AG713" i="6"/>
  <c r="AG803" i="6"/>
  <c r="AG839" i="6"/>
  <c r="AG875" i="6"/>
  <c r="AG911" i="6"/>
  <c r="AG947" i="6"/>
  <c r="AG983" i="6"/>
  <c r="AG1019" i="6"/>
  <c r="AG1055" i="6"/>
  <c r="AG1091" i="6"/>
  <c r="AG1127" i="6"/>
  <c r="AG1163" i="6"/>
  <c r="AG1199" i="6"/>
  <c r="AG1273" i="6"/>
  <c r="AG1285" i="6"/>
  <c r="AG1295" i="6"/>
  <c r="AA52" i="6"/>
  <c r="AA55" i="6"/>
  <c r="AA58" i="6"/>
  <c r="AA61" i="6"/>
  <c r="AA67" i="6"/>
  <c r="AA70" i="6"/>
  <c r="AA73" i="6"/>
  <c r="AA76" i="6"/>
  <c r="AA79" i="6"/>
  <c r="AA82" i="6"/>
  <c r="AA85" i="6"/>
  <c r="AA88" i="6"/>
  <c r="AA91" i="6"/>
  <c r="AA94" i="6"/>
  <c r="AA97" i="6"/>
  <c r="AA100" i="6"/>
  <c r="AA103" i="6"/>
  <c r="AA106" i="6"/>
  <c r="AA109" i="6"/>
  <c r="AA115" i="6"/>
  <c r="AA118" i="6"/>
  <c r="AA121" i="6"/>
  <c r="AA124" i="6"/>
  <c r="AA127" i="6"/>
  <c r="AA130" i="6"/>
  <c r="AA133" i="6"/>
  <c r="AA136" i="6"/>
  <c r="AA139" i="6"/>
  <c r="AA142" i="6"/>
  <c r="AA145" i="6"/>
  <c r="AA148" i="6"/>
  <c r="AA151" i="6"/>
  <c r="AA154" i="6"/>
  <c r="AA157" i="6"/>
  <c r="AA160" i="6"/>
  <c r="AA163" i="6"/>
  <c r="AA166" i="6"/>
  <c r="AA169" i="6"/>
  <c r="AA172" i="6"/>
  <c r="AA175" i="6"/>
  <c r="AA178" i="6"/>
  <c r="AA181" i="6"/>
  <c r="AA184" i="6"/>
  <c r="AA187" i="6"/>
  <c r="AA190" i="6"/>
  <c r="AA193" i="6"/>
  <c r="AA196" i="6"/>
  <c r="AA199" i="6"/>
  <c r="AA202" i="6"/>
  <c r="AA205" i="6"/>
  <c r="AA211" i="6"/>
  <c r="AA214" i="6"/>
  <c r="AA217" i="6"/>
  <c r="AA220" i="6"/>
  <c r="AA223" i="6"/>
  <c r="AA226" i="6"/>
  <c r="AA229" i="6"/>
  <c r="AA232" i="6"/>
  <c r="AA235" i="6"/>
  <c r="AA238" i="6"/>
  <c r="AA241" i="6"/>
  <c r="AA244" i="6"/>
  <c r="AA247" i="6"/>
  <c r="AA250" i="6"/>
  <c r="AA253" i="6"/>
  <c r="AA256" i="6"/>
  <c r="AA259" i="6"/>
  <c r="AA262" i="6"/>
  <c r="AA265" i="6"/>
  <c r="AA268" i="6"/>
  <c r="AA271" i="6"/>
  <c r="AA274" i="6"/>
  <c r="AA277" i="6"/>
  <c r="AA280" i="6"/>
  <c r="AA286" i="6"/>
  <c r="AA289" i="6"/>
  <c r="AA292" i="6"/>
  <c r="AA295" i="6"/>
  <c r="AA298" i="6"/>
  <c r="AA301" i="6"/>
  <c r="AA304" i="6"/>
  <c r="AA51" i="6"/>
  <c r="AA54" i="6"/>
  <c r="AA57" i="6"/>
  <c r="AA60" i="6"/>
  <c r="AA63" i="6"/>
  <c r="AA66" i="6"/>
  <c r="AA69" i="6"/>
  <c r="AA72" i="6"/>
  <c r="AA75" i="6"/>
  <c r="AA78" i="6"/>
  <c r="AA81" i="6"/>
  <c r="AA84" i="6"/>
  <c r="AA87" i="6"/>
  <c r="AA90" i="6"/>
  <c r="AA93" i="6"/>
  <c r="AA96" i="6"/>
  <c r="AA99" i="6"/>
  <c r="AA102" i="6"/>
  <c r="AA105" i="6"/>
  <c r="AA108" i="6"/>
  <c r="AA111" i="6"/>
  <c r="AA114" i="6"/>
  <c r="AA117" i="6"/>
  <c r="AA120" i="6"/>
  <c r="AA123" i="6"/>
  <c r="AA126" i="6"/>
  <c r="AA129" i="6"/>
  <c r="AA132" i="6"/>
  <c r="AA135" i="6"/>
  <c r="AA138" i="6"/>
  <c r="AA141" i="6"/>
  <c r="AA144" i="6"/>
  <c r="AA147" i="6"/>
  <c r="AA150" i="6"/>
  <c r="AA153" i="6"/>
  <c r="AA156" i="6"/>
  <c r="AA159" i="6"/>
  <c r="AA162" i="6"/>
  <c r="AA165" i="6"/>
  <c r="AA168" i="6"/>
  <c r="AA171" i="6"/>
  <c r="AA174" i="6"/>
  <c r="AA177" i="6"/>
  <c r="AA180" i="6"/>
  <c r="AA183" i="6"/>
  <c r="AA186" i="6"/>
  <c r="AA189" i="6"/>
  <c r="AA192" i="6"/>
  <c r="AA195" i="6"/>
  <c r="AA198" i="6"/>
  <c r="AA201" i="6"/>
  <c r="AA207" i="6"/>
  <c r="AA210" i="6"/>
  <c r="AA213" i="6"/>
  <c r="AA216" i="6"/>
  <c r="AA219" i="6"/>
  <c r="AA222" i="6"/>
  <c r="AA225" i="6"/>
  <c r="AA228" i="6"/>
  <c r="AA231" i="6"/>
  <c r="AA234" i="6"/>
  <c r="AA237" i="6"/>
  <c r="AA240" i="6"/>
  <c r="AA243" i="6"/>
  <c r="AA246" i="6"/>
  <c r="AA249" i="6"/>
  <c r="AA252" i="6"/>
  <c r="AA255" i="6"/>
  <c r="AA258" i="6"/>
  <c r="AA261" i="6"/>
  <c r="AA264" i="6"/>
  <c r="AA267" i="6"/>
  <c r="AA270" i="6"/>
  <c r="AA273" i="6"/>
  <c r="AA276" i="6"/>
  <c r="AA279" i="6"/>
  <c r="AA282" i="6"/>
  <c r="AA285" i="6"/>
  <c r="AA288" i="6"/>
  <c r="AA291" i="6"/>
  <c r="AA294" i="6"/>
  <c r="AA297" i="6"/>
  <c r="AA300" i="6"/>
  <c r="AA303" i="6"/>
  <c r="AA71" i="6"/>
  <c r="AA80" i="6"/>
  <c r="AA89" i="6"/>
  <c r="AA98" i="6"/>
  <c r="AA107" i="6"/>
  <c r="AA284" i="6"/>
  <c r="AA293" i="6"/>
  <c r="AA302" i="6"/>
  <c r="AA307" i="6"/>
  <c r="AA310" i="6"/>
  <c r="AA313" i="6"/>
  <c r="AA316" i="6"/>
  <c r="AA319" i="6"/>
  <c r="AA322" i="6"/>
  <c r="AA325" i="6"/>
  <c r="AA328" i="6"/>
  <c r="AA331" i="6"/>
  <c r="AA334" i="6"/>
  <c r="AA337" i="6"/>
  <c r="AA340" i="6"/>
  <c r="AA343" i="6"/>
  <c r="AA346" i="6"/>
  <c r="AA349" i="6"/>
  <c r="AA352" i="6"/>
  <c r="AA355" i="6"/>
  <c r="AA358" i="6"/>
  <c r="AA361" i="6"/>
  <c r="AA364" i="6"/>
  <c r="AA367" i="6"/>
  <c r="AA370" i="6"/>
  <c r="AA373" i="6"/>
  <c r="AA376" i="6"/>
  <c r="AA379" i="6"/>
  <c r="AA382" i="6"/>
  <c r="AA385" i="6"/>
  <c r="AA388" i="6"/>
  <c r="AA391" i="6"/>
  <c r="AA394" i="6"/>
  <c r="AA397" i="6"/>
  <c r="AA400" i="6"/>
  <c r="AA403" i="6"/>
  <c r="AA406" i="6"/>
  <c r="AA409" i="6"/>
  <c r="AA412" i="6"/>
  <c r="AA415" i="6"/>
  <c r="AA418" i="6"/>
  <c r="AA421" i="6"/>
  <c r="AA424" i="6"/>
  <c r="AA427" i="6"/>
  <c r="AA430" i="6"/>
  <c r="AA433" i="6"/>
  <c r="AA436" i="6"/>
  <c r="AA439" i="6"/>
  <c r="AA442" i="6"/>
  <c r="AA445" i="6"/>
  <c r="AA448" i="6"/>
  <c r="AA451" i="6"/>
  <c r="AA454" i="6"/>
  <c r="AA457" i="6"/>
  <c r="AA460" i="6"/>
  <c r="AA463" i="6"/>
  <c r="AA466" i="6"/>
  <c r="AA469" i="6"/>
  <c r="AA472" i="6"/>
  <c r="AA475" i="6"/>
  <c r="AA478" i="6"/>
  <c r="AA481" i="6"/>
  <c r="AA484" i="6"/>
  <c r="AA487" i="6"/>
  <c r="AA490" i="6"/>
  <c r="AA493" i="6"/>
  <c r="AA496" i="6"/>
  <c r="AA499" i="6"/>
  <c r="AA502" i="6"/>
  <c r="AA505" i="6"/>
  <c r="AA508" i="6"/>
  <c r="AA511" i="6"/>
  <c r="AA514" i="6"/>
  <c r="AA517" i="6"/>
  <c r="AA523" i="6"/>
  <c r="AA526" i="6"/>
  <c r="AA529" i="6"/>
  <c r="AA532" i="6"/>
  <c r="AA535" i="6"/>
  <c r="AA538" i="6"/>
  <c r="AA59" i="6"/>
  <c r="AA116" i="6"/>
  <c r="AA125" i="6"/>
  <c r="AA134" i="6"/>
  <c r="AA143" i="6"/>
  <c r="AA152" i="6"/>
  <c r="AA161" i="6"/>
  <c r="AA170" i="6"/>
  <c r="AA179" i="6"/>
  <c r="AA188" i="6"/>
  <c r="AA197" i="6"/>
  <c r="AA209" i="6"/>
  <c r="AA218" i="6"/>
  <c r="AA227" i="6"/>
  <c r="AA236" i="6"/>
  <c r="AA245" i="6"/>
  <c r="AA254" i="6"/>
  <c r="AA263" i="6"/>
  <c r="AA272" i="6"/>
  <c r="AA281" i="6"/>
  <c r="AA68" i="6"/>
  <c r="AA77" i="6"/>
  <c r="AA86" i="6"/>
  <c r="AA95" i="6"/>
  <c r="AA104" i="6"/>
  <c r="AA206" i="6"/>
  <c r="AA290" i="6"/>
  <c r="AA299" i="6"/>
  <c r="AA306" i="6"/>
  <c r="AA309" i="6"/>
  <c r="AA312" i="6"/>
  <c r="AA315" i="6"/>
  <c r="AA318" i="6"/>
  <c r="AA321" i="6"/>
  <c r="AA324" i="6"/>
  <c r="AA327" i="6"/>
  <c r="AA330" i="6"/>
  <c r="AA333" i="6"/>
  <c r="AA336" i="6"/>
  <c r="AA339" i="6"/>
  <c r="AA342" i="6"/>
  <c r="AA345" i="6"/>
  <c r="AA348" i="6"/>
  <c r="AA351" i="6"/>
  <c r="AA354" i="6"/>
  <c r="AA357" i="6"/>
  <c r="AA360" i="6"/>
  <c r="AA363" i="6"/>
  <c r="AA366" i="6"/>
  <c r="AA369" i="6"/>
  <c r="AA372" i="6"/>
  <c r="AA375" i="6"/>
  <c r="AA378" i="6"/>
  <c r="AA381" i="6"/>
  <c r="AA384" i="6"/>
  <c r="AA387" i="6"/>
  <c r="AA390" i="6"/>
  <c r="AA393" i="6"/>
  <c r="AA399" i="6"/>
  <c r="AA405" i="6"/>
  <c r="AA408" i="6"/>
  <c r="AA411" i="6"/>
  <c r="AA414" i="6"/>
  <c r="AA417" i="6"/>
  <c r="AA420" i="6"/>
  <c r="AA423" i="6"/>
  <c r="AA426" i="6"/>
  <c r="AA429" i="6"/>
  <c r="AA432" i="6"/>
  <c r="AA435" i="6"/>
  <c r="AA438" i="6"/>
  <c r="AA441" i="6"/>
  <c r="AA444" i="6"/>
  <c r="AA447" i="6"/>
  <c r="AA450" i="6"/>
  <c r="AA453" i="6"/>
  <c r="AA456" i="6"/>
  <c r="AA459" i="6"/>
  <c r="AA462" i="6"/>
  <c r="AA465" i="6"/>
  <c r="AA468" i="6"/>
  <c r="AA471" i="6"/>
  <c r="AA474" i="6"/>
  <c r="AA477" i="6"/>
  <c r="AA480" i="6"/>
  <c r="AA483" i="6"/>
  <c r="AA486" i="6"/>
  <c r="AA489" i="6"/>
  <c r="AA492" i="6"/>
  <c r="AA495" i="6"/>
  <c r="AA498" i="6"/>
  <c r="AA501" i="6"/>
  <c r="AA504" i="6"/>
  <c r="AA507" i="6"/>
  <c r="AA510" i="6"/>
  <c r="AA513" i="6"/>
  <c r="AA516" i="6"/>
  <c r="AA519" i="6"/>
  <c r="AA522" i="6"/>
  <c r="AA525" i="6"/>
  <c r="AA528" i="6"/>
  <c r="AA531" i="6"/>
  <c r="AA534" i="6"/>
  <c r="AA537" i="6"/>
  <c r="AA540" i="6"/>
  <c r="AA543" i="6"/>
  <c r="AA546" i="6"/>
  <c r="AA549" i="6"/>
  <c r="AA56" i="6"/>
  <c r="AA122" i="6"/>
  <c r="AA131" i="6"/>
  <c r="AA140" i="6"/>
  <c r="AA149" i="6"/>
  <c r="AA158" i="6"/>
  <c r="AA167" i="6"/>
  <c r="AA176" i="6"/>
  <c r="AA185" i="6"/>
  <c r="AA194" i="6"/>
  <c r="AA215" i="6"/>
  <c r="AA224" i="6"/>
  <c r="AA233" i="6"/>
  <c r="AA242" i="6"/>
  <c r="AA251" i="6"/>
  <c r="AA260" i="6"/>
  <c r="AA269" i="6"/>
  <c r="AA278" i="6"/>
  <c r="AA53" i="6"/>
  <c r="AA62" i="6"/>
  <c r="AA119" i="6"/>
  <c r="AA128" i="6"/>
  <c r="AA137" i="6"/>
  <c r="AA146" i="6"/>
  <c r="AA155" i="6"/>
  <c r="AA164" i="6"/>
  <c r="AA173" i="6"/>
  <c r="AA182" i="6"/>
  <c r="AA191" i="6"/>
  <c r="AA200" i="6"/>
  <c r="AA212" i="6"/>
  <c r="AA221" i="6"/>
  <c r="AA230" i="6"/>
  <c r="AA239" i="6"/>
  <c r="AA248" i="6"/>
  <c r="AA257" i="6"/>
  <c r="AA266" i="6"/>
  <c r="AA275" i="6"/>
  <c r="AA83" i="6"/>
  <c r="AA110" i="6"/>
  <c r="AA305" i="6"/>
  <c r="AA314" i="6"/>
  <c r="AA323" i="6"/>
  <c r="AA332" i="6"/>
  <c r="AA341" i="6"/>
  <c r="AA350" i="6"/>
  <c r="AA359" i="6"/>
  <c r="AA368" i="6"/>
  <c r="AA377" i="6"/>
  <c r="AA386" i="6"/>
  <c r="AA395" i="6"/>
  <c r="AA407" i="6"/>
  <c r="AA416" i="6"/>
  <c r="AA425" i="6"/>
  <c r="AA434" i="6"/>
  <c r="AA443" i="6"/>
  <c r="AA452" i="6"/>
  <c r="AA461" i="6"/>
  <c r="AA470" i="6"/>
  <c r="AA479" i="6"/>
  <c r="AA488" i="6"/>
  <c r="AA497" i="6"/>
  <c r="AA506" i="6"/>
  <c r="AA515" i="6"/>
  <c r="AA548" i="6"/>
  <c r="AA524" i="6"/>
  <c r="AA533" i="6"/>
  <c r="AA545" i="6"/>
  <c r="AA550" i="6"/>
  <c r="AA553" i="6"/>
  <c r="AA556" i="6"/>
  <c r="AA559" i="6"/>
  <c r="AA562" i="6"/>
  <c r="AA565" i="6"/>
  <c r="AA568" i="6"/>
  <c r="AA571" i="6"/>
  <c r="AA574" i="6"/>
  <c r="AA577" i="6"/>
  <c r="AA580" i="6"/>
  <c r="AA583" i="6"/>
  <c r="AA586" i="6"/>
  <c r="AA592" i="6"/>
  <c r="AA595" i="6"/>
  <c r="AA598" i="6"/>
  <c r="AA601" i="6"/>
  <c r="AA604" i="6"/>
  <c r="AA607" i="6"/>
  <c r="AA610" i="6"/>
  <c r="AA613" i="6"/>
  <c r="AA616" i="6"/>
  <c r="AA619" i="6"/>
  <c r="AA622" i="6"/>
  <c r="AA625" i="6"/>
  <c r="AA628" i="6"/>
  <c r="AA631" i="6"/>
  <c r="AA634" i="6"/>
  <c r="AA637" i="6"/>
  <c r="AA640" i="6"/>
  <c r="AA643" i="6"/>
  <c r="AA646" i="6"/>
  <c r="AA649" i="6"/>
  <c r="AA652" i="6"/>
  <c r="AA655" i="6"/>
  <c r="AA658" i="6"/>
  <c r="AA661" i="6"/>
  <c r="AA664" i="6"/>
  <c r="AA667" i="6"/>
  <c r="AA670" i="6"/>
  <c r="AA673" i="6"/>
  <c r="AA676" i="6"/>
  <c r="AA679" i="6"/>
  <c r="AA682" i="6"/>
  <c r="AA685" i="6"/>
  <c r="AA688" i="6"/>
  <c r="AA691" i="6"/>
  <c r="AA694" i="6"/>
  <c r="AA697" i="6"/>
  <c r="AA700" i="6"/>
  <c r="AA703" i="6"/>
  <c r="AA706" i="6"/>
  <c r="AA709" i="6"/>
  <c r="AA712" i="6"/>
  <c r="AA715" i="6"/>
  <c r="AA718" i="6"/>
  <c r="AA721" i="6"/>
  <c r="AA724" i="6"/>
  <c r="AA727" i="6"/>
  <c r="AA730" i="6"/>
  <c r="AA733" i="6"/>
  <c r="AA736" i="6"/>
  <c r="AA739" i="6"/>
  <c r="AA742" i="6"/>
  <c r="AA74" i="6"/>
  <c r="AA101" i="6"/>
  <c r="AA296" i="6"/>
  <c r="AA311" i="6"/>
  <c r="AA320" i="6"/>
  <c r="AA329" i="6"/>
  <c r="AA338" i="6"/>
  <c r="AA347" i="6"/>
  <c r="AA356" i="6"/>
  <c r="AA365" i="6"/>
  <c r="AA374" i="6"/>
  <c r="AA392" i="6"/>
  <c r="AA413" i="6"/>
  <c r="AA422" i="6"/>
  <c r="AA431" i="6"/>
  <c r="AA440" i="6"/>
  <c r="AA449" i="6"/>
  <c r="AA458" i="6"/>
  <c r="AA467" i="6"/>
  <c r="AA476" i="6"/>
  <c r="AA485" i="6"/>
  <c r="AA494" i="6"/>
  <c r="AA503" i="6"/>
  <c r="AA512" i="6"/>
  <c r="AA542" i="6"/>
  <c r="AA547" i="6"/>
  <c r="AA401" i="6"/>
  <c r="AA521" i="6"/>
  <c r="AA530" i="6"/>
  <c r="AA539" i="6"/>
  <c r="AA544" i="6"/>
  <c r="AA552" i="6"/>
  <c r="AA555" i="6"/>
  <c r="AA558" i="6"/>
  <c r="AA561" i="6"/>
  <c r="AA564" i="6"/>
  <c r="AA567" i="6"/>
  <c r="AA570" i="6"/>
  <c r="AA573" i="6"/>
  <c r="AA576" i="6"/>
  <c r="AA579" i="6"/>
  <c r="AA582" i="6"/>
  <c r="AA585" i="6"/>
  <c r="AA588" i="6"/>
  <c r="AA591" i="6"/>
  <c r="AA594" i="6"/>
  <c r="AA597" i="6"/>
  <c r="AA600" i="6"/>
  <c r="AA603" i="6"/>
  <c r="AA606" i="6"/>
  <c r="AA609" i="6"/>
  <c r="AA612" i="6"/>
  <c r="AA615" i="6"/>
  <c r="AA618" i="6"/>
  <c r="AA621" i="6"/>
  <c r="AA624" i="6"/>
  <c r="AA627" i="6"/>
  <c r="AA630" i="6"/>
  <c r="AA633" i="6"/>
  <c r="AA636" i="6"/>
  <c r="AA639" i="6"/>
  <c r="AA642" i="6"/>
  <c r="AA645" i="6"/>
  <c r="AA648" i="6"/>
  <c r="AA651" i="6"/>
  <c r="AA654" i="6"/>
  <c r="AA657" i="6"/>
  <c r="AA660" i="6"/>
  <c r="AA663" i="6"/>
  <c r="AA666" i="6"/>
  <c r="AA669" i="6"/>
  <c r="AA672" i="6"/>
  <c r="AA675" i="6"/>
  <c r="AA678" i="6"/>
  <c r="AA681" i="6"/>
  <c r="AA684" i="6"/>
  <c r="AA687" i="6"/>
  <c r="AA690" i="6"/>
  <c r="AA693" i="6"/>
  <c r="AA696" i="6"/>
  <c r="AA699" i="6"/>
  <c r="AA702" i="6"/>
  <c r="AA705" i="6"/>
  <c r="AA708" i="6"/>
  <c r="AA711" i="6"/>
  <c r="AA714" i="6"/>
  <c r="AA717" i="6"/>
  <c r="AA720" i="6"/>
  <c r="AA723" i="6"/>
  <c r="AA726" i="6"/>
  <c r="AA729" i="6"/>
  <c r="AA732" i="6"/>
  <c r="AA735" i="6"/>
  <c r="AA738" i="6"/>
  <c r="AA741" i="6"/>
  <c r="AA398" i="6"/>
  <c r="AA527" i="6"/>
  <c r="AA536" i="6"/>
  <c r="AA551" i="6"/>
  <c r="AA554" i="6"/>
  <c r="AA557" i="6"/>
  <c r="AA560" i="6"/>
  <c r="AA563" i="6"/>
  <c r="AA566" i="6"/>
  <c r="AA569" i="6"/>
  <c r="AA572" i="6"/>
  <c r="AA575" i="6"/>
  <c r="AA578" i="6"/>
  <c r="AA581" i="6"/>
  <c r="AA584" i="6"/>
  <c r="AA587" i="6"/>
  <c r="AA590" i="6"/>
  <c r="AA593" i="6"/>
  <c r="AA596" i="6"/>
  <c r="AA599" i="6"/>
  <c r="AA602" i="6"/>
  <c r="AA605" i="6"/>
  <c r="AA608" i="6"/>
  <c r="AA611" i="6"/>
  <c r="AA614" i="6"/>
  <c r="AA617" i="6"/>
  <c r="AA620" i="6"/>
  <c r="AA623" i="6"/>
  <c r="AA626" i="6"/>
  <c r="AA629" i="6"/>
  <c r="AA632" i="6"/>
  <c r="AA635" i="6"/>
  <c r="AA638" i="6"/>
  <c r="AA641" i="6"/>
  <c r="AA644" i="6"/>
  <c r="AA647" i="6"/>
  <c r="AA650" i="6"/>
  <c r="AA653" i="6"/>
  <c r="AA656" i="6"/>
  <c r="AA659" i="6"/>
  <c r="AA662" i="6"/>
  <c r="AA665" i="6"/>
  <c r="AA668" i="6"/>
  <c r="AA671" i="6"/>
  <c r="AA674" i="6"/>
  <c r="AA677" i="6"/>
  <c r="AA680" i="6"/>
  <c r="AA683" i="6"/>
  <c r="AA686" i="6"/>
  <c r="AA689" i="6"/>
  <c r="AA692" i="6"/>
  <c r="AA695" i="6"/>
  <c r="AA698" i="6"/>
  <c r="AA701" i="6"/>
  <c r="AA704" i="6"/>
  <c r="AA707" i="6"/>
  <c r="AA710" i="6"/>
  <c r="AA713" i="6"/>
  <c r="AA716" i="6"/>
  <c r="AA719" i="6"/>
  <c r="AA722" i="6"/>
  <c r="AA725" i="6"/>
  <c r="AA728" i="6"/>
  <c r="AA731" i="6"/>
  <c r="AA734" i="6"/>
  <c r="AA737" i="6"/>
  <c r="AA740" i="6"/>
  <c r="AA743" i="6"/>
  <c r="AA746" i="6"/>
  <c r="AA749" i="6"/>
  <c r="AA752" i="6"/>
  <c r="AA755" i="6"/>
  <c r="AA758" i="6"/>
  <c r="AA761" i="6"/>
  <c r="AA764" i="6"/>
  <c r="AA767" i="6"/>
  <c r="AA770" i="6"/>
  <c r="AA773" i="6"/>
  <c r="AA776" i="6"/>
  <c r="AA779" i="6"/>
  <c r="AA782" i="6"/>
  <c r="AA785" i="6"/>
  <c r="AA788" i="6"/>
  <c r="AA791" i="6"/>
  <c r="AA794" i="6"/>
  <c r="AA326" i="6"/>
  <c r="AA353" i="6"/>
  <c r="AA380" i="6"/>
  <c r="AA410" i="6"/>
  <c r="AA437" i="6"/>
  <c r="AA464" i="6"/>
  <c r="AA491" i="6"/>
  <c r="AA518" i="6"/>
  <c r="AA751" i="6"/>
  <c r="AA756" i="6"/>
  <c r="AA769" i="6"/>
  <c r="AA774" i="6"/>
  <c r="AA787" i="6"/>
  <c r="AA792" i="6"/>
  <c r="AA748" i="6"/>
  <c r="AA753" i="6"/>
  <c r="AA766" i="6"/>
  <c r="AA771" i="6"/>
  <c r="AA784" i="6"/>
  <c r="AA789" i="6"/>
  <c r="AA797" i="6"/>
  <c r="AA800" i="6"/>
  <c r="AA803" i="6"/>
  <c r="AA806" i="6"/>
  <c r="AA809" i="6"/>
  <c r="AA812" i="6"/>
  <c r="AA815" i="6"/>
  <c r="AA818" i="6"/>
  <c r="AA821" i="6"/>
  <c r="AA824" i="6"/>
  <c r="AA827" i="6"/>
  <c r="AA830" i="6"/>
  <c r="AA833" i="6"/>
  <c r="AA836" i="6"/>
  <c r="AA839" i="6"/>
  <c r="AA842" i="6"/>
  <c r="AA845" i="6"/>
  <c r="AA848" i="6"/>
  <c r="AA851" i="6"/>
  <c r="AA854" i="6"/>
  <c r="AA857" i="6"/>
  <c r="AA860" i="6"/>
  <c r="AA863" i="6"/>
  <c r="AA866" i="6"/>
  <c r="AA869" i="6"/>
  <c r="AA872" i="6"/>
  <c r="AA875" i="6"/>
  <c r="AA878" i="6"/>
  <c r="AA881" i="6"/>
  <c r="AA884" i="6"/>
  <c r="AA887" i="6"/>
  <c r="AA890" i="6"/>
  <c r="AA893" i="6"/>
  <c r="AA896" i="6"/>
  <c r="AA899" i="6"/>
  <c r="AA902" i="6"/>
  <c r="AA905" i="6"/>
  <c r="AA908" i="6"/>
  <c r="AA911" i="6"/>
  <c r="AA914" i="6"/>
  <c r="AA917" i="6"/>
  <c r="AA920" i="6"/>
  <c r="AA923" i="6"/>
  <c r="AA926" i="6"/>
  <c r="AA929" i="6"/>
  <c r="AA932" i="6"/>
  <c r="AA935" i="6"/>
  <c r="AA938" i="6"/>
  <c r="AA941" i="6"/>
  <c r="AA944" i="6"/>
  <c r="AA947" i="6"/>
  <c r="AA950" i="6"/>
  <c r="AA953" i="6"/>
  <c r="AA956" i="6"/>
  <c r="AA959" i="6"/>
  <c r="AA962" i="6"/>
  <c r="AA965" i="6"/>
  <c r="AA968" i="6"/>
  <c r="AA971" i="6"/>
  <c r="AA974" i="6"/>
  <c r="AA977" i="6"/>
  <c r="AA980" i="6"/>
  <c r="AA983" i="6"/>
  <c r="AA986" i="6"/>
  <c r="AA989" i="6"/>
  <c r="AA992" i="6"/>
  <c r="AA995" i="6"/>
  <c r="AA998" i="6"/>
  <c r="AA1001" i="6"/>
  <c r="AA1004" i="6"/>
  <c r="AA1007" i="6"/>
  <c r="AA1010" i="6"/>
  <c r="AA1013" i="6"/>
  <c r="AA1016" i="6"/>
  <c r="AA1019" i="6"/>
  <c r="AA1022" i="6"/>
  <c r="AA1025" i="6"/>
  <c r="AA1028" i="6"/>
  <c r="AA1031" i="6"/>
  <c r="AA92" i="6"/>
  <c r="AA317" i="6"/>
  <c r="AA344" i="6"/>
  <c r="AA371" i="6"/>
  <c r="AA428" i="6"/>
  <c r="AA455" i="6"/>
  <c r="AA482" i="6"/>
  <c r="AA509" i="6"/>
  <c r="AA745" i="6"/>
  <c r="AA750" i="6"/>
  <c r="AA763" i="6"/>
  <c r="AA768" i="6"/>
  <c r="AA781" i="6"/>
  <c r="AA786" i="6"/>
  <c r="AA747" i="6"/>
  <c r="AA760" i="6"/>
  <c r="AA765" i="6"/>
  <c r="AA778" i="6"/>
  <c r="AA783" i="6"/>
  <c r="AA796" i="6"/>
  <c r="AA799" i="6"/>
  <c r="AA802" i="6"/>
  <c r="AA805" i="6"/>
  <c r="AA808" i="6"/>
  <c r="AA811" i="6"/>
  <c r="AA814" i="6"/>
  <c r="AA817" i="6"/>
  <c r="AA820" i="6"/>
  <c r="AA823" i="6"/>
  <c r="AA826" i="6"/>
  <c r="AA829" i="6"/>
  <c r="AA832" i="6"/>
  <c r="AA835" i="6"/>
  <c r="AA838" i="6"/>
  <c r="AA841" i="6"/>
  <c r="AA844" i="6"/>
  <c r="AA847" i="6"/>
  <c r="AA850" i="6"/>
  <c r="AA853" i="6"/>
  <c r="AA856" i="6"/>
  <c r="AA859" i="6"/>
  <c r="AA865" i="6"/>
  <c r="AA874" i="6"/>
  <c r="AA877" i="6"/>
  <c r="AA880" i="6"/>
  <c r="AA883" i="6"/>
  <c r="AA886" i="6"/>
  <c r="AA889" i="6"/>
  <c r="AA892" i="6"/>
  <c r="AA895" i="6"/>
  <c r="AA898" i="6"/>
  <c r="AA901" i="6"/>
  <c r="AA904" i="6"/>
  <c r="AA907" i="6"/>
  <c r="AA910" i="6"/>
  <c r="AA913" i="6"/>
  <c r="AA916" i="6"/>
  <c r="AA919" i="6"/>
  <c r="AA922" i="6"/>
  <c r="AA928" i="6"/>
  <c r="AA931" i="6"/>
  <c r="AA934" i="6"/>
  <c r="AA937" i="6"/>
  <c r="AA940" i="6"/>
  <c r="AA943" i="6"/>
  <c r="AA946" i="6"/>
  <c r="AA949" i="6"/>
  <c r="AA952" i="6"/>
  <c r="AA955" i="6"/>
  <c r="AA958" i="6"/>
  <c r="AA961" i="6"/>
  <c r="AA964" i="6"/>
  <c r="AA967" i="6"/>
  <c r="AA970" i="6"/>
  <c r="AA973" i="6"/>
  <c r="AA976" i="6"/>
  <c r="AA979" i="6"/>
  <c r="AA982" i="6"/>
  <c r="AA985" i="6"/>
  <c r="AA988" i="6"/>
  <c r="AA991" i="6"/>
  <c r="AA994" i="6"/>
  <c r="AA997" i="6"/>
  <c r="AA1000" i="6"/>
  <c r="AA1003" i="6"/>
  <c r="AA1006" i="6"/>
  <c r="AA1009" i="6"/>
  <c r="AA1012" i="6"/>
  <c r="AA1015" i="6"/>
  <c r="AA1018" i="6"/>
  <c r="AA1021" i="6"/>
  <c r="AA1024" i="6"/>
  <c r="AA1027" i="6"/>
  <c r="AA1030" i="6"/>
  <c r="AA1033" i="6"/>
  <c r="AA389" i="6"/>
  <c r="AA541" i="6"/>
  <c r="AA754" i="6"/>
  <c r="AA759" i="6"/>
  <c r="AA772" i="6"/>
  <c r="AA777" i="6"/>
  <c r="AA790" i="6"/>
  <c r="AA795" i="6"/>
  <c r="AA798" i="6"/>
  <c r="AA801" i="6"/>
  <c r="AA804" i="6"/>
  <c r="AA807" i="6"/>
  <c r="AA810" i="6"/>
  <c r="AA816" i="6"/>
  <c r="AA819" i="6"/>
  <c r="AA822" i="6"/>
  <c r="AA825" i="6"/>
  <c r="AA828" i="6"/>
  <c r="AA831" i="6"/>
  <c r="AA834" i="6"/>
  <c r="AA837" i="6"/>
  <c r="AA840" i="6"/>
  <c r="AA843" i="6"/>
  <c r="AA846" i="6"/>
  <c r="AA849" i="6"/>
  <c r="AA852" i="6"/>
  <c r="AA855" i="6"/>
  <c r="AA858" i="6"/>
  <c r="AA861" i="6"/>
  <c r="AA867" i="6"/>
  <c r="AA870" i="6"/>
  <c r="AA873" i="6"/>
  <c r="AA879" i="6"/>
  <c r="AA882" i="6"/>
  <c r="AA885" i="6"/>
  <c r="AA888" i="6"/>
  <c r="AA891" i="6"/>
  <c r="AA894" i="6"/>
  <c r="AA897" i="6"/>
  <c r="AA900" i="6"/>
  <c r="AA903" i="6"/>
  <c r="AA906" i="6"/>
  <c r="AA909" i="6"/>
  <c r="AA912" i="6"/>
  <c r="AA915" i="6"/>
  <c r="AA918" i="6"/>
  <c r="AA924" i="6"/>
  <c r="AA927" i="6"/>
  <c r="AA930" i="6"/>
  <c r="AA933" i="6"/>
  <c r="AA936" i="6"/>
  <c r="AA939" i="6"/>
  <c r="AA942" i="6"/>
  <c r="AA945" i="6"/>
  <c r="AA948" i="6"/>
  <c r="AA951" i="6"/>
  <c r="AA954" i="6"/>
  <c r="AA957" i="6"/>
  <c r="AA960" i="6"/>
  <c r="AA963" i="6"/>
  <c r="AA966" i="6"/>
  <c r="AA969" i="6"/>
  <c r="AA972" i="6"/>
  <c r="AA975" i="6"/>
  <c r="AA978" i="6"/>
  <c r="AA981" i="6"/>
  <c r="AA984" i="6"/>
  <c r="AA987" i="6"/>
  <c r="AA990" i="6"/>
  <c r="AA993" i="6"/>
  <c r="AA996" i="6"/>
  <c r="AA999" i="6"/>
  <c r="AA1002" i="6"/>
  <c r="AA1005" i="6"/>
  <c r="AA1008" i="6"/>
  <c r="AA1011" i="6"/>
  <c r="AA1014" i="6"/>
  <c r="AA1017" i="6"/>
  <c r="AA1020" i="6"/>
  <c r="AA1023" i="6"/>
  <c r="AA1026" i="6"/>
  <c r="AA1029" i="6"/>
  <c r="AA1032" i="6"/>
  <c r="AA1035" i="6"/>
  <c r="AA1041" i="6"/>
  <c r="AA1044" i="6"/>
  <c r="AA1047" i="6"/>
  <c r="AA1050" i="6"/>
  <c r="AA1053" i="6"/>
  <c r="AA1056" i="6"/>
  <c r="AA1059" i="6"/>
  <c r="AA1062" i="6"/>
  <c r="AA1065" i="6"/>
  <c r="AA1068" i="6"/>
  <c r="AA1071" i="6"/>
  <c r="AA1074" i="6"/>
  <c r="AA1077" i="6"/>
  <c r="AA1080" i="6"/>
  <c r="AA1083" i="6"/>
  <c r="AA1086" i="6"/>
  <c r="AA762" i="6"/>
  <c r="AA793" i="6"/>
  <c r="AA1034" i="6"/>
  <c r="AA1055" i="6"/>
  <c r="AA1060" i="6"/>
  <c r="AA1073" i="6"/>
  <c r="AA1078" i="6"/>
  <c r="AA335" i="6"/>
  <c r="AA419" i="6"/>
  <c r="AA500" i="6"/>
  <c r="AA1036" i="6"/>
  <c r="AA1039" i="6"/>
  <c r="AA1052" i="6"/>
  <c r="AA1057" i="6"/>
  <c r="AA1070" i="6"/>
  <c r="AA1088" i="6"/>
  <c r="AA1091" i="6"/>
  <c r="AA1094" i="6"/>
  <c r="AA1097" i="6"/>
  <c r="AA1100" i="6"/>
  <c r="AA1103" i="6"/>
  <c r="AA1106" i="6"/>
  <c r="AA1109" i="6"/>
  <c r="AA1112" i="6"/>
  <c r="AA1115" i="6"/>
  <c r="AA1118" i="6"/>
  <c r="AA1121" i="6"/>
  <c r="AA1124" i="6"/>
  <c r="AA1127" i="6"/>
  <c r="AA1130" i="6"/>
  <c r="AA1133" i="6"/>
  <c r="AA1136" i="6"/>
  <c r="AA1139" i="6"/>
  <c r="AA1142" i="6"/>
  <c r="AA1145" i="6"/>
  <c r="AA1148" i="6"/>
  <c r="AA1151" i="6"/>
  <c r="AA1154" i="6"/>
  <c r="AA1157" i="6"/>
  <c r="AA1160" i="6"/>
  <c r="AA1163" i="6"/>
  <c r="AA1166" i="6"/>
  <c r="AA1169" i="6"/>
  <c r="AA1172" i="6"/>
  <c r="AA1175" i="6"/>
  <c r="AA1178" i="6"/>
  <c r="AA1181" i="6"/>
  <c r="AA1184" i="6"/>
  <c r="AA1187" i="6"/>
  <c r="AA1190" i="6"/>
  <c r="AA1193" i="6"/>
  <c r="AA1196" i="6"/>
  <c r="AA1199" i="6"/>
  <c r="AA1202" i="6"/>
  <c r="AA1205" i="6"/>
  <c r="AA1208" i="6"/>
  <c r="AA1211" i="6"/>
  <c r="AA1214" i="6"/>
  <c r="AA1217" i="6"/>
  <c r="AA1220" i="6"/>
  <c r="AA1223" i="6"/>
  <c r="AA1226" i="6"/>
  <c r="AA1229" i="6"/>
  <c r="AA1232" i="6"/>
  <c r="AA1235" i="6"/>
  <c r="AA1238" i="6"/>
  <c r="AA1241" i="6"/>
  <c r="AA1244" i="6"/>
  <c r="AA1247" i="6"/>
  <c r="AA1250" i="6"/>
  <c r="AA1253" i="6"/>
  <c r="AA1256" i="6"/>
  <c r="AA1259" i="6"/>
  <c r="AA1262" i="6"/>
  <c r="AA1265" i="6"/>
  <c r="AA1268" i="6"/>
  <c r="AA1271" i="6"/>
  <c r="AA1274" i="6"/>
  <c r="AA1277" i="6"/>
  <c r="AA1280" i="6"/>
  <c r="AA1283" i="6"/>
  <c r="AA1286" i="6"/>
  <c r="AA1289" i="6"/>
  <c r="AA1292" i="6"/>
  <c r="AA1295" i="6"/>
  <c r="AA1298" i="6"/>
  <c r="AA1301" i="6"/>
  <c r="AA1304" i="6"/>
  <c r="AA1307" i="6"/>
  <c r="AA1310" i="6"/>
  <c r="AA1313" i="6"/>
  <c r="AA1316" i="6"/>
  <c r="AA1319" i="6"/>
  <c r="AA1322" i="6"/>
  <c r="AA1325" i="6"/>
  <c r="AA757" i="6"/>
  <c r="AA780" i="6"/>
  <c r="AA1049" i="6"/>
  <c r="AA1054" i="6"/>
  <c r="AA1067" i="6"/>
  <c r="AA1072" i="6"/>
  <c r="AA1085" i="6"/>
  <c r="AA308" i="6"/>
  <c r="AA473" i="6"/>
  <c r="AA1046" i="6"/>
  <c r="AA1051" i="6"/>
  <c r="AA1064" i="6"/>
  <c r="AA1069" i="6"/>
  <c r="AA1082" i="6"/>
  <c r="AA1087" i="6"/>
  <c r="AA1093" i="6"/>
  <c r="AA1096" i="6"/>
  <c r="AA1099" i="6"/>
  <c r="AA1102" i="6"/>
  <c r="AA1105" i="6"/>
  <c r="AA1108" i="6"/>
  <c r="AA1111" i="6"/>
  <c r="AA1114" i="6"/>
  <c r="AA1117" i="6"/>
  <c r="AA1120" i="6"/>
  <c r="AA1123" i="6"/>
  <c r="AA1126" i="6"/>
  <c r="AA1129" i="6"/>
  <c r="AA1132" i="6"/>
  <c r="AA1135" i="6"/>
  <c r="AA1138" i="6"/>
  <c r="AA1141" i="6"/>
  <c r="AA1144" i="6"/>
  <c r="AA1147" i="6"/>
  <c r="AA1150" i="6"/>
  <c r="AA1153" i="6"/>
  <c r="AA1156" i="6"/>
  <c r="AA1159" i="6"/>
  <c r="AA1162" i="6"/>
  <c r="AA1165" i="6"/>
  <c r="AA1168" i="6"/>
  <c r="AA1171" i="6"/>
  <c r="AA1174" i="6"/>
  <c r="AA1177" i="6"/>
  <c r="AA1180" i="6"/>
  <c r="AA1183" i="6"/>
  <c r="AA1186" i="6"/>
  <c r="AA1189" i="6"/>
  <c r="AA1192" i="6"/>
  <c r="AA1195" i="6"/>
  <c r="AA1198" i="6"/>
  <c r="AA1201" i="6"/>
  <c r="AA1204" i="6"/>
  <c r="AA1207" i="6"/>
  <c r="AA1210" i="6"/>
  <c r="AA1213" i="6"/>
  <c r="AA1216" i="6"/>
  <c r="AA1219" i="6"/>
  <c r="AA1222" i="6"/>
  <c r="AA1225" i="6"/>
  <c r="AA1228" i="6"/>
  <c r="AA1231" i="6"/>
  <c r="AA1234" i="6"/>
  <c r="AA1237" i="6"/>
  <c r="AA1240" i="6"/>
  <c r="AA1243" i="6"/>
  <c r="AA1246" i="6"/>
  <c r="AA1249" i="6"/>
  <c r="AA1252" i="6"/>
  <c r="AA1255" i="6"/>
  <c r="AA1258" i="6"/>
  <c r="AA1261" i="6"/>
  <c r="AA1264" i="6"/>
  <c r="AA1267" i="6"/>
  <c r="AA1270" i="6"/>
  <c r="AA1273" i="6"/>
  <c r="AA1276" i="6"/>
  <c r="AA1279" i="6"/>
  <c r="AA1282" i="6"/>
  <c r="AA1285" i="6"/>
  <c r="AA1288" i="6"/>
  <c r="AA1291" i="6"/>
  <c r="AA1294" i="6"/>
  <c r="AA1297" i="6"/>
  <c r="AA1303" i="6"/>
  <c r="AA1306" i="6"/>
  <c r="AA1309" i="6"/>
  <c r="AA1312" i="6"/>
  <c r="AA1315" i="6"/>
  <c r="AA1318" i="6"/>
  <c r="AA1321" i="6"/>
  <c r="AA1324" i="6"/>
  <c r="AA362" i="6"/>
  <c r="AA1037" i="6"/>
  <c r="AA1040" i="6"/>
  <c r="AA1045" i="6"/>
  <c r="AA1058" i="6"/>
  <c r="AA1063" i="6"/>
  <c r="AA1076" i="6"/>
  <c r="AA1081" i="6"/>
  <c r="AA1089" i="6"/>
  <c r="AA1092" i="6"/>
  <c r="AA1095" i="6"/>
  <c r="AA1098" i="6"/>
  <c r="AA1101" i="6"/>
  <c r="AA1104" i="6"/>
  <c r="AA1107" i="6"/>
  <c r="AA1110" i="6"/>
  <c r="AA1113" i="6"/>
  <c r="AA1116" i="6"/>
  <c r="AA1119" i="6"/>
  <c r="AA1122" i="6"/>
  <c r="AA1125" i="6"/>
  <c r="AA1128" i="6"/>
  <c r="AA1131" i="6"/>
  <c r="AA1134" i="6"/>
  <c r="AA1137" i="6"/>
  <c r="AA1140" i="6"/>
  <c r="AA1143" i="6"/>
  <c r="AA1146" i="6"/>
  <c r="AA1149" i="6"/>
  <c r="AA1152" i="6"/>
  <c r="AA1155" i="6"/>
  <c r="AA1158" i="6"/>
  <c r="AA1161" i="6"/>
  <c r="AA1164" i="6"/>
  <c r="AA1167" i="6"/>
  <c r="AA1170" i="6"/>
  <c r="AA1173" i="6"/>
  <c r="AA1176" i="6"/>
  <c r="AA1179" i="6"/>
  <c r="AA1182" i="6"/>
  <c r="AA1185" i="6"/>
  <c r="AA1188" i="6"/>
  <c r="AA1191" i="6"/>
  <c r="AA1194" i="6"/>
  <c r="AA1197" i="6"/>
  <c r="AA1200" i="6"/>
  <c r="AA1203" i="6"/>
  <c r="AA1206" i="6"/>
  <c r="AA1209" i="6"/>
  <c r="AA1215" i="6"/>
  <c r="AA1218" i="6"/>
  <c r="AA1221" i="6"/>
  <c r="AA1224" i="6"/>
  <c r="AA1227" i="6"/>
  <c r="AA1230" i="6"/>
  <c r="AA1233" i="6"/>
  <c r="AA1236" i="6"/>
  <c r="AA1239" i="6"/>
  <c r="AA1242" i="6"/>
  <c r="AA1245" i="6"/>
  <c r="AA1248" i="6"/>
  <c r="AA1251" i="6"/>
  <c r="AA1254" i="6"/>
  <c r="AA1257" i="6"/>
  <c r="AA1260" i="6"/>
  <c r="AA1263" i="6"/>
  <c r="AA1266" i="6"/>
  <c r="AA1269" i="6"/>
  <c r="AA1272" i="6"/>
  <c r="AA1275" i="6"/>
  <c r="AA1278" i="6"/>
  <c r="AA1281" i="6"/>
  <c r="AA1284" i="6"/>
  <c r="AA1287" i="6"/>
  <c r="AA1290" i="6"/>
  <c r="AA1293" i="6"/>
  <c r="AA1299" i="6"/>
  <c r="AA1305" i="6"/>
  <c r="AA1308" i="6"/>
  <c r="AA1311" i="6"/>
  <c r="AA1314" i="6"/>
  <c r="AA1317" i="6"/>
  <c r="AA1320" i="6"/>
  <c r="AA1323" i="6"/>
  <c r="AA1326" i="6"/>
  <c r="AA1329" i="6"/>
  <c r="AA1332" i="6"/>
  <c r="AA1335" i="6"/>
  <c r="AA1338" i="6"/>
  <c r="AA1341" i="6"/>
  <c r="AA1344" i="6"/>
  <c r="AA1347" i="6"/>
  <c r="AA1350" i="6"/>
  <c r="AA1353" i="6"/>
  <c r="AA1356" i="6"/>
  <c r="AA1359" i="6"/>
  <c r="AA1362" i="6"/>
  <c r="AA1365" i="6"/>
  <c r="AA1368" i="6"/>
  <c r="AA1371" i="6"/>
  <c r="AA1374" i="6"/>
  <c r="AA1377" i="6"/>
  <c r="AA1380" i="6"/>
  <c r="AA1079" i="6"/>
  <c r="AA1330" i="6"/>
  <c r="AA1343" i="6"/>
  <c r="AA1348" i="6"/>
  <c r="AA1361" i="6"/>
  <c r="AA1366" i="6"/>
  <c r="AA1379" i="6"/>
  <c r="AA1043" i="6"/>
  <c r="AA1066" i="6"/>
  <c r="AA1327" i="6"/>
  <c r="AA1340" i="6"/>
  <c r="AA1345" i="6"/>
  <c r="AA1358" i="6"/>
  <c r="AA1363" i="6"/>
  <c r="AA1376" i="6"/>
  <c r="AA9" i="6"/>
  <c r="AA12" i="6"/>
  <c r="AA15" i="6"/>
  <c r="AA18" i="6"/>
  <c r="AA21" i="6"/>
  <c r="AA24" i="6"/>
  <c r="AA27" i="6"/>
  <c r="AA30" i="6"/>
  <c r="AA33" i="6"/>
  <c r="AA36" i="6"/>
  <c r="AA39" i="6"/>
  <c r="AA42" i="6"/>
  <c r="AA45" i="6"/>
  <c r="AA775" i="6"/>
  <c r="AA1337" i="6"/>
  <c r="AA1342" i="6"/>
  <c r="AA1355" i="6"/>
  <c r="AA1360" i="6"/>
  <c r="AA1373" i="6"/>
  <c r="AA65" i="6"/>
  <c r="AA1084" i="6"/>
  <c r="AA1349" i="6"/>
  <c r="AA1367" i="6"/>
  <c r="AA1061" i="6"/>
  <c r="AA1334" i="6"/>
  <c r="AA1339" i="6"/>
  <c r="AA1352" i="6"/>
  <c r="AA1370" i="6"/>
  <c r="AA1375" i="6"/>
  <c r="AA8" i="6"/>
  <c r="AA11" i="6"/>
  <c r="AA14" i="6"/>
  <c r="AA17" i="6"/>
  <c r="AA20" i="6"/>
  <c r="AA23" i="6"/>
  <c r="AA26" i="6"/>
  <c r="AA29" i="6"/>
  <c r="AA32" i="6"/>
  <c r="AA35" i="6"/>
  <c r="AA38" i="6"/>
  <c r="AA41" i="6"/>
  <c r="AA44" i="6"/>
  <c r="AA744" i="6"/>
  <c r="AA1331" i="6"/>
  <c r="AA1336" i="6"/>
  <c r="AA1354" i="6"/>
  <c r="AA1372" i="6"/>
  <c r="AA1048" i="6"/>
  <c r="AA1328" i="6"/>
  <c r="AA1333" i="6"/>
  <c r="AA1346" i="6"/>
  <c r="AA1351" i="6"/>
  <c r="AA1364" i="6"/>
  <c r="AA1369" i="6"/>
  <c r="AA1382" i="6"/>
  <c r="AA7" i="6"/>
  <c r="AA10" i="6"/>
  <c r="AA13" i="6"/>
  <c r="AA16" i="6"/>
  <c r="AA19" i="6"/>
  <c r="AA22" i="6"/>
  <c r="AA25" i="6"/>
  <c r="AA28" i="6"/>
  <c r="AA31" i="6"/>
  <c r="AA34" i="6"/>
  <c r="AA37" i="6"/>
  <c r="AA40" i="6"/>
  <c r="AA43" i="6"/>
  <c r="V1891" i="6"/>
  <c r="AA1878" i="6" l="1"/>
  <c r="V1894" i="6" s="1"/>
  <c r="AH1878" i="6"/>
  <c r="AC1878" i="6"/>
  <c r="X1894" i="6" s="1"/>
  <c r="AG1878" i="6"/>
  <c r="AB1878" i="6"/>
  <c r="W1894" i="6" s="1"/>
  <c r="AF1878" i="6"/>
  <c r="AI1878" i="6"/>
  <c r="AD1878" i="6"/>
  <c r="Y1894" i="6" s="1"/>
</calcChain>
</file>

<file path=xl/sharedStrings.xml><?xml version="1.0" encoding="utf-8"?>
<sst xmlns="http://schemas.openxmlformats.org/spreadsheetml/2006/main" count="24055" uniqueCount="3844">
  <si>
    <t>Ludność w wieku 15 lat i więcej według poziomu wykształcenia oraz powiatów, gmin i miejscowości statystycznych</t>
  </si>
  <si>
    <t>Województwo</t>
  </si>
  <si>
    <t>Powiat</t>
  </si>
  <si>
    <t>Gmina</t>
  </si>
  <si>
    <t>Rodzaj gminy</t>
  </si>
  <si>
    <t>Symbol Miejscowości Statystycznej</t>
  </si>
  <si>
    <t>Nazwa</t>
  </si>
  <si>
    <t>Rok</t>
  </si>
  <si>
    <t>Poziom wykształcenia</t>
  </si>
  <si>
    <t>(Xi - śr.X)^3</t>
  </si>
  <si>
    <t>(Xi - śr.X)^4</t>
  </si>
  <si>
    <t>WYKSZTALCENIE/1000 MIESZKANCOW</t>
  </si>
  <si>
    <t>śr/zaw</t>
  </si>
  <si>
    <t>wyższe</t>
  </si>
  <si>
    <t>średnie</t>
  </si>
  <si>
    <t>zasadnicze zawodowe</t>
  </si>
  <si>
    <t>podstawowe</t>
  </si>
  <si>
    <t>ludnosc</t>
  </si>
  <si>
    <t>zaw</t>
  </si>
  <si>
    <t>podst</t>
  </si>
  <si>
    <t>wyzsze</t>
  </si>
  <si>
    <t>srednie</t>
  </si>
  <si>
    <t>pods</t>
  </si>
  <si>
    <t>12</t>
  </si>
  <si>
    <t>00</t>
  </si>
  <si>
    <t>0</t>
  </si>
  <si>
    <t>0000000</t>
  </si>
  <si>
    <t>WOJ. MAŁOPOLSKIE</t>
  </si>
  <si>
    <t>01</t>
  </si>
  <si>
    <t>06</t>
  </si>
  <si>
    <t>4</t>
  </si>
  <si>
    <t xml:space="preserve">  miasto Nowy Wiśnicz</t>
  </si>
  <si>
    <t>0000000'</t>
  </si>
  <si>
    <t xml:space="preserve">     MIASTA</t>
  </si>
  <si>
    <t>02</t>
  </si>
  <si>
    <t xml:space="preserve">  miasto Brzesko</t>
  </si>
  <si>
    <t xml:space="preserve">     WIEŚ</t>
  </si>
  <si>
    <t>03</t>
  </si>
  <si>
    <t xml:space="preserve">  miasto Czchów</t>
  </si>
  <si>
    <t xml:space="preserve">  Powiat bocheński</t>
  </si>
  <si>
    <t xml:space="preserve">  miasto Alwernia</t>
  </si>
  <si>
    <t>1</t>
  </si>
  <si>
    <t xml:space="preserve">  gm.m. Bochnia</t>
  </si>
  <si>
    <t xml:space="preserve">  miasto Chrzanów</t>
  </si>
  <si>
    <t>2</t>
  </si>
  <si>
    <t xml:space="preserve">  gm.w. Bochnia</t>
  </si>
  <si>
    <t>04</t>
  </si>
  <si>
    <t xml:space="preserve">  miasto Libiąż</t>
  </si>
  <si>
    <t>0811796</t>
  </si>
  <si>
    <t xml:space="preserve">    Baczków</t>
  </si>
  <si>
    <t>05</t>
  </si>
  <si>
    <t xml:space="preserve">  miasto Trzebinia</t>
  </si>
  <si>
    <t>0811827</t>
  </si>
  <si>
    <t xml:space="preserve">    Besów</t>
  </si>
  <si>
    <t xml:space="preserve">  miasto Dąbrowa Tarnowska</t>
  </si>
  <si>
    <t>0811833</t>
  </si>
  <si>
    <t xml:space="preserve">    Bogucice</t>
  </si>
  <si>
    <t xml:space="preserve">  miasto Biecz</t>
  </si>
  <si>
    <t>0811891</t>
  </si>
  <si>
    <t xml:space="preserve">    Brzeźnica</t>
  </si>
  <si>
    <t xml:space="preserve">  miasto Krzeszowice</t>
  </si>
  <si>
    <t>0811974</t>
  </si>
  <si>
    <t xml:space="preserve">    Buczyna</t>
  </si>
  <si>
    <t>10</t>
  </si>
  <si>
    <t xml:space="preserve">  miasto Skała</t>
  </si>
  <si>
    <t>0812028</t>
  </si>
  <si>
    <t xml:space="preserve">    Cerekiew</t>
  </si>
  <si>
    <t>11</t>
  </si>
  <si>
    <t xml:space="preserve">  miasto Skawina</t>
  </si>
  <si>
    <t>0812057</t>
  </si>
  <si>
    <t xml:space="preserve">    Cikowice</t>
  </si>
  <si>
    <t xml:space="preserve">  miasto Słomniki</t>
  </si>
  <si>
    <t>0812092</t>
  </si>
  <si>
    <t xml:space="preserve">    Chełm</t>
  </si>
  <si>
    <t>14</t>
  </si>
  <si>
    <t xml:space="preserve">  miasto Świątniki Górne</t>
  </si>
  <si>
    <t>0812100</t>
  </si>
  <si>
    <t xml:space="preserve">    Damienice</t>
  </si>
  <si>
    <t>08</t>
  </si>
  <si>
    <t xml:space="preserve">  miasto Miechów</t>
  </si>
  <si>
    <t>0812175</t>
  </si>
  <si>
    <t xml:space="preserve">    Dąbrowica</t>
  </si>
  <si>
    <t>09</t>
  </si>
  <si>
    <t xml:space="preserve">  miasto Dobczyce</t>
  </si>
  <si>
    <t>0812212</t>
  </si>
  <si>
    <t xml:space="preserve">    Gawłów</t>
  </si>
  <si>
    <t xml:space="preserve">  miasto Myślenice</t>
  </si>
  <si>
    <t>0812241</t>
  </si>
  <si>
    <t xml:space="preserve">    Gierczyce</t>
  </si>
  <si>
    <t>07</t>
  </si>
  <si>
    <t xml:space="preserve">  miasto Sułkowice</t>
  </si>
  <si>
    <t>0812264</t>
  </si>
  <si>
    <t xml:space="preserve">    Gorzków</t>
  </si>
  <si>
    <t xml:space="preserve">  miasto Krynica-Zdrój</t>
  </si>
  <si>
    <t>0812293</t>
  </si>
  <si>
    <t xml:space="preserve">    Grabina</t>
  </si>
  <si>
    <t>-</t>
  </si>
  <si>
    <t xml:space="preserve">  miasto Muszyna</t>
  </si>
  <si>
    <t>0812318</t>
  </si>
  <si>
    <t xml:space="preserve">    Krzyżanowice</t>
  </si>
  <si>
    <t>13</t>
  </si>
  <si>
    <t xml:space="preserve">  miasto Piwniczna-Zdrój</t>
  </si>
  <si>
    <t>0812330</t>
  </si>
  <si>
    <t xml:space="preserve">    Łapczyca</t>
  </si>
  <si>
    <t>16</t>
  </si>
  <si>
    <t xml:space="preserve">  miasto Stary Sącz</t>
  </si>
  <si>
    <t>0812488</t>
  </si>
  <si>
    <t xml:space="preserve">    Majkowice</t>
  </si>
  <si>
    <t xml:space="preserve">  miasto Rabka-Zdrój</t>
  </si>
  <si>
    <t>0812548</t>
  </si>
  <si>
    <t xml:space="preserve">    Moszczenica</t>
  </si>
  <si>
    <t xml:space="preserve">  miasto Olkusz</t>
  </si>
  <si>
    <t>0812577</t>
  </si>
  <si>
    <t xml:space="preserve">    Nieprześnia</t>
  </si>
  <si>
    <t xml:space="preserve">  miasto Wolbrom</t>
  </si>
  <si>
    <t>0812637</t>
  </si>
  <si>
    <t xml:space="preserve">    Nieszkowice Małe</t>
  </si>
  <si>
    <t xml:space="preserve">  miasto Brzeszcze</t>
  </si>
  <si>
    <t>0812689</t>
  </si>
  <si>
    <t xml:space="preserve">    Nieszkowice Wielkie</t>
  </si>
  <si>
    <t xml:space="preserve">  miasto Chełmek</t>
  </si>
  <si>
    <t>0812755</t>
  </si>
  <si>
    <t xml:space="preserve">    Ostrów Szlachecki</t>
  </si>
  <si>
    <t xml:space="preserve">  miasto Kęty</t>
  </si>
  <si>
    <t>0812784</t>
  </si>
  <si>
    <t xml:space="preserve">    Pogwizdów</t>
  </si>
  <si>
    <t xml:space="preserve">  miasto Zator</t>
  </si>
  <si>
    <t>0812821</t>
  </si>
  <si>
    <t xml:space="preserve">    Proszówki</t>
  </si>
  <si>
    <t xml:space="preserve">  miasto Proszowice</t>
  </si>
  <si>
    <t>0812896</t>
  </si>
  <si>
    <t xml:space="preserve">    Siedlec</t>
  </si>
  <si>
    <t>15</t>
  </si>
  <si>
    <t xml:space="preserve">  miasto Maków Podhalański</t>
  </si>
  <si>
    <t>0812940</t>
  </si>
  <si>
    <t xml:space="preserve">    Słomka</t>
  </si>
  <si>
    <t xml:space="preserve">  miasto Ciężkowice</t>
  </si>
  <si>
    <t>0812956</t>
  </si>
  <si>
    <t xml:space="preserve">    Stradomka</t>
  </si>
  <si>
    <t xml:space="preserve">  miasto Ryglice</t>
  </si>
  <si>
    <t>0812979</t>
  </si>
  <si>
    <t xml:space="preserve">    Wola Nieszkowska</t>
  </si>
  <si>
    <t xml:space="preserve">  miasto Tuchów</t>
  </si>
  <si>
    <t>0813039</t>
  </si>
  <si>
    <t xml:space="preserve">    Zatoka</t>
  </si>
  <si>
    <t xml:space="preserve">  miasto Żabno</t>
  </si>
  <si>
    <t>0813051</t>
  </si>
  <si>
    <t xml:space="preserve">    Zawada</t>
  </si>
  <si>
    <t>18</t>
  </si>
  <si>
    <t xml:space="preserve">  miasto Andrychów</t>
  </si>
  <si>
    <t xml:space="preserve">  gm.w. Drwinia</t>
  </si>
  <si>
    <t xml:space="preserve">  miasto Kalwaria Zebrzydowska</t>
  </si>
  <si>
    <t>0317139</t>
  </si>
  <si>
    <t xml:space="preserve">    Bieńkowice</t>
  </si>
  <si>
    <t xml:space="preserve">  miasto Wadowice</t>
  </si>
  <si>
    <t>0317145</t>
  </si>
  <si>
    <t xml:space="preserve">    Drwinia</t>
  </si>
  <si>
    <t>19</t>
  </si>
  <si>
    <t xml:space="preserve">  miasto Niepołomice</t>
  </si>
  <si>
    <t>0317180</t>
  </si>
  <si>
    <t xml:space="preserve">    Dziewin</t>
  </si>
  <si>
    <t xml:space="preserve">  miasto Wieliczka</t>
  </si>
  <si>
    <t>0317240</t>
  </si>
  <si>
    <t xml:space="preserve">    Gawłówek</t>
  </si>
  <si>
    <t>Średnia arytmetyczna</t>
  </si>
  <si>
    <t>0317270</t>
  </si>
  <si>
    <t xml:space="preserve">    Grobla</t>
  </si>
  <si>
    <t>Średnia geometryczna</t>
  </si>
  <si>
    <t>0317429</t>
  </si>
  <si>
    <t xml:space="preserve">    Ispina</t>
  </si>
  <si>
    <t>Kwartyl rzędu pierwszego</t>
  </si>
  <si>
    <t>0317458</t>
  </si>
  <si>
    <t xml:space="preserve">    Mikluszowice</t>
  </si>
  <si>
    <t>Kwartyl rzędu drugiego</t>
  </si>
  <si>
    <t>0317530</t>
  </si>
  <si>
    <t xml:space="preserve">    Niedary</t>
  </si>
  <si>
    <t>Kwartyl rzędu trzeciego</t>
  </si>
  <si>
    <t>0317553</t>
  </si>
  <si>
    <t xml:space="preserve">    Świniary</t>
  </si>
  <si>
    <t>0317636</t>
  </si>
  <si>
    <t xml:space="preserve">    Trawniki</t>
  </si>
  <si>
    <t>0317642</t>
  </si>
  <si>
    <t xml:space="preserve">    Wola Drwińska</t>
  </si>
  <si>
    <t>0317665</t>
  </si>
  <si>
    <t xml:space="preserve">    Wyżyce</t>
  </si>
  <si>
    <t>0317694</t>
  </si>
  <si>
    <t xml:space="preserve">    Zielona</t>
  </si>
  <si>
    <t xml:space="preserve">  gm.w. Lipnica Murowana</t>
  </si>
  <si>
    <t>0821702</t>
  </si>
  <si>
    <t xml:space="preserve">    Borówna</t>
  </si>
  <si>
    <t>0821760</t>
  </si>
  <si>
    <t xml:space="preserve">    Lipnica Dolna</t>
  </si>
  <si>
    <t>0821866</t>
  </si>
  <si>
    <t xml:space="preserve">    Lipnica Górna</t>
  </si>
  <si>
    <t>0821978</t>
  </si>
  <si>
    <t xml:space="preserve">    Lipnica Murowana</t>
  </si>
  <si>
    <t>0822080</t>
  </si>
  <si>
    <t xml:space="preserve">    Rajbrot</t>
  </si>
  <si>
    <t xml:space="preserve">  gm.w. Łapanów</t>
  </si>
  <si>
    <t>0822914</t>
  </si>
  <si>
    <t xml:space="preserve">    Boczów</t>
  </si>
  <si>
    <t>0822943</t>
  </si>
  <si>
    <t xml:space="preserve">    Brzezowa</t>
  </si>
  <si>
    <t>0823003</t>
  </si>
  <si>
    <t xml:space="preserve">    Chrostowa</t>
  </si>
  <si>
    <t>0823055</t>
  </si>
  <si>
    <t xml:space="preserve">    Cichawka</t>
  </si>
  <si>
    <t>0823121</t>
  </si>
  <si>
    <t xml:space="preserve">    Grabie</t>
  </si>
  <si>
    <t>0823167</t>
  </si>
  <si>
    <t xml:space="preserve">    Kamyk</t>
  </si>
  <si>
    <t>0823210</t>
  </si>
  <si>
    <t xml:space="preserve">    Kępanów</t>
  </si>
  <si>
    <t>0823256</t>
  </si>
  <si>
    <t xml:space="preserve">    Kobylec</t>
  </si>
  <si>
    <t>0823368</t>
  </si>
  <si>
    <t xml:space="preserve">    Lubomierz</t>
  </si>
  <si>
    <t>0823440</t>
  </si>
  <si>
    <t xml:space="preserve">    Łapanów</t>
  </si>
  <si>
    <t>0823492</t>
  </si>
  <si>
    <t xml:space="preserve">    Sobolów</t>
  </si>
  <si>
    <t>0823569</t>
  </si>
  <si>
    <t xml:space="preserve">    Tarnawa</t>
  </si>
  <si>
    <t>0823776</t>
  </si>
  <si>
    <t xml:space="preserve">    Ubrzeż</t>
  </si>
  <si>
    <t>0823807</t>
  </si>
  <si>
    <t xml:space="preserve">    Wieruszyce</t>
  </si>
  <si>
    <t>0823859</t>
  </si>
  <si>
    <t xml:space="preserve">    Wola Wieruszycka</t>
  </si>
  <si>
    <t>0823902</t>
  </si>
  <si>
    <t xml:space="preserve">    Wolica</t>
  </si>
  <si>
    <t>0823960</t>
  </si>
  <si>
    <t xml:space="preserve">    Zbydniów</t>
  </si>
  <si>
    <t>3</t>
  </si>
  <si>
    <t xml:space="preserve">  gm.m-w. Nowy Wiśnicz</t>
  </si>
  <si>
    <t>5</t>
  </si>
  <si>
    <t xml:space="preserve">  ob.wiejski Nowy Wiśnicz</t>
  </si>
  <si>
    <t>0824439</t>
  </si>
  <si>
    <t xml:space="preserve">    Chronów</t>
  </si>
  <si>
    <t>0824570</t>
  </si>
  <si>
    <t xml:space="preserve">    Kobyle</t>
  </si>
  <si>
    <t>0824623</t>
  </si>
  <si>
    <t xml:space="preserve">    Kopaliny</t>
  </si>
  <si>
    <t>0824681</t>
  </si>
  <si>
    <t xml:space="preserve">    Królówka</t>
  </si>
  <si>
    <t>0824801</t>
  </si>
  <si>
    <t xml:space="preserve">    Leksandrowa</t>
  </si>
  <si>
    <t>0824882</t>
  </si>
  <si>
    <t xml:space="preserve">    Łomna</t>
  </si>
  <si>
    <t>0824913</t>
  </si>
  <si>
    <t xml:space="preserve">    Muchówka</t>
  </si>
  <si>
    <t>0824965</t>
  </si>
  <si>
    <t xml:space="preserve">    Olchawa</t>
  </si>
  <si>
    <t>0825002</t>
  </si>
  <si>
    <t xml:space="preserve">    Połom Duży</t>
  </si>
  <si>
    <t>0825077</t>
  </si>
  <si>
    <t xml:space="preserve">    Stary Wiśnicz</t>
  </si>
  <si>
    <t>0825143</t>
  </si>
  <si>
    <t xml:space="preserve">    Wiśnicz Mały</t>
  </si>
  <si>
    <t xml:space="preserve">  gm.w. Rzezawa</t>
  </si>
  <si>
    <t>0829885</t>
  </si>
  <si>
    <t xml:space="preserve">    Borek</t>
  </si>
  <si>
    <t>0829916</t>
  </si>
  <si>
    <t xml:space="preserve">    Bratucice</t>
  </si>
  <si>
    <t>0829974</t>
  </si>
  <si>
    <t xml:space="preserve">    Buczków</t>
  </si>
  <si>
    <t>0830010</t>
  </si>
  <si>
    <t xml:space="preserve">    Dębina</t>
  </si>
  <si>
    <t>0830049</t>
  </si>
  <si>
    <t xml:space="preserve">    Dąbrówka</t>
  </si>
  <si>
    <t>0830084</t>
  </si>
  <si>
    <t xml:space="preserve">    Jodłówka</t>
  </si>
  <si>
    <t>0830121</t>
  </si>
  <si>
    <t xml:space="preserve">    Krzeczów</t>
  </si>
  <si>
    <t>0830167</t>
  </si>
  <si>
    <t xml:space="preserve">    Łazy</t>
  </si>
  <si>
    <t>0830196</t>
  </si>
  <si>
    <t xml:space="preserve">    Okulice</t>
  </si>
  <si>
    <t>0830227</t>
  </si>
  <si>
    <t xml:space="preserve">    Ostrów Królewski</t>
  </si>
  <si>
    <t>0830240</t>
  </si>
  <si>
    <t xml:space="preserve">    Rzezawa</t>
  </si>
  <si>
    <t xml:space="preserve">  gm.w. Trzciana</t>
  </si>
  <si>
    <t>0838542</t>
  </si>
  <si>
    <t xml:space="preserve">    Kamionna</t>
  </si>
  <si>
    <t>0838737</t>
  </si>
  <si>
    <t xml:space="preserve">    Kierlikówka</t>
  </si>
  <si>
    <t>0838849</t>
  </si>
  <si>
    <t xml:space="preserve">    Leszczyna</t>
  </si>
  <si>
    <t>0838884</t>
  </si>
  <si>
    <t xml:space="preserve">    Łąkta Dolna</t>
  </si>
  <si>
    <t>0839139</t>
  </si>
  <si>
    <t xml:space="preserve">    Rdzawa</t>
  </si>
  <si>
    <t>0839317</t>
  </si>
  <si>
    <t xml:space="preserve">    Trzciana</t>
  </si>
  <si>
    <t>0839412</t>
  </si>
  <si>
    <t xml:space="preserve">    Ujazd</t>
  </si>
  <si>
    <t xml:space="preserve">  gm.w. Żegocina</t>
  </si>
  <si>
    <t>0838393</t>
  </si>
  <si>
    <t xml:space="preserve">    Bełdno</t>
  </si>
  <si>
    <t>0838453</t>
  </si>
  <si>
    <t xml:space="preserve">    Bytomsko</t>
  </si>
  <si>
    <t>0838973</t>
  </si>
  <si>
    <t xml:space="preserve">    Łąkta Górna</t>
  </si>
  <si>
    <t>0839168</t>
  </si>
  <si>
    <t xml:space="preserve">    Rozdziele</t>
  </si>
  <si>
    <t>0839464</t>
  </si>
  <si>
    <t xml:space="preserve">    Żegocina</t>
  </si>
  <si>
    <t xml:space="preserve">  Powiat brzeski</t>
  </si>
  <si>
    <t xml:space="preserve">  gm.w. Borzęcin</t>
  </si>
  <si>
    <t>0813447</t>
  </si>
  <si>
    <t xml:space="preserve">    Bielcza</t>
  </si>
  <si>
    <t>0813513</t>
  </si>
  <si>
    <t xml:space="preserve">    Borzęcin</t>
  </si>
  <si>
    <t>0813677</t>
  </si>
  <si>
    <t xml:space="preserve">    Łęki</t>
  </si>
  <si>
    <t>0813720</t>
  </si>
  <si>
    <t xml:space="preserve">    Przyborów</t>
  </si>
  <si>
    <t>0813826</t>
  </si>
  <si>
    <t xml:space="preserve">    Waryś</t>
  </si>
  <si>
    <t xml:space="preserve">  gm.m-w. Brzesko</t>
  </si>
  <si>
    <t xml:space="preserve">  ob.wiejski Brzesko</t>
  </si>
  <si>
    <t>0813832</t>
  </si>
  <si>
    <t xml:space="preserve">    Bucze</t>
  </si>
  <si>
    <t>0813890</t>
  </si>
  <si>
    <t xml:space="preserve">    Jadowniki</t>
  </si>
  <si>
    <t>0814062</t>
  </si>
  <si>
    <t xml:space="preserve">    Jasień</t>
  </si>
  <si>
    <t>0814151</t>
  </si>
  <si>
    <t xml:space="preserve">    Mokrzyska</t>
  </si>
  <si>
    <t>0814205</t>
  </si>
  <si>
    <t xml:space="preserve">    Okocim</t>
  </si>
  <si>
    <t>0814317</t>
  </si>
  <si>
    <t xml:space="preserve">    Poręba Spytkowska</t>
  </si>
  <si>
    <t>0814375</t>
  </si>
  <si>
    <t xml:space="preserve">    Sterkowiec</t>
  </si>
  <si>
    <t>0814412</t>
  </si>
  <si>
    <t xml:space="preserve">    Szczepanów</t>
  </si>
  <si>
    <t>0814470</t>
  </si>
  <si>
    <t xml:space="preserve">    Wokowice</t>
  </si>
  <si>
    <t xml:space="preserve">  gm.m-w. Czchów</t>
  </si>
  <si>
    <t xml:space="preserve">  ob.wiejski Czchów</t>
  </si>
  <si>
    <t>0816807</t>
  </si>
  <si>
    <t xml:space="preserve">    Będzieszyna</t>
  </si>
  <si>
    <t>0816836</t>
  </si>
  <si>
    <t xml:space="preserve">    Biskupice Melsztyńskie</t>
  </si>
  <si>
    <t>0817020</t>
  </si>
  <si>
    <t xml:space="preserve">    Jurków</t>
  </si>
  <si>
    <t>0817095</t>
  </si>
  <si>
    <t xml:space="preserve">    Piaski-Drużków</t>
  </si>
  <si>
    <t>0817190</t>
  </si>
  <si>
    <t xml:space="preserve">    Tworkowa</t>
  </si>
  <si>
    <t>0817244</t>
  </si>
  <si>
    <t xml:space="preserve">    Tymowa</t>
  </si>
  <si>
    <t>0817310</t>
  </si>
  <si>
    <t xml:space="preserve">    Wytrzyszczka</t>
  </si>
  <si>
    <t>0817340</t>
  </si>
  <si>
    <t xml:space="preserve">    Złota</t>
  </si>
  <si>
    <t xml:space="preserve">  gm.w. Dębno</t>
  </si>
  <si>
    <t>0818829</t>
  </si>
  <si>
    <t xml:space="preserve">    Biadoliny Szlacheckie</t>
  </si>
  <si>
    <t>0818841</t>
  </si>
  <si>
    <t xml:space="preserve">    Dębno</t>
  </si>
  <si>
    <t>0818924</t>
  </si>
  <si>
    <t xml:space="preserve">    Doły</t>
  </si>
  <si>
    <t>0818953</t>
  </si>
  <si>
    <t xml:space="preserve">    Jastew</t>
  </si>
  <si>
    <t>0819013</t>
  </si>
  <si>
    <t xml:space="preserve">    Jaworsko</t>
  </si>
  <si>
    <t>0819059</t>
  </si>
  <si>
    <t xml:space="preserve">    Łoniowa</t>
  </si>
  <si>
    <t>0819148</t>
  </si>
  <si>
    <t xml:space="preserve">    Łysa Góra</t>
  </si>
  <si>
    <t>0819237</t>
  </si>
  <si>
    <t xml:space="preserve">    Maszkienice</t>
  </si>
  <si>
    <t>0819289</t>
  </si>
  <si>
    <t xml:space="preserve">    Niedźwiedza</t>
  </si>
  <si>
    <t>0819355</t>
  </si>
  <si>
    <t xml:space="preserve">    Perła</t>
  </si>
  <si>
    <t>0819378</t>
  </si>
  <si>
    <t xml:space="preserve">    Porąbka Uszewska</t>
  </si>
  <si>
    <t>0819444</t>
  </si>
  <si>
    <t xml:space="preserve">    Sufczyn</t>
  </si>
  <si>
    <t>0819504</t>
  </si>
  <si>
    <t xml:space="preserve">    Wola Dębińska</t>
  </si>
  <si>
    <t xml:space="preserve">  gm.w. Gnojnik</t>
  </si>
  <si>
    <t>0819579</t>
  </si>
  <si>
    <t xml:space="preserve">    Biesiadki</t>
  </si>
  <si>
    <t>0819616</t>
  </si>
  <si>
    <t xml:space="preserve">    Gnojnik</t>
  </si>
  <si>
    <t>0819728</t>
  </si>
  <si>
    <t xml:space="preserve">    Gosprzydowa</t>
  </si>
  <si>
    <t>0819792</t>
  </si>
  <si>
    <t xml:space="preserve">    Lewniowa</t>
  </si>
  <si>
    <t>0819869</t>
  </si>
  <si>
    <t xml:space="preserve">    Uszew</t>
  </si>
  <si>
    <t>0819941</t>
  </si>
  <si>
    <t xml:space="preserve">    Zawada Uszewska</t>
  </si>
  <si>
    <t>0819970</t>
  </si>
  <si>
    <t xml:space="preserve">    Żerków</t>
  </si>
  <si>
    <t xml:space="preserve">  gm.w. Iwkowa</t>
  </si>
  <si>
    <t>0820832</t>
  </si>
  <si>
    <t xml:space="preserve">    Dobrociesz</t>
  </si>
  <si>
    <t>0820921</t>
  </si>
  <si>
    <t xml:space="preserve">    Drużków Pusty</t>
  </si>
  <si>
    <t>0820967</t>
  </si>
  <si>
    <t xml:space="preserve">    Iwkowa</t>
  </si>
  <si>
    <t>0821062</t>
  </si>
  <si>
    <t xml:space="preserve">    Kąty</t>
  </si>
  <si>
    <t>0821116</t>
  </si>
  <si>
    <t xml:space="preserve">    Połom Mały</t>
  </si>
  <si>
    <t>0821151</t>
  </si>
  <si>
    <t xml:space="preserve">    Porąbka Iwkowska</t>
  </si>
  <si>
    <t>0821180</t>
  </si>
  <si>
    <t xml:space="preserve">    Wojakowa</t>
  </si>
  <si>
    <t xml:space="preserve">  gm.w. Szczurowa</t>
  </si>
  <si>
    <t>0831362</t>
  </si>
  <si>
    <t xml:space="preserve">    Barczków</t>
  </si>
  <si>
    <t>0831379</t>
  </si>
  <si>
    <t xml:space="preserve">    Dąbrówka Morska</t>
  </si>
  <si>
    <t>0831391</t>
  </si>
  <si>
    <t xml:space="preserve">    Dołęga</t>
  </si>
  <si>
    <t>0831451</t>
  </si>
  <si>
    <t xml:space="preserve">    Górka</t>
  </si>
  <si>
    <t>0831528</t>
  </si>
  <si>
    <t xml:space="preserve">    Kopacze Wielkie</t>
  </si>
  <si>
    <t>0831540</t>
  </si>
  <si>
    <t xml:space="preserve">    Księże Kopacze</t>
  </si>
  <si>
    <t>0831557</t>
  </si>
  <si>
    <t xml:space="preserve">    Kwików</t>
  </si>
  <si>
    <t>0831600</t>
  </si>
  <si>
    <t xml:space="preserve">    Niedzieliska</t>
  </si>
  <si>
    <t>0831652</t>
  </si>
  <si>
    <t xml:space="preserve">    Pojawie</t>
  </si>
  <si>
    <t>0831698</t>
  </si>
  <si>
    <t xml:space="preserve">    Popędzyna</t>
  </si>
  <si>
    <t>0831712</t>
  </si>
  <si>
    <t xml:space="preserve">    Rajsko</t>
  </si>
  <si>
    <t>0831741</t>
  </si>
  <si>
    <t xml:space="preserve">    Rudy-Rysie</t>
  </si>
  <si>
    <t>0831793</t>
  </si>
  <si>
    <t xml:space="preserve">    Rylowa</t>
  </si>
  <si>
    <t>0831818</t>
  </si>
  <si>
    <t xml:space="preserve">    Rząchowa</t>
  </si>
  <si>
    <t>0831830</t>
  </si>
  <si>
    <t xml:space="preserve">    Strzelce Małe</t>
  </si>
  <si>
    <t>0831860</t>
  </si>
  <si>
    <t xml:space="preserve">    Strzelce Wielkie</t>
  </si>
  <si>
    <t>0831942</t>
  </si>
  <si>
    <t xml:space="preserve">    Szczurowa</t>
  </si>
  <si>
    <t>0832019</t>
  </si>
  <si>
    <t xml:space="preserve">    Uście Solne</t>
  </si>
  <si>
    <t>0832090</t>
  </si>
  <si>
    <t xml:space="preserve">    Wola Przemykowska</t>
  </si>
  <si>
    <t>0832166</t>
  </si>
  <si>
    <t xml:space="preserve">    Wrzępia</t>
  </si>
  <si>
    <t>0832195</t>
  </si>
  <si>
    <t xml:space="preserve">    Zaborów</t>
  </si>
  <si>
    <t xml:space="preserve">  Powiat chrzanowski</t>
  </si>
  <si>
    <t xml:space="preserve">  gm.m-w. Alwernia</t>
  </si>
  <si>
    <t xml:space="preserve">  ob.wiejski Alwernia</t>
  </si>
  <si>
    <t>0314460</t>
  </si>
  <si>
    <t xml:space="preserve">    Brodła</t>
  </si>
  <si>
    <t>0314514</t>
  </si>
  <si>
    <t xml:space="preserve">    Grojec</t>
  </si>
  <si>
    <t>0314543</t>
  </si>
  <si>
    <t xml:space="preserve">    Kwaczała</t>
  </si>
  <si>
    <t>0314626</t>
  </si>
  <si>
    <t xml:space="preserve">    Mirów</t>
  </si>
  <si>
    <t>0314649</t>
  </si>
  <si>
    <t xml:space="preserve">    Nieporaz</t>
  </si>
  <si>
    <t>0314661</t>
  </si>
  <si>
    <t xml:space="preserve">    Okleśna</t>
  </si>
  <si>
    <t>0314690</t>
  </si>
  <si>
    <t xml:space="preserve">    Podłęże</t>
  </si>
  <si>
    <t>0314709</t>
  </si>
  <si>
    <t xml:space="preserve">    Poręba Żegoty</t>
  </si>
  <si>
    <t>0314780</t>
  </si>
  <si>
    <t xml:space="preserve">    Regulice</t>
  </si>
  <si>
    <t>0314840</t>
  </si>
  <si>
    <t xml:space="preserve">    Źródła</t>
  </si>
  <si>
    <t xml:space="preserve">  gm.w. Babice</t>
  </si>
  <si>
    <t>0211808</t>
  </si>
  <si>
    <t xml:space="preserve">    Babice</t>
  </si>
  <si>
    <t>0211843</t>
  </si>
  <si>
    <t xml:space="preserve">    Jankowice</t>
  </si>
  <si>
    <t>0211889</t>
  </si>
  <si>
    <t xml:space="preserve">    Mętków</t>
  </si>
  <si>
    <t>0211910</t>
  </si>
  <si>
    <t xml:space="preserve">    Olszyny</t>
  </si>
  <si>
    <t>0211961</t>
  </si>
  <si>
    <t xml:space="preserve">    Rozkochów</t>
  </si>
  <si>
    <t>0212038</t>
  </si>
  <si>
    <t xml:space="preserve">    Włosień</t>
  </si>
  <si>
    <t>0212044</t>
  </si>
  <si>
    <t xml:space="preserve">    Wygiełzów</t>
  </si>
  <si>
    <t>0212067</t>
  </si>
  <si>
    <t xml:space="preserve">    Zagórze</t>
  </si>
  <si>
    <t xml:space="preserve">  gm.m-w. Chrzanów</t>
  </si>
  <si>
    <t xml:space="preserve">  ob.wiejski Chrzanów</t>
  </si>
  <si>
    <t>0213380</t>
  </si>
  <si>
    <t xml:space="preserve">    Balin</t>
  </si>
  <si>
    <t>0213440</t>
  </si>
  <si>
    <t xml:space="preserve">    Luszowice</t>
  </si>
  <si>
    <t>0213530</t>
  </si>
  <si>
    <t xml:space="preserve">    Płaza</t>
  </si>
  <si>
    <t>0213635</t>
  </si>
  <si>
    <t xml:space="preserve">    Pogorzyce</t>
  </si>
  <si>
    <t xml:space="preserve">  gm.m-w. Libiąż</t>
  </si>
  <si>
    <t xml:space="preserve">  ob.wiejski Libiąż</t>
  </si>
  <si>
    <t>0215841</t>
  </si>
  <si>
    <t xml:space="preserve">    Gromiec</t>
  </si>
  <si>
    <t>0215893</t>
  </si>
  <si>
    <t xml:space="preserve">    Żarki</t>
  </si>
  <si>
    <t xml:space="preserve">  gm.m-w. Trzebinia</t>
  </si>
  <si>
    <t xml:space="preserve">  ob.wiejski Trzebinia</t>
  </si>
  <si>
    <t>0222730</t>
  </si>
  <si>
    <t xml:space="preserve">    Bolęcin</t>
  </si>
  <si>
    <t>0222806</t>
  </si>
  <si>
    <t xml:space="preserve">    Czyżówka</t>
  </si>
  <si>
    <t>0222812</t>
  </si>
  <si>
    <t xml:space="preserve">    Dulowa</t>
  </si>
  <si>
    <t>0222870</t>
  </si>
  <si>
    <t xml:space="preserve">    Karniowice</t>
  </si>
  <si>
    <t>0222901</t>
  </si>
  <si>
    <t xml:space="preserve">    Krze</t>
  </si>
  <si>
    <t>0222918</t>
  </si>
  <si>
    <t xml:space="preserve">    Lgota</t>
  </si>
  <si>
    <t>0222953</t>
  </si>
  <si>
    <t xml:space="preserve">    Młoszowa</t>
  </si>
  <si>
    <t>0223059</t>
  </si>
  <si>
    <t xml:space="preserve">    Myślachowice</t>
  </si>
  <si>
    <t>0223148</t>
  </si>
  <si>
    <t xml:space="preserve">    Piła Kościelecka</t>
  </si>
  <si>
    <t>0223160</t>
  </si>
  <si>
    <t xml:space="preserve">    Płoki</t>
  </si>
  <si>
    <t>0223208</t>
  </si>
  <si>
    <t xml:space="preserve">    Psary</t>
  </si>
  <si>
    <t xml:space="preserve">  Powiat dąbrowski</t>
  </si>
  <si>
    <t xml:space="preserve">  gm.w. Bolesław</t>
  </si>
  <si>
    <t>0813068</t>
  </si>
  <si>
    <t xml:space="preserve">    Bolesław</t>
  </si>
  <si>
    <t>0813111</t>
  </si>
  <si>
    <t xml:space="preserve">    Kanna</t>
  </si>
  <si>
    <t>0813140</t>
  </si>
  <si>
    <t xml:space="preserve">    Kuzie</t>
  </si>
  <si>
    <t>0813163</t>
  </si>
  <si>
    <t xml:space="preserve">    Pawłów</t>
  </si>
  <si>
    <t>0813217</t>
  </si>
  <si>
    <t xml:space="preserve">    Podlipie</t>
  </si>
  <si>
    <t>0813252</t>
  </si>
  <si>
    <t xml:space="preserve">    Samocice</t>
  </si>
  <si>
    <t>0813358</t>
  </si>
  <si>
    <t xml:space="preserve">    Strojców</t>
  </si>
  <si>
    <t>0813364</t>
  </si>
  <si>
    <t xml:space="preserve">    Świebodzin</t>
  </si>
  <si>
    <t>0813393</t>
  </si>
  <si>
    <t xml:space="preserve">    Tonia</t>
  </si>
  <si>
    <t xml:space="preserve">  gm.m-w. Dąbrowa Tarnowska</t>
  </si>
  <si>
    <t xml:space="preserve">  ob.wiejski Dąbrowa Tarnowska</t>
  </si>
  <si>
    <t>0817400</t>
  </si>
  <si>
    <t xml:space="preserve">    Brnik</t>
  </si>
  <si>
    <t>0817451</t>
  </si>
  <si>
    <t xml:space="preserve">    Gruszów Mały</t>
  </si>
  <si>
    <t>0817497</t>
  </si>
  <si>
    <t xml:space="preserve">    Gruszów Wielki</t>
  </si>
  <si>
    <t>0817557</t>
  </si>
  <si>
    <t xml:space="preserve">    Laskówka Chorąska</t>
  </si>
  <si>
    <t>0817586</t>
  </si>
  <si>
    <t xml:space="preserve">    Lipiny</t>
  </si>
  <si>
    <t>0817623</t>
  </si>
  <si>
    <t xml:space="preserve">    Nieczajna Dolna</t>
  </si>
  <si>
    <t>0817652</t>
  </si>
  <si>
    <t xml:space="preserve">    Nieczajna Górna</t>
  </si>
  <si>
    <t>0817698</t>
  </si>
  <si>
    <t xml:space="preserve">    Smęgorzów</t>
  </si>
  <si>
    <t>0817770</t>
  </si>
  <si>
    <t xml:space="preserve">    Sutków</t>
  </si>
  <si>
    <t>0817818</t>
  </si>
  <si>
    <t xml:space="preserve">    Szarwark</t>
  </si>
  <si>
    <t>0817847</t>
  </si>
  <si>
    <t xml:space="preserve">    Żelazówka</t>
  </si>
  <si>
    <t>0820022</t>
  </si>
  <si>
    <t xml:space="preserve">    Bieniaszowice</t>
  </si>
  <si>
    <t xml:space="preserve">  gm.w. Gręboszów</t>
  </si>
  <si>
    <t>0820039</t>
  </si>
  <si>
    <t xml:space="preserve">    Biskupice</t>
  </si>
  <si>
    <t>0820045</t>
  </si>
  <si>
    <t xml:space="preserve">    Borusowa</t>
  </si>
  <si>
    <t>0820105</t>
  </si>
  <si>
    <t xml:space="preserve">    Gręboszów</t>
  </si>
  <si>
    <t>0820134</t>
  </si>
  <si>
    <t xml:space="preserve">    Hubenice</t>
  </si>
  <si>
    <t>0820170</t>
  </si>
  <si>
    <t xml:space="preserve">    Karsy</t>
  </si>
  <si>
    <t>0820192</t>
  </si>
  <si>
    <t xml:space="preserve">    Kozłów</t>
  </si>
  <si>
    <t>0820200</t>
  </si>
  <si>
    <t xml:space="preserve">    Lubiczko</t>
  </si>
  <si>
    <t>0820217</t>
  </si>
  <si>
    <t xml:space="preserve">    Okręg</t>
  </si>
  <si>
    <t>0820223</t>
  </si>
  <si>
    <t xml:space="preserve">    Ujście Jezuickie</t>
  </si>
  <si>
    <t>0820252</t>
  </si>
  <si>
    <t xml:space="preserve">    Wola Gręboszowska</t>
  </si>
  <si>
    <t>0820298</t>
  </si>
  <si>
    <t xml:space="preserve">    Wola Żelichowska</t>
  </si>
  <si>
    <t>0820335</t>
  </si>
  <si>
    <t xml:space="preserve">    Zapasternicze</t>
  </si>
  <si>
    <t>0820341</t>
  </si>
  <si>
    <t xml:space="preserve">    Zawierzbie</t>
  </si>
  <si>
    <t>0820358</t>
  </si>
  <si>
    <t xml:space="preserve">    Żelichów</t>
  </si>
  <si>
    <t>0824066</t>
  </si>
  <si>
    <t xml:space="preserve">    Grądy</t>
  </si>
  <si>
    <t>0824103</t>
  </si>
  <si>
    <t xml:space="preserve">    Kupienin</t>
  </si>
  <si>
    <t xml:space="preserve">  gm.w. Mędrzechów</t>
  </si>
  <si>
    <t>0824149</t>
  </si>
  <si>
    <t xml:space="preserve">    Mędrzechów</t>
  </si>
  <si>
    <t>0824280</t>
  </si>
  <si>
    <t xml:space="preserve">    Odmęt</t>
  </si>
  <si>
    <t>0824296</t>
  </si>
  <si>
    <t xml:space="preserve">    Wola Mędrzechowska</t>
  </si>
  <si>
    <t>0824356</t>
  </si>
  <si>
    <t xml:space="preserve">    Wójcina</t>
  </si>
  <si>
    <t>0824385</t>
  </si>
  <si>
    <t xml:space="preserve">    Wólka Grądzka</t>
  </si>
  <si>
    <t>0825189</t>
  </si>
  <si>
    <t xml:space="preserve">    Adamierz</t>
  </si>
  <si>
    <t>0825210</t>
  </si>
  <si>
    <t xml:space="preserve">    Ćwików</t>
  </si>
  <si>
    <t>0825284</t>
  </si>
  <si>
    <t xml:space="preserve">    Dąbrówka Gorzycka</t>
  </si>
  <si>
    <t xml:space="preserve">  gm.w. Olesno</t>
  </si>
  <si>
    <t>0825315</t>
  </si>
  <si>
    <t xml:space="preserve">    Dąbrówki Breńskie</t>
  </si>
  <si>
    <t>0825396</t>
  </si>
  <si>
    <t xml:space="preserve">    Niwka</t>
  </si>
  <si>
    <t>0825404</t>
  </si>
  <si>
    <t xml:space="preserve">    Olesno</t>
  </si>
  <si>
    <t>0825440</t>
  </si>
  <si>
    <t xml:space="preserve">    Oleśnica</t>
  </si>
  <si>
    <t>0825485</t>
  </si>
  <si>
    <t xml:space="preserve">    Pilcza Żelichowska</t>
  </si>
  <si>
    <t>0825516</t>
  </si>
  <si>
    <t xml:space="preserve">    Podborze</t>
  </si>
  <si>
    <t>0825568</t>
  </si>
  <si>
    <t xml:space="preserve">    Swarzów</t>
  </si>
  <si>
    <t>0825611</t>
  </si>
  <si>
    <t xml:space="preserve">    Wielopole Moszczyńskie</t>
  </si>
  <si>
    <t>0825686</t>
  </si>
  <si>
    <t xml:space="preserve">    Zalipie</t>
  </si>
  <si>
    <t>0827455</t>
  </si>
  <si>
    <t>0827567</t>
  </si>
  <si>
    <t xml:space="preserve">    Małec</t>
  </si>
  <si>
    <t>0827596</t>
  </si>
  <si>
    <t xml:space="preserve">    Radgoszcz</t>
  </si>
  <si>
    <t>0827739</t>
  </si>
  <si>
    <t xml:space="preserve">    Smyków</t>
  </si>
  <si>
    <t xml:space="preserve">  gm.w. Radgoszcz</t>
  </si>
  <si>
    <t>0827774</t>
  </si>
  <si>
    <t xml:space="preserve">    Żdżary</t>
  </si>
  <si>
    <t>0830463</t>
  </si>
  <si>
    <t xml:space="preserve">    Borki</t>
  </si>
  <si>
    <t>0830546</t>
  </si>
  <si>
    <t xml:space="preserve">    Brzezówka</t>
  </si>
  <si>
    <t>0830598</t>
  </si>
  <si>
    <t xml:space="preserve">    Dalestowice</t>
  </si>
  <si>
    <t>0830629</t>
  </si>
  <si>
    <t>0830693</t>
  </si>
  <si>
    <t xml:space="preserve">    Laskówka Delastowska</t>
  </si>
  <si>
    <t xml:space="preserve">  gm.w. Szczucin</t>
  </si>
  <si>
    <t>0830701</t>
  </si>
  <si>
    <t xml:space="preserve">    Lubasz</t>
  </si>
  <si>
    <t>0830799</t>
  </si>
  <si>
    <t xml:space="preserve">    Łęka Szczucińska</t>
  </si>
  <si>
    <t>0830813</t>
  </si>
  <si>
    <t xml:space="preserve">    Łęka Żabiecka</t>
  </si>
  <si>
    <t>0830820</t>
  </si>
  <si>
    <t xml:space="preserve">    Maniów</t>
  </si>
  <si>
    <t>0830871</t>
  </si>
  <si>
    <t xml:space="preserve">    Radwan</t>
  </si>
  <si>
    <t>0830902</t>
  </si>
  <si>
    <t xml:space="preserve">    Skrzynka</t>
  </si>
  <si>
    <t>0831008</t>
  </si>
  <si>
    <t xml:space="preserve">    Słupiec</t>
  </si>
  <si>
    <t>0831095</t>
  </si>
  <si>
    <t xml:space="preserve">    Suchy Grunt</t>
  </si>
  <si>
    <t>0831149</t>
  </si>
  <si>
    <t xml:space="preserve">    Szczucin</t>
  </si>
  <si>
    <t>0831184</t>
  </si>
  <si>
    <t xml:space="preserve">    Świdrówka</t>
  </si>
  <si>
    <t>0831209</t>
  </si>
  <si>
    <t xml:space="preserve">    Wola Szczucińska</t>
  </si>
  <si>
    <t>0831267</t>
  </si>
  <si>
    <t xml:space="preserve">    Zabrnie</t>
  </si>
  <si>
    <t>0831327</t>
  </si>
  <si>
    <t xml:space="preserve">    Załuże</t>
  </si>
  <si>
    <t>0344662</t>
  </si>
  <si>
    <t xml:space="preserve">    Binarowa</t>
  </si>
  <si>
    <t>0344797</t>
  </si>
  <si>
    <t xml:space="preserve">    Bugaj</t>
  </si>
  <si>
    <t>0344805</t>
  </si>
  <si>
    <t xml:space="preserve">    Głęboka</t>
  </si>
  <si>
    <t>0344892</t>
  </si>
  <si>
    <t xml:space="preserve">    Grudna Kępska</t>
  </si>
  <si>
    <t>0344946</t>
  </si>
  <si>
    <t xml:space="preserve">    Korczyna</t>
  </si>
  <si>
    <t>0345012</t>
  </si>
  <si>
    <t xml:space="preserve">    Libusza</t>
  </si>
  <si>
    <t xml:space="preserve">  Powiat gorlicki</t>
  </si>
  <si>
    <t>0345101</t>
  </si>
  <si>
    <t xml:space="preserve">    Racławice</t>
  </si>
  <si>
    <t xml:space="preserve">  gm.m. Gorlice</t>
  </si>
  <si>
    <t>0345147</t>
  </si>
  <si>
    <t xml:space="preserve">    Rożnowice</t>
  </si>
  <si>
    <t xml:space="preserve">  gm.m-w. Biecz</t>
  </si>
  <si>
    <t>0345288</t>
  </si>
  <si>
    <t xml:space="preserve">    Sitnica</t>
  </si>
  <si>
    <t>0345354</t>
  </si>
  <si>
    <t xml:space="preserve">    Strzeszyn</t>
  </si>
  <si>
    <t xml:space="preserve">  ob.wiejski Biecz</t>
  </si>
  <si>
    <t>0417728</t>
  </si>
  <si>
    <t xml:space="preserve">    Bobowa</t>
  </si>
  <si>
    <t>0417869</t>
  </si>
  <si>
    <t xml:space="preserve">    Brzana Dolna</t>
  </si>
  <si>
    <t>0417935</t>
  </si>
  <si>
    <t xml:space="preserve">    Jankowa</t>
  </si>
  <si>
    <t>0418024</t>
  </si>
  <si>
    <t xml:space="preserve">    Sędziszowa</t>
  </si>
  <si>
    <t>0418060</t>
  </si>
  <si>
    <t xml:space="preserve">    Siedliska</t>
  </si>
  <si>
    <t>0418165</t>
  </si>
  <si>
    <t xml:space="preserve">    Stróżna</t>
  </si>
  <si>
    <t>0418277</t>
  </si>
  <si>
    <t xml:space="preserve">    Wilczyska</t>
  </si>
  <si>
    <t>0425113</t>
  </si>
  <si>
    <t xml:space="preserve">    Bielanka</t>
  </si>
  <si>
    <t>0425194</t>
  </si>
  <si>
    <t xml:space="preserve">    Bystra</t>
  </si>
  <si>
    <t>0425283</t>
  </si>
  <si>
    <t xml:space="preserve">    Dominikowice</t>
  </si>
  <si>
    <t>0425343</t>
  </si>
  <si>
    <t xml:space="preserve">    Klęczany</t>
  </si>
  <si>
    <t xml:space="preserve">  gm.w. Bobowa</t>
  </si>
  <si>
    <t>0425389</t>
  </si>
  <si>
    <t xml:space="preserve">    Kobylanka</t>
  </si>
  <si>
    <t>0425478</t>
  </si>
  <si>
    <t xml:space="preserve">    Kwiatonowice</t>
  </si>
  <si>
    <t>0425521</t>
  </si>
  <si>
    <t xml:space="preserve">    Ropica Polska</t>
  </si>
  <si>
    <t>0425573</t>
  </si>
  <si>
    <t xml:space="preserve">    Stróżówka</t>
  </si>
  <si>
    <t>0425656</t>
  </si>
  <si>
    <t xml:space="preserve">    Szymbark</t>
  </si>
  <si>
    <t>0425952</t>
  </si>
  <si>
    <t xml:space="preserve">    Zagórzany</t>
  </si>
  <si>
    <t>0355826</t>
  </si>
  <si>
    <t xml:space="preserve">    Bednarka</t>
  </si>
  <si>
    <t>0355849</t>
  </si>
  <si>
    <t xml:space="preserve">    Kryg</t>
  </si>
  <si>
    <t xml:space="preserve">  gm.w. Gorlice</t>
  </si>
  <si>
    <t>0355909</t>
  </si>
  <si>
    <t xml:space="preserve">    Lipinki</t>
  </si>
  <si>
    <t>0355996</t>
  </si>
  <si>
    <t xml:space="preserve">    Pogorzyna</t>
  </si>
  <si>
    <t>0356027</t>
  </si>
  <si>
    <t>0356056</t>
  </si>
  <si>
    <t xml:space="preserve">    Wójtowa</t>
  </si>
  <si>
    <t>0449674</t>
  </si>
  <si>
    <t xml:space="preserve">    Biesna</t>
  </si>
  <si>
    <t>0449711</t>
  </si>
  <si>
    <t xml:space="preserve">    Bieśnik</t>
  </si>
  <si>
    <t>0449800</t>
  </si>
  <si>
    <t xml:space="preserve">    Łużna</t>
  </si>
  <si>
    <t>0450000</t>
  </si>
  <si>
    <t xml:space="preserve">    Mszanka</t>
  </si>
  <si>
    <t>0450097</t>
  </si>
  <si>
    <t xml:space="preserve">    Szalowa</t>
  </si>
  <si>
    <t>0450163</t>
  </si>
  <si>
    <t xml:space="preserve">    Wola Łużańska</t>
  </si>
  <si>
    <t>0450230</t>
  </si>
  <si>
    <t xml:space="preserve">  gm.w. Lipinki</t>
  </si>
  <si>
    <t>0450476</t>
  </si>
  <si>
    <t xml:space="preserve">    Staszkówka</t>
  </si>
  <si>
    <t>0464231</t>
  </si>
  <si>
    <t xml:space="preserve">    Łosie</t>
  </si>
  <si>
    <t>0464290</t>
  </si>
  <si>
    <t xml:space="preserve">    Ropa</t>
  </si>
  <si>
    <t>0468097</t>
  </si>
  <si>
    <t xml:space="preserve">    Klimkówka</t>
  </si>
  <si>
    <t>0464739</t>
  </si>
  <si>
    <t xml:space="preserve">    Bartne</t>
  </si>
  <si>
    <t>0464745</t>
  </si>
  <si>
    <t xml:space="preserve">    Bodaki</t>
  </si>
  <si>
    <t>0464797</t>
  </si>
  <si>
    <t xml:space="preserve">    Krzywa</t>
  </si>
  <si>
    <t xml:space="preserve">  gm.w. Łużna</t>
  </si>
  <si>
    <t>0464811</t>
  </si>
  <si>
    <t xml:space="preserve">    Małastów</t>
  </si>
  <si>
    <t>0464834</t>
  </si>
  <si>
    <t xml:space="preserve">    Męcina Mała</t>
  </si>
  <si>
    <t>0464930</t>
  </si>
  <si>
    <t xml:space="preserve">    Męcina Wielka</t>
  </si>
  <si>
    <t>0464946</t>
  </si>
  <si>
    <t xml:space="preserve">    Owczary</t>
  </si>
  <si>
    <t>0464981</t>
  </si>
  <si>
    <t xml:space="preserve">    Radocyna</t>
  </si>
  <si>
    <t>0464998</t>
  </si>
  <si>
    <t xml:space="preserve">    Ropica Górna</t>
  </si>
  <si>
    <t>0465029</t>
  </si>
  <si>
    <t xml:space="preserve">    Sękowa</t>
  </si>
  <si>
    <t xml:space="preserve">  gm.w. Moszczenica</t>
  </si>
  <si>
    <t>0465124</t>
  </si>
  <si>
    <t xml:space="preserve">    Siary</t>
  </si>
  <si>
    <t>0465236</t>
  </si>
  <si>
    <t xml:space="preserve">    Wapienne</t>
  </si>
  <si>
    <t>0465265</t>
  </si>
  <si>
    <t xml:space="preserve">    Wołowiec</t>
  </si>
  <si>
    <t xml:space="preserve">  gm.w. Ropa</t>
  </si>
  <si>
    <t>0467896</t>
  </si>
  <si>
    <t xml:space="preserve">    Banica</t>
  </si>
  <si>
    <t>0467904</t>
  </si>
  <si>
    <t xml:space="preserve">    Blechnarka</t>
  </si>
  <si>
    <t>0467910</t>
  </si>
  <si>
    <t xml:space="preserve">    Brunary</t>
  </si>
  <si>
    <t>0467962</t>
  </si>
  <si>
    <t xml:space="preserve">    Czarna</t>
  </si>
  <si>
    <t xml:space="preserve">  gm.w. Sękowa</t>
  </si>
  <si>
    <t>0467991</t>
  </si>
  <si>
    <t xml:space="preserve">    Gładyszów</t>
  </si>
  <si>
    <t>0468051</t>
  </si>
  <si>
    <t xml:space="preserve">    Hańczowa</t>
  </si>
  <si>
    <t>0468080</t>
  </si>
  <si>
    <t xml:space="preserve">    Izby</t>
  </si>
  <si>
    <t>0468128</t>
  </si>
  <si>
    <t xml:space="preserve">    Konieczna</t>
  </si>
  <si>
    <t>0468134</t>
  </si>
  <si>
    <t xml:space="preserve">    Kunkowa</t>
  </si>
  <si>
    <t>0468157</t>
  </si>
  <si>
    <t xml:space="preserve">    Kwiatoń</t>
  </si>
  <si>
    <t>0468163</t>
  </si>
  <si>
    <t xml:space="preserve">    Nowica</t>
  </si>
  <si>
    <t>0468186</t>
  </si>
  <si>
    <t xml:space="preserve">    Regietów</t>
  </si>
  <si>
    <t>0468217</t>
  </si>
  <si>
    <t xml:space="preserve">    Ropki</t>
  </si>
  <si>
    <t>0468223</t>
  </si>
  <si>
    <t xml:space="preserve">    Skwirtne</t>
  </si>
  <si>
    <t>0468230</t>
  </si>
  <si>
    <t xml:space="preserve">    Smerekowiec</t>
  </si>
  <si>
    <t>0468269</t>
  </si>
  <si>
    <t xml:space="preserve">    Stawisza</t>
  </si>
  <si>
    <t>0468275</t>
  </si>
  <si>
    <t xml:space="preserve">    Śnietnica</t>
  </si>
  <si>
    <t>0468312</t>
  </si>
  <si>
    <t xml:space="preserve">    Uście Gorlickie</t>
  </si>
  <si>
    <t xml:space="preserve">  gm.w. Uście Gorlickie</t>
  </si>
  <si>
    <t>0468370</t>
  </si>
  <si>
    <t xml:space="preserve">    Wysowa</t>
  </si>
  <si>
    <t>0468393</t>
  </si>
  <si>
    <t xml:space="preserve">    Zdynia</t>
  </si>
  <si>
    <t>0315548</t>
  </si>
  <si>
    <t xml:space="preserve">    Czernichów</t>
  </si>
  <si>
    <t>0315666</t>
  </si>
  <si>
    <t xml:space="preserve">    Czułówek</t>
  </si>
  <si>
    <t>0315672</t>
  </si>
  <si>
    <t xml:space="preserve">    Dąbrowa Szlachecka</t>
  </si>
  <si>
    <t>0315761</t>
  </si>
  <si>
    <t xml:space="preserve">    Kamień</t>
  </si>
  <si>
    <t>0315896</t>
  </si>
  <si>
    <t xml:space="preserve">    Kłokoczyn</t>
  </si>
  <si>
    <t>0315979</t>
  </si>
  <si>
    <t xml:space="preserve">    Nowa Wieś Szlachecka</t>
  </si>
  <si>
    <t>0315991</t>
  </si>
  <si>
    <t xml:space="preserve">    Przeginia Duchowna</t>
  </si>
  <si>
    <t>0316051</t>
  </si>
  <si>
    <t xml:space="preserve">    Przeginia Narodowa</t>
  </si>
  <si>
    <t>0316111</t>
  </si>
  <si>
    <t xml:space="preserve">    Rusocice</t>
  </si>
  <si>
    <t>0316217</t>
  </si>
  <si>
    <t xml:space="preserve">    Rybna</t>
  </si>
  <si>
    <t>0316281</t>
  </si>
  <si>
    <t xml:space="preserve">    Wołowice</t>
  </si>
  <si>
    <t>0316499</t>
  </si>
  <si>
    <t xml:space="preserve">    Zagacie</t>
  </si>
  <si>
    <t>0319718</t>
  </si>
  <si>
    <t xml:space="preserve">    Dobranowice</t>
  </si>
  <si>
    <t>0319747</t>
  </si>
  <si>
    <t xml:space="preserve">    Igołomia</t>
  </si>
  <si>
    <t>0319776</t>
  </si>
  <si>
    <t xml:space="preserve">    Koźlica</t>
  </si>
  <si>
    <t>0319813</t>
  </si>
  <si>
    <t xml:space="preserve">    Odwiśle</t>
  </si>
  <si>
    <t>0319859</t>
  </si>
  <si>
    <t xml:space="preserve">    Pobiednik Mały</t>
  </si>
  <si>
    <t>0319871</t>
  </si>
  <si>
    <t xml:space="preserve">    Pobiednik Wielki</t>
  </si>
  <si>
    <t>0319925</t>
  </si>
  <si>
    <t xml:space="preserve">    Rudno Górne</t>
  </si>
  <si>
    <t xml:space="preserve">  Powiat krakowski</t>
  </si>
  <si>
    <t>0319948</t>
  </si>
  <si>
    <t xml:space="preserve">    Stręgoborzyce</t>
  </si>
  <si>
    <t xml:space="preserve">  gm.w. Czernichów</t>
  </si>
  <si>
    <t>0319977</t>
  </si>
  <si>
    <t xml:space="preserve">    Tropiszów</t>
  </si>
  <si>
    <t>0320087</t>
  </si>
  <si>
    <t xml:space="preserve">    Wawrzeńczyce</t>
  </si>
  <si>
    <t>0320199</t>
  </si>
  <si>
    <t xml:space="preserve">    Złotniki</t>
  </si>
  <si>
    <t>0320236</t>
  </si>
  <si>
    <t xml:space="preserve">    Zofipole</t>
  </si>
  <si>
    <t>0320265</t>
  </si>
  <si>
    <t xml:space="preserve">    Żydów</t>
  </si>
  <si>
    <t>0320271</t>
  </si>
  <si>
    <t>0320319</t>
  </si>
  <si>
    <t xml:space="preserve">    Celiny</t>
  </si>
  <si>
    <t>0320383</t>
  </si>
  <si>
    <t xml:space="preserve">    Damice</t>
  </si>
  <si>
    <t>0320437</t>
  </si>
  <si>
    <t xml:space="preserve">    Domiarki</t>
  </si>
  <si>
    <t>0320443</t>
  </si>
  <si>
    <t xml:space="preserve">    Grzegorzowice Małe</t>
  </si>
  <si>
    <t>0320450</t>
  </si>
  <si>
    <t xml:space="preserve">    Grzegorzowice Wielkie</t>
  </si>
  <si>
    <t>0320489</t>
  </si>
  <si>
    <t xml:space="preserve">    Iwanowice Włościańskie</t>
  </si>
  <si>
    <t>0320555</t>
  </si>
  <si>
    <t xml:space="preserve">    Krasieniec Zakupny</t>
  </si>
  <si>
    <t xml:space="preserve">  gm.w. Igołomia-Wawrzeńczyce</t>
  </si>
  <si>
    <t>0320561</t>
  </si>
  <si>
    <t xml:space="preserve">    Lesieniec</t>
  </si>
  <si>
    <t>0320584</t>
  </si>
  <si>
    <t xml:space="preserve">    Maszków</t>
  </si>
  <si>
    <t>0320650</t>
  </si>
  <si>
    <t xml:space="preserve">    Narama</t>
  </si>
  <si>
    <t>0320673</t>
  </si>
  <si>
    <t xml:space="preserve">    Poskwitów</t>
  </si>
  <si>
    <t>0320727</t>
  </si>
  <si>
    <t xml:space="preserve">    Przestańsko</t>
  </si>
  <si>
    <t>0320733</t>
  </si>
  <si>
    <t xml:space="preserve">    Sieciechowice</t>
  </si>
  <si>
    <t>0320816</t>
  </si>
  <si>
    <t xml:space="preserve">    Stary Krasieniec</t>
  </si>
  <si>
    <t>0320868</t>
  </si>
  <si>
    <t xml:space="preserve">    Sułkowice</t>
  </si>
  <si>
    <t>0320911</t>
  </si>
  <si>
    <t xml:space="preserve">    Widoma</t>
  </si>
  <si>
    <t>0320934</t>
  </si>
  <si>
    <t xml:space="preserve">    Władysław</t>
  </si>
  <si>
    <t>0320957</t>
  </si>
  <si>
    <t xml:space="preserve">    Zagaje</t>
  </si>
  <si>
    <t>0320963</t>
  </si>
  <si>
    <t xml:space="preserve">    Zalesie</t>
  </si>
  <si>
    <t>0320970</t>
  </si>
  <si>
    <t xml:space="preserve">    Żerkowice</t>
  </si>
  <si>
    <t>0320986</t>
  </si>
  <si>
    <t xml:space="preserve">    Czubrowice</t>
  </si>
  <si>
    <t xml:space="preserve">  gm.w. Iwanowice</t>
  </si>
  <si>
    <t>0321030</t>
  </si>
  <si>
    <t xml:space="preserve">    Gotkowice</t>
  </si>
  <si>
    <t>0321069</t>
  </si>
  <si>
    <t xml:space="preserve">    Jerzmanowice</t>
  </si>
  <si>
    <t>0321170</t>
  </si>
  <si>
    <t>0321247</t>
  </si>
  <si>
    <t xml:space="preserve">    Przeginia</t>
  </si>
  <si>
    <t>0321342</t>
  </si>
  <si>
    <t>0321419</t>
  </si>
  <si>
    <t xml:space="preserve">    Sąspów</t>
  </si>
  <si>
    <t>0321572</t>
  </si>
  <si>
    <t xml:space="preserve">    Szklary</t>
  </si>
  <si>
    <t>0322092</t>
  </si>
  <si>
    <t xml:space="preserve">    Baranówka</t>
  </si>
  <si>
    <t>0322123</t>
  </si>
  <si>
    <t xml:space="preserve">    Czulice</t>
  </si>
  <si>
    <t>0322169</t>
  </si>
  <si>
    <t xml:space="preserve">    Dojazdów</t>
  </si>
  <si>
    <t>0322175</t>
  </si>
  <si>
    <t>0322181</t>
  </si>
  <si>
    <t xml:space="preserve">    Goszcza</t>
  </si>
  <si>
    <t>0322235</t>
  </si>
  <si>
    <t xml:space="preserve">    Goszyce</t>
  </si>
  <si>
    <t>0322258</t>
  </si>
  <si>
    <t xml:space="preserve">    Karniów</t>
  </si>
  <si>
    <t>0322293</t>
  </si>
  <si>
    <t xml:space="preserve">    Kocmyrzów</t>
  </si>
  <si>
    <t>0322324</t>
  </si>
  <si>
    <t xml:space="preserve">    Krzysztoforzyce</t>
  </si>
  <si>
    <t>0322347</t>
  </si>
  <si>
    <t xml:space="preserve">    Luborzyca</t>
  </si>
  <si>
    <t>0322399</t>
  </si>
  <si>
    <t xml:space="preserve">    Łososkowice</t>
  </si>
  <si>
    <t>0322413</t>
  </si>
  <si>
    <t xml:space="preserve">    Łuczyce</t>
  </si>
  <si>
    <t>0322436</t>
  </si>
  <si>
    <t xml:space="preserve">    Maciejowice</t>
  </si>
  <si>
    <t>0322488</t>
  </si>
  <si>
    <t xml:space="preserve">    Marszowice</t>
  </si>
  <si>
    <t>0322548</t>
  </si>
  <si>
    <t xml:space="preserve">    Pietrzejowice</t>
  </si>
  <si>
    <t xml:space="preserve">  gm.w. Jerzmanowice-Przeginia</t>
  </si>
  <si>
    <t>0322583</t>
  </si>
  <si>
    <t xml:space="preserve">    Prusy</t>
  </si>
  <si>
    <t>0322590</t>
  </si>
  <si>
    <t xml:space="preserve">    Rawałowice</t>
  </si>
  <si>
    <t>0322608</t>
  </si>
  <si>
    <t xml:space="preserve">    Sadowie</t>
  </si>
  <si>
    <t>0322620</t>
  </si>
  <si>
    <t xml:space="preserve">    Skrzeszowice</t>
  </si>
  <si>
    <t>0322650</t>
  </si>
  <si>
    <t xml:space="preserve">    Sulechów</t>
  </si>
  <si>
    <t>0322666</t>
  </si>
  <si>
    <t xml:space="preserve">    Wiktorowice</t>
  </si>
  <si>
    <t>0322695</t>
  </si>
  <si>
    <t xml:space="preserve">    Wilków</t>
  </si>
  <si>
    <t>0322710</t>
  </si>
  <si>
    <t xml:space="preserve">    Wola Luborzycka</t>
  </si>
  <si>
    <t>0322749</t>
  </si>
  <si>
    <t xml:space="preserve">    Wysiółek Luborzycki</t>
  </si>
  <si>
    <t xml:space="preserve">  gm.w. Kocmyrzów-Luborzyca</t>
  </si>
  <si>
    <t>0322778</t>
  </si>
  <si>
    <t xml:space="preserve">    Zastów</t>
  </si>
  <si>
    <t>0324091</t>
  </si>
  <si>
    <t xml:space="preserve">    Czerna</t>
  </si>
  <si>
    <t>0324122</t>
  </si>
  <si>
    <t xml:space="preserve">    Dębnik</t>
  </si>
  <si>
    <t>0324139</t>
  </si>
  <si>
    <t xml:space="preserve">    Dubie</t>
  </si>
  <si>
    <t>0324145</t>
  </si>
  <si>
    <t xml:space="preserve">    Filipowice</t>
  </si>
  <si>
    <t>0324211</t>
  </si>
  <si>
    <t xml:space="preserve">    Frywałd</t>
  </si>
  <si>
    <t>0324240</t>
  </si>
  <si>
    <t xml:space="preserve">    Miękinia</t>
  </si>
  <si>
    <t>0324286</t>
  </si>
  <si>
    <t xml:space="preserve">    Nawojowa Góra</t>
  </si>
  <si>
    <t>0324369</t>
  </si>
  <si>
    <t xml:space="preserve">    Nowa Góra</t>
  </si>
  <si>
    <t>0324458</t>
  </si>
  <si>
    <t xml:space="preserve">    Ostrężnica</t>
  </si>
  <si>
    <t>0324470</t>
  </si>
  <si>
    <t xml:space="preserve">    Paczółtowice</t>
  </si>
  <si>
    <t>0324613</t>
  </si>
  <si>
    <t xml:space="preserve">    Rudno</t>
  </si>
  <si>
    <t>0324702</t>
  </si>
  <si>
    <t xml:space="preserve">    Sanka</t>
  </si>
  <si>
    <t>0324731</t>
  </si>
  <si>
    <t>0324760</t>
  </si>
  <si>
    <t xml:space="preserve">    Tenczynek</t>
  </si>
  <si>
    <t>0324843</t>
  </si>
  <si>
    <t xml:space="preserve">    Wola Filipowska</t>
  </si>
  <si>
    <t>0324910</t>
  </si>
  <si>
    <t xml:space="preserve">    Zalas</t>
  </si>
  <si>
    <t>0324990</t>
  </si>
  <si>
    <t xml:space="preserve">    Żary</t>
  </si>
  <si>
    <t>0325021</t>
  </si>
  <si>
    <t xml:space="preserve">    Budzyń</t>
  </si>
  <si>
    <t>0325067</t>
  </si>
  <si>
    <t xml:space="preserve">    Cholerzyn</t>
  </si>
  <si>
    <t>0325104</t>
  </si>
  <si>
    <t xml:space="preserve">    Chrosna</t>
  </si>
  <si>
    <t>0325156</t>
  </si>
  <si>
    <t xml:space="preserve">    Czułów</t>
  </si>
  <si>
    <t>0325239</t>
  </si>
  <si>
    <t xml:space="preserve">    Jeziorzany</t>
  </si>
  <si>
    <t>0325311</t>
  </si>
  <si>
    <t xml:space="preserve">    Kaszów</t>
  </si>
  <si>
    <t>0325417</t>
  </si>
  <si>
    <t xml:space="preserve">    Kryspinów</t>
  </si>
  <si>
    <t>0325452</t>
  </si>
  <si>
    <t xml:space="preserve">    Liszki</t>
  </si>
  <si>
    <t xml:space="preserve">  gm.m-w. Krzeszowice</t>
  </si>
  <si>
    <t>0325529</t>
  </si>
  <si>
    <t xml:space="preserve">    Mników</t>
  </si>
  <si>
    <t>0325624</t>
  </si>
  <si>
    <t xml:space="preserve">    Morawica</t>
  </si>
  <si>
    <t xml:space="preserve">  ob.wiejski Krzeszowice</t>
  </si>
  <si>
    <t>0325699</t>
  </si>
  <si>
    <t xml:space="preserve">    Piekary</t>
  </si>
  <si>
    <t>0325736</t>
  </si>
  <si>
    <t xml:space="preserve">    Rączna</t>
  </si>
  <si>
    <t>0325831</t>
  </si>
  <si>
    <t xml:space="preserve">    Ściejowice</t>
  </si>
  <si>
    <t>0325890</t>
  </si>
  <si>
    <t xml:space="preserve">    Górna Wieś</t>
  </si>
  <si>
    <t>0325914</t>
  </si>
  <si>
    <t xml:space="preserve">    Kończyce</t>
  </si>
  <si>
    <t>0325920</t>
  </si>
  <si>
    <t xml:space="preserve">    Kozierów</t>
  </si>
  <si>
    <t>0325937</t>
  </si>
  <si>
    <t xml:space="preserve">    Książniczki</t>
  </si>
  <si>
    <t>0325972</t>
  </si>
  <si>
    <t xml:space="preserve">    Masłomiąca</t>
  </si>
  <si>
    <t>0326010</t>
  </si>
  <si>
    <t xml:space="preserve">    Michałowice</t>
  </si>
  <si>
    <t>0326109</t>
  </si>
  <si>
    <t xml:space="preserve">    Młodziejowice</t>
  </si>
  <si>
    <t>0326138</t>
  </si>
  <si>
    <t xml:space="preserve">    Pielgrzymowice</t>
  </si>
  <si>
    <t>0326173</t>
  </si>
  <si>
    <t xml:space="preserve">    Raciborowice</t>
  </si>
  <si>
    <t>0326227</t>
  </si>
  <si>
    <t xml:space="preserve">    Sieborowice</t>
  </si>
  <si>
    <t>0326291</t>
  </si>
  <si>
    <t xml:space="preserve">    Stare Więcławice</t>
  </si>
  <si>
    <t>0326322</t>
  </si>
  <si>
    <t xml:space="preserve">    Stare Zagórzyce</t>
  </si>
  <si>
    <t>0326345</t>
  </si>
  <si>
    <t xml:space="preserve">    Więcławice Dworskie</t>
  </si>
  <si>
    <t>0326368</t>
  </si>
  <si>
    <t xml:space="preserve">    Wilczkowice</t>
  </si>
  <si>
    <t>0326374</t>
  </si>
  <si>
    <t xml:space="preserve">    Wola Więcławska</t>
  </si>
  <si>
    <t xml:space="preserve">  gm.w. Liszki</t>
  </si>
  <si>
    <t>0326411</t>
  </si>
  <si>
    <t xml:space="preserve">    Zagórzyce Dworskie</t>
  </si>
  <si>
    <t>0326440</t>
  </si>
  <si>
    <t xml:space="preserve">    Zdziesławice</t>
  </si>
  <si>
    <t>0326457</t>
  </si>
  <si>
    <t xml:space="preserve">    Zerwana</t>
  </si>
  <si>
    <t>0326470</t>
  </si>
  <si>
    <t xml:space="preserve">    Brzyczyna</t>
  </si>
  <si>
    <t>0326530</t>
  </si>
  <si>
    <t xml:space="preserve">    Buków</t>
  </si>
  <si>
    <t>0326575</t>
  </si>
  <si>
    <t xml:space="preserve">    Chorowice</t>
  </si>
  <si>
    <t>0326670</t>
  </si>
  <si>
    <t xml:space="preserve">    Gaj</t>
  </si>
  <si>
    <t>0326813</t>
  </si>
  <si>
    <t xml:space="preserve">    Konary</t>
  </si>
  <si>
    <t>0326894</t>
  </si>
  <si>
    <t xml:space="preserve">    Kulerzów</t>
  </si>
  <si>
    <t>0326902</t>
  </si>
  <si>
    <t xml:space="preserve">    Libertów</t>
  </si>
  <si>
    <t>0327014</t>
  </si>
  <si>
    <t xml:space="preserve">    Lusina</t>
  </si>
  <si>
    <t>0327095</t>
  </si>
  <si>
    <t xml:space="preserve">    Mogilany</t>
  </si>
  <si>
    <t>0327238</t>
  </si>
  <si>
    <t xml:space="preserve">    Włosań</t>
  </si>
  <si>
    <t>0334066</t>
  </si>
  <si>
    <t xml:space="preserve">    Barbarka</t>
  </si>
  <si>
    <t xml:space="preserve">  gm.w. Michałowice</t>
  </si>
  <si>
    <t>0334103</t>
  </si>
  <si>
    <t xml:space="preserve">    Cianowice Duże</t>
  </si>
  <si>
    <t>0334190</t>
  </si>
  <si>
    <t xml:space="preserve">    Gołyszyn</t>
  </si>
  <si>
    <t>0334244</t>
  </si>
  <si>
    <t xml:space="preserve">    Maszyce</t>
  </si>
  <si>
    <t>0334267</t>
  </si>
  <si>
    <t xml:space="preserve">    Minoga</t>
  </si>
  <si>
    <t>0334304</t>
  </si>
  <si>
    <t xml:space="preserve">    Niebyła</t>
  </si>
  <si>
    <t>0334327</t>
  </si>
  <si>
    <t xml:space="preserve">    Nowa Wieś</t>
  </si>
  <si>
    <t>0334362</t>
  </si>
  <si>
    <t xml:space="preserve">    Ojców</t>
  </si>
  <si>
    <t>0334445</t>
  </si>
  <si>
    <t xml:space="preserve">    Poręba Laskowska</t>
  </si>
  <si>
    <t>0334480</t>
  </si>
  <si>
    <t xml:space="preserve">    Przybysławice</t>
  </si>
  <si>
    <t>0334540</t>
  </si>
  <si>
    <t xml:space="preserve">    Rzeplin</t>
  </si>
  <si>
    <t>0334586</t>
  </si>
  <si>
    <t xml:space="preserve">    Skała</t>
  </si>
  <si>
    <t>0334617</t>
  </si>
  <si>
    <t xml:space="preserve">    Smardzowice</t>
  </si>
  <si>
    <t>0334681</t>
  </si>
  <si>
    <t xml:space="preserve">    Sobiesęki</t>
  </si>
  <si>
    <t>0334712</t>
  </si>
  <si>
    <t xml:space="preserve">    Stoki</t>
  </si>
  <si>
    <t>0334735</t>
  </si>
  <si>
    <t xml:space="preserve">    Szczodrkowice</t>
  </si>
  <si>
    <t>0334793</t>
  </si>
  <si>
    <t xml:space="preserve">    Zamłynie</t>
  </si>
  <si>
    <t>0334830</t>
  </si>
  <si>
    <t xml:space="preserve">    Borek Szlachecki</t>
  </si>
  <si>
    <t>0334847</t>
  </si>
  <si>
    <t xml:space="preserve">    Facimiech</t>
  </si>
  <si>
    <t>0334882</t>
  </si>
  <si>
    <t xml:space="preserve">    Gołuchowice</t>
  </si>
  <si>
    <t xml:space="preserve">  gm.w. Mogilany</t>
  </si>
  <si>
    <t>0334907</t>
  </si>
  <si>
    <t>0334971</t>
  </si>
  <si>
    <t xml:space="preserve">    Jaśkowice</t>
  </si>
  <si>
    <t>0335090</t>
  </si>
  <si>
    <t xml:space="preserve">    Jurczyce</t>
  </si>
  <si>
    <t>0335137</t>
  </si>
  <si>
    <t xml:space="preserve">    Kopanka</t>
  </si>
  <si>
    <t>0335166</t>
  </si>
  <si>
    <t xml:space="preserve">    Krzęcin</t>
  </si>
  <si>
    <t>0335255</t>
  </si>
  <si>
    <t xml:space="preserve">    Ochodza</t>
  </si>
  <si>
    <t>0335278</t>
  </si>
  <si>
    <t xml:space="preserve">    Polanka Hallera</t>
  </si>
  <si>
    <t>0335309</t>
  </si>
  <si>
    <t xml:space="preserve">    Pozowice</t>
  </si>
  <si>
    <t>0335396</t>
  </si>
  <si>
    <t xml:space="preserve">    Radziszów</t>
  </si>
  <si>
    <t>0335462</t>
  </si>
  <si>
    <t xml:space="preserve">    Rzozów</t>
  </si>
  <si>
    <t>0335545</t>
  </si>
  <si>
    <t xml:space="preserve">    Wielkie Drogi</t>
  </si>
  <si>
    <t xml:space="preserve">  gm.m-w. Skała</t>
  </si>
  <si>
    <t>0335628</t>
  </si>
  <si>
    <t xml:space="preserve">    Wola Radziszowska</t>
  </si>
  <si>
    <t>0335798</t>
  </si>
  <si>
    <t xml:space="preserve">    Zelczyna</t>
  </si>
  <si>
    <t xml:space="preserve">  ob.wiejski Skała</t>
  </si>
  <si>
    <t>0335806</t>
  </si>
  <si>
    <t xml:space="preserve">    Brończyce</t>
  </si>
  <si>
    <t>0335812</t>
  </si>
  <si>
    <t xml:space="preserve">    Czechy</t>
  </si>
  <si>
    <t>0335887</t>
  </si>
  <si>
    <t xml:space="preserve">    Janikowice</t>
  </si>
  <si>
    <t>0335930</t>
  </si>
  <si>
    <t xml:space="preserve">    Januszowice</t>
  </si>
  <si>
    <t>0335982</t>
  </si>
  <si>
    <t xml:space="preserve">    Kacice</t>
  </si>
  <si>
    <t>0336013</t>
  </si>
  <si>
    <t xml:space="preserve">    Kępa</t>
  </si>
  <si>
    <t>0336036</t>
  </si>
  <si>
    <t xml:space="preserve">    Lipna Wola</t>
  </si>
  <si>
    <t>0336065</t>
  </si>
  <si>
    <t xml:space="preserve">    Miłocice</t>
  </si>
  <si>
    <t>0336094</t>
  </si>
  <si>
    <t xml:space="preserve">    Muniakowice</t>
  </si>
  <si>
    <t>0336125</t>
  </si>
  <si>
    <t xml:space="preserve">    Niedźwiedź</t>
  </si>
  <si>
    <t>0336208</t>
  </si>
  <si>
    <t xml:space="preserve">    Orłów</t>
  </si>
  <si>
    <t>0336220</t>
  </si>
  <si>
    <t xml:space="preserve">    Polanowice</t>
  </si>
  <si>
    <t>0336243</t>
  </si>
  <si>
    <t xml:space="preserve">    Prandocin</t>
  </si>
  <si>
    <t>0336272</t>
  </si>
  <si>
    <t xml:space="preserve">    Prandocin-Iły</t>
  </si>
  <si>
    <t>0336303</t>
  </si>
  <si>
    <t xml:space="preserve">    Prandocin-Wysiołek</t>
  </si>
  <si>
    <t>0336332</t>
  </si>
  <si>
    <t xml:space="preserve">    Ratajów</t>
  </si>
  <si>
    <t>0336415</t>
  </si>
  <si>
    <t xml:space="preserve">    Smroków</t>
  </si>
  <si>
    <t>0336421</t>
  </si>
  <si>
    <t xml:space="preserve">    Szczepanowice</t>
  </si>
  <si>
    <t xml:space="preserve">  gm.m-w. Skawina</t>
  </si>
  <si>
    <t>0336444</t>
  </si>
  <si>
    <t xml:space="preserve">    Trątnowice</t>
  </si>
  <si>
    <t>0336496</t>
  </si>
  <si>
    <t xml:space="preserve">    Waganowice</t>
  </si>
  <si>
    <t xml:space="preserve">  ob.wiejski Skawina</t>
  </si>
  <si>
    <t>0336533</t>
  </si>
  <si>
    <t xml:space="preserve">    Wesoła</t>
  </si>
  <si>
    <t>0336556</t>
  </si>
  <si>
    <t xml:space="preserve">    Wężerów</t>
  </si>
  <si>
    <t>0336591</t>
  </si>
  <si>
    <t xml:space="preserve">    Zaborze</t>
  </si>
  <si>
    <t>0336639</t>
  </si>
  <si>
    <t xml:space="preserve">    Zagaje Smrokowskie</t>
  </si>
  <si>
    <t>0337231</t>
  </si>
  <si>
    <t xml:space="preserve">    Sułoszowa</t>
  </si>
  <si>
    <t>0337320</t>
  </si>
  <si>
    <t xml:space="preserve">    Wielmoża</t>
  </si>
  <si>
    <t>0337478</t>
  </si>
  <si>
    <t xml:space="preserve">    Wola Kalinowska</t>
  </si>
  <si>
    <t>0337550</t>
  </si>
  <si>
    <t xml:space="preserve">    Ochojno</t>
  </si>
  <si>
    <t>0337640</t>
  </si>
  <si>
    <t xml:space="preserve">    Olszowice</t>
  </si>
  <si>
    <t>0337691</t>
  </si>
  <si>
    <t xml:space="preserve">    Rzeszotary</t>
  </si>
  <si>
    <t>0337886</t>
  </si>
  <si>
    <t xml:space="preserve">    Wrząsowice</t>
  </si>
  <si>
    <t>0341824</t>
  </si>
  <si>
    <t xml:space="preserve">    Bębło</t>
  </si>
  <si>
    <t>0341853</t>
  </si>
  <si>
    <t xml:space="preserve">    Będkowice</t>
  </si>
  <si>
    <t>0341899</t>
  </si>
  <si>
    <t xml:space="preserve">    Biały Kościół</t>
  </si>
  <si>
    <t>0341942</t>
  </si>
  <si>
    <t xml:space="preserve">    Czajowice</t>
  </si>
  <si>
    <t>0341965</t>
  </si>
  <si>
    <t xml:space="preserve">    Giebułtów</t>
  </si>
  <si>
    <t>0342002</t>
  </si>
  <si>
    <t xml:space="preserve">    Modlnica</t>
  </si>
  <si>
    <t xml:space="preserve">  gm.m-w. Słomniki</t>
  </si>
  <si>
    <t>0342031</t>
  </si>
  <si>
    <t xml:space="preserve">    Modlniczka</t>
  </si>
  <si>
    <t>0342054</t>
  </si>
  <si>
    <t xml:space="preserve">    Prądnik Korzkiewski</t>
  </si>
  <si>
    <t xml:space="preserve">  ob.wiejski Słomniki</t>
  </si>
  <si>
    <t>0342108</t>
  </si>
  <si>
    <t xml:space="preserve">    Szyce</t>
  </si>
  <si>
    <t>0342120</t>
  </si>
  <si>
    <t xml:space="preserve">    Tomaszowice</t>
  </si>
  <si>
    <t>0342150</t>
  </si>
  <si>
    <t xml:space="preserve">    Wielka Wieś</t>
  </si>
  <si>
    <t>0342189</t>
  </si>
  <si>
    <t xml:space="preserve">    Wierzchowie</t>
  </si>
  <si>
    <t>0343504</t>
  </si>
  <si>
    <t xml:space="preserve">    Aleksandrowice</t>
  </si>
  <si>
    <t>0343533</t>
  </si>
  <si>
    <t xml:space="preserve">    Balice</t>
  </si>
  <si>
    <t>0343562</t>
  </si>
  <si>
    <t xml:space="preserve">    Bolechowice</t>
  </si>
  <si>
    <t>0343645</t>
  </si>
  <si>
    <t xml:space="preserve">    Brzezie</t>
  </si>
  <si>
    <t>0343651</t>
  </si>
  <si>
    <t xml:space="preserve">    Brzezinka</t>
  </si>
  <si>
    <t>0343674</t>
  </si>
  <si>
    <t xml:space="preserve">    Brzoskwinia</t>
  </si>
  <si>
    <t>0343711</t>
  </si>
  <si>
    <t xml:space="preserve">    Burów</t>
  </si>
  <si>
    <t>0343740</t>
  </si>
  <si>
    <t>0343770</t>
  </si>
  <si>
    <t xml:space="preserve">    Kleszczów</t>
  </si>
  <si>
    <t>0343786</t>
  </si>
  <si>
    <t xml:space="preserve">    Kobylany</t>
  </si>
  <si>
    <t>0343817</t>
  </si>
  <si>
    <t xml:space="preserve">    Kochanów</t>
  </si>
  <si>
    <t>0343823</t>
  </si>
  <si>
    <t xml:space="preserve">    Młynka</t>
  </si>
  <si>
    <t>0343846</t>
  </si>
  <si>
    <t xml:space="preserve">    Niegoszowice</t>
  </si>
  <si>
    <t>0343869</t>
  </si>
  <si>
    <t xml:space="preserve">    Nielepice</t>
  </si>
  <si>
    <t>0343875</t>
  </si>
  <si>
    <t xml:space="preserve">    Pisary</t>
  </si>
  <si>
    <t>0343881</t>
  </si>
  <si>
    <t xml:space="preserve">    Radwanowice</t>
  </si>
  <si>
    <t>0343912</t>
  </si>
  <si>
    <t xml:space="preserve">    Rząska</t>
  </si>
  <si>
    <t>0343941</t>
  </si>
  <si>
    <t xml:space="preserve">    Rudawa</t>
  </si>
  <si>
    <t>0343964</t>
  </si>
  <si>
    <t xml:space="preserve">    Szczyglice</t>
  </si>
  <si>
    <t>0343987</t>
  </si>
  <si>
    <t>0343993</t>
  </si>
  <si>
    <t xml:space="preserve">    Więckowice</t>
  </si>
  <si>
    <t xml:space="preserve">  gm.w. Sułoszowa</t>
  </si>
  <si>
    <t>0344024</t>
  </si>
  <si>
    <t xml:space="preserve">    Zabierzów</t>
  </si>
  <si>
    <t>0344030</t>
  </si>
  <si>
    <t xml:space="preserve">    Zelków</t>
  </si>
  <si>
    <t>17</t>
  </si>
  <si>
    <t>0344060</t>
  </si>
  <si>
    <t xml:space="preserve">    Batowice</t>
  </si>
  <si>
    <t>0344076</t>
  </si>
  <si>
    <t xml:space="preserve">    Bibice</t>
  </si>
  <si>
    <t xml:space="preserve">  gm.m-w. Świątniki Górne</t>
  </si>
  <si>
    <t>0344107</t>
  </si>
  <si>
    <t xml:space="preserve">    Bosutów</t>
  </si>
  <si>
    <t>0344136</t>
  </si>
  <si>
    <t xml:space="preserve">    Brzozówka Korzkiewska</t>
  </si>
  <si>
    <t xml:space="preserve">  ob.wiejski Świątniki Górne</t>
  </si>
  <si>
    <t>0344165</t>
  </si>
  <si>
    <t xml:space="preserve">    Dziekanowice</t>
  </si>
  <si>
    <t>0344171</t>
  </si>
  <si>
    <t xml:space="preserve">    Garlica Duchowna</t>
  </si>
  <si>
    <t>0344188</t>
  </si>
  <si>
    <t xml:space="preserve">    Garlica Murowana</t>
  </si>
  <si>
    <t>0344194</t>
  </si>
  <si>
    <t xml:space="preserve">    Garliczka</t>
  </si>
  <si>
    <t>0344202</t>
  </si>
  <si>
    <t xml:space="preserve">    Grębynice</t>
  </si>
  <si>
    <t xml:space="preserve">  gm.w. Wielka Wieś</t>
  </si>
  <si>
    <t>0344225</t>
  </si>
  <si>
    <t>0344231</t>
  </si>
  <si>
    <t xml:space="preserve">    Korzkiew</t>
  </si>
  <si>
    <t>0344260</t>
  </si>
  <si>
    <t>0344290</t>
  </si>
  <si>
    <t xml:space="preserve">    Pękowice</t>
  </si>
  <si>
    <t>0344314</t>
  </si>
  <si>
    <t>0344337</t>
  </si>
  <si>
    <t xml:space="preserve">    Trojanowice</t>
  </si>
  <si>
    <t>0344343</t>
  </si>
  <si>
    <t xml:space="preserve">    Węgrzce</t>
  </si>
  <si>
    <t>0344372</t>
  </si>
  <si>
    <t xml:space="preserve">    Wola Zachariaszewska</t>
  </si>
  <si>
    <t>0344389</t>
  </si>
  <si>
    <t xml:space="preserve">    Zielonki</t>
  </si>
  <si>
    <t>0422942</t>
  </si>
  <si>
    <t xml:space="preserve">    Chyszówki</t>
  </si>
  <si>
    <t>0423172</t>
  </si>
  <si>
    <t xml:space="preserve">    Dobra</t>
  </si>
  <si>
    <t>0423700</t>
  </si>
  <si>
    <t xml:space="preserve">    Gruszowiec</t>
  </si>
  <si>
    <t>0423858</t>
  </si>
  <si>
    <t xml:space="preserve">  gm.w. Zabierzów</t>
  </si>
  <si>
    <t>0424065</t>
  </si>
  <si>
    <t xml:space="preserve">    Porąbka</t>
  </si>
  <si>
    <t>0424266</t>
  </si>
  <si>
    <t xml:space="preserve">    Półrzeczki</t>
  </si>
  <si>
    <t>0424579</t>
  </si>
  <si>
    <t xml:space="preserve">    Przenosza</t>
  </si>
  <si>
    <t>0424639</t>
  </si>
  <si>
    <t xml:space="preserve">    Skrzydlna</t>
  </si>
  <si>
    <t>0424757</t>
  </si>
  <si>
    <t xml:space="preserve">    Stróża</t>
  </si>
  <si>
    <t>0424830</t>
  </si>
  <si>
    <t xml:space="preserve">    Wilczyce</t>
  </si>
  <si>
    <t>0425053</t>
  </si>
  <si>
    <t xml:space="preserve">    Wola Skrzydlańska</t>
  </si>
  <si>
    <t>0430090</t>
  </si>
  <si>
    <t xml:space="preserve">    Góra Świętego Jana</t>
  </si>
  <si>
    <t>0430150</t>
  </si>
  <si>
    <t xml:space="preserve">    Janowice</t>
  </si>
  <si>
    <t>0430210</t>
  </si>
  <si>
    <t xml:space="preserve">    Jodłownik</t>
  </si>
  <si>
    <t>0430284</t>
  </si>
  <si>
    <t xml:space="preserve">    Kostrza</t>
  </si>
  <si>
    <t>0430344</t>
  </si>
  <si>
    <t xml:space="preserve">    Krasne-Lasocice</t>
  </si>
  <si>
    <t>0430456</t>
  </si>
  <si>
    <t xml:space="preserve">    Mstów</t>
  </si>
  <si>
    <t>0430500</t>
  </si>
  <si>
    <t xml:space="preserve">    Pogorzany</t>
  </si>
  <si>
    <t>0430545</t>
  </si>
  <si>
    <t xml:space="preserve">    Sadek</t>
  </si>
  <si>
    <t>0430628</t>
  </si>
  <si>
    <t xml:space="preserve">    Słupia</t>
  </si>
  <si>
    <t>0430686</t>
  </si>
  <si>
    <t xml:space="preserve">    Szczyrzyc</t>
  </si>
  <si>
    <t>0430717</t>
  </si>
  <si>
    <t xml:space="preserve">    Szyk</t>
  </si>
  <si>
    <t>0430806</t>
  </si>
  <si>
    <t xml:space="preserve">    Wilkowisko</t>
  </si>
  <si>
    <t>0432768</t>
  </si>
  <si>
    <t xml:space="preserve">    Kamienica</t>
  </si>
  <si>
    <t>0433265</t>
  </si>
  <si>
    <t xml:space="preserve">    Szczawa</t>
  </si>
  <si>
    <t>0433762</t>
  </si>
  <si>
    <t>0433986</t>
  </si>
  <si>
    <t xml:space="preserve">    Zasadne</t>
  </si>
  <si>
    <t>0434170</t>
  </si>
  <si>
    <t xml:space="preserve">    Zbludza</t>
  </si>
  <si>
    <t xml:space="preserve">  gm.w. Zielonki</t>
  </si>
  <si>
    <t>0437317</t>
  </si>
  <si>
    <t xml:space="preserve">    Jaworzna</t>
  </si>
  <si>
    <t>0437398</t>
  </si>
  <si>
    <t xml:space="preserve">    Kamionka Mała</t>
  </si>
  <si>
    <t>0437599</t>
  </si>
  <si>
    <t xml:space="preserve">    Kobyłczyna</t>
  </si>
  <si>
    <t>0437642</t>
  </si>
  <si>
    <t xml:space="preserve">    Krosna</t>
  </si>
  <si>
    <t>0437872</t>
  </si>
  <si>
    <t xml:space="preserve">    Laskowa</t>
  </si>
  <si>
    <t>0438044</t>
  </si>
  <si>
    <t xml:space="preserve">    Sechna</t>
  </si>
  <si>
    <t>0438127</t>
  </si>
  <si>
    <t xml:space="preserve">    Strzeszyce</t>
  </si>
  <si>
    <t>0438216</t>
  </si>
  <si>
    <t xml:space="preserve">    Ujanowice</t>
  </si>
  <si>
    <t>0438251</t>
  </si>
  <si>
    <t xml:space="preserve">    Żmiąca</t>
  </si>
  <si>
    <t>0438400</t>
  </si>
  <si>
    <t xml:space="preserve">    Bałażówka</t>
  </si>
  <si>
    <t>0438417</t>
  </si>
  <si>
    <t xml:space="preserve">    Kanina</t>
  </si>
  <si>
    <t>0438481</t>
  </si>
  <si>
    <t xml:space="preserve">    Kisielówka</t>
  </si>
  <si>
    <t>0438498</t>
  </si>
  <si>
    <t xml:space="preserve">    Kłodne</t>
  </si>
  <si>
    <t>0438618</t>
  </si>
  <si>
    <t xml:space="preserve">    Koszary</t>
  </si>
  <si>
    <t>0438682</t>
  </si>
  <si>
    <t xml:space="preserve">    Lipowe</t>
  </si>
  <si>
    <t>0438713</t>
  </si>
  <si>
    <t xml:space="preserve">    Łososina Górna</t>
  </si>
  <si>
    <t>0438759</t>
  </si>
  <si>
    <t xml:space="preserve">    Makowica</t>
  </si>
  <si>
    <t>0438825</t>
  </si>
  <si>
    <t xml:space="preserve">    Męcina</t>
  </si>
  <si>
    <t>0438995</t>
  </si>
  <si>
    <t xml:space="preserve">    Młynne</t>
  </si>
  <si>
    <t xml:space="preserve">  Powiat limanowski</t>
  </si>
  <si>
    <t>0439196</t>
  </si>
  <si>
    <t xml:space="preserve">    Mordarka</t>
  </si>
  <si>
    <t xml:space="preserve">  gm.m. Limanowa</t>
  </si>
  <si>
    <t>0439351</t>
  </si>
  <si>
    <t xml:space="preserve">    Nowe Rybie</t>
  </si>
  <si>
    <t xml:space="preserve">  gm.m. Mszana Dolna</t>
  </si>
  <si>
    <t>0439463</t>
  </si>
  <si>
    <t xml:space="preserve">    Pasierbiec</t>
  </si>
  <si>
    <t xml:space="preserve">  gm.w. Dobra</t>
  </si>
  <si>
    <t>0439530</t>
  </si>
  <si>
    <t xml:space="preserve">    Pisarzowa</t>
  </si>
  <si>
    <t>0439888</t>
  </si>
  <si>
    <t xml:space="preserve">    Rupniów</t>
  </si>
  <si>
    <t>0440035</t>
  </si>
  <si>
    <t xml:space="preserve">    Siekierczyna</t>
  </si>
  <si>
    <t>0440265</t>
  </si>
  <si>
    <t xml:space="preserve">    Sowliny</t>
  </si>
  <si>
    <t>0440325</t>
  </si>
  <si>
    <t xml:space="preserve">    Stara Wieś</t>
  </si>
  <si>
    <t>0440621</t>
  </si>
  <si>
    <t xml:space="preserve">    Stare Rybie</t>
  </si>
  <si>
    <t>0440680</t>
  </si>
  <si>
    <t xml:space="preserve">    Walowa Góra</t>
  </si>
  <si>
    <t>0440696</t>
  </si>
  <si>
    <t xml:space="preserve">    Wysokie</t>
  </si>
  <si>
    <t>0448841</t>
  </si>
  <si>
    <t xml:space="preserve">    Jadamwola</t>
  </si>
  <si>
    <t>0448887</t>
  </si>
  <si>
    <t xml:space="preserve">    Jastrzębie</t>
  </si>
  <si>
    <t>0448953</t>
  </si>
  <si>
    <t xml:space="preserve">    Łukowica</t>
  </si>
  <si>
    <t>0449042</t>
  </si>
  <si>
    <t xml:space="preserve">    Młyńczyska</t>
  </si>
  <si>
    <t xml:space="preserve">  gm.w. Jodłownik</t>
  </si>
  <si>
    <t>0449131</t>
  </si>
  <si>
    <t xml:space="preserve">    Owieczka</t>
  </si>
  <si>
    <t>0449190</t>
  </si>
  <si>
    <t xml:space="preserve">    Przyszowa</t>
  </si>
  <si>
    <t>0449361</t>
  </si>
  <si>
    <t xml:space="preserve">    Roztoka</t>
  </si>
  <si>
    <t>0449496</t>
  </si>
  <si>
    <t xml:space="preserve">    Stronie</t>
  </si>
  <si>
    <t>0449639</t>
  </si>
  <si>
    <t xml:space="preserve">    Świdnik</t>
  </si>
  <si>
    <t>0450602</t>
  </si>
  <si>
    <t xml:space="preserve">    Glisne</t>
  </si>
  <si>
    <t>0450708</t>
  </si>
  <si>
    <t xml:space="preserve">    Kasina Wielka</t>
  </si>
  <si>
    <t>0451429</t>
  </si>
  <si>
    <t xml:space="preserve">    Kasinka Mała</t>
  </si>
  <si>
    <t>0452386</t>
  </si>
  <si>
    <t>0452802</t>
  </si>
  <si>
    <t xml:space="preserve">    Łętowe</t>
  </si>
  <si>
    <t>0453150</t>
  </si>
  <si>
    <t xml:space="preserve">    Łostówka</t>
  </si>
  <si>
    <t>0453492</t>
  </si>
  <si>
    <t xml:space="preserve">    Mszana Górna</t>
  </si>
  <si>
    <t>0453925</t>
  </si>
  <si>
    <t xml:space="preserve">    Olszówka</t>
  </si>
  <si>
    <t xml:space="preserve">  gm.w. Kamienica</t>
  </si>
  <si>
    <t>0454391</t>
  </si>
  <si>
    <t xml:space="preserve">    Raba Niżna</t>
  </si>
  <si>
    <t>0455893</t>
  </si>
  <si>
    <t xml:space="preserve">    Konina</t>
  </si>
  <si>
    <t>0456190</t>
  </si>
  <si>
    <t>0456390</t>
  </si>
  <si>
    <t xml:space="preserve">    Podobin</t>
  </si>
  <si>
    <t>0456651</t>
  </si>
  <si>
    <t xml:space="preserve">    Poręba Wielka</t>
  </si>
  <si>
    <t>0466939</t>
  </si>
  <si>
    <t xml:space="preserve">    Słopnice</t>
  </si>
  <si>
    <t xml:space="preserve">  gm.w. Laskowa</t>
  </si>
  <si>
    <t>0466589</t>
  </si>
  <si>
    <t xml:space="preserve">    Piekiełko</t>
  </si>
  <si>
    <t>0466709</t>
  </si>
  <si>
    <t xml:space="preserve">    Podłopień</t>
  </si>
  <si>
    <t>0467531</t>
  </si>
  <si>
    <t xml:space="preserve">    Tymbark</t>
  </si>
  <si>
    <t>0467650</t>
  </si>
  <si>
    <t xml:space="preserve">    Zamieście</t>
  </si>
  <si>
    <t>0467790</t>
  </si>
  <si>
    <t xml:space="preserve">    Zawadka</t>
  </si>
  <si>
    <t>0233419</t>
  </si>
  <si>
    <t xml:space="preserve">    Charsznica</t>
  </si>
  <si>
    <t>0233460</t>
  </si>
  <si>
    <t xml:space="preserve">    Chodów</t>
  </si>
  <si>
    <t>0233490</t>
  </si>
  <si>
    <t xml:space="preserve">    Ciszowice</t>
  </si>
  <si>
    <t>0233514</t>
  </si>
  <si>
    <t xml:space="preserve">    Dąbrowiec</t>
  </si>
  <si>
    <t>0233520</t>
  </si>
  <si>
    <t xml:space="preserve">    Jelcza</t>
  </si>
  <si>
    <t xml:space="preserve">  gm.w. Limanowa</t>
  </si>
  <si>
    <t>0233589</t>
  </si>
  <si>
    <t xml:space="preserve">    Marcinkowice</t>
  </si>
  <si>
    <t>0233595</t>
  </si>
  <si>
    <t xml:space="preserve">    Miechów-Charsznica</t>
  </si>
  <si>
    <t>0233632</t>
  </si>
  <si>
    <t xml:space="preserve">    Podlesice</t>
  </si>
  <si>
    <t>0233684</t>
  </si>
  <si>
    <t>0233690</t>
  </si>
  <si>
    <t xml:space="preserve">    Swojczany</t>
  </si>
  <si>
    <t>0233767</t>
  </si>
  <si>
    <t xml:space="preserve">    Szarkówka</t>
  </si>
  <si>
    <t>0233796</t>
  </si>
  <si>
    <t xml:space="preserve">    Tczyca</t>
  </si>
  <si>
    <t>0233885</t>
  </si>
  <si>
    <t xml:space="preserve">    Uniejów-Kolonia</t>
  </si>
  <si>
    <t>0233922</t>
  </si>
  <si>
    <t xml:space="preserve">    Uniejów-Parcela</t>
  </si>
  <si>
    <t>0233945</t>
  </si>
  <si>
    <t xml:space="preserve">    Uniejów-Rędziny</t>
  </si>
  <si>
    <t>0233974</t>
  </si>
  <si>
    <t xml:space="preserve">    Wierzbie</t>
  </si>
  <si>
    <t>0234011</t>
  </si>
  <si>
    <t xml:space="preserve">    Witowice</t>
  </si>
  <si>
    <t>0319032</t>
  </si>
  <si>
    <t xml:space="preserve">    Adamowice</t>
  </si>
  <si>
    <t>0319055</t>
  </si>
  <si>
    <t xml:space="preserve">    Buk</t>
  </si>
  <si>
    <t>0319084</t>
  </si>
  <si>
    <t xml:space="preserve">    Chobędza</t>
  </si>
  <si>
    <t>0319121</t>
  </si>
  <si>
    <t xml:space="preserve">    Cieplice</t>
  </si>
  <si>
    <t>0319150</t>
  </si>
  <si>
    <t xml:space="preserve">    Czaple Małe</t>
  </si>
  <si>
    <t>0319204</t>
  </si>
  <si>
    <t xml:space="preserve">    Czaple Wielkie</t>
  </si>
  <si>
    <t>0319279</t>
  </si>
  <si>
    <t xml:space="preserve">    Gołcza</t>
  </si>
  <si>
    <t>0319291</t>
  </si>
  <si>
    <t>0319339</t>
  </si>
  <si>
    <t xml:space="preserve">    Krępa</t>
  </si>
  <si>
    <t>0319351</t>
  </si>
  <si>
    <t xml:space="preserve">    Laski Dworskie</t>
  </si>
  <si>
    <t xml:space="preserve">  gm.w. Łukowica</t>
  </si>
  <si>
    <t>0319368</t>
  </si>
  <si>
    <t xml:space="preserve">    Maków</t>
  </si>
  <si>
    <t>0319397</t>
  </si>
  <si>
    <t xml:space="preserve">    Mostek</t>
  </si>
  <si>
    <t>0319434</t>
  </si>
  <si>
    <t>0319457</t>
  </si>
  <si>
    <t xml:space="preserve">    Rzeżuśnia</t>
  </si>
  <si>
    <t>0319492</t>
  </si>
  <si>
    <t xml:space="preserve">    Szreniawa</t>
  </si>
  <si>
    <t>0319523</t>
  </si>
  <si>
    <t xml:space="preserve">    Trzebienice</t>
  </si>
  <si>
    <t>0319530</t>
  </si>
  <si>
    <t xml:space="preserve">    Ulina Mała</t>
  </si>
  <si>
    <t>0319575</t>
  </si>
  <si>
    <t xml:space="preserve">    Ulina Wielka</t>
  </si>
  <si>
    <t>0319606</t>
  </si>
  <si>
    <t xml:space="preserve">    Wielkanoc</t>
  </si>
  <si>
    <t>0319629</t>
  </si>
  <si>
    <t xml:space="preserve">    Wysocice</t>
  </si>
  <si>
    <t xml:space="preserve">  gm.w. Mszana Dolna</t>
  </si>
  <si>
    <t>0319670</t>
  </si>
  <si>
    <t>0319687</t>
  </si>
  <si>
    <t xml:space="preserve">    Żarnowica</t>
  </si>
  <si>
    <t>0245109</t>
  </si>
  <si>
    <t xml:space="preserve">    Bogdanów</t>
  </si>
  <si>
    <t>0245121</t>
  </si>
  <si>
    <t xml:space="preserve">    Bryzdzyn</t>
  </si>
  <si>
    <t>0245150</t>
  </si>
  <si>
    <t xml:space="preserve">    Kamionka</t>
  </si>
  <si>
    <t>0245173</t>
  </si>
  <si>
    <t xml:space="preserve">    Karczowice</t>
  </si>
  <si>
    <t>0245233</t>
  </si>
  <si>
    <t xml:space="preserve">    Kępie</t>
  </si>
  <si>
    <t>0245291</t>
  </si>
  <si>
    <t>0245316</t>
  </si>
  <si>
    <t xml:space="preserve">    Marcinowice</t>
  </si>
  <si>
    <t>0245374</t>
  </si>
  <si>
    <t xml:space="preserve">  gm.w. Niedźwiedź</t>
  </si>
  <si>
    <t>0245463</t>
  </si>
  <si>
    <t xml:space="preserve">    Przysieka</t>
  </si>
  <si>
    <t>0245523</t>
  </si>
  <si>
    <t xml:space="preserve">    Rogów</t>
  </si>
  <si>
    <t>0245530</t>
  </si>
  <si>
    <t xml:space="preserve">    Wierzbica</t>
  </si>
  <si>
    <t>0245552</t>
  </si>
  <si>
    <t>0246304</t>
  </si>
  <si>
    <t xml:space="preserve">    Antolka</t>
  </si>
  <si>
    <t xml:space="preserve">  gm.w. Słopnice</t>
  </si>
  <si>
    <t>0246333</t>
  </si>
  <si>
    <t xml:space="preserve">    Boczkowice</t>
  </si>
  <si>
    <t>0246356</t>
  </si>
  <si>
    <t xml:space="preserve">    Cisia Wola</t>
  </si>
  <si>
    <t xml:space="preserve">  gm.w. Tymbark</t>
  </si>
  <si>
    <t>0246379</t>
  </si>
  <si>
    <t xml:space="preserve">    Cisie</t>
  </si>
  <si>
    <t>0246391</t>
  </si>
  <si>
    <t xml:space="preserve">    Częstoszowice</t>
  </si>
  <si>
    <t>0246416</t>
  </si>
  <si>
    <t>0246451</t>
  </si>
  <si>
    <t xml:space="preserve">    Głogowiany</t>
  </si>
  <si>
    <t>0246497</t>
  </si>
  <si>
    <t xml:space="preserve">    Konaszówka</t>
  </si>
  <si>
    <t>0246534</t>
  </si>
  <si>
    <t xml:space="preserve">    Krzeszówka</t>
  </si>
  <si>
    <t xml:space="preserve">  Powiat miechowski</t>
  </si>
  <si>
    <t>0246563</t>
  </si>
  <si>
    <t xml:space="preserve">    Książ Mały</t>
  </si>
  <si>
    <t xml:space="preserve">  gm.w. Charsznica</t>
  </si>
  <si>
    <t>0246570</t>
  </si>
  <si>
    <t xml:space="preserve">    Książ Mały-Kolonia</t>
  </si>
  <si>
    <t>0246617</t>
  </si>
  <si>
    <t xml:space="preserve">    Książ Wielki</t>
  </si>
  <si>
    <t>0246623</t>
  </si>
  <si>
    <t>0246681</t>
  </si>
  <si>
    <t xml:space="preserve">    Małoszów</t>
  </si>
  <si>
    <t>0246712</t>
  </si>
  <si>
    <t xml:space="preserve">    Mianocice</t>
  </si>
  <si>
    <t>0246729</t>
  </si>
  <si>
    <t xml:space="preserve">    Moczydło</t>
  </si>
  <si>
    <t>0246770</t>
  </si>
  <si>
    <t xml:space="preserve">    Rzędowice</t>
  </si>
  <si>
    <t>0246824</t>
  </si>
  <si>
    <t xml:space="preserve">    Tochołów</t>
  </si>
  <si>
    <t>0246853</t>
  </si>
  <si>
    <t xml:space="preserve">    Trzonów</t>
  </si>
  <si>
    <t>0246907</t>
  </si>
  <si>
    <t>0246920</t>
  </si>
  <si>
    <t xml:space="preserve">    Zaryszyn</t>
  </si>
  <si>
    <t>0251021</t>
  </si>
  <si>
    <t>0251067</t>
  </si>
  <si>
    <t xml:space="preserve">    Brzuchania</t>
  </si>
  <si>
    <t>0251110</t>
  </si>
  <si>
    <t xml:space="preserve">    Bukowska Wola</t>
  </si>
  <si>
    <t>0251127</t>
  </si>
  <si>
    <t xml:space="preserve">    Celiny Przesławickie</t>
  </si>
  <si>
    <t>0251140</t>
  </si>
  <si>
    <t xml:space="preserve">    Dziewięcioły</t>
  </si>
  <si>
    <t>0251216</t>
  </si>
  <si>
    <t xml:space="preserve">    Falniów</t>
  </si>
  <si>
    <t>0251251</t>
  </si>
  <si>
    <t xml:space="preserve">    Falniów-Wysiołek</t>
  </si>
  <si>
    <t xml:space="preserve">  gm.w. Gołcza</t>
  </si>
  <si>
    <t>0251268</t>
  </si>
  <si>
    <t xml:space="preserve">    Glinica</t>
  </si>
  <si>
    <t>0251274</t>
  </si>
  <si>
    <t xml:space="preserve">    Jaksice</t>
  </si>
  <si>
    <t>0251328</t>
  </si>
  <si>
    <t xml:space="preserve">    Kalina-Lisiniec</t>
  </si>
  <si>
    <t>0251370</t>
  </si>
  <si>
    <t xml:space="preserve">    Kalina Mała</t>
  </si>
  <si>
    <t>0251417</t>
  </si>
  <si>
    <t xml:space="preserve">    Kalina-Rędziny</t>
  </si>
  <si>
    <t>0251423</t>
  </si>
  <si>
    <t xml:space="preserve">    Kamieńczyce</t>
  </si>
  <si>
    <t>0251430</t>
  </si>
  <si>
    <t xml:space="preserve">    Komorów</t>
  </si>
  <si>
    <t>0251469</t>
  </si>
  <si>
    <t xml:space="preserve">    Nasiechowice</t>
  </si>
  <si>
    <t>0251541</t>
  </si>
  <si>
    <t xml:space="preserve">    Parkoszowice</t>
  </si>
  <si>
    <t>0251564</t>
  </si>
  <si>
    <t xml:space="preserve">    Podleśna Wola</t>
  </si>
  <si>
    <t>0251587</t>
  </si>
  <si>
    <t xml:space="preserve">    Podmiejska Wola</t>
  </si>
  <si>
    <t>0251593</t>
  </si>
  <si>
    <t xml:space="preserve">    Pojałowice</t>
  </si>
  <si>
    <t>0251653</t>
  </si>
  <si>
    <t xml:space="preserve">    Poradów</t>
  </si>
  <si>
    <t>0251682</t>
  </si>
  <si>
    <t xml:space="preserve">    Przesławice</t>
  </si>
  <si>
    <t>0251720</t>
  </si>
  <si>
    <t xml:space="preserve">    Pstroszyce Drugie</t>
  </si>
  <si>
    <t>0251759</t>
  </si>
  <si>
    <t xml:space="preserve">    Pstroszyce Pierwsze</t>
  </si>
  <si>
    <t>0251788</t>
  </si>
  <si>
    <t>0251802</t>
  </si>
  <si>
    <t xml:space="preserve">    Sławice Szlacheckie</t>
  </si>
  <si>
    <t>0251825</t>
  </si>
  <si>
    <t xml:space="preserve">    Strzeżów Drugi</t>
  </si>
  <si>
    <t>0251860</t>
  </si>
  <si>
    <t xml:space="preserve">    Strzeżów Pierwszy</t>
  </si>
  <si>
    <t>0251877</t>
  </si>
  <si>
    <t>0251914</t>
  </si>
  <si>
    <t xml:space="preserve">    Widnica</t>
  </si>
  <si>
    <t>0251943</t>
  </si>
  <si>
    <t xml:space="preserve">    Wielki Dół</t>
  </si>
  <si>
    <t xml:space="preserve">  gm.w. Kozłów</t>
  </si>
  <si>
    <t>0251950</t>
  </si>
  <si>
    <t xml:space="preserve">    Wymysłów</t>
  </si>
  <si>
    <t>0251995</t>
  </si>
  <si>
    <t xml:space="preserve">    Zagorzyce</t>
  </si>
  <si>
    <t>0252003</t>
  </si>
  <si>
    <t xml:space="preserve">    Zapustka</t>
  </si>
  <si>
    <t>0252010</t>
  </si>
  <si>
    <t xml:space="preserve">    Zarogów</t>
  </si>
  <si>
    <t>0263886</t>
  </si>
  <si>
    <t xml:space="preserve">    Dosłońce</t>
  </si>
  <si>
    <t>0263930</t>
  </si>
  <si>
    <t xml:space="preserve">    Dziemierzyce</t>
  </si>
  <si>
    <t>0263981</t>
  </si>
  <si>
    <t xml:space="preserve">    Głupczów</t>
  </si>
  <si>
    <t>0264012</t>
  </si>
  <si>
    <t xml:space="preserve">    Górka Kościejowska</t>
  </si>
  <si>
    <t>0264041</t>
  </si>
  <si>
    <t xml:space="preserve">    Góry Miechowskie</t>
  </si>
  <si>
    <t>0264058</t>
  </si>
  <si>
    <t xml:space="preserve">    Janowiczki</t>
  </si>
  <si>
    <t>0264087</t>
  </si>
  <si>
    <t xml:space="preserve">    Klonów</t>
  </si>
  <si>
    <t>0264130</t>
  </si>
  <si>
    <t xml:space="preserve">    Kościejów</t>
  </si>
  <si>
    <t>0264207</t>
  </si>
  <si>
    <t xml:space="preserve">    Marchocice</t>
  </si>
  <si>
    <t xml:space="preserve">  gm.w. Książ Wielki</t>
  </si>
  <si>
    <t>0264259</t>
  </si>
  <si>
    <t xml:space="preserve">    Miroszów</t>
  </si>
  <si>
    <t>0264319</t>
  </si>
  <si>
    <t>0268317</t>
  </si>
  <si>
    <t xml:space="preserve">    Buszków</t>
  </si>
  <si>
    <t>0268346</t>
  </si>
  <si>
    <t xml:space="preserve">    Dziaduszyce</t>
  </si>
  <si>
    <t>0268352</t>
  </si>
  <si>
    <t xml:space="preserve">    Grzymałów</t>
  </si>
  <si>
    <t>0268369</t>
  </si>
  <si>
    <t xml:space="preserve">    Ilkowice</t>
  </si>
  <si>
    <t>0268381</t>
  </si>
  <si>
    <t>0268429</t>
  </si>
  <si>
    <t xml:space="preserve">    Jazdowice</t>
  </si>
  <si>
    <t>0268435</t>
  </si>
  <si>
    <t xml:space="preserve">    Kalina Wielka</t>
  </si>
  <si>
    <t>0268470</t>
  </si>
  <si>
    <t xml:space="preserve">    Kropidło</t>
  </si>
  <si>
    <t>0268518</t>
  </si>
  <si>
    <t xml:space="preserve">    Maciejów</t>
  </si>
  <si>
    <t>0268553</t>
  </si>
  <si>
    <t xml:space="preserve">    Nieszków</t>
  </si>
  <si>
    <t>0268576</t>
  </si>
  <si>
    <t xml:space="preserve">    Raszówek</t>
  </si>
  <si>
    <t>0268607</t>
  </si>
  <si>
    <t xml:space="preserve">    Rędziny-Borek</t>
  </si>
  <si>
    <t>0268613</t>
  </si>
  <si>
    <t xml:space="preserve">    Rędziny Zbigalskie</t>
  </si>
  <si>
    <t>0268620</t>
  </si>
  <si>
    <t xml:space="preserve">    Rzemiędzice</t>
  </si>
  <si>
    <t>0268642</t>
  </si>
  <si>
    <t xml:space="preserve">    Słaboszów</t>
  </si>
  <si>
    <t>0268665</t>
  </si>
  <si>
    <t xml:space="preserve">    Słupów</t>
  </si>
  <si>
    <t>0268694</t>
  </si>
  <si>
    <t xml:space="preserve">    Śladów</t>
  </si>
  <si>
    <t>0268725</t>
  </si>
  <si>
    <t xml:space="preserve">    Święcice</t>
  </si>
  <si>
    <t>0268754</t>
  </si>
  <si>
    <t>0268777</t>
  </si>
  <si>
    <t xml:space="preserve">    Zagorzany</t>
  </si>
  <si>
    <t xml:space="preserve">  gm.m-w. Miechów</t>
  </si>
  <si>
    <t>0316588</t>
  </si>
  <si>
    <t>0316631</t>
  </si>
  <si>
    <t xml:space="preserve">    Brzączowice</t>
  </si>
  <si>
    <t xml:space="preserve">  ob.wiejski Miechów</t>
  </si>
  <si>
    <t>0316683</t>
  </si>
  <si>
    <t>0316714</t>
  </si>
  <si>
    <t>0316743</t>
  </si>
  <si>
    <t xml:space="preserve">    Kędzierzynka</t>
  </si>
  <si>
    <t>0316803</t>
  </si>
  <si>
    <t xml:space="preserve">    Kornatka</t>
  </si>
  <si>
    <t>0316878</t>
  </si>
  <si>
    <t xml:space="preserve">    Niezdów</t>
  </si>
  <si>
    <t>0316909</t>
  </si>
  <si>
    <t>0316944</t>
  </si>
  <si>
    <t xml:space="preserve">    Rudnik</t>
  </si>
  <si>
    <t>0316996</t>
  </si>
  <si>
    <t xml:space="preserve">    Sieraków</t>
  </si>
  <si>
    <t>0317010</t>
  </si>
  <si>
    <t>0317033</t>
  </si>
  <si>
    <t xml:space="preserve">    Stadniki</t>
  </si>
  <si>
    <t>0317079</t>
  </si>
  <si>
    <t xml:space="preserve">    Stojowice</t>
  </si>
  <si>
    <t>0441030</t>
  </si>
  <si>
    <t>0441247</t>
  </si>
  <si>
    <t xml:space="preserve">    Lubień</t>
  </si>
  <si>
    <t>0441767</t>
  </si>
  <si>
    <t xml:space="preserve">    Skomielna Biała</t>
  </si>
  <si>
    <t>0442130</t>
  </si>
  <si>
    <t xml:space="preserve">    Tenczyn</t>
  </si>
  <si>
    <t>0327340</t>
  </si>
  <si>
    <t xml:space="preserve">    Bęczarka</t>
  </si>
  <si>
    <t>0327416</t>
  </si>
  <si>
    <t xml:space="preserve">    Borzęta</t>
  </si>
  <si>
    <t>0327480</t>
  </si>
  <si>
    <t xml:space="preserve">    Bysina</t>
  </si>
  <si>
    <t>0327534</t>
  </si>
  <si>
    <t xml:space="preserve">    Droginia</t>
  </si>
  <si>
    <t>0327592</t>
  </si>
  <si>
    <t xml:space="preserve">    Głogoczów</t>
  </si>
  <si>
    <t>0327698</t>
  </si>
  <si>
    <t xml:space="preserve">    Jasienica</t>
  </si>
  <si>
    <t>0327793</t>
  </si>
  <si>
    <t xml:space="preserve">    Jawornik</t>
  </si>
  <si>
    <t>0327860</t>
  </si>
  <si>
    <t xml:space="preserve">    Krzyszkowice</t>
  </si>
  <si>
    <t>0328002</t>
  </si>
  <si>
    <t>0328054</t>
  </si>
  <si>
    <t xml:space="preserve">    Osieczany</t>
  </si>
  <si>
    <t>0328120</t>
  </si>
  <si>
    <t xml:space="preserve">    Polanka</t>
  </si>
  <si>
    <t>0328261</t>
  </si>
  <si>
    <t xml:space="preserve">    Poręba</t>
  </si>
  <si>
    <t>0328373</t>
  </si>
  <si>
    <t xml:space="preserve">    Trzemeśnia</t>
  </si>
  <si>
    <t>0328456</t>
  </si>
  <si>
    <t xml:space="preserve">    Zasań</t>
  </si>
  <si>
    <t>0328500</t>
  </si>
  <si>
    <t>0329898</t>
  </si>
  <si>
    <t xml:space="preserve">    Pcim</t>
  </si>
  <si>
    <t>0330602</t>
  </si>
  <si>
    <t>0331234</t>
  </si>
  <si>
    <t xml:space="preserve">    Trzebunia</t>
  </si>
  <si>
    <t>0332430</t>
  </si>
  <si>
    <t xml:space="preserve">    Bojańczyce</t>
  </si>
  <si>
    <t>0332452</t>
  </si>
  <si>
    <t xml:space="preserve">    Czasław</t>
  </si>
  <si>
    <t xml:space="preserve">  gm.w. Racławice</t>
  </si>
  <si>
    <t>0332506</t>
  </si>
  <si>
    <t xml:space="preserve">    Dąbie</t>
  </si>
  <si>
    <t>0332541</t>
  </si>
  <si>
    <t xml:space="preserve">    Gruszów</t>
  </si>
  <si>
    <t>0332660</t>
  </si>
  <si>
    <t xml:space="preserve">    Kawec</t>
  </si>
  <si>
    <t>0332699</t>
  </si>
  <si>
    <t xml:space="preserve">    Komorniki</t>
  </si>
  <si>
    <t>0332742</t>
  </si>
  <si>
    <t xml:space="preserve">    Krzesławice</t>
  </si>
  <si>
    <t>0332854</t>
  </si>
  <si>
    <t xml:space="preserve">    Krzyworzeka</t>
  </si>
  <si>
    <t>0332883</t>
  </si>
  <si>
    <t xml:space="preserve">    Kwapinka</t>
  </si>
  <si>
    <t>0332950</t>
  </si>
  <si>
    <t xml:space="preserve">    Mierzeń</t>
  </si>
  <si>
    <t>0333010</t>
  </si>
  <si>
    <t xml:space="preserve">    Poznachowice Górne</t>
  </si>
  <si>
    <t>0333090</t>
  </si>
  <si>
    <t xml:space="preserve">    Raciechowice</t>
  </si>
  <si>
    <t>0333173</t>
  </si>
  <si>
    <t xml:space="preserve">    Sawa</t>
  </si>
  <si>
    <t>0333227</t>
  </si>
  <si>
    <t xml:space="preserve">    Zegartowice</t>
  </si>
  <si>
    <t xml:space="preserve">  gm.w. Słaboszów</t>
  </si>
  <si>
    <t>0333285</t>
  </si>
  <si>
    <t xml:space="preserve">    Żerosławice</t>
  </si>
  <si>
    <t>0333747</t>
  </si>
  <si>
    <t xml:space="preserve">    Czechówka</t>
  </si>
  <si>
    <t>0333782</t>
  </si>
  <si>
    <t xml:space="preserve">    Łyczanka</t>
  </si>
  <si>
    <t>0333842</t>
  </si>
  <si>
    <t xml:space="preserve">    Siepraw</t>
  </si>
  <si>
    <t>0333990</t>
  </si>
  <si>
    <t xml:space="preserve">    Zakliczyn</t>
  </si>
  <si>
    <t>0336645</t>
  </si>
  <si>
    <t xml:space="preserve">    Biertowice</t>
  </si>
  <si>
    <t>0336674</t>
  </si>
  <si>
    <t xml:space="preserve">    Harbutowice</t>
  </si>
  <si>
    <t>0337047</t>
  </si>
  <si>
    <t xml:space="preserve">    Krzywaczka</t>
  </si>
  <si>
    <t>0337107</t>
  </si>
  <si>
    <t>0338035</t>
  </si>
  <si>
    <t xml:space="preserve">    Bogdanówka</t>
  </si>
  <si>
    <t>0338236</t>
  </si>
  <si>
    <t xml:space="preserve">    Krzczonów</t>
  </si>
  <si>
    <t>0338450</t>
  </si>
  <si>
    <t xml:space="preserve">    Skomielna Czarna</t>
  </si>
  <si>
    <t>0338756</t>
  </si>
  <si>
    <t xml:space="preserve">    Tokarnia</t>
  </si>
  <si>
    <t>0339201</t>
  </si>
  <si>
    <t xml:space="preserve">    Więciórka</t>
  </si>
  <si>
    <t>0339394</t>
  </si>
  <si>
    <t>0342249</t>
  </si>
  <si>
    <t xml:space="preserve">    Glichów</t>
  </si>
  <si>
    <t>0342321</t>
  </si>
  <si>
    <t xml:space="preserve">    Kobielnik</t>
  </si>
  <si>
    <t>0342485</t>
  </si>
  <si>
    <t xml:space="preserve">    Lipnik</t>
  </si>
  <si>
    <t>0342539</t>
  </si>
  <si>
    <t xml:space="preserve">    Poznachowice Dolne</t>
  </si>
  <si>
    <t>0342580</t>
  </si>
  <si>
    <t xml:space="preserve">    Węglówka</t>
  </si>
  <si>
    <t>0342829</t>
  </si>
  <si>
    <t xml:space="preserve">    Wierzbanowa</t>
  </si>
  <si>
    <t xml:space="preserve">  Powiat myślenicki</t>
  </si>
  <si>
    <t>0343059</t>
  </si>
  <si>
    <t xml:space="preserve">    Wiśniowa</t>
  </si>
  <si>
    <t xml:space="preserve">  gm.m-w. Dobczyce</t>
  </si>
  <si>
    <t>0419822</t>
  </si>
  <si>
    <t xml:space="preserve">    Biczyce Dolne</t>
  </si>
  <si>
    <t>0419845</t>
  </si>
  <si>
    <t xml:space="preserve">    Biczyce Górne</t>
  </si>
  <si>
    <t xml:space="preserve">  ob.wiejski Dobczyce</t>
  </si>
  <si>
    <t>0419905</t>
  </si>
  <si>
    <t xml:space="preserve">    Chełmiec</t>
  </si>
  <si>
    <t>0419940</t>
  </si>
  <si>
    <t xml:space="preserve">    Chomranice</t>
  </si>
  <si>
    <t>0419986</t>
  </si>
  <si>
    <t xml:space="preserve">    Dąbrowa</t>
  </si>
  <si>
    <t>0420021</t>
  </si>
  <si>
    <t xml:space="preserve">    Januszowa</t>
  </si>
  <si>
    <t>0420050</t>
  </si>
  <si>
    <t>0420104</t>
  </si>
  <si>
    <t>0420140</t>
  </si>
  <si>
    <t xml:space="preserve">    Krasne Potockie</t>
  </si>
  <si>
    <t>0420200</t>
  </si>
  <si>
    <t xml:space="preserve">    Kunów</t>
  </si>
  <si>
    <t>0420216</t>
  </si>
  <si>
    <t xml:space="preserve">    Kurów</t>
  </si>
  <si>
    <t>0420251</t>
  </si>
  <si>
    <t xml:space="preserve">    Librantowa</t>
  </si>
  <si>
    <t>0420452</t>
  </si>
  <si>
    <t>0420535</t>
  </si>
  <si>
    <t xml:space="preserve">    Naściszowa</t>
  </si>
  <si>
    <t>0420541</t>
  </si>
  <si>
    <t xml:space="preserve">    Niskowa</t>
  </si>
  <si>
    <t>0420647</t>
  </si>
  <si>
    <t xml:space="preserve">    Paszyn</t>
  </si>
  <si>
    <t xml:space="preserve">  gm.w. Lubień</t>
  </si>
  <si>
    <t>0420883</t>
  </si>
  <si>
    <t xml:space="preserve">    Piątkowa</t>
  </si>
  <si>
    <t>0421032</t>
  </si>
  <si>
    <t xml:space="preserve">    Rdziostów</t>
  </si>
  <si>
    <t>0421078</t>
  </si>
  <si>
    <t xml:space="preserve">    Świniarsko</t>
  </si>
  <si>
    <t>0421167</t>
  </si>
  <si>
    <t xml:space="preserve">    Trzetrzewina</t>
  </si>
  <si>
    <t>0421285</t>
  </si>
  <si>
    <t xml:space="preserve">    Ubiad</t>
  </si>
  <si>
    <t xml:space="preserve">  gm.m-w. Myślenice</t>
  </si>
  <si>
    <t>0421345</t>
  </si>
  <si>
    <t xml:space="preserve">    Wielogłowy</t>
  </si>
  <si>
    <t>0421405</t>
  </si>
  <si>
    <t xml:space="preserve">    Wielopole</t>
  </si>
  <si>
    <t xml:space="preserve">  ob.wiejski Myślenice</t>
  </si>
  <si>
    <t>0421457</t>
  </si>
  <si>
    <t xml:space="preserve">    Wola Kurowska</t>
  </si>
  <si>
    <t>0421492</t>
  </si>
  <si>
    <t xml:space="preserve">    Wola Marcinkowska</t>
  </si>
  <si>
    <t>0426035</t>
  </si>
  <si>
    <t xml:space="preserve">    Bartkowa</t>
  </si>
  <si>
    <t>0426058</t>
  </si>
  <si>
    <t xml:space="preserve">    Bujne</t>
  </si>
  <si>
    <t>0426064</t>
  </si>
  <si>
    <t xml:space="preserve">    Górowa</t>
  </si>
  <si>
    <t>0426124</t>
  </si>
  <si>
    <t xml:space="preserve">    Gródek nad Dunajcem</t>
  </si>
  <si>
    <t>0426199</t>
  </si>
  <si>
    <t xml:space="preserve">    Jelna</t>
  </si>
  <si>
    <t>0426288</t>
  </si>
  <si>
    <t xml:space="preserve">    Lipie</t>
  </si>
  <si>
    <t>0426360</t>
  </si>
  <si>
    <t xml:space="preserve">    Przydonica</t>
  </si>
  <si>
    <t>0426466</t>
  </si>
  <si>
    <t>0426526</t>
  </si>
  <si>
    <t xml:space="preserve">    Rożnów</t>
  </si>
  <si>
    <t>0426615</t>
  </si>
  <si>
    <t xml:space="preserve">    Sienna</t>
  </si>
  <si>
    <t>0426644</t>
  </si>
  <si>
    <t xml:space="preserve">    Tropie</t>
  </si>
  <si>
    <t>0426696</t>
  </si>
  <si>
    <t xml:space="preserve">    Zbyszyce</t>
  </si>
  <si>
    <t>0426710</t>
  </si>
  <si>
    <t xml:space="preserve">    Biała Niżna</t>
  </si>
  <si>
    <t>0426822</t>
  </si>
  <si>
    <t xml:space="preserve">    Binczarowa</t>
  </si>
  <si>
    <t xml:space="preserve">  gm.w. Pcim</t>
  </si>
  <si>
    <t>0426851</t>
  </si>
  <si>
    <t xml:space="preserve">    Chodorowa</t>
  </si>
  <si>
    <t>0426897</t>
  </si>
  <si>
    <t xml:space="preserve">    Cieniawa</t>
  </si>
  <si>
    <t>0427187</t>
  </si>
  <si>
    <t xml:space="preserve">    Florynka</t>
  </si>
  <si>
    <t>0427299</t>
  </si>
  <si>
    <t xml:space="preserve">    Gródek</t>
  </si>
  <si>
    <t xml:space="preserve">  gm.w. Raciechowice</t>
  </si>
  <si>
    <t>0427520</t>
  </si>
  <si>
    <t xml:space="preserve">    Kąclowa</t>
  </si>
  <si>
    <t>0427900</t>
  </si>
  <si>
    <t xml:space="preserve">    Krużlowa Niżna</t>
  </si>
  <si>
    <t>0427951</t>
  </si>
  <si>
    <t xml:space="preserve">    Krużlowa Wyżna</t>
  </si>
  <si>
    <t>0428057</t>
  </si>
  <si>
    <t xml:space="preserve">    Polna</t>
  </si>
  <si>
    <t>0428100</t>
  </si>
  <si>
    <t xml:space="preserve">    Ptaszkowa</t>
  </si>
  <si>
    <t>0428554</t>
  </si>
  <si>
    <t xml:space="preserve">    Siółkowa</t>
  </si>
  <si>
    <t>0428689</t>
  </si>
  <si>
    <t>0428778</t>
  </si>
  <si>
    <t xml:space="preserve">    Stróże</t>
  </si>
  <si>
    <t>0428838</t>
  </si>
  <si>
    <t xml:space="preserve">    Wawrzka</t>
  </si>
  <si>
    <t>0428867</t>
  </si>
  <si>
    <t xml:space="preserve">    Wyskitna</t>
  </si>
  <si>
    <t>0434307</t>
  </si>
  <si>
    <t xml:space="preserve">    Bogusza</t>
  </si>
  <si>
    <t>0434342</t>
  </si>
  <si>
    <t xml:space="preserve">    Jamnica</t>
  </si>
  <si>
    <t>0434365</t>
  </si>
  <si>
    <t>0434371</t>
  </si>
  <si>
    <t xml:space="preserve">    Kamionka Wielka</t>
  </si>
  <si>
    <t>0434945</t>
  </si>
  <si>
    <t xml:space="preserve">    Królowa Górna</t>
  </si>
  <si>
    <t>0435011</t>
  </si>
  <si>
    <t xml:space="preserve">    Królowa Polska</t>
  </si>
  <si>
    <t xml:space="preserve">  gm.w. Siepraw</t>
  </si>
  <si>
    <t>0435152</t>
  </si>
  <si>
    <t xml:space="preserve">    Mszalnica</t>
  </si>
  <si>
    <t>0435413</t>
  </si>
  <si>
    <t xml:space="preserve">    Mystków</t>
  </si>
  <si>
    <t>0435637</t>
  </si>
  <si>
    <t xml:space="preserve">    Bukowiec</t>
  </si>
  <si>
    <t>0435666</t>
  </si>
  <si>
    <t xml:space="preserve">    Janczowa</t>
  </si>
  <si>
    <t>0435710</t>
  </si>
  <si>
    <t xml:space="preserve">    Jasienna</t>
  </si>
  <si>
    <t xml:space="preserve">  gm.m-w. Sułkowice</t>
  </si>
  <si>
    <t>0435809</t>
  </si>
  <si>
    <t xml:space="preserve">    Koniuszowa</t>
  </si>
  <si>
    <t>0435880</t>
  </si>
  <si>
    <t xml:space="preserve">    Korzenna</t>
  </si>
  <si>
    <t xml:space="preserve">  ob.wiejski Sułkowice</t>
  </si>
  <si>
    <t>0435962</t>
  </si>
  <si>
    <t xml:space="preserve">    Lipnica Wielka</t>
  </si>
  <si>
    <t>0436074</t>
  </si>
  <si>
    <t xml:space="preserve">    Łęka</t>
  </si>
  <si>
    <t>0436105</t>
  </si>
  <si>
    <t xml:space="preserve">    Łyczana</t>
  </si>
  <si>
    <t>0436140</t>
  </si>
  <si>
    <t xml:space="preserve">    Miłkowa</t>
  </si>
  <si>
    <t>0436200</t>
  </si>
  <si>
    <t xml:space="preserve">    Mogilno</t>
  </si>
  <si>
    <t xml:space="preserve">  gm.w. Tokarnia</t>
  </si>
  <si>
    <t>0436269</t>
  </si>
  <si>
    <t xml:space="preserve">    Niecew</t>
  </si>
  <si>
    <t>0436298</t>
  </si>
  <si>
    <t xml:space="preserve">    Posadowa Mogilska</t>
  </si>
  <si>
    <t>0436341</t>
  </si>
  <si>
    <t xml:space="preserve">    Siedlce</t>
  </si>
  <si>
    <t>0436418</t>
  </si>
  <si>
    <t xml:space="preserve">    Słowikowa</t>
  </si>
  <si>
    <t>0436447</t>
  </si>
  <si>
    <t xml:space="preserve">    Trzycierz</t>
  </si>
  <si>
    <t>0436460</t>
  </si>
  <si>
    <t xml:space="preserve">    Wojnarowa</t>
  </si>
  <si>
    <t>0437168</t>
  </si>
  <si>
    <t xml:space="preserve">    Berest</t>
  </si>
  <si>
    <t xml:space="preserve">  gm.w. Wiśniowa</t>
  </si>
  <si>
    <t>0437205</t>
  </si>
  <si>
    <t xml:space="preserve">    Czyrna</t>
  </si>
  <si>
    <t>0437228</t>
  </si>
  <si>
    <t xml:space="preserve">    Mochnaczka Niżna</t>
  </si>
  <si>
    <t>0437234</t>
  </si>
  <si>
    <t xml:space="preserve">    Mochnaczka Wyżna</t>
  </si>
  <si>
    <t>0437240</t>
  </si>
  <si>
    <t xml:space="preserve">    Muszynka</t>
  </si>
  <si>
    <t>0437257</t>
  </si>
  <si>
    <t xml:space="preserve">    Piorunka</t>
  </si>
  <si>
    <t>0437286</t>
  </si>
  <si>
    <t xml:space="preserve">    Polany</t>
  </si>
  <si>
    <t>0437300</t>
  </si>
  <si>
    <t xml:space="preserve">    Tylicz</t>
  </si>
  <si>
    <t>0442560</t>
  </si>
  <si>
    <t xml:space="preserve">    Barnowiec</t>
  </si>
  <si>
    <t xml:space="preserve">  Powiat nowosądecki</t>
  </si>
  <si>
    <t>0442608</t>
  </si>
  <si>
    <t xml:space="preserve">    Czaczów</t>
  </si>
  <si>
    <t xml:space="preserve">  gm.m. Grybów</t>
  </si>
  <si>
    <t>0442761</t>
  </si>
  <si>
    <t xml:space="preserve">    Kamianna</t>
  </si>
  <si>
    <t xml:space="preserve">  gm.w. Chełmiec</t>
  </si>
  <si>
    <t>0442778</t>
  </si>
  <si>
    <t xml:space="preserve">    Kotów</t>
  </si>
  <si>
    <t>0442784</t>
  </si>
  <si>
    <t xml:space="preserve">    Krzyżówka</t>
  </si>
  <si>
    <t>0442809</t>
  </si>
  <si>
    <t xml:space="preserve">    Łabowa</t>
  </si>
  <si>
    <t>0442867</t>
  </si>
  <si>
    <t xml:space="preserve">    Łabowiec</t>
  </si>
  <si>
    <t>0442880</t>
  </si>
  <si>
    <t>0442896</t>
  </si>
  <si>
    <t xml:space="preserve">    Maciejowa</t>
  </si>
  <si>
    <t>0442927</t>
  </si>
  <si>
    <t>0442956</t>
  </si>
  <si>
    <t xml:space="preserve">    Roztoka Wielka</t>
  </si>
  <si>
    <t>0442962</t>
  </si>
  <si>
    <t xml:space="preserve">    Składziste</t>
  </si>
  <si>
    <t>0442979</t>
  </si>
  <si>
    <t xml:space="preserve">    Uhryń</t>
  </si>
  <si>
    <t>0443476</t>
  </si>
  <si>
    <t xml:space="preserve">    Brzyna</t>
  </si>
  <si>
    <t>0444040</t>
  </si>
  <si>
    <t xml:space="preserve">    Czarny Potok</t>
  </si>
  <si>
    <t>0444139</t>
  </si>
  <si>
    <t xml:space="preserve">    Czerniec</t>
  </si>
  <si>
    <t>0444286</t>
  </si>
  <si>
    <t xml:space="preserve">    Jazowsko</t>
  </si>
  <si>
    <t>0444671</t>
  </si>
  <si>
    <t xml:space="preserve">    Kadcza</t>
  </si>
  <si>
    <t>0444719</t>
  </si>
  <si>
    <t xml:space="preserve">    Kicznia</t>
  </si>
  <si>
    <t>0444895</t>
  </si>
  <si>
    <t xml:space="preserve">    Łazy Brzyńskie</t>
  </si>
  <si>
    <t>0445104</t>
  </si>
  <si>
    <t xml:space="preserve">    Łącko</t>
  </si>
  <si>
    <t>0445452</t>
  </si>
  <si>
    <t xml:space="preserve">    Maszkowice</t>
  </si>
  <si>
    <t>0445742</t>
  </si>
  <si>
    <t xml:space="preserve">    Obidza</t>
  </si>
  <si>
    <t>0446530</t>
  </si>
  <si>
    <t xml:space="preserve">    Szczereż</t>
  </si>
  <si>
    <t>0446641</t>
  </si>
  <si>
    <t xml:space="preserve">    Wola Kosnowa</t>
  </si>
  <si>
    <t>0446842</t>
  </si>
  <si>
    <t xml:space="preserve">    Wola Piskulina</t>
  </si>
  <si>
    <t>0446925</t>
  </si>
  <si>
    <t xml:space="preserve">    Zabrzeż</t>
  </si>
  <si>
    <t>0447190</t>
  </si>
  <si>
    <t xml:space="preserve">    Zagorzyn</t>
  </si>
  <si>
    <t>0447451</t>
  </si>
  <si>
    <t xml:space="preserve">    Zarzecze</t>
  </si>
  <si>
    <t xml:space="preserve">  gm.w. Gródek nad Dunajcem</t>
  </si>
  <si>
    <t>0447675</t>
  </si>
  <si>
    <t xml:space="preserve">    Białawoda</t>
  </si>
  <si>
    <t>0447741</t>
  </si>
  <si>
    <t xml:space="preserve">    Bilsko</t>
  </si>
  <si>
    <t>0447847</t>
  </si>
  <si>
    <t>0447882</t>
  </si>
  <si>
    <t xml:space="preserve">    Łososina Dolna</t>
  </si>
  <si>
    <t>0447988</t>
  </si>
  <si>
    <t>0448002</t>
  </si>
  <si>
    <t xml:space="preserve">    Michalczowa</t>
  </si>
  <si>
    <t>0448054</t>
  </si>
  <si>
    <t xml:space="preserve">    Rąbkowa</t>
  </si>
  <si>
    <t>0448108</t>
  </si>
  <si>
    <t xml:space="preserve">    Skrzętla-Rojówka</t>
  </si>
  <si>
    <t>0448150</t>
  </si>
  <si>
    <t xml:space="preserve">    Stańkowa</t>
  </si>
  <si>
    <t>0448338</t>
  </si>
  <si>
    <t>0448373</t>
  </si>
  <si>
    <t xml:space="preserve">    Tabaszowa</t>
  </si>
  <si>
    <t>0448404</t>
  </si>
  <si>
    <t xml:space="preserve">    Tęgoborze</t>
  </si>
  <si>
    <t>0448539</t>
  </si>
  <si>
    <t xml:space="preserve">    Witowice Dolne</t>
  </si>
  <si>
    <t xml:space="preserve">  gm.w. Grybów</t>
  </si>
  <si>
    <t>0448628</t>
  </si>
  <si>
    <t xml:space="preserve">    Witowice Górne</t>
  </si>
  <si>
    <t>0448657</t>
  </si>
  <si>
    <t xml:space="preserve">    Wronowice</t>
  </si>
  <si>
    <t>0448692</t>
  </si>
  <si>
    <t>0448746</t>
  </si>
  <si>
    <t xml:space="preserve">    Znamirowice</t>
  </si>
  <si>
    <t>0448806</t>
  </si>
  <si>
    <t xml:space="preserve">    Żbikowice</t>
  </si>
  <si>
    <t>0454741</t>
  </si>
  <si>
    <t xml:space="preserve">    Andrzejówka</t>
  </si>
  <si>
    <t>0454787</t>
  </si>
  <si>
    <t xml:space="preserve">    Dubne</t>
  </si>
  <si>
    <t>0454793</t>
  </si>
  <si>
    <t xml:space="preserve">    Jastrzębik</t>
  </si>
  <si>
    <t>0454801</t>
  </si>
  <si>
    <t xml:space="preserve">    Leluchów</t>
  </si>
  <si>
    <t>0454818</t>
  </si>
  <si>
    <t xml:space="preserve">    Milik</t>
  </si>
  <si>
    <t>0454853</t>
  </si>
  <si>
    <t xml:space="preserve">    Powroźnik</t>
  </si>
  <si>
    <t>0454876</t>
  </si>
  <si>
    <t xml:space="preserve">    Szczawnik</t>
  </si>
  <si>
    <t>0454882</t>
  </si>
  <si>
    <t xml:space="preserve">    Wojkowa</t>
  </si>
  <si>
    <t>0454899</t>
  </si>
  <si>
    <t xml:space="preserve">    Złockie</t>
  </si>
  <si>
    <t>0454913</t>
  </si>
  <si>
    <t xml:space="preserve">    Żegiestów</t>
  </si>
  <si>
    <t>0454959</t>
  </si>
  <si>
    <t xml:space="preserve">    Bącza</t>
  </si>
  <si>
    <t>0454994</t>
  </si>
  <si>
    <t xml:space="preserve">    Frycowa</t>
  </si>
  <si>
    <t xml:space="preserve">  gm.w. Kamionka Wielka</t>
  </si>
  <si>
    <t>0455261</t>
  </si>
  <si>
    <t xml:space="preserve">    Homrzyska</t>
  </si>
  <si>
    <t>0455462</t>
  </si>
  <si>
    <t xml:space="preserve">    Nawojowa</t>
  </si>
  <si>
    <t>0455723</t>
  </si>
  <si>
    <t xml:space="preserve">    Popardowa</t>
  </si>
  <si>
    <t>0455781</t>
  </si>
  <si>
    <t xml:space="preserve">    Złotne</t>
  </si>
  <si>
    <t>0455798</t>
  </si>
  <si>
    <t xml:space="preserve">    Żeleźnikowa Mała</t>
  </si>
  <si>
    <t>0455864</t>
  </si>
  <si>
    <t xml:space="preserve">    Żeleźnikowa Wielka</t>
  </si>
  <si>
    <t>0458779</t>
  </si>
  <si>
    <t xml:space="preserve">    Głębokie</t>
  </si>
  <si>
    <t>0458785</t>
  </si>
  <si>
    <t xml:space="preserve">    Kokuszka</t>
  </si>
  <si>
    <t>0459023</t>
  </si>
  <si>
    <t xml:space="preserve">    Łomnica-Zdrój</t>
  </si>
  <si>
    <t xml:space="preserve">  gm.w. Korzenna</t>
  </si>
  <si>
    <t>0459371</t>
  </si>
  <si>
    <t xml:space="preserve">    Młodów</t>
  </si>
  <si>
    <t>0459833</t>
  </si>
  <si>
    <t xml:space="preserve">    Wierchomla Mała</t>
  </si>
  <si>
    <t>0459840</t>
  </si>
  <si>
    <t xml:space="preserve">    Wierchomla Wielka</t>
  </si>
  <si>
    <t>0459885</t>
  </si>
  <si>
    <t xml:space="preserve">    Zubrzyk</t>
  </si>
  <si>
    <t>0459891</t>
  </si>
  <si>
    <t xml:space="preserve">    Brzezna</t>
  </si>
  <si>
    <t>0460061</t>
  </si>
  <si>
    <t xml:space="preserve">    Chochorowice</t>
  </si>
  <si>
    <t>0460115</t>
  </si>
  <si>
    <t xml:space="preserve">    Długołęka-Świerkla</t>
  </si>
  <si>
    <t>0460227</t>
  </si>
  <si>
    <t xml:space="preserve">    Gostwica</t>
  </si>
  <si>
    <t>0460411</t>
  </si>
  <si>
    <t xml:space="preserve">    Juraszowa</t>
  </si>
  <si>
    <t>0460463</t>
  </si>
  <si>
    <t xml:space="preserve">    Mokra Wieś</t>
  </si>
  <si>
    <t>0460598</t>
  </si>
  <si>
    <t xml:space="preserve">    Naszczowice</t>
  </si>
  <si>
    <t>0460693</t>
  </si>
  <si>
    <t xml:space="preserve">    Olszana</t>
  </si>
  <si>
    <t>0460859</t>
  </si>
  <si>
    <t xml:space="preserve">    Olszanka</t>
  </si>
  <si>
    <t>0460925</t>
  </si>
  <si>
    <t xml:space="preserve">    Podegrodzie</t>
  </si>
  <si>
    <t>0461103</t>
  </si>
  <si>
    <t xml:space="preserve">    Podrzecze</t>
  </si>
  <si>
    <t>0461132</t>
  </si>
  <si>
    <t xml:space="preserve">    Rogi</t>
  </si>
  <si>
    <t>0461178</t>
  </si>
  <si>
    <t xml:space="preserve">    Stadła</t>
  </si>
  <si>
    <t xml:space="preserve">  gm.m-w. Krynica-Zdrój</t>
  </si>
  <si>
    <t>0459477</t>
  </si>
  <si>
    <t xml:space="preserve">    Obłazy Ryterskie</t>
  </si>
  <si>
    <t>0459537</t>
  </si>
  <si>
    <t xml:space="preserve">    Roztoka Ryterska</t>
  </si>
  <si>
    <t xml:space="preserve">  ob.wiejski Krynica-Zdrój</t>
  </si>
  <si>
    <t>0459550</t>
  </si>
  <si>
    <t xml:space="preserve">    Rytro</t>
  </si>
  <si>
    <t>0459721</t>
  </si>
  <si>
    <t xml:space="preserve">    Sucha Struga</t>
  </si>
  <si>
    <t>0465271</t>
  </si>
  <si>
    <t xml:space="preserve">    Barcice Dolne</t>
  </si>
  <si>
    <t>0465288</t>
  </si>
  <si>
    <t xml:space="preserve">    Barcice Górne</t>
  </si>
  <si>
    <t>0465443</t>
  </si>
  <si>
    <t xml:space="preserve">    Gaboń</t>
  </si>
  <si>
    <t>0465590</t>
  </si>
  <si>
    <t xml:space="preserve">    Gołkowice Dolne</t>
  </si>
  <si>
    <t>0465621</t>
  </si>
  <si>
    <t xml:space="preserve">    Gołkowice Górne</t>
  </si>
  <si>
    <t>0465644</t>
  </si>
  <si>
    <t xml:space="preserve">    Łazy Biegonickie</t>
  </si>
  <si>
    <t>0465673</t>
  </si>
  <si>
    <t xml:space="preserve">    Mostki</t>
  </si>
  <si>
    <t xml:space="preserve">  gm.w. Łabowa</t>
  </si>
  <si>
    <t>0465710</t>
  </si>
  <si>
    <t xml:space="preserve">    Moszczenica Niżna</t>
  </si>
  <si>
    <t>0465816</t>
  </si>
  <si>
    <t xml:space="preserve">    Moszczenica Wyżna</t>
  </si>
  <si>
    <t>0465897</t>
  </si>
  <si>
    <t xml:space="preserve">    Myślec</t>
  </si>
  <si>
    <t>0465911</t>
  </si>
  <si>
    <t xml:space="preserve">    Popowice</t>
  </si>
  <si>
    <t>0465963</t>
  </si>
  <si>
    <t xml:space="preserve">    Przysietnica</t>
  </si>
  <si>
    <t>0466201</t>
  </si>
  <si>
    <t xml:space="preserve">    Skrudzina</t>
  </si>
  <si>
    <t>0466247</t>
  </si>
  <si>
    <t xml:space="preserve">    Wola Krogulecka</t>
  </si>
  <si>
    <t>0421517</t>
  </si>
  <si>
    <t xml:space="preserve">    Chochołów</t>
  </si>
  <si>
    <t>0421523</t>
  </si>
  <si>
    <t xml:space="preserve">    Ciche</t>
  </si>
  <si>
    <t>0421629</t>
  </si>
  <si>
    <t xml:space="preserve">    Czarny Dunajec</t>
  </si>
  <si>
    <t>0421635</t>
  </si>
  <si>
    <t xml:space="preserve">    Czerwienne</t>
  </si>
  <si>
    <t>0421747</t>
  </si>
  <si>
    <t xml:space="preserve">    Dział</t>
  </si>
  <si>
    <t>0421813</t>
  </si>
  <si>
    <t xml:space="preserve">    Koniówka</t>
  </si>
  <si>
    <t>0421871</t>
  </si>
  <si>
    <t xml:space="preserve">    Odrowąż</t>
  </si>
  <si>
    <t xml:space="preserve">  gm.w. Łącko</t>
  </si>
  <si>
    <t>0421977</t>
  </si>
  <si>
    <t xml:space="preserve">    Piekielnik</t>
  </si>
  <si>
    <t>0422095</t>
  </si>
  <si>
    <t xml:space="preserve">    Pieniążkowice</t>
  </si>
  <si>
    <t>0422149</t>
  </si>
  <si>
    <t xml:space="preserve">    Podczerwone</t>
  </si>
  <si>
    <t>0422209</t>
  </si>
  <si>
    <t xml:space="preserve">    Podszkle</t>
  </si>
  <si>
    <t>0422304</t>
  </si>
  <si>
    <t xml:space="preserve">    Ratułów</t>
  </si>
  <si>
    <t>0422356</t>
  </si>
  <si>
    <t xml:space="preserve">    Stare Bystre</t>
  </si>
  <si>
    <t>0422422</t>
  </si>
  <si>
    <t xml:space="preserve">    Wróblówka</t>
  </si>
  <si>
    <t>0422480</t>
  </si>
  <si>
    <t xml:space="preserve">    Załuczne</t>
  </si>
  <si>
    <t>0422570</t>
  </si>
  <si>
    <t xml:space="preserve">    Czorsztyn</t>
  </si>
  <si>
    <t>0422630</t>
  </si>
  <si>
    <t xml:space="preserve">    Huba</t>
  </si>
  <si>
    <t>0422652</t>
  </si>
  <si>
    <t xml:space="preserve">    Kluszkowce</t>
  </si>
  <si>
    <t>0422712</t>
  </si>
  <si>
    <t xml:space="preserve">    Maniowy</t>
  </si>
  <si>
    <t>0422824</t>
  </si>
  <si>
    <t xml:space="preserve">    Mizerna</t>
  </si>
  <si>
    <t>0422853</t>
  </si>
  <si>
    <t xml:space="preserve">    Sromowce Niżne</t>
  </si>
  <si>
    <t>0422876</t>
  </si>
  <si>
    <t xml:space="preserve">    Sromowce Wyżne</t>
  </si>
  <si>
    <t>0428904</t>
  </si>
  <si>
    <t xml:space="preserve">    Chyżne</t>
  </si>
  <si>
    <t>0429016</t>
  </si>
  <si>
    <t xml:space="preserve">    Jabłonka</t>
  </si>
  <si>
    <t xml:space="preserve">  gm.w. Łososina Dolna</t>
  </si>
  <si>
    <t>0429341</t>
  </si>
  <si>
    <t xml:space="preserve">    Lipnica Mała</t>
  </si>
  <si>
    <t>0429453</t>
  </si>
  <si>
    <t xml:space="preserve">    Orawka</t>
  </si>
  <si>
    <t>0429602</t>
  </si>
  <si>
    <t xml:space="preserve">    Podwilk</t>
  </si>
  <si>
    <t>0429878</t>
  </si>
  <si>
    <t xml:space="preserve">    Zubrzyca Dolna</t>
  </si>
  <si>
    <t>0429950</t>
  </si>
  <si>
    <t xml:space="preserve">    Zubrzyca Górna</t>
  </si>
  <si>
    <t>0436536</t>
  </si>
  <si>
    <t xml:space="preserve">    Grywałd</t>
  </si>
  <si>
    <t>0436720</t>
  </si>
  <si>
    <t xml:space="preserve">    Hałuszowa</t>
  </si>
  <si>
    <t>0436743</t>
  </si>
  <si>
    <t xml:space="preserve">    Krościenko nad Dunajcem</t>
  </si>
  <si>
    <t>0437004</t>
  </si>
  <si>
    <t xml:space="preserve">    Krośnica</t>
  </si>
  <si>
    <t>0440762</t>
  </si>
  <si>
    <t xml:space="preserve">    Kiczory</t>
  </si>
  <si>
    <t>0440791</t>
  </si>
  <si>
    <t>0442985</t>
  </si>
  <si>
    <t xml:space="preserve">    Falsztyn</t>
  </si>
  <si>
    <t>0442991</t>
  </si>
  <si>
    <t xml:space="preserve">    Frydman</t>
  </si>
  <si>
    <t>0443022</t>
  </si>
  <si>
    <t xml:space="preserve">    Kacwin</t>
  </si>
  <si>
    <t>0443068</t>
  </si>
  <si>
    <t xml:space="preserve">    Łapszanka</t>
  </si>
  <si>
    <t>0443246</t>
  </si>
  <si>
    <t xml:space="preserve">    Łapsze Niżne</t>
  </si>
  <si>
    <t>0443358</t>
  </si>
  <si>
    <t xml:space="preserve">    Łapsze Wyżne</t>
  </si>
  <si>
    <t>0443401</t>
  </si>
  <si>
    <t xml:space="preserve">    Niedzica</t>
  </si>
  <si>
    <t>0443453</t>
  </si>
  <si>
    <t xml:space="preserve">    Trybsz</t>
  </si>
  <si>
    <t xml:space="preserve">  gm.m-w. Muszyna</t>
  </si>
  <si>
    <t>0457082</t>
  </si>
  <si>
    <t>0457136</t>
  </si>
  <si>
    <t xml:space="preserve">    Długopole</t>
  </si>
  <si>
    <t xml:space="preserve">  ob.wiejski Muszyna</t>
  </si>
  <si>
    <t>0457159</t>
  </si>
  <si>
    <t xml:space="preserve">    Dursztyn</t>
  </si>
  <si>
    <t>0457165</t>
  </si>
  <si>
    <t xml:space="preserve">    Gronków</t>
  </si>
  <si>
    <t>0457171</t>
  </si>
  <si>
    <t xml:space="preserve">    Harklowa</t>
  </si>
  <si>
    <t>0457231</t>
  </si>
  <si>
    <t xml:space="preserve">    Klikuszowa</t>
  </si>
  <si>
    <t>0457277</t>
  </si>
  <si>
    <t xml:space="preserve">    Knurów</t>
  </si>
  <si>
    <t>0457308</t>
  </si>
  <si>
    <t xml:space="preserve">    Krauszów</t>
  </si>
  <si>
    <t>0457320</t>
  </si>
  <si>
    <t xml:space="preserve">    Krempachy</t>
  </si>
  <si>
    <t>0457337</t>
  </si>
  <si>
    <t xml:space="preserve">    Lasek</t>
  </si>
  <si>
    <t>0457366</t>
  </si>
  <si>
    <t xml:space="preserve">    Ludźmierz</t>
  </si>
  <si>
    <t>0457372</t>
  </si>
  <si>
    <t xml:space="preserve">    Łopuszna</t>
  </si>
  <si>
    <t>0457410</t>
  </si>
  <si>
    <t xml:space="preserve">    Morawczyna</t>
  </si>
  <si>
    <t xml:space="preserve">  gm.w. Nawojowa</t>
  </si>
  <si>
    <t>0457449</t>
  </si>
  <si>
    <t xml:space="preserve">    Nowa Biała</t>
  </si>
  <si>
    <t>0457455</t>
  </si>
  <si>
    <t xml:space="preserve">    Obidowa</t>
  </si>
  <si>
    <t>0457484</t>
  </si>
  <si>
    <t xml:space="preserve">    Ostrowsko</t>
  </si>
  <si>
    <t>0457521</t>
  </si>
  <si>
    <t xml:space="preserve">    Pyzówka</t>
  </si>
  <si>
    <t>0457538</t>
  </si>
  <si>
    <t xml:space="preserve">    Rogoźnik</t>
  </si>
  <si>
    <t>0457567</t>
  </si>
  <si>
    <t xml:space="preserve">    Szlembark</t>
  </si>
  <si>
    <t>0457573</t>
  </si>
  <si>
    <t xml:space="preserve">    Waksmund</t>
  </si>
  <si>
    <t>0457580</t>
  </si>
  <si>
    <t xml:space="preserve">    Ochotnica Dolna</t>
  </si>
  <si>
    <t>0457900</t>
  </si>
  <si>
    <t xml:space="preserve">    Ochotnica Górna</t>
  </si>
  <si>
    <t xml:space="preserve">  gm.m-w. Piwniczna-Zdrój</t>
  </si>
  <si>
    <t>0458325</t>
  </si>
  <si>
    <t xml:space="preserve">    Tylmanowa</t>
  </si>
  <si>
    <t>0461238</t>
  </si>
  <si>
    <t xml:space="preserve">  ob.wiejski Piwniczna-Zdrój</t>
  </si>
  <si>
    <t>0461400</t>
  </si>
  <si>
    <t xml:space="preserve">    Bukowina-Osiedle</t>
  </si>
  <si>
    <t>0461416</t>
  </si>
  <si>
    <t xml:space="preserve">    Harkabuz</t>
  </si>
  <si>
    <t>0461511</t>
  </si>
  <si>
    <t xml:space="preserve">    Podsarnie</t>
  </si>
  <si>
    <t>0461646</t>
  </si>
  <si>
    <t xml:space="preserve">    Raba Wyżna</t>
  </si>
  <si>
    <t>0462025</t>
  </si>
  <si>
    <t xml:space="preserve">    Rokiciny Podhalańskie</t>
  </si>
  <si>
    <t>0462249</t>
  </si>
  <si>
    <t xml:space="preserve">    Sieniawa</t>
  </si>
  <si>
    <t>0462611</t>
  </si>
  <si>
    <t xml:space="preserve">    Skawa</t>
  </si>
  <si>
    <t>0463467</t>
  </si>
  <si>
    <t xml:space="preserve">    Chabówka</t>
  </si>
  <si>
    <t xml:space="preserve">  gm.w. Podegrodzie</t>
  </si>
  <si>
    <t>0463579</t>
  </si>
  <si>
    <t xml:space="preserve">    Ponice</t>
  </si>
  <si>
    <t>0463881</t>
  </si>
  <si>
    <t xml:space="preserve">    Rdzawka</t>
  </si>
  <si>
    <t>0462982</t>
  </si>
  <si>
    <t xml:space="preserve">    Spytkowice</t>
  </si>
  <si>
    <t>0466299</t>
  </si>
  <si>
    <t xml:space="preserve">    Bańska Niżna</t>
  </si>
  <si>
    <t>0466359</t>
  </si>
  <si>
    <t xml:space="preserve">    Bańska Wyżna</t>
  </si>
  <si>
    <t>0466371</t>
  </si>
  <si>
    <t xml:space="preserve">    Bór</t>
  </si>
  <si>
    <t>0466388</t>
  </si>
  <si>
    <t xml:space="preserve">    Maruszyna</t>
  </si>
  <si>
    <t>0466483</t>
  </si>
  <si>
    <t xml:space="preserve">    Skrzypne</t>
  </si>
  <si>
    <t>0466550</t>
  </si>
  <si>
    <t xml:space="preserve">    Szaflary</t>
  </si>
  <si>
    <t>0466566</t>
  </si>
  <si>
    <t xml:space="preserve">    Zaskale</t>
  </si>
  <si>
    <t>0212759</t>
  </si>
  <si>
    <t>0212860</t>
  </si>
  <si>
    <t xml:space="preserve">    Hutki</t>
  </si>
  <si>
    <t>0212883</t>
  </si>
  <si>
    <t xml:space="preserve">    Krążek</t>
  </si>
  <si>
    <t>0212890</t>
  </si>
  <si>
    <t xml:space="preserve">    Krzykawa</t>
  </si>
  <si>
    <t xml:space="preserve">  gm.w. Rytro</t>
  </si>
  <si>
    <t>0212950</t>
  </si>
  <si>
    <t xml:space="preserve">    Krzykawka</t>
  </si>
  <si>
    <t>0212995</t>
  </si>
  <si>
    <t xml:space="preserve">    Laski</t>
  </si>
  <si>
    <t>0213003</t>
  </si>
  <si>
    <t xml:space="preserve">    Małobądz</t>
  </si>
  <si>
    <t>0213049</t>
  </si>
  <si>
    <t xml:space="preserve">    Nowy Ujków</t>
  </si>
  <si>
    <t>0213084</t>
  </si>
  <si>
    <t xml:space="preserve">  gm.m-w. Stary Sącz</t>
  </si>
  <si>
    <t>0214793</t>
  </si>
  <si>
    <t xml:space="preserve">    Bogucin Duży</t>
  </si>
  <si>
    <t>0214818</t>
  </si>
  <si>
    <t xml:space="preserve">    Bydlin</t>
  </si>
  <si>
    <t xml:space="preserve">  ob.wiejski Stary Sącz</t>
  </si>
  <si>
    <t>0214882</t>
  </si>
  <si>
    <t xml:space="preserve">    Chechło</t>
  </si>
  <si>
    <t>0214936</t>
  </si>
  <si>
    <t xml:space="preserve">    Cieślin</t>
  </si>
  <si>
    <t>0214965</t>
  </si>
  <si>
    <t xml:space="preserve">    Golczowice</t>
  </si>
  <si>
    <t>0214988</t>
  </si>
  <si>
    <t xml:space="preserve">    Jaroszowiec</t>
  </si>
  <si>
    <t>0214994</t>
  </si>
  <si>
    <t xml:space="preserve">    Klucze</t>
  </si>
  <si>
    <t>0215025</t>
  </si>
  <si>
    <t xml:space="preserve">    Kolbark</t>
  </si>
  <si>
    <t>0215060</t>
  </si>
  <si>
    <t xml:space="preserve">    Krzywopłoty</t>
  </si>
  <si>
    <t>0215108</t>
  </si>
  <si>
    <t xml:space="preserve">    Kwaśniów Dolny</t>
  </si>
  <si>
    <t>0215137</t>
  </si>
  <si>
    <t xml:space="preserve">    Kwaśniów Górny</t>
  </si>
  <si>
    <t>0215189</t>
  </si>
  <si>
    <t xml:space="preserve">    Papiernia</t>
  </si>
  <si>
    <t>0215195</t>
  </si>
  <si>
    <t xml:space="preserve">    Rodaki</t>
  </si>
  <si>
    <t>0215226</t>
  </si>
  <si>
    <t xml:space="preserve">    Ryczówek</t>
  </si>
  <si>
    <t>0215309</t>
  </si>
  <si>
    <t xml:space="preserve">    Zalesie Golczowskie</t>
  </si>
  <si>
    <t>0217805</t>
  </si>
  <si>
    <t xml:space="preserve">    Bogucin Mały</t>
  </si>
  <si>
    <t>0217811</t>
  </si>
  <si>
    <t xml:space="preserve">    Braciejówka</t>
  </si>
  <si>
    <t xml:space="preserve">  Powiat nowotarski</t>
  </si>
  <si>
    <t>0217863</t>
  </si>
  <si>
    <t xml:space="preserve">    Gorenice</t>
  </si>
  <si>
    <t xml:space="preserve">  gm.m. Nowy Targ</t>
  </si>
  <si>
    <t>0217917</t>
  </si>
  <si>
    <t xml:space="preserve">    Kosmolów</t>
  </si>
  <si>
    <t xml:space="preserve">  gm.m. Szczawnica</t>
  </si>
  <si>
    <t>0217981</t>
  </si>
  <si>
    <t xml:space="preserve">    Niesułowice</t>
  </si>
  <si>
    <t xml:space="preserve">  gm.w. Czarny Dunajec</t>
  </si>
  <si>
    <t>0218035</t>
  </si>
  <si>
    <t xml:space="preserve">    Olewin</t>
  </si>
  <si>
    <t>0218070</t>
  </si>
  <si>
    <t xml:space="preserve">    Osiek</t>
  </si>
  <si>
    <t>0218118</t>
  </si>
  <si>
    <t xml:space="preserve">    Pazurek</t>
  </si>
  <si>
    <t>0218124</t>
  </si>
  <si>
    <t xml:space="preserve">    Podlesie</t>
  </si>
  <si>
    <t>0218147</t>
  </si>
  <si>
    <t xml:space="preserve">    Rabsztyn</t>
  </si>
  <si>
    <t>0218160</t>
  </si>
  <si>
    <t xml:space="preserve">    Sieniczno</t>
  </si>
  <si>
    <t>0218207</t>
  </si>
  <si>
    <t xml:space="preserve">    Troks</t>
  </si>
  <si>
    <t>0218242</t>
  </si>
  <si>
    <t xml:space="preserve">    Witeradów</t>
  </si>
  <si>
    <t>0218271</t>
  </si>
  <si>
    <t>0218302</t>
  </si>
  <si>
    <t xml:space="preserve">    Zederman</t>
  </si>
  <si>
    <t>0218348</t>
  </si>
  <si>
    <t xml:space="preserve">    Zimnodół</t>
  </si>
  <si>
    <t>0218390</t>
  </si>
  <si>
    <t xml:space="preserve">    Żurada</t>
  </si>
  <si>
    <t>0339490</t>
  </si>
  <si>
    <t xml:space="preserve">    Glanów</t>
  </si>
  <si>
    <t>0339520</t>
  </si>
  <si>
    <t xml:space="preserve">    Imbramowice</t>
  </si>
  <si>
    <t>0339589</t>
  </si>
  <si>
    <t xml:space="preserve">    Jangrot</t>
  </si>
  <si>
    <t>0339655</t>
  </si>
  <si>
    <t xml:space="preserve">    Małyszyce</t>
  </si>
  <si>
    <t xml:space="preserve">  gm.w. Czorsztyn</t>
  </si>
  <si>
    <t>0339690</t>
  </si>
  <si>
    <t xml:space="preserve">    Michałówka</t>
  </si>
  <si>
    <t>0339709</t>
  </si>
  <si>
    <t xml:space="preserve">    Milonki</t>
  </si>
  <si>
    <t>0339750</t>
  </si>
  <si>
    <t xml:space="preserve">    Podchybie</t>
  </si>
  <si>
    <t>0339767</t>
  </si>
  <si>
    <t>0339827</t>
  </si>
  <si>
    <t xml:space="preserve">    Sucha</t>
  </si>
  <si>
    <t>0339856</t>
  </si>
  <si>
    <t xml:space="preserve">    Ściborzyce</t>
  </si>
  <si>
    <t>0339891</t>
  </si>
  <si>
    <t xml:space="preserve">    Tarnowa</t>
  </si>
  <si>
    <t>0339916</t>
  </si>
  <si>
    <t xml:space="preserve">    Trzyciąż</t>
  </si>
  <si>
    <t xml:space="preserve">  gm.w. Jabłonka</t>
  </si>
  <si>
    <t>0339968</t>
  </si>
  <si>
    <t xml:space="preserve">    Zadroże</t>
  </si>
  <si>
    <t>0340061</t>
  </si>
  <si>
    <t xml:space="preserve">    Zagórowa</t>
  </si>
  <si>
    <t>0223651</t>
  </si>
  <si>
    <t xml:space="preserve">    Boża Wola</t>
  </si>
  <si>
    <t>0223697</t>
  </si>
  <si>
    <t xml:space="preserve">    Brzozówka</t>
  </si>
  <si>
    <t>0223728</t>
  </si>
  <si>
    <t>0223734</t>
  </si>
  <si>
    <t>0223792</t>
  </si>
  <si>
    <t xml:space="preserve">    Chrząstowice</t>
  </si>
  <si>
    <t>0223830</t>
  </si>
  <si>
    <t xml:space="preserve">    Dłużec</t>
  </si>
  <si>
    <t xml:space="preserve">  gm.w. Krościenko nad Dunajcem</t>
  </si>
  <si>
    <t>0223898</t>
  </si>
  <si>
    <t xml:space="preserve">    Domaniewice</t>
  </si>
  <si>
    <t>0223970</t>
  </si>
  <si>
    <t xml:space="preserve">    Gołaczewy</t>
  </si>
  <si>
    <t>0224076</t>
  </si>
  <si>
    <t xml:space="preserve">    Jeżówka</t>
  </si>
  <si>
    <t>0224202</t>
  </si>
  <si>
    <t xml:space="preserve">    Kaliś</t>
  </si>
  <si>
    <t>0224231</t>
  </si>
  <si>
    <t xml:space="preserve">    Kąpiele Wielkie</t>
  </si>
  <si>
    <t xml:space="preserve">  gm.w. Lipnica Wielka</t>
  </si>
  <si>
    <t>0224337</t>
  </si>
  <si>
    <t xml:space="preserve">    Kąpiołki</t>
  </si>
  <si>
    <t>0224366</t>
  </si>
  <si>
    <t xml:space="preserve">    Lgota Wielka</t>
  </si>
  <si>
    <t>0224403</t>
  </si>
  <si>
    <t xml:space="preserve">    Lgota Wolbromska</t>
  </si>
  <si>
    <t xml:space="preserve">  gm.w. Łapsze Niżne</t>
  </si>
  <si>
    <t>0224432</t>
  </si>
  <si>
    <t xml:space="preserve">    Łobzów</t>
  </si>
  <si>
    <t>0224509</t>
  </si>
  <si>
    <t xml:space="preserve">    Miechówka</t>
  </si>
  <si>
    <t>0224521</t>
  </si>
  <si>
    <t xml:space="preserve">    Nowa Łąka</t>
  </si>
  <si>
    <t>0224550</t>
  </si>
  <si>
    <t xml:space="preserve">    Okupniki</t>
  </si>
  <si>
    <t>0224567</t>
  </si>
  <si>
    <t xml:space="preserve">    Podlesice Drugie</t>
  </si>
  <si>
    <t>0224573</t>
  </si>
  <si>
    <t xml:space="preserve">    Poręba Dzierżna</t>
  </si>
  <si>
    <t>0224691</t>
  </si>
  <si>
    <t xml:space="preserve">    Poręba Górna</t>
  </si>
  <si>
    <t>0224722</t>
  </si>
  <si>
    <t xml:space="preserve">    Strzegowa</t>
  </si>
  <si>
    <t>0224751</t>
  </si>
  <si>
    <t xml:space="preserve">    Sulisławice</t>
  </si>
  <si>
    <t xml:space="preserve">  gm.w. Nowy Targ</t>
  </si>
  <si>
    <t>0224805</t>
  </si>
  <si>
    <t xml:space="preserve">    Wierzchowisko</t>
  </si>
  <si>
    <t>0224834</t>
  </si>
  <si>
    <t>0224840</t>
  </si>
  <si>
    <t xml:space="preserve">    Zabagnie</t>
  </si>
  <si>
    <t>0224863</t>
  </si>
  <si>
    <t xml:space="preserve">    Załęże</t>
  </si>
  <si>
    <t>0224892</t>
  </si>
  <si>
    <t>0224946</t>
  </si>
  <si>
    <t xml:space="preserve">    Zasępiec</t>
  </si>
  <si>
    <t>0213144</t>
  </si>
  <si>
    <t xml:space="preserve">    Jawiszowice</t>
  </si>
  <si>
    <t>0213227</t>
  </si>
  <si>
    <t xml:space="preserve">    Przecieszyn</t>
  </si>
  <si>
    <t>0213262</t>
  </si>
  <si>
    <t xml:space="preserve">    Skidzin</t>
  </si>
  <si>
    <t>0213291</t>
  </si>
  <si>
    <t>0213322</t>
  </si>
  <si>
    <t xml:space="preserve">    Zasole</t>
  </si>
  <si>
    <t>0050676</t>
  </si>
  <si>
    <t xml:space="preserve">    Bobrek</t>
  </si>
  <si>
    <t>0050736</t>
  </si>
  <si>
    <t xml:space="preserve">    Gorzów</t>
  </si>
  <si>
    <t>0057135</t>
  </si>
  <si>
    <t xml:space="preserve">    Bielany</t>
  </si>
  <si>
    <t>0057247</t>
  </si>
  <si>
    <t xml:space="preserve">    Bulowice</t>
  </si>
  <si>
    <t>0057394</t>
  </si>
  <si>
    <t>0057402</t>
  </si>
  <si>
    <t xml:space="preserve">    Malec</t>
  </si>
  <si>
    <t>0057477</t>
  </si>
  <si>
    <t>0057520</t>
  </si>
  <si>
    <t xml:space="preserve">    Witkowice</t>
  </si>
  <si>
    <t>0063414</t>
  </si>
  <si>
    <t>0075660</t>
  </si>
  <si>
    <t xml:space="preserve">    Głębowice</t>
  </si>
  <si>
    <t xml:space="preserve">  gm.w. Ochotnica Dolna</t>
  </si>
  <si>
    <t>0063638</t>
  </si>
  <si>
    <t>0063667</t>
  </si>
  <si>
    <t xml:space="preserve">    Broszkowice</t>
  </si>
  <si>
    <t>0063680</t>
  </si>
  <si>
    <t>0063727</t>
  </si>
  <si>
    <t xml:space="preserve">    Dwory II</t>
  </si>
  <si>
    <t xml:space="preserve">  gm.w. Raba Wyżna</t>
  </si>
  <si>
    <t>0063779</t>
  </si>
  <si>
    <t>0063874</t>
  </si>
  <si>
    <t xml:space="preserve">    Harmęże</t>
  </si>
  <si>
    <t>0063905</t>
  </si>
  <si>
    <t>0063911</t>
  </si>
  <si>
    <t xml:space="preserve">    Pławy</t>
  </si>
  <si>
    <t>0063940</t>
  </si>
  <si>
    <t>0064046</t>
  </si>
  <si>
    <t>0064081</t>
  </si>
  <si>
    <t xml:space="preserve">    Stawy Monowskie</t>
  </si>
  <si>
    <t>0064106</t>
  </si>
  <si>
    <t xml:space="preserve">    Włosienica</t>
  </si>
  <si>
    <t>0064164</t>
  </si>
  <si>
    <t xml:space="preserve">  gm.m-w. Rabka-Zdrój</t>
  </si>
  <si>
    <t>0064201</t>
  </si>
  <si>
    <t xml:space="preserve">    Polanka Wielka</t>
  </si>
  <si>
    <t>0065229</t>
  </si>
  <si>
    <t xml:space="preserve">    Las</t>
  </si>
  <si>
    <t xml:space="preserve">  ob.wiejski Rabka-Zdrój</t>
  </si>
  <si>
    <t>0065293</t>
  </si>
  <si>
    <t xml:space="preserve">    Piotrowice</t>
  </si>
  <si>
    <t>0065519</t>
  </si>
  <si>
    <t xml:space="preserve">    Przeciszów</t>
  </si>
  <si>
    <t>0076641</t>
  </si>
  <si>
    <t xml:space="preserve">    Graboszyce</t>
  </si>
  <si>
    <t>0076701</t>
  </si>
  <si>
    <t xml:space="preserve">    Grodzisko</t>
  </si>
  <si>
    <t xml:space="preserve">  gm.w. Spytkowice</t>
  </si>
  <si>
    <t>0076747</t>
  </si>
  <si>
    <t>0076782</t>
  </si>
  <si>
    <t xml:space="preserve">    Łowiczki</t>
  </si>
  <si>
    <t xml:space="preserve">  gm.w. Szaflary</t>
  </si>
  <si>
    <t>0076813</t>
  </si>
  <si>
    <t xml:space="preserve">    Palczowice</t>
  </si>
  <si>
    <t>0076836</t>
  </si>
  <si>
    <t xml:space="preserve">    Podolsze</t>
  </si>
  <si>
    <t>0076894</t>
  </si>
  <si>
    <t xml:space="preserve">    Rudze</t>
  </si>
  <si>
    <t>0076925</t>
  </si>
  <si>
    <t xml:space="preserve">    Smolice</t>
  </si>
  <si>
    <t>0076960</t>
  </si>
  <si>
    <t xml:space="preserve">    Trzebieńczyce</t>
  </si>
  <si>
    <t>0322784</t>
  </si>
  <si>
    <t xml:space="preserve">    Biórków Mały</t>
  </si>
  <si>
    <t>0322809</t>
  </si>
  <si>
    <t xml:space="preserve">    Biórków Wielki</t>
  </si>
  <si>
    <t>0322821</t>
  </si>
  <si>
    <t xml:space="preserve">    Budziejowice</t>
  </si>
  <si>
    <t xml:space="preserve">  Powiat olkuski</t>
  </si>
  <si>
    <t>0322838</t>
  </si>
  <si>
    <t xml:space="preserve">    Chorążyce</t>
  </si>
  <si>
    <t xml:space="preserve">  gm.m. Bukowno</t>
  </si>
  <si>
    <t>0322867</t>
  </si>
  <si>
    <t>0322910</t>
  </si>
  <si>
    <t xml:space="preserve">    Dalewice</t>
  </si>
  <si>
    <t>0322956</t>
  </si>
  <si>
    <t xml:space="preserve">    Glew</t>
  </si>
  <si>
    <t>0322991</t>
  </si>
  <si>
    <t xml:space="preserve">    Glewiec</t>
  </si>
  <si>
    <t>0323039</t>
  </si>
  <si>
    <t xml:space="preserve">    Gnatowice</t>
  </si>
  <si>
    <t>0323080</t>
  </si>
  <si>
    <t xml:space="preserve">    Górka Jaklińska</t>
  </si>
  <si>
    <t>0323140</t>
  </si>
  <si>
    <t xml:space="preserve">    Karwin</t>
  </si>
  <si>
    <t>0323230</t>
  </si>
  <si>
    <t xml:space="preserve">    Koniusza</t>
  </si>
  <si>
    <t>0323269</t>
  </si>
  <si>
    <t xml:space="preserve">    Łyszkowice</t>
  </si>
  <si>
    <t>0323358</t>
  </si>
  <si>
    <t xml:space="preserve">    Muniaczkowice</t>
  </si>
  <si>
    <t>0323393</t>
  </si>
  <si>
    <t xml:space="preserve">    Niegardów</t>
  </si>
  <si>
    <t xml:space="preserve">  gm.w. Klucze</t>
  </si>
  <si>
    <t>0323453</t>
  </si>
  <si>
    <t xml:space="preserve">    Niegardów-Kolonia</t>
  </si>
  <si>
    <t>0323499</t>
  </si>
  <si>
    <t xml:space="preserve">    Piotrkowice Małe</t>
  </si>
  <si>
    <t>0323536</t>
  </si>
  <si>
    <t xml:space="preserve">    Piotrkowice Wielkie</t>
  </si>
  <si>
    <t>0323588</t>
  </si>
  <si>
    <t xml:space="preserve">    Polekarcice</t>
  </si>
  <si>
    <t>0323625</t>
  </si>
  <si>
    <t xml:space="preserve">    Posądza</t>
  </si>
  <si>
    <t>0323677</t>
  </si>
  <si>
    <t>0323720</t>
  </si>
  <si>
    <t>0323743</t>
  </si>
  <si>
    <t>0323803</t>
  </si>
  <si>
    <t xml:space="preserve">    Szarbia</t>
  </si>
  <si>
    <t>0323832</t>
  </si>
  <si>
    <t xml:space="preserve">    Wąsów</t>
  </si>
  <si>
    <t>0323878</t>
  </si>
  <si>
    <t xml:space="preserve">    Wierzbno</t>
  </si>
  <si>
    <t>0323909</t>
  </si>
  <si>
    <t xml:space="preserve">    Wroniec</t>
  </si>
  <si>
    <t>0323944</t>
  </si>
  <si>
    <t xml:space="preserve">    Wronin</t>
  </si>
  <si>
    <t>0324027</t>
  </si>
  <si>
    <t>0226968</t>
  </si>
  <si>
    <t>0244452</t>
  </si>
  <si>
    <t xml:space="preserve">  gm.m-w. Olkusz</t>
  </si>
  <si>
    <t>0244481</t>
  </si>
  <si>
    <t xml:space="preserve">    Dolany</t>
  </si>
  <si>
    <t>0244512</t>
  </si>
  <si>
    <t xml:space="preserve">  ob.wiejski Olkusz</t>
  </si>
  <si>
    <t>0244541</t>
  </si>
  <si>
    <t>0244630</t>
  </si>
  <si>
    <t xml:space="preserve">    Koszyce</t>
  </si>
  <si>
    <t>0244647</t>
  </si>
  <si>
    <t xml:space="preserve">    Książnice Małe</t>
  </si>
  <si>
    <t>0244660</t>
  </si>
  <si>
    <t xml:space="preserve">    Książnice Wielkie</t>
  </si>
  <si>
    <t>0244720</t>
  </si>
  <si>
    <t xml:space="preserve">    Łapszów</t>
  </si>
  <si>
    <t>0244759</t>
  </si>
  <si>
    <t xml:space="preserve">    Malkowice</t>
  </si>
  <si>
    <t>0244771</t>
  </si>
  <si>
    <t xml:space="preserve">    Modrzany</t>
  </si>
  <si>
    <t>0244788</t>
  </si>
  <si>
    <t xml:space="preserve">    Morsko</t>
  </si>
  <si>
    <t>0244819</t>
  </si>
  <si>
    <t>0244848</t>
  </si>
  <si>
    <t xml:space="preserve">    Przemyków</t>
  </si>
  <si>
    <t>0244883</t>
  </si>
  <si>
    <t xml:space="preserve">    Rachwałowice</t>
  </si>
  <si>
    <t>0244920</t>
  </si>
  <si>
    <t>0244966</t>
  </si>
  <si>
    <t xml:space="preserve">    Sokołowice</t>
  </si>
  <si>
    <t>0245003</t>
  </si>
  <si>
    <t xml:space="preserve">    Witów</t>
  </si>
  <si>
    <t>0245049</t>
  </si>
  <si>
    <t xml:space="preserve">    Włostowice</t>
  </si>
  <si>
    <t>0245078</t>
  </si>
  <si>
    <t xml:space="preserve">    Zagaje Książnickie</t>
  </si>
  <si>
    <t>0329556</t>
  </si>
  <si>
    <t xml:space="preserve">    Grębocin</t>
  </si>
  <si>
    <t>0329579</t>
  </si>
  <si>
    <t xml:space="preserve">  gm.w. Trzyciąż</t>
  </si>
  <si>
    <t>0329600</t>
  </si>
  <si>
    <t xml:space="preserve">    Hebdów</t>
  </si>
  <si>
    <t>0329645</t>
  </si>
  <si>
    <t xml:space="preserve">    Kuchary</t>
  </si>
  <si>
    <t>0329668</t>
  </si>
  <si>
    <t>0329674</t>
  </si>
  <si>
    <t xml:space="preserve">    Mniszów</t>
  </si>
  <si>
    <t>0329697</t>
  </si>
  <si>
    <t xml:space="preserve">    Mniszów-Kolonia</t>
  </si>
  <si>
    <t>0329705</t>
  </si>
  <si>
    <t xml:space="preserve">    Nowe Brzesko</t>
  </si>
  <si>
    <t>0329711</t>
  </si>
  <si>
    <t xml:space="preserve">    Pławowice</t>
  </si>
  <si>
    <t>0329740</t>
  </si>
  <si>
    <t>0329763</t>
  </si>
  <si>
    <t xml:space="preserve">    Rudno Dolne</t>
  </si>
  <si>
    <t>0329817</t>
  </si>
  <si>
    <t xml:space="preserve">    Sierosławice</t>
  </si>
  <si>
    <t>0329846</t>
  </si>
  <si>
    <t xml:space="preserve">    Szpitary</t>
  </si>
  <si>
    <t>0329875</t>
  </si>
  <si>
    <t xml:space="preserve">    Śmiłowice</t>
  </si>
  <si>
    <t>0259353</t>
  </si>
  <si>
    <t xml:space="preserve">    Bolów</t>
  </si>
  <si>
    <t>0259360</t>
  </si>
  <si>
    <t xml:space="preserve">    Czuszów</t>
  </si>
  <si>
    <t>0259413</t>
  </si>
  <si>
    <t xml:space="preserve">  gm.m-w. Wolbrom</t>
  </si>
  <si>
    <t>0259459</t>
  </si>
  <si>
    <t xml:space="preserve">    Ibramowice</t>
  </si>
  <si>
    <t>0259471</t>
  </si>
  <si>
    <t xml:space="preserve">    Lelowice-Kolonia</t>
  </si>
  <si>
    <t xml:space="preserve">  ob.wiejski Wolbrom</t>
  </si>
  <si>
    <t>0259519</t>
  </si>
  <si>
    <t xml:space="preserve">    Łaszów</t>
  </si>
  <si>
    <t>0259531</t>
  </si>
  <si>
    <t xml:space="preserve">    Nadzów</t>
  </si>
  <si>
    <t>0259590</t>
  </si>
  <si>
    <t xml:space="preserve">    Niezwojowice</t>
  </si>
  <si>
    <t>0259614</t>
  </si>
  <si>
    <t xml:space="preserve">    Pałecznica</t>
  </si>
  <si>
    <t>0259672</t>
  </si>
  <si>
    <t xml:space="preserve">    Pamięcice</t>
  </si>
  <si>
    <t>0259755</t>
  </si>
  <si>
    <t xml:space="preserve">    Pieczonogi</t>
  </si>
  <si>
    <t>0259761</t>
  </si>
  <si>
    <t xml:space="preserve">    Solcza</t>
  </si>
  <si>
    <t>0259790</t>
  </si>
  <si>
    <t xml:space="preserve">    Sudołek</t>
  </si>
  <si>
    <t>0259821</t>
  </si>
  <si>
    <t xml:space="preserve">    Winiary</t>
  </si>
  <si>
    <t>0331547</t>
  </si>
  <si>
    <t xml:space="preserve">    Bobin</t>
  </si>
  <si>
    <t>0331607</t>
  </si>
  <si>
    <t xml:space="preserve">    Ciborowice</t>
  </si>
  <si>
    <t>0331620</t>
  </si>
  <si>
    <t xml:space="preserve">    Czajęcice</t>
  </si>
  <si>
    <t>0331671</t>
  </si>
  <si>
    <t xml:space="preserve">    Gniazdowice</t>
  </si>
  <si>
    <t>0331719</t>
  </si>
  <si>
    <t xml:space="preserve">    Górka Stogniowska</t>
  </si>
  <si>
    <t>0331725</t>
  </si>
  <si>
    <t xml:space="preserve">    Jakubowice</t>
  </si>
  <si>
    <t>0331760</t>
  </si>
  <si>
    <t xml:space="preserve">    Jazdowiczki</t>
  </si>
  <si>
    <t>0331777</t>
  </si>
  <si>
    <t xml:space="preserve">    Kadzice</t>
  </si>
  <si>
    <t>0331837</t>
  </si>
  <si>
    <t xml:space="preserve">    Klimontów</t>
  </si>
  <si>
    <t>0331903</t>
  </si>
  <si>
    <t xml:space="preserve">    Koczanów</t>
  </si>
  <si>
    <t>0331910</t>
  </si>
  <si>
    <t xml:space="preserve">    Kościelec</t>
  </si>
  <si>
    <t>0331961</t>
  </si>
  <si>
    <t xml:space="preserve">    Kowala</t>
  </si>
  <si>
    <t>0331978</t>
  </si>
  <si>
    <t xml:space="preserve">    Łaganów</t>
  </si>
  <si>
    <t>0332009</t>
  </si>
  <si>
    <t xml:space="preserve">    Makocice</t>
  </si>
  <si>
    <t>0332021</t>
  </si>
  <si>
    <t xml:space="preserve">    Mysławczyce</t>
  </si>
  <si>
    <t>0332044</t>
  </si>
  <si>
    <t xml:space="preserve">    Opatkowice</t>
  </si>
  <si>
    <t>0332096</t>
  </si>
  <si>
    <t xml:space="preserve">    Ostrów</t>
  </si>
  <si>
    <t>0332110</t>
  </si>
  <si>
    <t>0332127</t>
  </si>
  <si>
    <t xml:space="preserve">    Posiłów</t>
  </si>
  <si>
    <t>0332133</t>
  </si>
  <si>
    <t xml:space="preserve">    Przezwody</t>
  </si>
  <si>
    <t>0332162</t>
  </si>
  <si>
    <t xml:space="preserve">    Stogniowice</t>
  </si>
  <si>
    <t xml:space="preserve">  Powiat oświęcimski</t>
  </si>
  <si>
    <t>0332200</t>
  </si>
  <si>
    <t xml:space="preserve">    Szczytniki</t>
  </si>
  <si>
    <t xml:space="preserve">  gm.m. Oświęcim</t>
  </si>
  <si>
    <t>0332268</t>
  </si>
  <si>
    <t xml:space="preserve">    Szczytniki-Kolonia</t>
  </si>
  <si>
    <t xml:space="preserve">  gm.m-w. Brzeszcze</t>
  </si>
  <si>
    <t>0332280</t>
  </si>
  <si>
    <t xml:space="preserve">    Szklana</t>
  </si>
  <si>
    <t>0332305</t>
  </si>
  <si>
    <t xml:space="preserve">    Teresin</t>
  </si>
  <si>
    <t xml:space="preserve">  ob.wiejski Brzeszcze</t>
  </si>
  <si>
    <t>0332357</t>
  </si>
  <si>
    <t>0332392</t>
  </si>
  <si>
    <t xml:space="preserve">    Wolwanowice</t>
  </si>
  <si>
    <t>0332400</t>
  </si>
  <si>
    <t xml:space="preserve">    Żębocin</t>
  </si>
  <si>
    <t>0333300</t>
  </si>
  <si>
    <t xml:space="preserve">    Błogocice</t>
  </si>
  <si>
    <t>0333339</t>
  </si>
  <si>
    <t xml:space="preserve">    Dodów</t>
  </si>
  <si>
    <t>0333345</t>
  </si>
  <si>
    <t xml:space="preserve">    Kaczowice</t>
  </si>
  <si>
    <t xml:space="preserve">  gm.m-w. Chełmek</t>
  </si>
  <si>
    <t>0333351</t>
  </si>
  <si>
    <t>0333368</t>
  </si>
  <si>
    <t xml:space="preserve">    Kowary</t>
  </si>
  <si>
    <t xml:space="preserve">  ob.wiejski Chełmek</t>
  </si>
  <si>
    <t>0333380</t>
  </si>
  <si>
    <t xml:space="preserve">    Lelowice</t>
  </si>
  <si>
    <t>0333397</t>
  </si>
  <si>
    <t xml:space="preserve">    Łętkowice</t>
  </si>
  <si>
    <t>0333463</t>
  </si>
  <si>
    <t xml:space="preserve">    Łętkowice-Kolonia</t>
  </si>
  <si>
    <t xml:space="preserve">  gm.m-w. Kęty</t>
  </si>
  <si>
    <t>0333500</t>
  </si>
  <si>
    <t xml:space="preserve">    Obrażejowice</t>
  </si>
  <si>
    <t>0333523</t>
  </si>
  <si>
    <t xml:space="preserve">    Przemęczanki</t>
  </si>
  <si>
    <t xml:space="preserve">  ob.wiejski Kęty</t>
  </si>
  <si>
    <t>0333546</t>
  </si>
  <si>
    <t xml:space="preserve">    Przemęczany</t>
  </si>
  <si>
    <t>0333575</t>
  </si>
  <si>
    <t xml:space="preserve">    Radziemice</t>
  </si>
  <si>
    <t>0333629</t>
  </si>
  <si>
    <t xml:space="preserve">    Smoniowice</t>
  </si>
  <si>
    <t>0333641</t>
  </si>
  <si>
    <t>0333664</t>
  </si>
  <si>
    <t xml:space="preserve">    Wola Gruszowska</t>
  </si>
  <si>
    <t>0333670</t>
  </si>
  <si>
    <t xml:space="preserve">    Wrocimowice</t>
  </si>
  <si>
    <t>0333701</t>
  </si>
  <si>
    <t xml:space="preserve">    Zielenice</t>
  </si>
  <si>
    <t xml:space="preserve">  gm.w. Osiek</t>
  </si>
  <si>
    <t>0048685</t>
  </si>
  <si>
    <t xml:space="preserve">    Baczyn</t>
  </si>
  <si>
    <t>0048981</t>
  </si>
  <si>
    <t xml:space="preserve">    Bieńkówka</t>
  </si>
  <si>
    <t>0049466</t>
  </si>
  <si>
    <t xml:space="preserve">    Budzów</t>
  </si>
  <si>
    <t xml:space="preserve">  gm.w. Oświęcim</t>
  </si>
  <si>
    <t>0049897</t>
  </si>
  <si>
    <t xml:space="preserve">    Jachówka</t>
  </si>
  <si>
    <t>0050179</t>
  </si>
  <si>
    <t xml:space="preserve">    Palcza</t>
  </si>
  <si>
    <t>0050506</t>
  </si>
  <si>
    <t xml:space="preserve">    Zachełmna</t>
  </si>
  <si>
    <t>0418780</t>
  </si>
  <si>
    <t>0419207</t>
  </si>
  <si>
    <t xml:space="preserve">    Sidzina</t>
  </si>
  <si>
    <t>0431007</t>
  </si>
  <si>
    <t xml:space="preserve">    Łętownia</t>
  </si>
  <si>
    <t>0431438</t>
  </si>
  <si>
    <t xml:space="preserve">    Naprawa</t>
  </si>
  <si>
    <t>0431728</t>
  </si>
  <si>
    <t xml:space="preserve">    Osielec</t>
  </si>
  <si>
    <t>0432159</t>
  </si>
  <si>
    <t xml:space="preserve">    Toporzysko</t>
  </si>
  <si>
    <t>0432596</t>
  </si>
  <si>
    <t xml:space="preserve">    Wysoka</t>
  </si>
  <si>
    <t>0059967</t>
  </si>
  <si>
    <t xml:space="preserve">    Białka</t>
  </si>
  <si>
    <t>0060255</t>
  </si>
  <si>
    <t xml:space="preserve">    Grzechynia</t>
  </si>
  <si>
    <t>0060717</t>
  </si>
  <si>
    <t xml:space="preserve">    Juszczyn</t>
  </si>
  <si>
    <t>0061208</t>
  </si>
  <si>
    <t xml:space="preserve">    Kojszówka</t>
  </si>
  <si>
    <t xml:space="preserve">  gm.w. Polanka Wielka</t>
  </si>
  <si>
    <t>0061384</t>
  </si>
  <si>
    <t xml:space="preserve">    Wieprzec</t>
  </si>
  <si>
    <t>0061480</t>
  </si>
  <si>
    <t xml:space="preserve">    Żarnówka</t>
  </si>
  <si>
    <t xml:space="preserve">  gm.w. Przeciszów</t>
  </si>
  <si>
    <t>0068328</t>
  </si>
  <si>
    <t xml:space="preserve">    Hucisko</t>
  </si>
  <si>
    <t>0068430</t>
  </si>
  <si>
    <t xml:space="preserve">    Krzeszów</t>
  </si>
  <si>
    <t>0068647</t>
  </si>
  <si>
    <t xml:space="preserve">    Kuków</t>
  </si>
  <si>
    <t>0069026</t>
  </si>
  <si>
    <t xml:space="preserve">  gm.m-w. Zator</t>
  </si>
  <si>
    <t>0069144</t>
  </si>
  <si>
    <t xml:space="preserve">    Lachowice</t>
  </si>
  <si>
    <t>0069492</t>
  </si>
  <si>
    <t xml:space="preserve">    Pewelka</t>
  </si>
  <si>
    <t xml:space="preserve">  ob.wiejski Zator</t>
  </si>
  <si>
    <t>0069575</t>
  </si>
  <si>
    <t xml:space="preserve">    Stryszawa</t>
  </si>
  <si>
    <t>0070526</t>
  </si>
  <si>
    <t xml:space="preserve">    Targoszów</t>
  </si>
  <si>
    <t>0076990</t>
  </si>
  <si>
    <t xml:space="preserve">    Skawica</t>
  </si>
  <si>
    <t>0077356</t>
  </si>
  <si>
    <t xml:space="preserve">    Zawoja</t>
  </si>
  <si>
    <t>0078433</t>
  </si>
  <si>
    <t xml:space="preserve">    Marcówka</t>
  </si>
  <si>
    <t>0078611</t>
  </si>
  <si>
    <t xml:space="preserve">    Śleszowice</t>
  </si>
  <si>
    <t>0078812</t>
  </si>
  <si>
    <t xml:space="preserve">    Tarnawa Dolna</t>
  </si>
  <si>
    <t>0079065</t>
  </si>
  <si>
    <t xml:space="preserve">    Tarnawa Górna</t>
  </si>
  <si>
    <t>0079148</t>
  </si>
  <si>
    <t xml:space="preserve">    Zembrzyce</t>
  </si>
  <si>
    <t>0815080</t>
  </si>
  <si>
    <t xml:space="preserve">    Bogoniowice</t>
  </si>
  <si>
    <t xml:space="preserve">  Powiat proszowicki</t>
  </si>
  <si>
    <t>0815104</t>
  </si>
  <si>
    <t xml:space="preserve">    Bruśnik</t>
  </si>
  <si>
    <t xml:space="preserve">  gm.w. Koniusza</t>
  </si>
  <si>
    <t>0815334</t>
  </si>
  <si>
    <t xml:space="preserve">    Falkowa</t>
  </si>
  <si>
    <t>0815423</t>
  </si>
  <si>
    <t xml:space="preserve">    Jastrzębia</t>
  </si>
  <si>
    <t>0815535</t>
  </si>
  <si>
    <t xml:space="preserve">    Kąśna Dolna</t>
  </si>
  <si>
    <t>0815570</t>
  </si>
  <si>
    <t xml:space="preserve">    Kąśna Górna</t>
  </si>
  <si>
    <t>0815630</t>
  </si>
  <si>
    <t xml:space="preserve">    Kipszna</t>
  </si>
  <si>
    <t>0815682</t>
  </si>
  <si>
    <t xml:space="preserve">    Ostrusza</t>
  </si>
  <si>
    <t>0815742</t>
  </si>
  <si>
    <t xml:space="preserve">    Pławna</t>
  </si>
  <si>
    <t>0815771</t>
  </si>
  <si>
    <t>0815883</t>
  </si>
  <si>
    <t xml:space="preserve">    Tursko</t>
  </si>
  <si>
    <t>0815890</t>
  </si>
  <si>
    <t xml:space="preserve">    Zborowice</t>
  </si>
  <si>
    <t>0820364</t>
  </si>
  <si>
    <t xml:space="preserve">    Brzozowa</t>
  </si>
  <si>
    <t>0820482</t>
  </si>
  <si>
    <t xml:space="preserve">    Chojnik</t>
  </si>
  <si>
    <t>0820565</t>
  </si>
  <si>
    <t xml:space="preserve">    Golanka</t>
  </si>
  <si>
    <t>0820571</t>
  </si>
  <si>
    <t xml:space="preserve">    Gromnik</t>
  </si>
  <si>
    <t>0820654</t>
  </si>
  <si>
    <t xml:space="preserve">    Polichty</t>
  </si>
  <si>
    <t>0820690</t>
  </si>
  <si>
    <t xml:space="preserve">    Rzepiennik Marciszewski</t>
  </si>
  <si>
    <t>0820737</t>
  </si>
  <si>
    <t xml:space="preserve">    Siemiechów</t>
  </si>
  <si>
    <t>0822334</t>
  </si>
  <si>
    <t xml:space="preserve">    Breń</t>
  </si>
  <si>
    <t>0822340</t>
  </si>
  <si>
    <t>0822357</t>
  </si>
  <si>
    <t xml:space="preserve">    Kobierzyn</t>
  </si>
  <si>
    <t>0822400</t>
  </si>
  <si>
    <t xml:space="preserve">    Lisia Góra</t>
  </si>
  <si>
    <t>0822475</t>
  </si>
  <si>
    <t xml:space="preserve">    Łukowa</t>
  </si>
  <si>
    <t>0822498</t>
  </si>
  <si>
    <t xml:space="preserve">    Nowa Jastrząbka</t>
  </si>
  <si>
    <t>0822624</t>
  </si>
  <si>
    <t xml:space="preserve">    Nowe Żukowice</t>
  </si>
  <si>
    <t>0822713</t>
  </si>
  <si>
    <t xml:space="preserve">    Pawęzów</t>
  </si>
  <si>
    <t>0822736</t>
  </si>
  <si>
    <t xml:space="preserve">    Stare Żukowice</t>
  </si>
  <si>
    <t>0822825</t>
  </si>
  <si>
    <t xml:space="preserve">    Śmigno</t>
  </si>
  <si>
    <t>0822848</t>
  </si>
  <si>
    <t xml:space="preserve">    Zaczarnie</t>
  </si>
  <si>
    <t>0826600</t>
  </si>
  <si>
    <t xml:space="preserve">    Dąbrówka Szczepanowska</t>
  </si>
  <si>
    <t>0826711</t>
  </si>
  <si>
    <t xml:space="preserve">  gm.w. Koszyce</t>
  </si>
  <si>
    <t>0826817</t>
  </si>
  <si>
    <t xml:space="preserve">    Lichwin</t>
  </si>
  <si>
    <t>0826912</t>
  </si>
  <si>
    <t xml:space="preserve">    Lubinka</t>
  </si>
  <si>
    <t>0826987</t>
  </si>
  <si>
    <t xml:space="preserve">    Łowczówek</t>
  </si>
  <si>
    <t>0827060</t>
  </si>
  <si>
    <t xml:space="preserve">    Pleśna</t>
  </si>
  <si>
    <t>0827159</t>
  </si>
  <si>
    <t xml:space="preserve">    Rychwałd</t>
  </si>
  <si>
    <t>0827219</t>
  </si>
  <si>
    <t xml:space="preserve">    Rzuchowa</t>
  </si>
  <si>
    <t>0827277</t>
  </si>
  <si>
    <t>0827389</t>
  </si>
  <si>
    <t>0827432</t>
  </si>
  <si>
    <t xml:space="preserve">    Woźniczna</t>
  </si>
  <si>
    <t>0827828</t>
  </si>
  <si>
    <t xml:space="preserve">    Biskupice Radłowskie</t>
  </si>
  <si>
    <t>0827857</t>
  </si>
  <si>
    <t xml:space="preserve">    Glów</t>
  </si>
  <si>
    <t>0827863</t>
  </si>
  <si>
    <t xml:space="preserve">    Łęka Siedlecka</t>
  </si>
  <si>
    <t>0827870</t>
  </si>
  <si>
    <t>0827886</t>
  </si>
  <si>
    <t>0827917</t>
  </si>
  <si>
    <t>0827923</t>
  </si>
  <si>
    <t xml:space="preserve">    Radłów</t>
  </si>
  <si>
    <t>0827930</t>
  </si>
  <si>
    <t xml:space="preserve">    Sanoka</t>
  </si>
  <si>
    <t>0827969</t>
  </si>
  <si>
    <t>0827981</t>
  </si>
  <si>
    <t xml:space="preserve">    Wał-Ruda</t>
  </si>
  <si>
    <t>0828012</t>
  </si>
  <si>
    <t xml:space="preserve">    Wola Radłowska</t>
  </si>
  <si>
    <t>0828035</t>
  </si>
  <si>
    <t xml:space="preserve">    Zabawa</t>
  </si>
  <si>
    <t xml:space="preserve">  gm.w. Nowe Brzesko</t>
  </si>
  <si>
    <t>0828070</t>
  </si>
  <si>
    <t xml:space="preserve">    Zdrochec</t>
  </si>
  <si>
    <t>0828785</t>
  </si>
  <si>
    <t xml:space="preserve">    Bistuszowa</t>
  </si>
  <si>
    <t>0828816</t>
  </si>
  <si>
    <t xml:space="preserve">    Joniny</t>
  </si>
  <si>
    <t>0828880</t>
  </si>
  <si>
    <t xml:space="preserve">    Kowalowa</t>
  </si>
  <si>
    <t>0828970</t>
  </si>
  <si>
    <t xml:space="preserve">    Lubcza</t>
  </si>
  <si>
    <t>0829201</t>
  </si>
  <si>
    <t xml:space="preserve">    Uniszowa</t>
  </si>
  <si>
    <t>0829230</t>
  </si>
  <si>
    <t xml:space="preserve">    Wola Lubecka</t>
  </si>
  <si>
    <t>0829276</t>
  </si>
  <si>
    <t xml:space="preserve">    Zalasowa</t>
  </si>
  <si>
    <t>0829431</t>
  </si>
  <si>
    <t>0829566</t>
  </si>
  <si>
    <t xml:space="preserve">    Rzepiennik Biskupi</t>
  </si>
  <si>
    <t>0829655</t>
  </si>
  <si>
    <t xml:space="preserve">    Rzepiennik Strzyżewski</t>
  </si>
  <si>
    <t>0829721</t>
  </si>
  <si>
    <t xml:space="preserve">    Rzepiennik Suchy</t>
  </si>
  <si>
    <t>0829767</t>
  </si>
  <si>
    <t xml:space="preserve">    Turza</t>
  </si>
  <si>
    <t>0830316</t>
  </si>
  <si>
    <t xml:space="preserve">    Ładna</t>
  </si>
  <si>
    <t>0830351</t>
  </si>
  <si>
    <t xml:space="preserve">    Łękawica</t>
  </si>
  <si>
    <t xml:space="preserve">  gm.w. Pałecznica</t>
  </si>
  <si>
    <t>0830368</t>
  </si>
  <si>
    <t xml:space="preserve">    Pogórska Wola</t>
  </si>
  <si>
    <t>0830428</t>
  </si>
  <si>
    <t xml:space="preserve">    Skrzyszów</t>
  </si>
  <si>
    <t>0830440</t>
  </si>
  <si>
    <t xml:space="preserve">    Szynwałd</t>
  </si>
  <si>
    <t>0832640</t>
  </si>
  <si>
    <t xml:space="preserve">    Biała</t>
  </si>
  <si>
    <t>0832663</t>
  </si>
  <si>
    <t xml:space="preserve">    Błonie</t>
  </si>
  <si>
    <t>0832730</t>
  </si>
  <si>
    <t xml:space="preserve">    Jodłówka-Wałki</t>
  </si>
  <si>
    <t>0832835</t>
  </si>
  <si>
    <t xml:space="preserve">    Koszyce Małe</t>
  </si>
  <si>
    <t>0832864</t>
  </si>
  <si>
    <t xml:space="preserve">    Koszyce Wielkie</t>
  </si>
  <si>
    <t>0832918</t>
  </si>
  <si>
    <t xml:space="preserve">    Łękawka</t>
  </si>
  <si>
    <t>0832947</t>
  </si>
  <si>
    <t xml:space="preserve">    Nowodworze</t>
  </si>
  <si>
    <t>0832976</t>
  </si>
  <si>
    <t xml:space="preserve">    Poręba Radlna</t>
  </si>
  <si>
    <t>0833088</t>
  </si>
  <si>
    <t xml:space="preserve">    Radlna</t>
  </si>
  <si>
    <t>0833102</t>
  </si>
  <si>
    <t xml:space="preserve">    Tarnowiec</t>
  </si>
  <si>
    <t>0833148</t>
  </si>
  <si>
    <t xml:space="preserve">    Wola Rzędzińska</t>
  </si>
  <si>
    <t>0833303</t>
  </si>
  <si>
    <t xml:space="preserve">  gm.m-w. Proszowice</t>
  </si>
  <si>
    <t>0833415</t>
  </si>
  <si>
    <t xml:space="preserve">    Zbylitowska Góra</t>
  </si>
  <si>
    <t>0833473</t>
  </si>
  <si>
    <t xml:space="preserve">    Zgłobice</t>
  </si>
  <si>
    <t xml:space="preserve">  ob.wiejski Proszowice</t>
  </si>
  <si>
    <t>0833540</t>
  </si>
  <si>
    <t xml:space="preserve">    Buchcice</t>
  </si>
  <si>
    <t>0833639</t>
  </si>
  <si>
    <t xml:space="preserve">    Burzyn</t>
  </si>
  <si>
    <t>0833711</t>
  </si>
  <si>
    <t xml:space="preserve">    Dąbrówka Tuchowska</t>
  </si>
  <si>
    <t>0833740</t>
  </si>
  <si>
    <t xml:space="preserve">    Jodłówka Tuchowska</t>
  </si>
  <si>
    <t>0834099</t>
  </si>
  <si>
    <t xml:space="preserve">    Karwodrza</t>
  </si>
  <si>
    <t>0834165</t>
  </si>
  <si>
    <t xml:space="preserve">    Lubaszowa</t>
  </si>
  <si>
    <t>0834219</t>
  </si>
  <si>
    <t xml:space="preserve">    Łowczów</t>
  </si>
  <si>
    <t>0834283</t>
  </si>
  <si>
    <t xml:space="preserve">    Meszna Opacka</t>
  </si>
  <si>
    <t>0834343</t>
  </si>
  <si>
    <t xml:space="preserve">    Piotrkowice</t>
  </si>
  <si>
    <t>0834395</t>
  </si>
  <si>
    <t>0834521</t>
  </si>
  <si>
    <t xml:space="preserve">    Trzemeszna</t>
  </si>
  <si>
    <t>0834580</t>
  </si>
  <si>
    <t xml:space="preserve">    Zabłędza</t>
  </si>
  <si>
    <t>0835390</t>
  </si>
  <si>
    <t xml:space="preserve">    Bobrowniki Małe</t>
  </si>
  <si>
    <t>0835420</t>
  </si>
  <si>
    <t xml:space="preserve">    Bogumiłowice</t>
  </si>
  <si>
    <t>0835437</t>
  </si>
  <si>
    <t xml:space="preserve">    Gosławice</t>
  </si>
  <si>
    <t>0835443</t>
  </si>
  <si>
    <t xml:space="preserve">    Kępa Bogumiłowicka</t>
  </si>
  <si>
    <t>0835450</t>
  </si>
  <si>
    <t>0835495</t>
  </si>
  <si>
    <t xml:space="preserve">    Łętowice</t>
  </si>
  <si>
    <t>0835510</t>
  </si>
  <si>
    <t xml:space="preserve">    Mikołajowice</t>
  </si>
  <si>
    <t>0835555</t>
  </si>
  <si>
    <t>0835561</t>
  </si>
  <si>
    <t xml:space="preserve">    Rudka</t>
  </si>
  <si>
    <t>0835584</t>
  </si>
  <si>
    <t>0835590</t>
  </si>
  <si>
    <t xml:space="preserve">    Wierzchosławice</t>
  </si>
  <si>
    <t>0835650</t>
  </si>
  <si>
    <t xml:space="preserve">    Demblin</t>
  </si>
  <si>
    <t>0835667</t>
  </si>
  <si>
    <t xml:space="preserve">    Jadowniki Mokre</t>
  </si>
  <si>
    <t>0835673</t>
  </si>
  <si>
    <t xml:space="preserve">    Miechowice Małe</t>
  </si>
  <si>
    <t>0835680</t>
  </si>
  <si>
    <t xml:space="preserve">    Miechowice Wielkie</t>
  </si>
  <si>
    <t>0835704</t>
  </si>
  <si>
    <t xml:space="preserve">    Nowopole</t>
  </si>
  <si>
    <t>0835710</t>
  </si>
  <si>
    <t xml:space="preserve">    Pałuszyce</t>
  </si>
  <si>
    <t xml:space="preserve">  gm.w. Radziemice</t>
  </si>
  <si>
    <t>0835727</t>
  </si>
  <si>
    <t xml:space="preserve">    Sikorzyce</t>
  </si>
  <si>
    <t>0835733</t>
  </si>
  <si>
    <t xml:space="preserve">    Wietrzychowice</t>
  </si>
  <si>
    <t>0835740</t>
  </si>
  <si>
    <t xml:space="preserve">    Wola Rogowska</t>
  </si>
  <si>
    <t>0835756</t>
  </si>
  <si>
    <t xml:space="preserve">    Biadoliny Radłowskie</t>
  </si>
  <si>
    <t>0835868</t>
  </si>
  <si>
    <t xml:space="preserve">    Dębina Łętowska</t>
  </si>
  <si>
    <t>0835874</t>
  </si>
  <si>
    <t xml:space="preserve">    Dębina Zakrzewska</t>
  </si>
  <si>
    <t>0835880</t>
  </si>
  <si>
    <t xml:space="preserve">    Grabno</t>
  </si>
  <si>
    <t>0835928</t>
  </si>
  <si>
    <t xml:space="preserve">    Isep</t>
  </si>
  <si>
    <t>0835934</t>
  </si>
  <si>
    <t xml:space="preserve">    Łopoń</t>
  </si>
  <si>
    <t>0835992</t>
  </si>
  <si>
    <t xml:space="preserve">    Łukanowice</t>
  </si>
  <si>
    <t>0836023</t>
  </si>
  <si>
    <t xml:space="preserve">    Milówka</t>
  </si>
  <si>
    <t>0836052</t>
  </si>
  <si>
    <t>0836129</t>
  </si>
  <si>
    <t>0836158</t>
  </si>
  <si>
    <t xml:space="preserve">    Sukmanie</t>
  </si>
  <si>
    <t>0836187</t>
  </si>
  <si>
    <t>0836247</t>
  </si>
  <si>
    <t>0836276</t>
  </si>
  <si>
    <t xml:space="preserve">    Wojnicz</t>
  </si>
  <si>
    <t>0836336</t>
  </si>
  <si>
    <t xml:space="preserve">    Zakrzów</t>
  </si>
  <si>
    <t xml:space="preserve">  Powiat suski</t>
  </si>
  <si>
    <t>0836342</t>
  </si>
  <si>
    <t xml:space="preserve">  gm.m. Jordanów</t>
  </si>
  <si>
    <t>0836365</t>
  </si>
  <si>
    <t xml:space="preserve">    Borowa</t>
  </si>
  <si>
    <t xml:space="preserve">  gm.m. Sucha Beskidzka</t>
  </si>
  <si>
    <t>0836419</t>
  </si>
  <si>
    <t xml:space="preserve">    Charzewice</t>
  </si>
  <si>
    <t xml:space="preserve">  gm.w. Budzów</t>
  </si>
  <si>
    <t>0836448</t>
  </si>
  <si>
    <t xml:space="preserve">    Dzierżaniny</t>
  </si>
  <si>
    <t>0836483</t>
  </si>
  <si>
    <t xml:space="preserve">    Faliszowice</t>
  </si>
  <si>
    <t>0836537</t>
  </si>
  <si>
    <t xml:space="preserve">    Faściszowa</t>
  </si>
  <si>
    <t>0836566</t>
  </si>
  <si>
    <t>0836626</t>
  </si>
  <si>
    <t xml:space="preserve">    Gwoździec</t>
  </si>
  <si>
    <t>0836744</t>
  </si>
  <si>
    <t xml:space="preserve">    Jamna</t>
  </si>
  <si>
    <t>0836796</t>
  </si>
  <si>
    <t xml:space="preserve">    Kończyska</t>
  </si>
  <si>
    <t xml:space="preserve">  gm.w. Bystra-Sidzina</t>
  </si>
  <si>
    <t>0836833</t>
  </si>
  <si>
    <t xml:space="preserve">    Lusławice</t>
  </si>
  <si>
    <t>0836900</t>
  </si>
  <si>
    <t xml:space="preserve">    Melsztyn</t>
  </si>
  <si>
    <t>0836939</t>
  </si>
  <si>
    <t xml:space="preserve">    Olszowa</t>
  </si>
  <si>
    <t xml:space="preserve">  gm.w. Jordanów</t>
  </si>
  <si>
    <t>0836968</t>
  </si>
  <si>
    <t xml:space="preserve">    Paleśnica</t>
  </si>
  <si>
    <t>0837011</t>
  </si>
  <si>
    <t>0837040</t>
  </si>
  <si>
    <t xml:space="preserve">    Ruda Kameralna</t>
  </si>
  <si>
    <t>0837123</t>
  </si>
  <si>
    <t xml:space="preserve">    Słona</t>
  </si>
  <si>
    <t>0837181</t>
  </si>
  <si>
    <t>0837235</t>
  </si>
  <si>
    <t xml:space="preserve">    Wesołów</t>
  </si>
  <si>
    <t xml:space="preserve">  gm.m-w. Maków Podhalański</t>
  </si>
  <si>
    <t>0837301</t>
  </si>
  <si>
    <t xml:space="preserve">    Wola Stróska</t>
  </si>
  <si>
    <t>0837376</t>
  </si>
  <si>
    <t xml:space="preserve">    Wróblowice</t>
  </si>
  <si>
    <t xml:space="preserve">  ob.wiejski Maków Podhalański</t>
  </si>
  <si>
    <t>0837436</t>
  </si>
  <si>
    <t>0837494</t>
  </si>
  <si>
    <t xml:space="preserve">    Zawada Lanckorońska</t>
  </si>
  <si>
    <t>0837548</t>
  </si>
  <si>
    <t xml:space="preserve">    Zdonia</t>
  </si>
  <si>
    <t>0837614</t>
  </si>
  <si>
    <t xml:space="preserve">    Bobrowniki Wielkie</t>
  </si>
  <si>
    <t>0837650</t>
  </si>
  <si>
    <t xml:space="preserve">    Chorążec</t>
  </si>
  <si>
    <t>0837666</t>
  </si>
  <si>
    <t xml:space="preserve">    Czyżów</t>
  </si>
  <si>
    <t>0837672</t>
  </si>
  <si>
    <t xml:space="preserve">    Goruszów</t>
  </si>
  <si>
    <t xml:space="preserve">  gm.w. Stryszawa</t>
  </si>
  <si>
    <t>0837695</t>
  </si>
  <si>
    <t xml:space="preserve">    Gorzyce</t>
  </si>
  <si>
    <t>0837755</t>
  </si>
  <si>
    <t>0837809</t>
  </si>
  <si>
    <t>0837838</t>
  </si>
  <si>
    <t xml:space="preserve">    Kłyż</t>
  </si>
  <si>
    <t>0837844</t>
  </si>
  <si>
    <t xml:space="preserve">    Łęg Tarnowski</t>
  </si>
  <si>
    <t>0837940</t>
  </si>
  <si>
    <t xml:space="preserve">    Morzychna</t>
  </si>
  <si>
    <t>0837985</t>
  </si>
  <si>
    <t xml:space="preserve">    Nieciecza</t>
  </si>
  <si>
    <t>0838000</t>
  </si>
  <si>
    <t xml:space="preserve">    Niedomice</t>
  </si>
  <si>
    <t>0838039</t>
  </si>
  <si>
    <t xml:space="preserve">    Odporyszów</t>
  </si>
  <si>
    <t xml:space="preserve">  gm.w. Zawoja</t>
  </si>
  <si>
    <t>0838097</t>
  </si>
  <si>
    <t xml:space="preserve">    Otfinów</t>
  </si>
  <si>
    <t>0838157</t>
  </si>
  <si>
    <t xml:space="preserve">    Pasieka Otfinowska</t>
  </si>
  <si>
    <t>0838200</t>
  </si>
  <si>
    <t xml:space="preserve">    Pierszyce</t>
  </si>
  <si>
    <t xml:space="preserve">  gm.w. Zembrzyce</t>
  </si>
  <si>
    <t>0838230</t>
  </si>
  <si>
    <t xml:space="preserve">    Podlesie Dębowe</t>
  </si>
  <si>
    <t>0838269</t>
  </si>
  <si>
    <t xml:space="preserve">    Siedliszowice</t>
  </si>
  <si>
    <t>0838335</t>
  </si>
  <si>
    <t xml:space="preserve">    Sieradza</t>
  </si>
  <si>
    <t>0417444</t>
  </si>
  <si>
    <t xml:space="preserve">    Biały Dunajec</t>
  </si>
  <si>
    <t>0417496</t>
  </si>
  <si>
    <t xml:space="preserve">    Gliczarów Dolny</t>
  </si>
  <si>
    <t>0417562</t>
  </si>
  <si>
    <t xml:space="preserve">    Gliczarów Górny</t>
  </si>
  <si>
    <t xml:space="preserve">  Powiat tarnowski</t>
  </si>
  <si>
    <t>0417668</t>
  </si>
  <si>
    <t xml:space="preserve">    Sierockie</t>
  </si>
  <si>
    <t xml:space="preserve">  gm.m-w. Ciężkowice</t>
  </si>
  <si>
    <t>0418314</t>
  </si>
  <si>
    <t xml:space="preserve">    Białka Tatrzańska</t>
  </si>
  <si>
    <t>0418366</t>
  </si>
  <si>
    <t xml:space="preserve">    Brzegi</t>
  </si>
  <si>
    <t xml:space="preserve">  ob.wiejski Ciężkowice</t>
  </si>
  <si>
    <t>0418484</t>
  </si>
  <si>
    <t xml:space="preserve">    Bukowina Tatrzańska</t>
  </si>
  <si>
    <t>0418567</t>
  </si>
  <si>
    <t xml:space="preserve">    Czarna Góra</t>
  </si>
  <si>
    <t>0418596</t>
  </si>
  <si>
    <t xml:space="preserve">    Groń</t>
  </si>
  <si>
    <t>0418716</t>
  </si>
  <si>
    <t xml:space="preserve">    Jurgów</t>
  </si>
  <si>
    <t>0418722</t>
  </si>
  <si>
    <t xml:space="preserve">    Leśnica</t>
  </si>
  <si>
    <t>0418739</t>
  </si>
  <si>
    <t xml:space="preserve">    Rzepiska</t>
  </si>
  <si>
    <t>0468430</t>
  </si>
  <si>
    <t xml:space="preserve">    Dzianisz</t>
  </si>
  <si>
    <t>0468447</t>
  </si>
  <si>
    <t xml:space="preserve">    Kościelisko</t>
  </si>
  <si>
    <t>0468884</t>
  </si>
  <si>
    <t>0468418</t>
  </si>
  <si>
    <t xml:space="preserve">    Bustryk</t>
  </si>
  <si>
    <t>0468660</t>
  </si>
  <si>
    <t xml:space="preserve">    Małe Ciche</t>
  </si>
  <si>
    <t>0468690</t>
  </si>
  <si>
    <t xml:space="preserve">    Murzasichle</t>
  </si>
  <si>
    <t>0468737</t>
  </si>
  <si>
    <t xml:space="preserve">    Nowe Bystre</t>
  </si>
  <si>
    <t xml:space="preserve">  gm.w. Gromnik</t>
  </si>
  <si>
    <t>0468810</t>
  </si>
  <si>
    <t xml:space="preserve">    Poronin</t>
  </si>
  <si>
    <t>0468861</t>
  </si>
  <si>
    <t xml:space="preserve">    Suche</t>
  </si>
  <si>
    <t>0468944</t>
  </si>
  <si>
    <t xml:space="preserve">    Ząb</t>
  </si>
  <si>
    <t>0045014</t>
  </si>
  <si>
    <t>0045089</t>
  </si>
  <si>
    <t xml:space="preserve">    Inwałd</t>
  </si>
  <si>
    <t>0045221</t>
  </si>
  <si>
    <t xml:space="preserve">    Roczyny</t>
  </si>
  <si>
    <t>0045333</t>
  </si>
  <si>
    <t xml:space="preserve">    Rzyki</t>
  </si>
  <si>
    <t>0045681</t>
  </si>
  <si>
    <t xml:space="preserve">  gm.w. Lisia Góra</t>
  </si>
  <si>
    <t>0045830</t>
  </si>
  <si>
    <t xml:space="preserve">    Targanice</t>
  </si>
  <si>
    <t>0046048</t>
  </si>
  <si>
    <t xml:space="preserve">    Zagórnik</t>
  </si>
  <si>
    <t>0047220</t>
  </si>
  <si>
    <t xml:space="preserve">    Bęczyn</t>
  </si>
  <si>
    <t>0047310</t>
  </si>
  <si>
    <t>0047361</t>
  </si>
  <si>
    <t>0047467</t>
  </si>
  <si>
    <t>0047510</t>
  </si>
  <si>
    <t xml:space="preserve">    Kopytówka</t>
  </si>
  <si>
    <t>0047579</t>
  </si>
  <si>
    <t xml:space="preserve">    Kossowa</t>
  </si>
  <si>
    <t>0047639</t>
  </si>
  <si>
    <t xml:space="preserve">    Łączany</t>
  </si>
  <si>
    <t>0047711</t>
  </si>
  <si>
    <t xml:space="preserve">    Marcyporęba</t>
  </si>
  <si>
    <t>0047869</t>
  </si>
  <si>
    <t xml:space="preserve">    Nowe Dwory</t>
  </si>
  <si>
    <t>0047912</t>
  </si>
  <si>
    <t xml:space="preserve">    Paszkówka</t>
  </si>
  <si>
    <t xml:space="preserve">  gm.w. Pleśna</t>
  </si>
  <si>
    <t>0048053</t>
  </si>
  <si>
    <t xml:space="preserve">    Półwieś</t>
  </si>
  <si>
    <t>0048136</t>
  </si>
  <si>
    <t xml:space="preserve">    Sosnowice</t>
  </si>
  <si>
    <t>0048231</t>
  </si>
  <si>
    <t xml:space="preserve">    Tłuczań</t>
  </si>
  <si>
    <t>0048320</t>
  </si>
  <si>
    <t xml:space="preserve">    Wyźrał</t>
  </si>
  <si>
    <t>0056259</t>
  </si>
  <si>
    <t xml:space="preserve">    Barwałd Górny</t>
  </si>
  <si>
    <t>0056348</t>
  </si>
  <si>
    <t xml:space="preserve">    Barwałd Średni</t>
  </si>
  <si>
    <t>0056503</t>
  </si>
  <si>
    <t xml:space="preserve">    Brody</t>
  </si>
  <si>
    <t>0056621</t>
  </si>
  <si>
    <t>0056667</t>
  </si>
  <si>
    <t xml:space="preserve">    Leńcze</t>
  </si>
  <si>
    <t>0056733</t>
  </si>
  <si>
    <t xml:space="preserve">    Podolany</t>
  </si>
  <si>
    <t>0056779</t>
  </si>
  <si>
    <t xml:space="preserve">    Przytkowice</t>
  </si>
  <si>
    <t>0056928</t>
  </si>
  <si>
    <t xml:space="preserve">    Stanisław Dolny</t>
  </si>
  <si>
    <t xml:space="preserve">  gm.w. Radłów</t>
  </si>
  <si>
    <t>0057017</t>
  </si>
  <si>
    <t xml:space="preserve">    Zarzyce Małe</t>
  </si>
  <si>
    <t>0057023</t>
  </si>
  <si>
    <t xml:space="preserve">    Zarzyce Wielkie</t>
  </si>
  <si>
    <t>0057052</t>
  </si>
  <si>
    <t xml:space="preserve">    Zebrzydowice</t>
  </si>
  <si>
    <t>0058198</t>
  </si>
  <si>
    <t xml:space="preserve">    Izdebnik</t>
  </si>
  <si>
    <t>0058330</t>
  </si>
  <si>
    <t>0058376</t>
  </si>
  <si>
    <t xml:space="preserve">    Lanckorona</t>
  </si>
  <si>
    <t>0058519</t>
  </si>
  <si>
    <t>0058531</t>
  </si>
  <si>
    <t xml:space="preserve">    Skawinki</t>
  </si>
  <si>
    <t>0062700</t>
  </si>
  <si>
    <t xml:space="preserve">    Jaszczurowa</t>
  </si>
  <si>
    <t>0062863</t>
  </si>
  <si>
    <t xml:space="preserve">    Koziniec</t>
  </si>
  <si>
    <t>0062969</t>
  </si>
  <si>
    <t xml:space="preserve">    Mucharz</t>
  </si>
  <si>
    <t>0063070</t>
  </si>
  <si>
    <t xml:space="preserve">    Skawce</t>
  </si>
  <si>
    <t>0063118</t>
  </si>
  <si>
    <t xml:space="preserve">    Świnna Poręba</t>
  </si>
  <si>
    <t>0063294</t>
  </si>
  <si>
    <t xml:space="preserve">  gm.m-w. Ryglice</t>
  </si>
  <si>
    <t>0067613</t>
  </si>
  <si>
    <t xml:space="preserve">    Bachowice</t>
  </si>
  <si>
    <t>0067748</t>
  </si>
  <si>
    <t xml:space="preserve">    Lipowa</t>
  </si>
  <si>
    <t xml:space="preserve">  ob.wiejski Ryglice</t>
  </si>
  <si>
    <t>0067754</t>
  </si>
  <si>
    <t xml:space="preserve">    Miejsce</t>
  </si>
  <si>
    <t>0067783</t>
  </si>
  <si>
    <t xml:space="preserve">    Ryczów</t>
  </si>
  <si>
    <t>0067895</t>
  </si>
  <si>
    <t>0070644</t>
  </si>
  <si>
    <t>0070733</t>
  </si>
  <si>
    <t>0070839</t>
  </si>
  <si>
    <t>0070992</t>
  </si>
  <si>
    <t>0071052</t>
  </si>
  <si>
    <t xml:space="preserve">    Stryszów</t>
  </si>
  <si>
    <t xml:space="preserve">  gm.w. Rzepiennik Strzyżewski</t>
  </si>
  <si>
    <t>0071307</t>
  </si>
  <si>
    <t>0072643</t>
  </si>
  <si>
    <t>0072710</t>
  </si>
  <si>
    <t xml:space="preserve">    Radocza</t>
  </si>
  <si>
    <t>0072815</t>
  </si>
  <si>
    <t xml:space="preserve">    Tomice</t>
  </si>
  <si>
    <t>0072896</t>
  </si>
  <si>
    <t xml:space="preserve">    Witanowice</t>
  </si>
  <si>
    <t>0072991</t>
  </si>
  <si>
    <t xml:space="preserve">    Woźniki</t>
  </si>
  <si>
    <t xml:space="preserve">  gm.w. Skrzyszów</t>
  </si>
  <si>
    <t>0073097</t>
  </si>
  <si>
    <t xml:space="preserve">    Zygodowice</t>
  </si>
  <si>
    <t>0073750</t>
  </si>
  <si>
    <t xml:space="preserve">    Babica</t>
  </si>
  <si>
    <t>0073861</t>
  </si>
  <si>
    <t xml:space="preserve">    Barwałd Dolny</t>
  </si>
  <si>
    <t>0073944</t>
  </si>
  <si>
    <t xml:space="preserve">    Chocznia</t>
  </si>
  <si>
    <t>0074168</t>
  </si>
  <si>
    <t xml:space="preserve">    Gorzeń Dolny</t>
  </si>
  <si>
    <t>0074180</t>
  </si>
  <si>
    <t xml:space="preserve">    Gorzeń Górny</t>
  </si>
  <si>
    <t xml:space="preserve">  gm.w. Tarnów</t>
  </si>
  <si>
    <t>0074211</t>
  </si>
  <si>
    <t xml:space="preserve">    Jaroszowice</t>
  </si>
  <si>
    <t>0074263</t>
  </si>
  <si>
    <t xml:space="preserve">    Kaczyna</t>
  </si>
  <si>
    <t>0074346</t>
  </si>
  <si>
    <t xml:space="preserve">    Klecza Dolna</t>
  </si>
  <si>
    <t>0074470</t>
  </si>
  <si>
    <t xml:space="preserve">    Klecza Górna</t>
  </si>
  <si>
    <t>0074547</t>
  </si>
  <si>
    <t xml:space="preserve">    Ponikiew</t>
  </si>
  <si>
    <t>0074754</t>
  </si>
  <si>
    <t xml:space="preserve">    Roków</t>
  </si>
  <si>
    <t>0074790</t>
  </si>
  <si>
    <t xml:space="preserve">    Stanisław Górny</t>
  </si>
  <si>
    <t>0074910</t>
  </si>
  <si>
    <t>0075067</t>
  </si>
  <si>
    <t>0075311</t>
  </si>
  <si>
    <t xml:space="preserve">    Frydrychowice</t>
  </si>
  <si>
    <t>0075481</t>
  </si>
  <si>
    <t xml:space="preserve">    Gierałtowice</t>
  </si>
  <si>
    <t>0075587</t>
  </si>
  <si>
    <t xml:space="preserve">    Gierałtowiczki</t>
  </si>
  <si>
    <t>0075771</t>
  </si>
  <si>
    <t xml:space="preserve">    Nidek</t>
  </si>
  <si>
    <t>0075877</t>
  </si>
  <si>
    <t xml:space="preserve">    Przybradz</t>
  </si>
  <si>
    <t>0075972</t>
  </si>
  <si>
    <t xml:space="preserve">    Wieprz</t>
  </si>
  <si>
    <t xml:space="preserve">  gm.m-w. Tuchów</t>
  </si>
  <si>
    <t>0314879</t>
  </si>
  <si>
    <t>0314922</t>
  </si>
  <si>
    <t xml:space="preserve">    Bodzanów</t>
  </si>
  <si>
    <t xml:space="preserve">  ob.wiejski Tuchów</t>
  </si>
  <si>
    <t>0315005</t>
  </si>
  <si>
    <t xml:space="preserve">    Jawczyce</t>
  </si>
  <si>
    <t>0315086</t>
  </si>
  <si>
    <t xml:space="preserve">    Łazany</t>
  </si>
  <si>
    <t>0315175</t>
  </si>
  <si>
    <t xml:space="preserve">    Przebieczany</t>
  </si>
  <si>
    <t>0315181</t>
  </si>
  <si>
    <t xml:space="preserve">    Tomaszkowice</t>
  </si>
  <si>
    <t>0315235</t>
  </si>
  <si>
    <t xml:space="preserve">    Sławkowice</t>
  </si>
  <si>
    <t>0315318</t>
  </si>
  <si>
    <t xml:space="preserve">    Sułów</t>
  </si>
  <si>
    <t>0315376</t>
  </si>
  <si>
    <t xml:space="preserve">    Szczygłów</t>
  </si>
  <si>
    <t>0315420</t>
  </si>
  <si>
    <t xml:space="preserve">    Trąbki</t>
  </si>
  <si>
    <t>0315471</t>
  </si>
  <si>
    <t xml:space="preserve">    Zabłocie</t>
  </si>
  <si>
    <t>0317702</t>
  </si>
  <si>
    <t xml:space="preserve">    Bilczyce</t>
  </si>
  <si>
    <t>0317783</t>
  </si>
  <si>
    <t xml:space="preserve">    Cichawa</t>
  </si>
  <si>
    <t>0317814</t>
  </si>
  <si>
    <t>0317820</t>
  </si>
  <si>
    <t xml:space="preserve">    Fałkowice</t>
  </si>
  <si>
    <t xml:space="preserve">  gm.w. Wierzchosławice</t>
  </si>
  <si>
    <t>0317889</t>
  </si>
  <si>
    <t xml:space="preserve">    Gdów</t>
  </si>
  <si>
    <t>0317990</t>
  </si>
  <si>
    <t>0318021</t>
  </si>
  <si>
    <t xml:space="preserve">    Jaroszówka</t>
  </si>
  <si>
    <t>0318080</t>
  </si>
  <si>
    <t xml:space="preserve">    Klęczana</t>
  </si>
  <si>
    <t>0318104</t>
  </si>
  <si>
    <t xml:space="preserve">    Krakuszowice</t>
  </si>
  <si>
    <t>0318156</t>
  </si>
  <si>
    <t xml:space="preserve">    Książnice</t>
  </si>
  <si>
    <t>0318185</t>
  </si>
  <si>
    <t xml:space="preserve">    Kunice</t>
  </si>
  <si>
    <t>0318216</t>
  </si>
  <si>
    <t xml:space="preserve">    Liplas</t>
  </si>
  <si>
    <t>0318251</t>
  </si>
  <si>
    <t>0318334</t>
  </si>
  <si>
    <t xml:space="preserve">    Niegowić</t>
  </si>
  <si>
    <t>0318357</t>
  </si>
  <si>
    <t xml:space="preserve">    Niewiarów</t>
  </si>
  <si>
    <t>0318400</t>
  </si>
  <si>
    <t xml:space="preserve">    Nieznanowice</t>
  </si>
  <si>
    <t xml:space="preserve">  gm.w. Wietrzychowice</t>
  </si>
  <si>
    <t>0318446</t>
  </si>
  <si>
    <t xml:space="preserve">    Niżowa</t>
  </si>
  <si>
    <t>0318512</t>
  </si>
  <si>
    <t xml:space="preserve">    Pierzchów</t>
  </si>
  <si>
    <t>0318535</t>
  </si>
  <si>
    <t>0318570</t>
  </si>
  <si>
    <t xml:space="preserve">    Stryszowa</t>
  </si>
  <si>
    <t>0318587</t>
  </si>
  <si>
    <t>0318593</t>
  </si>
  <si>
    <t xml:space="preserve">    Świątniki Dolne</t>
  </si>
  <si>
    <t>0318601</t>
  </si>
  <si>
    <t xml:space="preserve">    Wiatowice</t>
  </si>
  <si>
    <t>0318676</t>
  </si>
  <si>
    <t xml:space="preserve">    Wieniec</t>
  </si>
  <si>
    <t>0318713</t>
  </si>
  <si>
    <t>0318794</t>
  </si>
  <si>
    <t xml:space="preserve">  gm.w. Wojnicz</t>
  </si>
  <si>
    <t>0318937</t>
  </si>
  <si>
    <t xml:space="preserve">    Zalesiany</t>
  </si>
  <si>
    <t>0318966</t>
  </si>
  <si>
    <t xml:space="preserve">    Zborczyce</t>
  </si>
  <si>
    <t>0318972</t>
  </si>
  <si>
    <t xml:space="preserve">    Zręczyce</t>
  </si>
  <si>
    <t>0321626</t>
  </si>
  <si>
    <t>0321709</t>
  </si>
  <si>
    <t>0321744</t>
  </si>
  <si>
    <t xml:space="preserve">    Grodkowice</t>
  </si>
  <si>
    <t>0321750</t>
  </si>
  <si>
    <t xml:space="preserve">    Kłaj</t>
  </si>
  <si>
    <t>0321891</t>
  </si>
  <si>
    <t xml:space="preserve">    Łężkowice</t>
  </si>
  <si>
    <t>0321900</t>
  </si>
  <si>
    <t xml:space="preserve">    Łysokanie</t>
  </si>
  <si>
    <t>0321939</t>
  </si>
  <si>
    <t xml:space="preserve">    Stanisławice</t>
  </si>
  <si>
    <t>0322005</t>
  </si>
  <si>
    <t xml:space="preserve">    Szarów</t>
  </si>
  <si>
    <t>0322040</t>
  </si>
  <si>
    <t xml:space="preserve">    Targowisko</t>
  </si>
  <si>
    <t>0328574</t>
  </si>
  <si>
    <t xml:space="preserve">    Chobot</t>
  </si>
  <si>
    <t>0328605</t>
  </si>
  <si>
    <t xml:space="preserve">    Ochmanów</t>
  </si>
  <si>
    <t>0328686</t>
  </si>
  <si>
    <t>0328781</t>
  </si>
  <si>
    <t xml:space="preserve">    Słomiróg</t>
  </si>
  <si>
    <t xml:space="preserve">  gm.w. Zakliczyn</t>
  </si>
  <si>
    <t>0328835</t>
  </si>
  <si>
    <t xml:space="preserve">    Staniątki</t>
  </si>
  <si>
    <t>0328953</t>
  </si>
  <si>
    <t xml:space="preserve">    Suchoraba</t>
  </si>
  <si>
    <t>0329020</t>
  </si>
  <si>
    <t xml:space="preserve">    Wola Batorska</t>
  </si>
  <si>
    <t>0329208</t>
  </si>
  <si>
    <t xml:space="preserve">    Wola Zabierzowska</t>
  </si>
  <si>
    <t>0329303</t>
  </si>
  <si>
    <t xml:space="preserve">    Zabierzów Bocheński</t>
  </si>
  <si>
    <t>0329384</t>
  </si>
  <si>
    <t>0329496</t>
  </si>
  <si>
    <t xml:space="preserve">    Zakrzowiec</t>
  </si>
  <si>
    <t>0329504</t>
  </si>
  <si>
    <t>0340109</t>
  </si>
  <si>
    <t>0340150</t>
  </si>
  <si>
    <t xml:space="preserve">    Byszyce</t>
  </si>
  <si>
    <t>0340180</t>
  </si>
  <si>
    <t xml:space="preserve">    Czarnochowice</t>
  </si>
  <si>
    <t>0340256</t>
  </si>
  <si>
    <t xml:space="preserve">    Chorągwica</t>
  </si>
  <si>
    <t>0340345</t>
  </si>
  <si>
    <t>0340405</t>
  </si>
  <si>
    <t xml:space="preserve">    Golkowice</t>
  </si>
  <si>
    <t>0340517</t>
  </si>
  <si>
    <t>0340569</t>
  </si>
  <si>
    <t>0340581</t>
  </si>
  <si>
    <t xml:space="preserve">    Grabówki</t>
  </si>
  <si>
    <t>0340658</t>
  </si>
  <si>
    <t xml:space="preserve">    Grajów</t>
  </si>
  <si>
    <t>0340724</t>
  </si>
  <si>
    <t xml:space="preserve">    Jankówka</t>
  </si>
  <si>
    <t>0340782</t>
  </si>
  <si>
    <t>0340820</t>
  </si>
  <si>
    <t xml:space="preserve">    Kokotów</t>
  </si>
  <si>
    <t>0340902</t>
  </si>
  <si>
    <t xml:space="preserve">    Koźmice Małe</t>
  </si>
  <si>
    <t>0340948</t>
  </si>
  <si>
    <t xml:space="preserve">    Koźmice Wielkie</t>
  </si>
  <si>
    <t>0341037</t>
  </si>
  <si>
    <t xml:space="preserve">    Lednica Górna</t>
  </si>
  <si>
    <t>0341089</t>
  </si>
  <si>
    <t xml:space="preserve">    Mała Wieś</t>
  </si>
  <si>
    <t xml:space="preserve">  gm.m-w. Żabno</t>
  </si>
  <si>
    <t>0341110</t>
  </si>
  <si>
    <t xml:space="preserve">    Mietniów</t>
  </si>
  <si>
    <t>0341155</t>
  </si>
  <si>
    <t xml:space="preserve">    Pawlikowice</t>
  </si>
  <si>
    <t xml:space="preserve">  ob.wiejski Żabno</t>
  </si>
  <si>
    <t>0341244</t>
  </si>
  <si>
    <t xml:space="preserve">    Podstolice</t>
  </si>
  <si>
    <t>0341280</t>
  </si>
  <si>
    <t xml:space="preserve">    Raciborsko</t>
  </si>
  <si>
    <t>0341400</t>
  </si>
  <si>
    <t xml:space="preserve">    Rożnowa</t>
  </si>
  <si>
    <t>0341416</t>
  </si>
  <si>
    <t xml:space="preserve">    Siercza</t>
  </si>
  <si>
    <t>0341480</t>
  </si>
  <si>
    <t xml:space="preserve">    Strumiany</t>
  </si>
  <si>
    <t>0341505</t>
  </si>
  <si>
    <t xml:space="preserve">    Sułków</t>
  </si>
  <si>
    <t>0341563</t>
  </si>
  <si>
    <t xml:space="preserve">    Sygneczów</t>
  </si>
  <si>
    <t>0341630</t>
  </si>
  <si>
    <t xml:space="preserve">    Śledziejowice</t>
  </si>
  <si>
    <t>0341706</t>
  </si>
  <si>
    <t xml:space="preserve">    Węgrzce Wielkie</t>
  </si>
  <si>
    <t>0341770</t>
  </si>
  <si>
    <t xml:space="preserve">  Powiat tatrzański</t>
  </si>
  <si>
    <t>Wariancja</t>
  </si>
  <si>
    <t xml:space="preserve">  gm.m. Zakopane</t>
  </si>
  <si>
    <t>Odchylenie standardowe</t>
  </si>
  <si>
    <t xml:space="preserve">  gm.w. Biały Dunajec</t>
  </si>
  <si>
    <t>Odchylenie przeciętne</t>
  </si>
  <si>
    <t>Współczynnik zmienności</t>
  </si>
  <si>
    <t>Rozstęp</t>
  </si>
  <si>
    <t>Odchylenie ćwiartkowe</t>
  </si>
  <si>
    <t>Trzeci moment centralny</t>
  </si>
  <si>
    <t xml:space="preserve">  gm.w. Bukowina Tatrzańska</t>
  </si>
  <si>
    <t>Kurtoza</t>
  </si>
  <si>
    <t xml:space="preserve">  gm.w. Kościelisko</t>
  </si>
  <si>
    <t xml:space="preserve">  gm.w. Poronin</t>
  </si>
  <si>
    <t xml:space="preserve">  Powiat wadowicki</t>
  </si>
  <si>
    <t xml:space="preserve">  gm.m-w. Andrychów</t>
  </si>
  <si>
    <t xml:space="preserve">  ob.wiejski Andrychów</t>
  </si>
  <si>
    <t xml:space="preserve">  gm.w. Brzeźnica</t>
  </si>
  <si>
    <t xml:space="preserve">  gm.m-w. Kalwaria Zebrzydowska</t>
  </si>
  <si>
    <t xml:space="preserve">  ob.wiejski Kalwaria Zebrzydowska</t>
  </si>
  <si>
    <t xml:space="preserve">  gm.w. Lanckorona</t>
  </si>
  <si>
    <t xml:space="preserve">  gm.w. Mucharz</t>
  </si>
  <si>
    <t xml:space="preserve">  gm.w. Stryszów</t>
  </si>
  <si>
    <t xml:space="preserve">  gm.w. Tomice</t>
  </si>
  <si>
    <t xml:space="preserve">  gm.m-w. Wadowice</t>
  </si>
  <si>
    <t xml:space="preserve">  ob.wiejski Wadowice</t>
  </si>
  <si>
    <t xml:space="preserve">  gm.w. Wieprz</t>
  </si>
  <si>
    <t xml:space="preserve">  Powiat wielicki</t>
  </si>
  <si>
    <t xml:space="preserve">  gm.w. Biskupice</t>
  </si>
  <si>
    <t xml:space="preserve">  gm.w. Gdów</t>
  </si>
  <si>
    <t xml:space="preserve">  gm.w. Kłaj</t>
  </si>
  <si>
    <t xml:space="preserve">  gm.m-w. Niepołomice</t>
  </si>
  <si>
    <t xml:space="preserve">  ob.wiejski Niepołomice</t>
  </si>
  <si>
    <t xml:space="preserve">  gm.m-w. Wieliczka</t>
  </si>
  <si>
    <t xml:space="preserve">  ob.wiejski Wieliczka</t>
  </si>
  <si>
    <t>61</t>
  </si>
  <si>
    <t xml:space="preserve">  Powiat m. Kraków</t>
  </si>
  <si>
    <t>9</t>
  </si>
  <si>
    <t xml:space="preserve">  Kraków-Krowodrza</t>
  </si>
  <si>
    <t xml:space="preserve">  Kraków-Nowa Huta</t>
  </si>
  <si>
    <t xml:space="preserve">  Kraków-Podgórze</t>
  </si>
  <si>
    <t xml:space="preserve">  Kraków-Śródmieście</t>
  </si>
  <si>
    <t>62</t>
  </si>
  <si>
    <t xml:space="preserve">  Powiat m. Nowy Sącz</t>
  </si>
  <si>
    <t xml:space="preserve">  gm.m. M. Nowy Sącz</t>
  </si>
  <si>
    <t>63</t>
  </si>
  <si>
    <t xml:space="preserve">  Powiat m. Tarnów</t>
  </si>
  <si>
    <t xml:space="preserve">  gm.m. M. Tarnów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</si>
</sst>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Fira Sans"/>
      <family val="2"/>
      <charset val="238"/>
    </font>
    <font>
      <b/>
      <sz val="10"/>
      <name val="Fira Sans"/>
      <family val="2"/>
      <charset val="238"/>
    </font>
    <font>
      <sz val="10"/>
      <color theme="1"/>
      <name val="Fira Sans"/>
      <family val="2"/>
      <charset val="238"/>
    </font>
    <font>
      <b/>
      <sz val="10"/>
      <color indexed="8"/>
      <name val="Fira Sans"/>
      <family val="2"/>
      <charset val="238"/>
    </font>
    <font>
      <sz val="11"/>
      <color rgb="FF444444"/>
      <name val="Calibri"/>
      <family val="2"/>
      <charset val="1"/>
    </font>
    <font>
      <sz val="10"/>
      <name val="Fira Sans"/>
      <family val="2"/>
    </font>
    <font>
      <sz val="10"/>
      <color rgb="FF000000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FFF0"/>
        <bgColor indexed="64"/>
      </patternFill>
    </fill>
  </fills>
  <borders count="35">
    <border>
      <left/>
      <right/>
      <top/>
      <bottom/>
      <diagonal/>
    </border>
    <border>
      <left style="thin">
        <color rgb="FF66FFD1"/>
      </left>
      <right style="thin">
        <color rgb="FF66FFD1"/>
      </right>
      <top style="thin">
        <color rgb="FF66FFD1"/>
      </top>
      <bottom style="thin">
        <color rgb="FF66FFD1"/>
      </bottom>
      <diagonal/>
    </border>
    <border>
      <left style="thin">
        <color rgb="FFCCFFF0"/>
      </left>
      <right style="thin">
        <color rgb="FFCCFFF0"/>
      </right>
      <top style="thin">
        <color rgb="FFCCFFF0"/>
      </top>
      <bottom style="thin">
        <color rgb="FFCCFFF0"/>
      </bottom>
      <diagonal/>
    </border>
    <border>
      <left style="thin">
        <color rgb="FFCCFFF0"/>
      </left>
      <right style="thin">
        <color rgb="FFCCFFF0"/>
      </right>
      <top style="medium">
        <color indexed="64"/>
      </top>
      <bottom style="thin">
        <color rgb="FFCCFFF0"/>
      </bottom>
      <diagonal/>
    </border>
    <border>
      <left/>
      <right/>
      <top/>
      <bottom style="medium">
        <color indexed="64"/>
      </bottom>
      <diagonal/>
    </border>
    <border>
      <left style="thin">
        <color rgb="FF66FFD1"/>
      </left>
      <right style="thin">
        <color rgb="FF66FFD1"/>
      </right>
      <top style="thin">
        <color rgb="FF66FFD1"/>
      </top>
      <bottom/>
      <diagonal/>
    </border>
    <border>
      <left style="thick">
        <color indexed="64"/>
      </left>
      <right style="thin">
        <color rgb="FF66FFD1"/>
      </right>
      <top style="thick">
        <color indexed="64"/>
      </top>
      <bottom style="thin">
        <color rgb="FF66FFD1"/>
      </bottom>
      <diagonal/>
    </border>
    <border>
      <left style="thin">
        <color rgb="FF66FFD1"/>
      </left>
      <right style="thin">
        <color rgb="FF66FFD1"/>
      </right>
      <top style="thick">
        <color indexed="64"/>
      </top>
      <bottom style="thin">
        <color rgb="FF66FFD1"/>
      </bottom>
      <diagonal/>
    </border>
    <border>
      <left style="thin">
        <color rgb="FF66FFD1"/>
      </left>
      <right style="thick">
        <color indexed="64"/>
      </right>
      <top style="thick">
        <color indexed="64"/>
      </top>
      <bottom style="thin">
        <color rgb="FF66FFD1"/>
      </bottom>
      <diagonal/>
    </border>
    <border>
      <left style="thick">
        <color indexed="64"/>
      </left>
      <right style="thin">
        <color rgb="FF66FFD1"/>
      </right>
      <top style="thin">
        <color rgb="FF66FFD1"/>
      </top>
      <bottom/>
      <diagonal/>
    </border>
    <border>
      <left style="thin">
        <color rgb="FF66FFD1"/>
      </left>
      <right style="thick">
        <color indexed="64"/>
      </right>
      <top style="thin">
        <color rgb="FF66FFD1"/>
      </top>
      <bottom/>
      <diagonal/>
    </border>
    <border>
      <left style="thick">
        <color indexed="64"/>
      </left>
      <right style="thin">
        <color rgb="FFCCFFF0"/>
      </right>
      <top style="medium">
        <color indexed="64"/>
      </top>
      <bottom style="thin">
        <color rgb="FFCCFFF0"/>
      </bottom>
      <diagonal/>
    </border>
    <border>
      <left style="thin">
        <color rgb="FFCCFFF0"/>
      </left>
      <right style="thick">
        <color indexed="64"/>
      </right>
      <top style="medium">
        <color indexed="64"/>
      </top>
      <bottom style="thin">
        <color rgb="FFCCFFF0"/>
      </bottom>
      <diagonal/>
    </border>
    <border>
      <left style="thick">
        <color indexed="64"/>
      </left>
      <right style="thin">
        <color rgb="FFCCFFF0"/>
      </right>
      <top style="thin">
        <color rgb="FFCCFFF0"/>
      </top>
      <bottom style="thin">
        <color rgb="FFCCFFF0"/>
      </bottom>
      <diagonal/>
    </border>
    <border>
      <left style="thin">
        <color rgb="FFCCFFF0"/>
      </left>
      <right style="thick">
        <color indexed="64"/>
      </right>
      <top style="thin">
        <color rgb="FFCCFFF0"/>
      </top>
      <bottom style="thin">
        <color rgb="FFCCFFF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CCFFF0"/>
      </right>
      <top style="thin">
        <color rgb="FFCCFFF0"/>
      </top>
      <bottom style="dashDotDot">
        <color indexed="64"/>
      </bottom>
      <diagonal/>
    </border>
    <border>
      <left style="thin">
        <color rgb="FFCCFFF0"/>
      </left>
      <right style="thin">
        <color rgb="FFCCFFF0"/>
      </right>
      <top style="thin">
        <color rgb="FFCCFFF0"/>
      </top>
      <bottom style="dashDotDot">
        <color indexed="64"/>
      </bottom>
      <diagonal/>
    </border>
    <border>
      <left style="thin">
        <color rgb="FFCCFFF0"/>
      </left>
      <right style="thick">
        <color indexed="64"/>
      </right>
      <top style="thin">
        <color rgb="FFCCFFF0"/>
      </top>
      <bottom style="dashDotDot">
        <color indexed="64"/>
      </bottom>
      <diagonal/>
    </border>
    <border>
      <left style="thick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thick">
        <color indexed="64"/>
      </right>
      <top/>
      <bottom style="mediumDashDotDot">
        <color indexed="64"/>
      </bottom>
      <diagonal/>
    </border>
    <border>
      <left/>
      <right style="thick">
        <color indexed="64"/>
      </right>
      <top style="mediumDashDotDot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3">
    <xf numFmtId="0" fontId="0" fillId="0" borderId="0" xfId="0"/>
    <xf numFmtId="0" fontId="3" fillId="0" borderId="0" xfId="0" applyFont="1"/>
    <xf numFmtId="0" fontId="4" fillId="0" borderId="0" xfId="2" applyFont="1"/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5" fillId="0" borderId="2" xfId="1" applyFont="1" applyBorder="1"/>
    <xf numFmtId="0" fontId="5" fillId="0" borderId="2" xfId="1" quotePrefix="1" applyFont="1" applyBorder="1"/>
    <xf numFmtId="0" fontId="6" fillId="0" borderId="2" xfId="1" applyFont="1" applyBorder="1"/>
    <xf numFmtId="0" fontId="6" fillId="0" borderId="2" xfId="1" quotePrefix="1" applyFont="1" applyBorder="1"/>
    <xf numFmtId="0" fontId="3" fillId="0" borderId="0" xfId="2" applyFont="1"/>
    <xf numFmtId="3" fontId="3" fillId="0" borderId="0" xfId="0" applyNumberFormat="1" applyFont="1"/>
    <xf numFmtId="3" fontId="5" fillId="0" borderId="2" xfId="1" applyNumberFormat="1" applyFont="1" applyBorder="1" applyAlignment="1">
      <alignment horizontal="right"/>
    </xf>
    <xf numFmtId="3" fontId="6" fillId="0" borderId="2" xfId="1" applyNumberFormat="1" applyFont="1" applyBorder="1" applyAlignment="1">
      <alignment horizontal="right"/>
    </xf>
    <xf numFmtId="0" fontId="7" fillId="0" borderId="0" xfId="0" quotePrefix="1" applyFont="1"/>
    <xf numFmtId="0" fontId="5" fillId="0" borderId="3" xfId="1" applyFont="1" applyBorder="1"/>
    <xf numFmtId="0" fontId="5" fillId="0" borderId="3" xfId="1" quotePrefix="1" applyFont="1" applyBorder="1"/>
    <xf numFmtId="3" fontId="5" fillId="0" borderId="3" xfId="1" applyNumberFormat="1" applyFont="1" applyBorder="1" applyAlignment="1">
      <alignment horizontal="right"/>
    </xf>
    <xf numFmtId="0" fontId="9" fillId="0" borderId="0" xfId="0" applyFont="1"/>
    <xf numFmtId="3" fontId="3" fillId="0" borderId="4" xfId="0" applyNumberFormat="1" applyFont="1" applyBorder="1"/>
    <xf numFmtId="0" fontId="9" fillId="0" borderId="4" xfId="0" applyFont="1" applyBorder="1"/>
    <xf numFmtId="0" fontId="3" fillId="2" borderId="5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/>
    </xf>
    <xf numFmtId="0" fontId="5" fillId="0" borderId="11" xfId="1" applyFont="1" applyBorder="1"/>
    <xf numFmtId="3" fontId="5" fillId="0" borderId="12" xfId="1" applyNumberFormat="1" applyFont="1" applyBorder="1" applyAlignment="1">
      <alignment horizontal="right"/>
    </xf>
    <xf numFmtId="0" fontId="5" fillId="0" borderId="13" xfId="1" applyFont="1" applyBorder="1"/>
    <xf numFmtId="3" fontId="5" fillId="0" borderId="14" xfId="1" applyNumberFormat="1" applyFont="1" applyBorder="1" applyAlignment="1">
      <alignment horizontal="right"/>
    </xf>
    <xf numFmtId="3" fontId="3" fillId="0" borderId="15" xfId="0" applyNumberFormat="1" applyFont="1" applyBorder="1"/>
    <xf numFmtId="3" fontId="3" fillId="0" borderId="16" xfId="0" applyNumberFormat="1" applyFont="1" applyBorder="1"/>
    <xf numFmtId="3" fontId="3" fillId="0" borderId="17" xfId="0" applyNumberFormat="1" applyFont="1" applyBorder="1"/>
    <xf numFmtId="3" fontId="3" fillId="0" borderId="18" xfId="0" applyNumberFormat="1" applyFont="1" applyBorder="1"/>
    <xf numFmtId="3" fontId="8" fillId="0" borderId="0" xfId="0" applyNumberFormat="1" applyFont="1"/>
    <xf numFmtId="3" fontId="3" fillId="0" borderId="19" xfId="0" applyNumberFormat="1" applyFont="1" applyBorder="1"/>
    <xf numFmtId="3" fontId="3" fillId="0" borderId="20" xfId="0" applyNumberFormat="1" applyFont="1" applyBorder="1"/>
    <xf numFmtId="0" fontId="9" fillId="0" borderId="20" xfId="0" applyFont="1" applyBorder="1"/>
    <xf numFmtId="0" fontId="5" fillId="0" borderId="22" xfId="1" applyFont="1" applyBorder="1"/>
    <xf numFmtId="0" fontId="5" fillId="0" borderId="23" xfId="1" applyFont="1" applyBorder="1"/>
    <xf numFmtId="0" fontId="5" fillId="0" borderId="23" xfId="1" quotePrefix="1" applyFont="1" applyBorder="1"/>
    <xf numFmtId="3" fontId="5" fillId="0" borderId="23" xfId="1" applyNumberFormat="1" applyFont="1" applyBorder="1" applyAlignment="1">
      <alignment horizontal="right"/>
    </xf>
    <xf numFmtId="3" fontId="5" fillId="0" borderId="24" xfId="1" applyNumberFormat="1" applyFont="1" applyBorder="1" applyAlignment="1">
      <alignment horizontal="right"/>
    </xf>
    <xf numFmtId="3" fontId="3" fillId="0" borderId="25" xfId="0" applyNumberFormat="1" applyFont="1" applyBorder="1"/>
    <xf numFmtId="3" fontId="3" fillId="0" borderId="26" xfId="0" applyNumberFormat="1" applyFont="1" applyBorder="1"/>
    <xf numFmtId="0" fontId="9" fillId="0" borderId="26" xfId="0" applyFont="1" applyBorder="1"/>
    <xf numFmtId="3" fontId="3" fillId="0" borderId="27" xfId="0" applyNumberFormat="1" applyFont="1" applyBorder="1"/>
    <xf numFmtId="3" fontId="8" fillId="0" borderId="28" xfId="0" applyNumberFormat="1" applyFont="1" applyBorder="1"/>
    <xf numFmtId="3" fontId="8" fillId="0" borderId="16" xfId="0" applyNumberFormat="1" applyFont="1" applyBorder="1"/>
    <xf numFmtId="3" fontId="8" fillId="0" borderId="20" xfId="0" applyNumberFormat="1" applyFont="1" applyBorder="1"/>
    <xf numFmtId="3" fontId="8" fillId="0" borderId="21" xfId="0" applyNumberFormat="1" applyFont="1" applyBorder="1"/>
    <xf numFmtId="164" fontId="3" fillId="0" borderId="0" xfId="0" applyNumberFormat="1" applyFo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15" xfId="0" applyFont="1" applyBorder="1"/>
    <xf numFmtId="0" fontId="3" fillId="0" borderId="16" xfId="0" applyFont="1" applyBorder="1"/>
    <xf numFmtId="3" fontId="3" fillId="0" borderId="21" xfId="0" applyNumberFormat="1" applyFont="1" applyBorder="1"/>
    <xf numFmtId="164" fontId="3" fillId="0" borderId="32" xfId="0" applyNumberFormat="1" applyFont="1" applyBorder="1"/>
    <xf numFmtId="164" fontId="3" fillId="0" borderId="33" xfId="0" applyNumberFormat="1" applyFont="1" applyBorder="1"/>
    <xf numFmtId="164" fontId="3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3" fillId="2" borderId="1" xfId="2" applyFont="1" applyFill="1" applyBorder="1" applyAlignment="1">
      <alignment horizontal="center" textRotation="90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textRotation="90" wrapText="1"/>
    </xf>
    <xf numFmtId="0" fontId="3" fillId="2" borderId="7" xfId="2" applyFont="1" applyFill="1" applyBorder="1" applyAlignment="1">
      <alignment horizontal="center" textRotation="90" wrapText="1"/>
    </xf>
    <xf numFmtId="0" fontId="3" fillId="2" borderId="5" xfId="2" applyFont="1" applyFill="1" applyBorder="1" applyAlignment="1">
      <alignment horizontal="center" textRotation="90" wrapText="1"/>
    </xf>
    <xf numFmtId="0" fontId="3" fillId="2" borderId="7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textRotation="90"/>
    </xf>
    <xf numFmtId="0" fontId="3" fillId="2" borderId="9" xfId="2" applyFont="1" applyFill="1" applyBorder="1" applyAlignment="1">
      <alignment horizontal="center" textRotation="90"/>
    </xf>
    <xf numFmtId="0" fontId="3" fillId="2" borderId="7" xfId="2" applyFont="1" applyFill="1" applyBorder="1" applyAlignment="1">
      <alignment horizontal="center" textRotation="90"/>
    </xf>
    <xf numFmtId="0" fontId="3" fillId="2" borderId="5" xfId="2" applyFont="1" applyFill="1" applyBorder="1" applyAlignment="1">
      <alignment horizontal="center" textRotation="90"/>
    </xf>
  </cellXfs>
  <cellStyles count="3">
    <cellStyle name="Normalny" xfId="0" builtinId="0"/>
    <cellStyle name="Normalny 2" xfId="1" xr:uid="{00000000-0005-0000-0000-000001000000}"/>
    <cellStyle name="Normalny 3" xfId="2" xr:uid="{00000000-0005-0000-0000-000002000000}"/>
  </cellStyles>
  <dxfs count="0"/>
  <tableStyles count="0" defaultTableStyle="TableStyleMedium9" defaultPivotStyle="PivotStyleLight16"/>
  <colors>
    <mruColors>
      <color rgb="FF66FFD1"/>
      <color rgb="FFCCF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cap="all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kumimoji="0" lang="pl-PL" sz="1400" b="1" i="0" u="none" strike="noStrike" kern="0" cap="all" spc="100" normalizeH="0" baseline="0" noProof="0">
                <a:ln>
                  <a:noFill/>
                </a:ln>
                <a:solidFill>
                  <a:srgbClr val="FFFFFF"/>
                </a:solidFill>
                <a:effectLst/>
                <a:uLnTx/>
                <a:uFillTx/>
                <a:latin typeface="Calibri" panose="020F0502020204030204"/>
              </a:rPr>
              <a:t>LIczba osób wyżej wykształconych na 1000 mieszkańców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cap="all" spc="1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('2002 - Małopolskie'!$AK$6:$AK$45,'2002 - Małopolskie'!$AK$51:$AK$1877)</c:f>
              <c:numCache>
                <c:formatCode>#,##0</c:formatCode>
                <c:ptCount val="1867"/>
                <c:pt idx="0">
                  <c:v>106.91515448749387</c:v>
                </c:pt>
                <c:pt idx="1">
                  <c:v>129.98968920312271</c:v>
                </c:pt>
                <c:pt idx="2">
                  <c:v>66.049382716049379</c:v>
                </c:pt>
                <c:pt idx="3">
                  <c:v>103.69805566145635</c:v>
                </c:pt>
                <c:pt idx="4">
                  <c:v>118.6780320023927</c:v>
                </c:pt>
                <c:pt idx="5">
                  <c:v>66.049642406394625</c:v>
                </c:pt>
                <c:pt idx="6">
                  <c:v>80.037723986167876</c:v>
                </c:pt>
                <c:pt idx="7">
                  <c:v>92.097846916920304</c:v>
                </c:pt>
                <c:pt idx="8">
                  <c:v>96.756756756756758</c:v>
                </c:pt>
                <c:pt idx="9">
                  <c:v>142.1121251629726</c:v>
                </c:pt>
                <c:pt idx="10">
                  <c:v>80.043462513582028</c:v>
                </c:pt>
                <c:pt idx="11">
                  <c:v>92.345913944391583</c:v>
                </c:pt>
                <c:pt idx="12">
                  <c:v>77.343300747556057</c:v>
                </c:pt>
                <c:pt idx="13">
                  <c:v>101.38539042821158</c:v>
                </c:pt>
                <c:pt idx="14">
                  <c:v>140.0925536390408</c:v>
                </c:pt>
                <c:pt idx="15">
                  <c:v>102.29276895943562</c:v>
                </c:pt>
                <c:pt idx="16">
                  <c:v>151.77556818181816</c:v>
                </c:pt>
                <c:pt idx="17">
                  <c:v>65.179731485491558</c:v>
                </c:pt>
                <c:pt idx="18">
                  <c:v>102.26311336717428</c:v>
                </c:pt>
                <c:pt idx="19">
                  <c:v>74.285714285714292</c:v>
                </c:pt>
                <c:pt idx="20">
                  <c:v>55.8858501783591</c:v>
                </c:pt>
                <c:pt idx="21">
                  <c:v>109.3997408953505</c:v>
                </c:pt>
                <c:pt idx="22">
                  <c:v>130.85824493731917</c:v>
                </c:pt>
                <c:pt idx="23">
                  <c:v>131.06764988778454</c:v>
                </c:pt>
                <c:pt idx="24">
                  <c:v>116.22866431861284</c:v>
                </c:pt>
                <c:pt idx="25">
                  <c:v>83.685894128572897</c:v>
                </c:pt>
                <c:pt idx="26">
                  <c:v>72.98489506750434</c:v>
                </c:pt>
                <c:pt idx="27">
                  <c:v>117.7841056173958</c:v>
                </c:pt>
                <c:pt idx="28">
                  <c:v>81.690140845070431</c:v>
                </c:pt>
                <c:pt idx="29">
                  <c:v>103.85697067095219</c:v>
                </c:pt>
                <c:pt idx="30">
                  <c:v>102.3482498892335</c:v>
                </c:pt>
                <c:pt idx="31">
                  <c:v>81.256771397616475</c:v>
                </c:pt>
                <c:pt idx="32">
                  <c:v>45.062320230105463</c:v>
                </c:pt>
                <c:pt idx="33">
                  <c:v>83.197721724979658</c:v>
                </c:pt>
                <c:pt idx="34">
                  <c:v>86.789099526066352</c:v>
                </c:pt>
                <c:pt idx="35">
                  <c:v>108.47419679838801</c:v>
                </c:pt>
                <c:pt idx="36">
                  <c:v>104.59899046550757</c:v>
                </c:pt>
                <c:pt idx="37">
                  <c:v>121.39202930588013</c:v>
                </c:pt>
                <c:pt idx="38">
                  <c:v>101.79547228727556</c:v>
                </c:pt>
                <c:pt idx="39">
                  <c:v>153.80503774971604</c:v>
                </c:pt>
                <c:pt idx="40">
                  <c:v>46.43962848297214</c:v>
                </c:pt>
                <c:pt idx="41">
                  <c:v>21.551724137931036</c:v>
                </c:pt>
                <c:pt idx="42">
                  <c:v>38.251366120218577</c:v>
                </c:pt>
                <c:pt idx="43">
                  <c:v>41.666666666666664</c:v>
                </c:pt>
                <c:pt idx="44">
                  <c:v>9.7402597402597397</c:v>
                </c:pt>
                <c:pt idx="45">
                  <c:v>41.666666666666664</c:v>
                </c:pt>
                <c:pt idx="46">
                  <c:v>50.769230769230766</c:v>
                </c:pt>
                <c:pt idx="47">
                  <c:v>42.857142857142854</c:v>
                </c:pt>
                <c:pt idx="48">
                  <c:v>37.234042553191486</c:v>
                </c:pt>
                <c:pt idx="49">
                  <c:v>26.785714285714285</c:v>
                </c:pt>
                <c:pt idx="50">
                  <c:v>83.333333333333329</c:v>
                </c:pt>
                <c:pt idx="51">
                  <c:v>57.017543859649116</c:v>
                </c:pt>
                <c:pt idx="52">
                  <c:v>35.294117647058826</c:v>
                </c:pt>
                <c:pt idx="53">
                  <c:v>0</c:v>
                </c:pt>
                <c:pt idx="54">
                  <c:v>62.5</c:v>
                </c:pt>
                <c:pt idx="55">
                  <c:v>41.857423152387184</c:v>
                </c:pt>
                <c:pt idx="56">
                  <c:v>37.142857142857146</c:v>
                </c:pt>
                <c:pt idx="57">
                  <c:v>38.314176245210724</c:v>
                </c:pt>
                <c:pt idx="58">
                  <c:v>23.121387283236992</c:v>
                </c:pt>
                <c:pt idx="59">
                  <c:v>38.922155688622759</c:v>
                </c:pt>
                <c:pt idx="60">
                  <c:v>20.958083832335326</c:v>
                </c:pt>
                <c:pt idx="61">
                  <c:v>25.078369905956112</c:v>
                </c:pt>
                <c:pt idx="62">
                  <c:v>50.699300699300693</c:v>
                </c:pt>
                <c:pt idx="63">
                  <c:v>61.92468619246862</c:v>
                </c:pt>
                <c:pt idx="64">
                  <c:v>64.102564102564102</c:v>
                </c:pt>
                <c:pt idx="65">
                  <c:v>70.866141732283467</c:v>
                </c:pt>
                <c:pt idx="66">
                  <c:v>9.0090090090090094</c:v>
                </c:pt>
                <c:pt idx="67">
                  <c:v>8.4269662921348321</c:v>
                </c:pt>
                <c:pt idx="68">
                  <c:v>24.193548387096772</c:v>
                </c:pt>
                <c:pt idx="69">
                  <c:v>29.535864978902953</c:v>
                </c:pt>
                <c:pt idx="70">
                  <c:v>13.157894736842104</c:v>
                </c:pt>
                <c:pt idx="71">
                  <c:v>42.229729729729726</c:v>
                </c:pt>
                <c:pt idx="72">
                  <c:v>25.345622119815669</c:v>
                </c:pt>
                <c:pt idx="73">
                  <c:v>26.01156069364162</c:v>
                </c:pt>
                <c:pt idx="74">
                  <c:v>34.076015727391876</c:v>
                </c:pt>
                <c:pt idx="75">
                  <c:v>14.545454545454545</c:v>
                </c:pt>
                <c:pt idx="76">
                  <c:v>35.9375</c:v>
                </c:pt>
                <c:pt idx="77">
                  <c:v>20.491803278688522</c:v>
                </c:pt>
                <c:pt idx="78">
                  <c:v>29.508196721311478</c:v>
                </c:pt>
                <c:pt idx="79">
                  <c:v>14.285714285714285</c:v>
                </c:pt>
                <c:pt idx="80">
                  <c:v>48.458149779735685</c:v>
                </c:pt>
                <c:pt idx="81">
                  <c:v>12.5</c:v>
                </c:pt>
                <c:pt idx="82">
                  <c:v>19.230769230769234</c:v>
                </c:pt>
                <c:pt idx="83">
                  <c:v>16</c:v>
                </c:pt>
                <c:pt idx="84">
                  <c:v>43.367346938775512</c:v>
                </c:pt>
                <c:pt idx="85">
                  <c:v>23.4375</c:v>
                </c:pt>
                <c:pt idx="86">
                  <c:v>86.556169429097608</c:v>
                </c:pt>
                <c:pt idx="87">
                  <c:v>15.727391874180864</c:v>
                </c:pt>
                <c:pt idx="88">
                  <c:v>16.129032258064516</c:v>
                </c:pt>
                <c:pt idx="89">
                  <c:v>30.701754385964911</c:v>
                </c:pt>
                <c:pt idx="90">
                  <c:v>93.220338983050851</c:v>
                </c:pt>
                <c:pt idx="91">
                  <c:v>9.67741935483871</c:v>
                </c:pt>
                <c:pt idx="92">
                  <c:v>20.833333333333332</c:v>
                </c:pt>
                <c:pt idx="93">
                  <c:v>35.874439461883405</c:v>
                </c:pt>
                <c:pt idx="94">
                  <c:v>38.216560509554135</c:v>
                </c:pt>
                <c:pt idx="95">
                  <c:v>48.473967684021538</c:v>
                </c:pt>
                <c:pt idx="96">
                  <c:v>47.120418848167539</c:v>
                </c:pt>
                <c:pt idx="97">
                  <c:v>114.25061425061425</c:v>
                </c:pt>
                <c:pt idx="98">
                  <c:v>35.97122302158273</c:v>
                </c:pt>
                <c:pt idx="99">
                  <c:v>44.692737430167597</c:v>
                </c:pt>
                <c:pt idx="100">
                  <c:v>10.869565217391305</c:v>
                </c:pt>
                <c:pt idx="101">
                  <c:v>0</c:v>
                </c:pt>
                <c:pt idx="102">
                  <c:v>0</c:v>
                </c:pt>
                <c:pt idx="103">
                  <c:v>52.083333333333336</c:v>
                </c:pt>
                <c:pt idx="104">
                  <c:v>18.134715025906733</c:v>
                </c:pt>
                <c:pt idx="105">
                  <c:v>20.771513353115726</c:v>
                </c:pt>
                <c:pt idx="106">
                  <c:v>15.521064301552107</c:v>
                </c:pt>
                <c:pt idx="107">
                  <c:v>76.923076923076934</c:v>
                </c:pt>
                <c:pt idx="108">
                  <c:v>22.44039270687237</c:v>
                </c:pt>
                <c:pt idx="109">
                  <c:v>57.692307692307693</c:v>
                </c:pt>
                <c:pt idx="110">
                  <c:v>31.25</c:v>
                </c:pt>
                <c:pt idx="111">
                  <c:v>35.294117647058826</c:v>
                </c:pt>
                <c:pt idx="112">
                  <c:v>27.649769585253459</c:v>
                </c:pt>
                <c:pt idx="113">
                  <c:v>45.112781954887218</c:v>
                </c:pt>
                <c:pt idx="114">
                  <c:v>35.43586109142452</c:v>
                </c:pt>
                <c:pt idx="115">
                  <c:v>21.390374331550802</c:v>
                </c:pt>
                <c:pt idx="116">
                  <c:v>34.602076124567475</c:v>
                </c:pt>
                <c:pt idx="117">
                  <c:v>17.857142857142858</c:v>
                </c:pt>
                <c:pt idx="118">
                  <c:v>17.730496453900709</c:v>
                </c:pt>
                <c:pt idx="119">
                  <c:v>8.3333333333333339</c:v>
                </c:pt>
                <c:pt idx="120">
                  <c:v>12.433392539964476</c:v>
                </c:pt>
                <c:pt idx="121">
                  <c:v>24.752475247524753</c:v>
                </c:pt>
                <c:pt idx="122">
                  <c:v>39.962825278810406</c:v>
                </c:pt>
                <c:pt idx="123">
                  <c:v>27.34375</c:v>
                </c:pt>
                <c:pt idx="124">
                  <c:v>48.780487804878049</c:v>
                </c:pt>
                <c:pt idx="125">
                  <c:v>38.461538461538467</c:v>
                </c:pt>
                <c:pt idx="126">
                  <c:v>59.011164274322169</c:v>
                </c:pt>
                <c:pt idx="127">
                  <c:v>65.055762081784394</c:v>
                </c:pt>
                <c:pt idx="128">
                  <c:v>33.033033033033028</c:v>
                </c:pt>
                <c:pt idx="129">
                  <c:v>25.78268876611418</c:v>
                </c:pt>
                <c:pt idx="130">
                  <c:v>42.674253200568984</c:v>
                </c:pt>
                <c:pt idx="131">
                  <c:v>24.844720496894407</c:v>
                </c:pt>
                <c:pt idx="132">
                  <c:v>53.588516746411486</c:v>
                </c:pt>
                <c:pt idx="133">
                  <c:v>28.571428571428569</c:v>
                </c:pt>
                <c:pt idx="134">
                  <c:v>42.056074766355138</c:v>
                </c:pt>
                <c:pt idx="135">
                  <c:v>21.367521367521366</c:v>
                </c:pt>
                <c:pt idx="136">
                  <c:v>38.89943074003795</c:v>
                </c:pt>
                <c:pt idx="137">
                  <c:v>43.918918918918919</c:v>
                </c:pt>
                <c:pt idx="138">
                  <c:v>68.416865552903744</c:v>
                </c:pt>
                <c:pt idx="139">
                  <c:v>25.8272800645682</c:v>
                </c:pt>
                <c:pt idx="140">
                  <c:v>28.451001053740779</c:v>
                </c:pt>
                <c:pt idx="141">
                  <c:v>37.549407114624508</c:v>
                </c:pt>
                <c:pt idx="142">
                  <c:v>31.421838177533385</c:v>
                </c:pt>
                <c:pt idx="143">
                  <c:v>11.235955056179774</c:v>
                </c:pt>
                <c:pt idx="144">
                  <c:v>34.700315457413247</c:v>
                </c:pt>
                <c:pt idx="145">
                  <c:v>53.576285014957847</c:v>
                </c:pt>
                <c:pt idx="146">
                  <c:v>60.299083453931502</c:v>
                </c:pt>
                <c:pt idx="147">
                  <c:v>51.76584421867441</c:v>
                </c:pt>
                <c:pt idx="148">
                  <c:v>42.134831460674157</c:v>
                </c:pt>
                <c:pt idx="149">
                  <c:v>28.401585204755616</c:v>
                </c:pt>
                <c:pt idx="150">
                  <c:v>40.909090909090907</c:v>
                </c:pt>
                <c:pt idx="151">
                  <c:v>69.464544138929099</c:v>
                </c:pt>
                <c:pt idx="152">
                  <c:v>31.026252983293556</c:v>
                </c:pt>
                <c:pt idx="153">
                  <c:v>28.037383177570092</c:v>
                </c:pt>
                <c:pt idx="154">
                  <c:v>27.184466019417474</c:v>
                </c:pt>
                <c:pt idx="155">
                  <c:v>71.005917159763314</c:v>
                </c:pt>
                <c:pt idx="156">
                  <c:v>18.808777429467085</c:v>
                </c:pt>
                <c:pt idx="157">
                  <c:v>42.553191489361701</c:v>
                </c:pt>
                <c:pt idx="158">
                  <c:v>28.079710144927535</c:v>
                </c:pt>
                <c:pt idx="159">
                  <c:v>26.143790849673202</c:v>
                </c:pt>
                <c:pt idx="160">
                  <c:v>48.929663608562691</c:v>
                </c:pt>
                <c:pt idx="161">
                  <c:v>50.713153724247228</c:v>
                </c:pt>
                <c:pt idx="162">
                  <c:v>60.717571297148119</c:v>
                </c:pt>
                <c:pt idx="163">
                  <c:v>24.943310657596374</c:v>
                </c:pt>
                <c:pt idx="164">
                  <c:v>23.746701846965699</c:v>
                </c:pt>
                <c:pt idx="165">
                  <c:v>38.696537678207733</c:v>
                </c:pt>
                <c:pt idx="166">
                  <c:v>39.358600583090379</c:v>
                </c:pt>
                <c:pt idx="167">
                  <c:v>80.816326530612244</c:v>
                </c:pt>
                <c:pt idx="168">
                  <c:v>60.089686098654703</c:v>
                </c:pt>
                <c:pt idx="169">
                  <c:v>42.986425339366512</c:v>
                </c:pt>
                <c:pt idx="170">
                  <c:v>29.498525073746311</c:v>
                </c:pt>
                <c:pt idx="171">
                  <c:v>53.9714867617108</c:v>
                </c:pt>
                <c:pt idx="172">
                  <c:v>42.059463379260336</c:v>
                </c:pt>
                <c:pt idx="173">
                  <c:v>49.856184084372011</c:v>
                </c:pt>
                <c:pt idx="174">
                  <c:v>26.645768025078372</c:v>
                </c:pt>
                <c:pt idx="175">
                  <c:v>28.196721311475407</c:v>
                </c:pt>
                <c:pt idx="176">
                  <c:v>19.578313253012048</c:v>
                </c:pt>
                <c:pt idx="177">
                  <c:v>27.950310559006212</c:v>
                </c:pt>
                <c:pt idx="178">
                  <c:v>31.138790035587188</c:v>
                </c:pt>
                <c:pt idx="179">
                  <c:v>14.005602240896359</c:v>
                </c:pt>
                <c:pt idx="180">
                  <c:v>4.694835680751174</c:v>
                </c:pt>
                <c:pt idx="181">
                  <c:v>21.07728337236534</c:v>
                </c:pt>
                <c:pt idx="182">
                  <c:v>29.850746268656717</c:v>
                </c:pt>
                <c:pt idx="183">
                  <c:v>44.920877998979073</c:v>
                </c:pt>
                <c:pt idx="184">
                  <c:v>41.753653444676409</c:v>
                </c:pt>
                <c:pt idx="185">
                  <c:v>14.925373134328359</c:v>
                </c:pt>
                <c:pt idx="186">
                  <c:v>35.587188612099645</c:v>
                </c:pt>
                <c:pt idx="187">
                  <c:v>30.383091149273447</c:v>
                </c:pt>
                <c:pt idx="188">
                  <c:v>10.309278350515465</c:v>
                </c:pt>
                <c:pt idx="189">
                  <c:v>25.423728813559325</c:v>
                </c:pt>
                <c:pt idx="190">
                  <c:v>40.816326530612244</c:v>
                </c:pt>
                <c:pt idx="191">
                  <c:v>9.7402597402597397</c:v>
                </c:pt>
                <c:pt idx="192">
                  <c:v>0</c:v>
                </c:pt>
                <c:pt idx="193">
                  <c:v>0</c:v>
                </c:pt>
                <c:pt idx="194">
                  <c:v>6.0606060606060606</c:v>
                </c:pt>
                <c:pt idx="195">
                  <c:v>17.944535073409462</c:v>
                </c:pt>
                <c:pt idx="196">
                  <c:v>11.594202898550725</c:v>
                </c:pt>
                <c:pt idx="197">
                  <c:v>0</c:v>
                </c:pt>
                <c:pt idx="198">
                  <c:v>13.422818791946309</c:v>
                </c:pt>
                <c:pt idx="199">
                  <c:v>57.553956834532379</c:v>
                </c:pt>
                <c:pt idx="200">
                  <c:v>26.431718061674008</c:v>
                </c:pt>
                <c:pt idx="201">
                  <c:v>15.151515151515152</c:v>
                </c:pt>
                <c:pt idx="202">
                  <c:v>32.581453634085214</c:v>
                </c:pt>
                <c:pt idx="203">
                  <c:v>31.390134529147982</c:v>
                </c:pt>
                <c:pt idx="204">
                  <c:v>66.914498141263934</c:v>
                </c:pt>
                <c:pt idx="205">
                  <c:v>33.946251768033946</c:v>
                </c:pt>
                <c:pt idx="206">
                  <c:v>18.900343642611684</c:v>
                </c:pt>
                <c:pt idx="207">
                  <c:v>16.901408450704224</c:v>
                </c:pt>
                <c:pt idx="208">
                  <c:v>54.373522458628841</c:v>
                </c:pt>
                <c:pt idx="209">
                  <c:v>32.085561497326204</c:v>
                </c:pt>
                <c:pt idx="210">
                  <c:v>42.311661506707949</c:v>
                </c:pt>
                <c:pt idx="211">
                  <c:v>48.354600402955001</c:v>
                </c:pt>
                <c:pt idx="212">
                  <c:v>18.779342723004696</c:v>
                </c:pt>
                <c:pt idx="213">
                  <c:v>25.641025641025639</c:v>
                </c:pt>
                <c:pt idx="214">
                  <c:v>41.388518024032038</c:v>
                </c:pt>
                <c:pt idx="215">
                  <c:v>13.82488479262673</c:v>
                </c:pt>
                <c:pt idx="216">
                  <c:v>48.426150121065376</c:v>
                </c:pt>
                <c:pt idx="217">
                  <c:v>57.932850559578668</c:v>
                </c:pt>
                <c:pt idx="218">
                  <c:v>18.348623853211009</c:v>
                </c:pt>
                <c:pt idx="219">
                  <c:v>95.287958115183244</c:v>
                </c:pt>
                <c:pt idx="220">
                  <c:v>40.066777963272116</c:v>
                </c:pt>
                <c:pt idx="221">
                  <c:v>31.222123104371097</c:v>
                </c:pt>
                <c:pt idx="222">
                  <c:v>50.522648083623693</c:v>
                </c:pt>
                <c:pt idx="223">
                  <c:v>47.863247863247864</c:v>
                </c:pt>
                <c:pt idx="224">
                  <c:v>65.088757396449708</c:v>
                </c:pt>
                <c:pt idx="225">
                  <c:v>70.476190476190467</c:v>
                </c:pt>
                <c:pt idx="226">
                  <c:v>56.53710247349823</c:v>
                </c:pt>
                <c:pt idx="227">
                  <c:v>50.458715596330279</c:v>
                </c:pt>
                <c:pt idx="228">
                  <c:v>57.337883959044369</c:v>
                </c:pt>
                <c:pt idx="229">
                  <c:v>54.093040028849622</c:v>
                </c:pt>
                <c:pt idx="230">
                  <c:v>48.780487804878049</c:v>
                </c:pt>
                <c:pt idx="231">
                  <c:v>25.66158781074579</c:v>
                </c:pt>
                <c:pt idx="232">
                  <c:v>46.107584363514874</c:v>
                </c:pt>
                <c:pt idx="233">
                  <c:v>56.219255094869986</c:v>
                </c:pt>
                <c:pt idx="234">
                  <c:v>27.444253859348198</c:v>
                </c:pt>
                <c:pt idx="235">
                  <c:v>98.617511520737338</c:v>
                </c:pt>
                <c:pt idx="236">
                  <c:v>64.139941690962104</c:v>
                </c:pt>
                <c:pt idx="237">
                  <c:v>54.667788057190911</c:v>
                </c:pt>
                <c:pt idx="238">
                  <c:v>41.223404255319146</c:v>
                </c:pt>
                <c:pt idx="239">
                  <c:v>58.684335068622815</c:v>
                </c:pt>
                <c:pt idx="240">
                  <c:v>86.053412462908014</c:v>
                </c:pt>
                <c:pt idx="241">
                  <c:v>86.021505376344095</c:v>
                </c:pt>
                <c:pt idx="242">
                  <c:v>49.202127659574472</c:v>
                </c:pt>
                <c:pt idx="243">
                  <c:v>70.434782608695656</c:v>
                </c:pt>
                <c:pt idx="244">
                  <c:v>49.356223175965667</c:v>
                </c:pt>
                <c:pt idx="245">
                  <c:v>53.941908713692946</c:v>
                </c:pt>
                <c:pt idx="246">
                  <c:v>8.3333333333333339</c:v>
                </c:pt>
                <c:pt idx="247">
                  <c:v>27.624309392265193</c:v>
                </c:pt>
                <c:pt idx="248">
                  <c:v>44.897959183673464</c:v>
                </c:pt>
                <c:pt idx="249">
                  <c:v>16.245487364620939</c:v>
                </c:pt>
                <c:pt idx="250">
                  <c:v>40.54054054054054</c:v>
                </c:pt>
                <c:pt idx="251">
                  <c:v>23.48993288590604</c:v>
                </c:pt>
                <c:pt idx="252">
                  <c:v>6.0975609756097562</c:v>
                </c:pt>
                <c:pt idx="253">
                  <c:v>14.084507042253522</c:v>
                </c:pt>
                <c:pt idx="254">
                  <c:v>11.029411764705882</c:v>
                </c:pt>
                <c:pt idx="255">
                  <c:v>10.321100917431194</c:v>
                </c:pt>
                <c:pt idx="256">
                  <c:v>16.528925619834713</c:v>
                </c:pt>
                <c:pt idx="257">
                  <c:v>29.978586723768739</c:v>
                </c:pt>
                <c:pt idx="258">
                  <c:v>6.8807339449541285</c:v>
                </c:pt>
                <c:pt idx="259">
                  <c:v>23.32657200811359</c:v>
                </c:pt>
                <c:pt idx="260">
                  <c:v>13.129102844638949</c:v>
                </c:pt>
                <c:pt idx="261">
                  <c:v>12.158054711246201</c:v>
                </c:pt>
                <c:pt idx="262">
                  <c:v>28.169014084507044</c:v>
                </c:pt>
                <c:pt idx="263">
                  <c:v>32.036613272311214</c:v>
                </c:pt>
                <c:pt idx="264">
                  <c:v>7.3529411764705879</c:v>
                </c:pt>
                <c:pt idx="265">
                  <c:v>46.728971962616818</c:v>
                </c:pt>
                <c:pt idx="266">
                  <c:v>25.559105431309902</c:v>
                </c:pt>
                <c:pt idx="267">
                  <c:v>87.349397590361448</c:v>
                </c:pt>
                <c:pt idx="268">
                  <c:v>38.251366120218577</c:v>
                </c:pt>
                <c:pt idx="269">
                  <c:v>22.346368715083798</c:v>
                </c:pt>
                <c:pt idx="270">
                  <c:v>24.590163934426229</c:v>
                </c:pt>
                <c:pt idx="271">
                  <c:v>6.0975609756097562</c:v>
                </c:pt>
                <c:pt idx="272">
                  <c:v>0</c:v>
                </c:pt>
                <c:pt idx="273">
                  <c:v>29.850746268656717</c:v>
                </c:pt>
                <c:pt idx="274">
                  <c:v>8.2644628099173563</c:v>
                </c:pt>
                <c:pt idx="275">
                  <c:v>14.925373134328359</c:v>
                </c:pt>
                <c:pt idx="276">
                  <c:v>0</c:v>
                </c:pt>
                <c:pt idx="277">
                  <c:v>26.666666666666668</c:v>
                </c:pt>
                <c:pt idx="278">
                  <c:v>13.698630136986301</c:v>
                </c:pt>
                <c:pt idx="279">
                  <c:v>26.442307692307693</c:v>
                </c:pt>
                <c:pt idx="280">
                  <c:v>20.050125313283207</c:v>
                </c:pt>
                <c:pt idx="281">
                  <c:v>38.160469667318978</c:v>
                </c:pt>
                <c:pt idx="282">
                  <c:v>41.095890410958901</c:v>
                </c:pt>
                <c:pt idx="283">
                  <c:v>40.56795131845842</c:v>
                </c:pt>
                <c:pt idx="284">
                  <c:v>50</c:v>
                </c:pt>
                <c:pt idx="285">
                  <c:v>57.803468208092482</c:v>
                </c:pt>
                <c:pt idx="286">
                  <c:v>13.636363636363635</c:v>
                </c:pt>
                <c:pt idx="287">
                  <c:v>20.376175548589341</c:v>
                </c:pt>
                <c:pt idx="288">
                  <c:v>16.574585635359114</c:v>
                </c:pt>
                <c:pt idx="289">
                  <c:v>27.472527472527471</c:v>
                </c:pt>
                <c:pt idx="290">
                  <c:v>35.928143712574851</c:v>
                </c:pt>
                <c:pt idx="291">
                  <c:v>72.815533980582515</c:v>
                </c:pt>
                <c:pt idx="292">
                  <c:v>32.258064516129032</c:v>
                </c:pt>
                <c:pt idx="293">
                  <c:v>27.888446215139442</c:v>
                </c:pt>
                <c:pt idx="294">
                  <c:v>86.580086580086572</c:v>
                </c:pt>
                <c:pt idx="295">
                  <c:v>30.508474576271187</c:v>
                </c:pt>
                <c:pt idx="296">
                  <c:v>21.653543307086615</c:v>
                </c:pt>
                <c:pt idx="297">
                  <c:v>30.035335689045933</c:v>
                </c:pt>
                <c:pt idx="298">
                  <c:v>45.00381388253242</c:v>
                </c:pt>
                <c:pt idx="299">
                  <c:v>18.372703412073491</c:v>
                </c:pt>
                <c:pt idx="300">
                  <c:v>30.175706646294881</c:v>
                </c:pt>
                <c:pt idx="301">
                  <c:v>9.4117647058823515</c:v>
                </c:pt>
                <c:pt idx="302">
                  <c:v>37.117903930131007</c:v>
                </c:pt>
                <c:pt idx="303">
                  <c:v>25.682182985553773</c:v>
                </c:pt>
                <c:pt idx="304">
                  <c:v>16.260162601626018</c:v>
                </c:pt>
                <c:pt idx="305">
                  <c:v>60.975609756097562</c:v>
                </c:pt>
                <c:pt idx="306">
                  <c:v>31.626506024096383</c:v>
                </c:pt>
                <c:pt idx="307">
                  <c:v>36.84210526315789</c:v>
                </c:pt>
                <c:pt idx="308">
                  <c:v>23.668639053254438</c:v>
                </c:pt>
                <c:pt idx="309">
                  <c:v>21.276595744680851</c:v>
                </c:pt>
                <c:pt idx="310">
                  <c:v>36.144578313253014</c:v>
                </c:pt>
                <c:pt idx="311">
                  <c:v>22.831050228310502</c:v>
                </c:pt>
                <c:pt idx="312">
                  <c:v>18.796992481203006</c:v>
                </c:pt>
                <c:pt idx="313">
                  <c:v>17.578125</c:v>
                </c:pt>
                <c:pt idx="314">
                  <c:v>43.859649122807014</c:v>
                </c:pt>
                <c:pt idx="315">
                  <c:v>29.25531914893617</c:v>
                </c:pt>
                <c:pt idx="316">
                  <c:v>107.21247563352826</c:v>
                </c:pt>
                <c:pt idx="317">
                  <c:v>71.625344352617077</c:v>
                </c:pt>
                <c:pt idx="318">
                  <c:v>28.30188679245283</c:v>
                </c:pt>
                <c:pt idx="319">
                  <c:v>32.432432432432435</c:v>
                </c:pt>
                <c:pt idx="320">
                  <c:v>6.25</c:v>
                </c:pt>
                <c:pt idx="321">
                  <c:v>21.857923497267759</c:v>
                </c:pt>
                <c:pt idx="322">
                  <c:v>15.015015015015015</c:v>
                </c:pt>
                <c:pt idx="323">
                  <c:v>15.957446808510637</c:v>
                </c:pt>
                <c:pt idx="324">
                  <c:v>13.358778625954198</c:v>
                </c:pt>
                <c:pt idx="325">
                  <c:v>63.977746870653689</c:v>
                </c:pt>
                <c:pt idx="326">
                  <c:v>49.090139652983495</c:v>
                </c:pt>
                <c:pt idx="327">
                  <c:v>23.734177215189874</c:v>
                </c:pt>
                <c:pt idx="328">
                  <c:v>30.938123752495009</c:v>
                </c:pt>
                <c:pt idx="329">
                  <c:v>16.877637130801688</c:v>
                </c:pt>
                <c:pt idx="330">
                  <c:v>31.105228325612178</c:v>
                </c:pt>
                <c:pt idx="331">
                  <c:v>91.304347826086953</c:v>
                </c:pt>
                <c:pt idx="332">
                  <c:v>18.480492813141684</c:v>
                </c:pt>
                <c:pt idx="333">
                  <c:v>40.404040404040408</c:v>
                </c:pt>
                <c:pt idx="334">
                  <c:v>12.755102040816327</c:v>
                </c:pt>
                <c:pt idx="335">
                  <c:v>31.313131313131315</c:v>
                </c:pt>
                <c:pt idx="336">
                  <c:v>13.86748844375963</c:v>
                </c:pt>
                <c:pt idx="337">
                  <c:v>53.779069767441861</c:v>
                </c:pt>
                <c:pt idx="338">
                  <c:v>50.724637681159422</c:v>
                </c:pt>
                <c:pt idx="339">
                  <c:v>35.381750465549345</c:v>
                </c:pt>
                <c:pt idx="340">
                  <c:v>53.645116918844572</c:v>
                </c:pt>
                <c:pt idx="341">
                  <c:v>60.194174757281552</c:v>
                </c:pt>
                <c:pt idx="342">
                  <c:v>57.906458797327396</c:v>
                </c:pt>
                <c:pt idx="343">
                  <c:v>24.774774774774777</c:v>
                </c:pt>
                <c:pt idx="344">
                  <c:v>78.028747433264897</c:v>
                </c:pt>
                <c:pt idx="345">
                  <c:v>57.945566286215978</c:v>
                </c:pt>
                <c:pt idx="346">
                  <c:v>45.433472415391748</c:v>
                </c:pt>
                <c:pt idx="347">
                  <c:v>73.404856013551665</c:v>
                </c:pt>
                <c:pt idx="348">
                  <c:v>4.3859649122807012</c:v>
                </c:pt>
                <c:pt idx="349">
                  <c:v>49.497847919655669</c:v>
                </c:pt>
                <c:pt idx="350">
                  <c:v>51.298290056998098</c:v>
                </c:pt>
                <c:pt idx="351">
                  <c:v>32.490974729241877</c:v>
                </c:pt>
                <c:pt idx="352">
                  <c:v>15.075376884422109</c:v>
                </c:pt>
                <c:pt idx="353">
                  <c:v>29.508196721311478</c:v>
                </c:pt>
                <c:pt idx="354">
                  <c:v>19.193857965451055</c:v>
                </c:pt>
                <c:pt idx="355">
                  <c:v>24.390243902439025</c:v>
                </c:pt>
                <c:pt idx="356">
                  <c:v>43.516483516483518</c:v>
                </c:pt>
                <c:pt idx="357">
                  <c:v>26.905829596412559</c:v>
                </c:pt>
                <c:pt idx="358">
                  <c:v>43.819489862655331</c:v>
                </c:pt>
                <c:pt idx="359">
                  <c:v>64.085447263017357</c:v>
                </c:pt>
                <c:pt idx="360">
                  <c:v>38.800000000000004</c:v>
                </c:pt>
                <c:pt idx="361">
                  <c:v>18.163471241170534</c:v>
                </c:pt>
                <c:pt idx="362">
                  <c:v>66.071428571428569</c:v>
                </c:pt>
                <c:pt idx="363">
                  <c:v>18.854242204496011</c:v>
                </c:pt>
                <c:pt idx="364">
                  <c:v>25.380710659898476</c:v>
                </c:pt>
                <c:pt idx="365">
                  <c:v>30.76923076923077</c:v>
                </c:pt>
                <c:pt idx="366">
                  <c:v>38.461538461538467</c:v>
                </c:pt>
                <c:pt idx="367">
                  <c:v>28.30188679245283</c:v>
                </c:pt>
                <c:pt idx="368">
                  <c:v>28.268551236749115</c:v>
                </c:pt>
                <c:pt idx="369">
                  <c:v>57.971014492753625</c:v>
                </c:pt>
                <c:pt idx="370">
                  <c:v>23.648648648648649</c:v>
                </c:pt>
                <c:pt idx="371">
                  <c:v>16.666666666666668</c:v>
                </c:pt>
                <c:pt idx="372">
                  <c:v>0</c:v>
                </c:pt>
                <c:pt idx="373">
                  <c:v>35.040431266846362</c:v>
                </c:pt>
                <c:pt idx="374">
                  <c:v>76.315789473684205</c:v>
                </c:pt>
                <c:pt idx="375">
                  <c:v>59.61538461538462</c:v>
                </c:pt>
                <c:pt idx="376">
                  <c:v>29.702970297029701</c:v>
                </c:pt>
                <c:pt idx="377">
                  <c:v>76.923076923076934</c:v>
                </c:pt>
                <c:pt idx="378">
                  <c:v>21.390374331550802</c:v>
                </c:pt>
                <c:pt idx="379">
                  <c:v>23.255813953488371</c:v>
                </c:pt>
                <c:pt idx="380">
                  <c:v>15.122873345935728</c:v>
                </c:pt>
                <c:pt idx="381">
                  <c:v>7.2992700729927007</c:v>
                </c:pt>
                <c:pt idx="382">
                  <c:v>108.10810810810811</c:v>
                </c:pt>
                <c:pt idx="383">
                  <c:v>96.618357487922708</c:v>
                </c:pt>
                <c:pt idx="384">
                  <c:v>55.55555555555555</c:v>
                </c:pt>
                <c:pt idx="385">
                  <c:v>0</c:v>
                </c:pt>
                <c:pt idx="386">
                  <c:v>25</c:v>
                </c:pt>
                <c:pt idx="387">
                  <c:v>22.556390977443609</c:v>
                </c:pt>
                <c:pt idx="388">
                  <c:v>23.809523809523807</c:v>
                </c:pt>
                <c:pt idx="389">
                  <c:v>23.255813953488371</c:v>
                </c:pt>
                <c:pt idx="390">
                  <c:v>200</c:v>
                </c:pt>
                <c:pt idx="391">
                  <c:v>0</c:v>
                </c:pt>
                <c:pt idx="392">
                  <c:v>10.135135135135135</c:v>
                </c:pt>
                <c:pt idx="393">
                  <c:v>0</c:v>
                </c:pt>
                <c:pt idx="394">
                  <c:v>50.632911392405063</c:v>
                </c:pt>
                <c:pt idx="395">
                  <c:v>45.343137254901961</c:v>
                </c:pt>
                <c:pt idx="396">
                  <c:v>70.208728652751418</c:v>
                </c:pt>
                <c:pt idx="397">
                  <c:v>26.845637583892618</c:v>
                </c:pt>
                <c:pt idx="398">
                  <c:v>106.11979166666667</c:v>
                </c:pt>
                <c:pt idx="399">
                  <c:v>11.527377521613833</c:v>
                </c:pt>
                <c:pt idx="400">
                  <c:v>58.823529411764703</c:v>
                </c:pt>
                <c:pt idx="401">
                  <c:v>42.186001917545539</c:v>
                </c:pt>
                <c:pt idx="402">
                  <c:v>17.857142857142858</c:v>
                </c:pt>
                <c:pt idx="403">
                  <c:v>10.401188707280832</c:v>
                </c:pt>
                <c:pt idx="404">
                  <c:v>41.77215189873418</c:v>
                </c:pt>
                <c:pt idx="405">
                  <c:v>25.700934579439252</c:v>
                </c:pt>
                <c:pt idx="406">
                  <c:v>26.607538802660756</c:v>
                </c:pt>
                <c:pt idx="407">
                  <c:v>27.104959630911189</c:v>
                </c:pt>
                <c:pt idx="408">
                  <c:v>62.124248496993985</c:v>
                </c:pt>
                <c:pt idx="409">
                  <c:v>49.70178926441352</c:v>
                </c:pt>
                <c:pt idx="410">
                  <c:v>29.739776951672862</c:v>
                </c:pt>
                <c:pt idx="411">
                  <c:v>39.325842696629209</c:v>
                </c:pt>
                <c:pt idx="412">
                  <c:v>7.042253521126761</c:v>
                </c:pt>
                <c:pt idx="413">
                  <c:v>8.9285714285714288</c:v>
                </c:pt>
                <c:pt idx="414">
                  <c:v>25.316455696202532</c:v>
                </c:pt>
                <c:pt idx="415">
                  <c:v>47.169811320754718</c:v>
                </c:pt>
                <c:pt idx="416">
                  <c:v>35.294117647058826</c:v>
                </c:pt>
                <c:pt idx="417">
                  <c:v>11.204481792717086</c:v>
                </c:pt>
                <c:pt idx="418">
                  <c:v>29.548989113530325</c:v>
                </c:pt>
                <c:pt idx="419">
                  <c:v>59.507523939808479</c:v>
                </c:pt>
                <c:pt idx="420">
                  <c:v>21.978021978021978</c:v>
                </c:pt>
                <c:pt idx="421">
                  <c:v>47.846889952153113</c:v>
                </c:pt>
                <c:pt idx="422">
                  <c:v>14.925373134328359</c:v>
                </c:pt>
                <c:pt idx="423">
                  <c:v>28.776978417266189</c:v>
                </c:pt>
                <c:pt idx="424">
                  <c:v>22.641509433962263</c:v>
                </c:pt>
                <c:pt idx="425">
                  <c:v>46.218487394957982</c:v>
                </c:pt>
                <c:pt idx="426">
                  <c:v>66.225165562913915</c:v>
                </c:pt>
                <c:pt idx="427">
                  <c:v>34.482758620689651</c:v>
                </c:pt>
                <c:pt idx="428">
                  <c:v>41.284403669724774</c:v>
                </c:pt>
                <c:pt idx="429">
                  <c:v>67.247820672478213</c:v>
                </c:pt>
                <c:pt idx="430">
                  <c:v>22.123893805309734</c:v>
                </c:pt>
                <c:pt idx="431">
                  <c:v>13.793103448275861</c:v>
                </c:pt>
                <c:pt idx="432">
                  <c:v>72.815533980582515</c:v>
                </c:pt>
                <c:pt idx="433">
                  <c:v>52.631578947368418</c:v>
                </c:pt>
                <c:pt idx="434">
                  <c:v>71.269487750556792</c:v>
                </c:pt>
                <c:pt idx="435">
                  <c:v>0</c:v>
                </c:pt>
                <c:pt idx="436">
                  <c:v>40.506329113924053</c:v>
                </c:pt>
                <c:pt idx="437">
                  <c:v>16.853932584269664</c:v>
                </c:pt>
                <c:pt idx="438">
                  <c:v>40.293040293040299</c:v>
                </c:pt>
                <c:pt idx="439">
                  <c:v>65.116279069767444</c:v>
                </c:pt>
                <c:pt idx="440">
                  <c:v>18.18181818181818</c:v>
                </c:pt>
                <c:pt idx="441">
                  <c:v>41.666666666666664</c:v>
                </c:pt>
                <c:pt idx="442">
                  <c:v>16.393442622950822</c:v>
                </c:pt>
                <c:pt idx="443">
                  <c:v>55.865921787709496</c:v>
                </c:pt>
                <c:pt idx="444">
                  <c:v>23.174971031286212</c:v>
                </c:pt>
                <c:pt idx="445">
                  <c:v>64.056939501779368</c:v>
                </c:pt>
                <c:pt idx="446">
                  <c:v>70.0836820083682</c:v>
                </c:pt>
                <c:pt idx="447">
                  <c:v>41.009463722397477</c:v>
                </c:pt>
                <c:pt idx="448">
                  <c:v>39.682539682539684</c:v>
                </c:pt>
                <c:pt idx="449">
                  <c:v>24.08637873754153</c:v>
                </c:pt>
                <c:pt idx="450">
                  <c:v>34.552845528455286</c:v>
                </c:pt>
                <c:pt idx="451">
                  <c:v>30.107526881720432</c:v>
                </c:pt>
                <c:pt idx="452">
                  <c:v>73.959938366718035</c:v>
                </c:pt>
                <c:pt idx="453">
                  <c:v>22.346368715083798</c:v>
                </c:pt>
                <c:pt idx="454">
                  <c:v>96.590909090909093</c:v>
                </c:pt>
                <c:pt idx="455">
                  <c:v>13.82488479262673</c:v>
                </c:pt>
                <c:pt idx="456">
                  <c:v>62.015503875968989</c:v>
                </c:pt>
                <c:pt idx="457">
                  <c:v>56.547619047619051</c:v>
                </c:pt>
                <c:pt idx="458">
                  <c:v>12.987012987012989</c:v>
                </c:pt>
                <c:pt idx="459">
                  <c:v>85.880640465793306</c:v>
                </c:pt>
                <c:pt idx="460">
                  <c:v>47.887323943661968</c:v>
                </c:pt>
                <c:pt idx="461">
                  <c:v>86.440677966101688</c:v>
                </c:pt>
                <c:pt idx="462">
                  <c:v>45.161290322580641</c:v>
                </c:pt>
                <c:pt idx="463">
                  <c:v>61.271676300578029</c:v>
                </c:pt>
                <c:pt idx="464">
                  <c:v>41.558441558441558</c:v>
                </c:pt>
                <c:pt idx="465">
                  <c:v>27.27272727272727</c:v>
                </c:pt>
                <c:pt idx="466">
                  <c:v>22.222222222222221</c:v>
                </c:pt>
                <c:pt idx="467">
                  <c:v>67.79661016949153</c:v>
                </c:pt>
                <c:pt idx="468">
                  <c:v>29.166666666666668</c:v>
                </c:pt>
                <c:pt idx="469">
                  <c:v>24.390243902439025</c:v>
                </c:pt>
                <c:pt idx="470">
                  <c:v>33.492822966507177</c:v>
                </c:pt>
                <c:pt idx="471">
                  <c:v>60.606060606060609</c:v>
                </c:pt>
                <c:pt idx="472">
                  <c:v>5.1282051282051286</c:v>
                </c:pt>
                <c:pt idx="473">
                  <c:v>36.496350364963497</c:v>
                </c:pt>
                <c:pt idx="474">
                  <c:v>36.84210526315789</c:v>
                </c:pt>
                <c:pt idx="475">
                  <c:v>38.560411311053983</c:v>
                </c:pt>
                <c:pt idx="476">
                  <c:v>35.714285714285715</c:v>
                </c:pt>
                <c:pt idx="477">
                  <c:v>72.348860257680883</c:v>
                </c:pt>
                <c:pt idx="478">
                  <c:v>63.15789473684211</c:v>
                </c:pt>
                <c:pt idx="479">
                  <c:v>12.987012987012989</c:v>
                </c:pt>
                <c:pt idx="480">
                  <c:v>28.571428571428569</c:v>
                </c:pt>
                <c:pt idx="481">
                  <c:v>65.727699530516432</c:v>
                </c:pt>
                <c:pt idx="482">
                  <c:v>36.203522504892369</c:v>
                </c:pt>
                <c:pt idx="483">
                  <c:v>70.572569906790946</c:v>
                </c:pt>
                <c:pt idx="484">
                  <c:v>49.723756906077348</c:v>
                </c:pt>
                <c:pt idx="485">
                  <c:v>51.886792452830193</c:v>
                </c:pt>
                <c:pt idx="486">
                  <c:v>45.826513911620296</c:v>
                </c:pt>
                <c:pt idx="487">
                  <c:v>44.217687074829932</c:v>
                </c:pt>
                <c:pt idx="488">
                  <c:v>39.145907473309606</c:v>
                </c:pt>
                <c:pt idx="489">
                  <c:v>50.19305019305019</c:v>
                </c:pt>
                <c:pt idx="490">
                  <c:v>85.62450903377848</c:v>
                </c:pt>
                <c:pt idx="491">
                  <c:v>61.494796594134343</c:v>
                </c:pt>
                <c:pt idx="492">
                  <c:v>31.674208144796378</c:v>
                </c:pt>
                <c:pt idx="493">
                  <c:v>21.052631578947366</c:v>
                </c:pt>
                <c:pt idx="494">
                  <c:v>162.60162601626016</c:v>
                </c:pt>
                <c:pt idx="495">
                  <c:v>73.065902578796567</c:v>
                </c:pt>
                <c:pt idx="496">
                  <c:v>39.634146341463413</c:v>
                </c:pt>
                <c:pt idx="497">
                  <c:v>36.571428571428577</c:v>
                </c:pt>
                <c:pt idx="498">
                  <c:v>52.790346907993964</c:v>
                </c:pt>
                <c:pt idx="499">
                  <c:v>28.159790438768827</c:v>
                </c:pt>
                <c:pt idx="500">
                  <c:v>96.441947565543074</c:v>
                </c:pt>
                <c:pt idx="501">
                  <c:v>66.29055007052186</c:v>
                </c:pt>
                <c:pt idx="502">
                  <c:v>27.34375</c:v>
                </c:pt>
                <c:pt idx="503">
                  <c:v>39.421813403416557</c:v>
                </c:pt>
                <c:pt idx="504">
                  <c:v>48.103607770582791</c:v>
                </c:pt>
                <c:pt idx="505">
                  <c:v>34.08146300914381</c:v>
                </c:pt>
                <c:pt idx="506">
                  <c:v>37.433155080213901</c:v>
                </c:pt>
                <c:pt idx="507">
                  <c:v>34.042553191489361</c:v>
                </c:pt>
                <c:pt idx="508">
                  <c:v>35.928143712574851</c:v>
                </c:pt>
                <c:pt idx="509">
                  <c:v>0</c:v>
                </c:pt>
                <c:pt idx="510">
                  <c:v>33.175355450236971</c:v>
                </c:pt>
                <c:pt idx="511">
                  <c:v>22.900763358778626</c:v>
                </c:pt>
                <c:pt idx="512">
                  <c:v>141.36125654450262</c:v>
                </c:pt>
                <c:pt idx="513">
                  <c:v>32.863849765258216</c:v>
                </c:pt>
                <c:pt idx="514">
                  <c:v>31.141868512110726</c:v>
                </c:pt>
                <c:pt idx="515">
                  <c:v>85.964912280701753</c:v>
                </c:pt>
                <c:pt idx="516">
                  <c:v>80.357142857142861</c:v>
                </c:pt>
                <c:pt idx="517">
                  <c:v>66.298342541436455</c:v>
                </c:pt>
                <c:pt idx="518">
                  <c:v>73.68421052631578</c:v>
                </c:pt>
                <c:pt idx="519">
                  <c:v>39.408866995073893</c:v>
                </c:pt>
                <c:pt idx="520">
                  <c:v>45.977011494252871</c:v>
                </c:pt>
                <c:pt idx="521">
                  <c:v>37.162162162162161</c:v>
                </c:pt>
                <c:pt idx="522">
                  <c:v>63.926940639269404</c:v>
                </c:pt>
                <c:pt idx="523">
                  <c:v>27.397260273972602</c:v>
                </c:pt>
                <c:pt idx="524">
                  <c:v>85.714285714285708</c:v>
                </c:pt>
                <c:pt idx="525">
                  <c:v>85.972850678733025</c:v>
                </c:pt>
                <c:pt idx="526">
                  <c:v>30.76923076923077</c:v>
                </c:pt>
                <c:pt idx="527">
                  <c:v>4.7281323877068555</c:v>
                </c:pt>
                <c:pt idx="528">
                  <c:v>79.824561403508767</c:v>
                </c:pt>
                <c:pt idx="529">
                  <c:v>64.748201438848923</c:v>
                </c:pt>
                <c:pt idx="530">
                  <c:v>33.783783783783782</c:v>
                </c:pt>
                <c:pt idx="531">
                  <c:v>152.69886363636365</c:v>
                </c:pt>
                <c:pt idx="532">
                  <c:v>68.447412353923212</c:v>
                </c:pt>
                <c:pt idx="533">
                  <c:v>92.266666666666666</c:v>
                </c:pt>
                <c:pt idx="534">
                  <c:v>49.941927990708479</c:v>
                </c:pt>
                <c:pt idx="535">
                  <c:v>25.641025641025639</c:v>
                </c:pt>
                <c:pt idx="536">
                  <c:v>45.402951191827469</c:v>
                </c:pt>
                <c:pt idx="537">
                  <c:v>19.512195121951219</c:v>
                </c:pt>
                <c:pt idx="538">
                  <c:v>36.734693877551024</c:v>
                </c:pt>
                <c:pt idx="539">
                  <c:v>31.446540880503143</c:v>
                </c:pt>
                <c:pt idx="540">
                  <c:v>46.783625730994146</c:v>
                </c:pt>
                <c:pt idx="541">
                  <c:v>46.02510460251046</c:v>
                </c:pt>
                <c:pt idx="542">
                  <c:v>159.20398009950247</c:v>
                </c:pt>
                <c:pt idx="543">
                  <c:v>18.348623853211009</c:v>
                </c:pt>
                <c:pt idx="544">
                  <c:v>15.151515151515152</c:v>
                </c:pt>
                <c:pt idx="545">
                  <c:v>5.8651026392961878</c:v>
                </c:pt>
                <c:pt idx="546">
                  <c:v>60.606060606060609</c:v>
                </c:pt>
                <c:pt idx="547">
                  <c:v>80.487804878048777</c:v>
                </c:pt>
                <c:pt idx="548">
                  <c:v>19.672131147540984</c:v>
                </c:pt>
                <c:pt idx="549">
                  <c:v>25.641025641025639</c:v>
                </c:pt>
                <c:pt idx="550">
                  <c:v>46.035805626598467</c:v>
                </c:pt>
                <c:pt idx="551">
                  <c:v>19.801980198019802</c:v>
                </c:pt>
                <c:pt idx="552">
                  <c:v>33.142857142857139</c:v>
                </c:pt>
                <c:pt idx="553">
                  <c:v>37.117903930131007</c:v>
                </c:pt>
                <c:pt idx="554">
                  <c:v>53.892215568862277</c:v>
                </c:pt>
                <c:pt idx="555">
                  <c:v>25.270758122743679</c:v>
                </c:pt>
                <c:pt idx="556">
                  <c:v>24.484536082474225</c:v>
                </c:pt>
                <c:pt idx="557">
                  <c:v>33.057851239669425</c:v>
                </c:pt>
                <c:pt idx="558">
                  <c:v>25.602409638554217</c:v>
                </c:pt>
                <c:pt idx="559">
                  <c:v>42.720139494333047</c:v>
                </c:pt>
                <c:pt idx="560">
                  <c:v>10.08403361344538</c:v>
                </c:pt>
                <c:pt idx="561">
                  <c:v>28.409090909090907</c:v>
                </c:pt>
                <c:pt idx="562">
                  <c:v>28.397565922920894</c:v>
                </c:pt>
                <c:pt idx="563">
                  <c:v>60.306030603060307</c:v>
                </c:pt>
                <c:pt idx="564">
                  <c:v>36.564625850340136</c:v>
                </c:pt>
                <c:pt idx="565">
                  <c:v>51.054384017758046</c:v>
                </c:pt>
                <c:pt idx="566">
                  <c:v>47.781569965870311</c:v>
                </c:pt>
                <c:pt idx="567">
                  <c:v>37.735849056603769</c:v>
                </c:pt>
                <c:pt idx="568">
                  <c:v>30.456852791878173</c:v>
                </c:pt>
                <c:pt idx="569">
                  <c:v>15.09433962264151</c:v>
                </c:pt>
                <c:pt idx="570">
                  <c:v>22.556390977443609</c:v>
                </c:pt>
                <c:pt idx="571">
                  <c:v>56.640625</c:v>
                </c:pt>
                <c:pt idx="572">
                  <c:v>38.585209003215439</c:v>
                </c:pt>
                <c:pt idx="573">
                  <c:v>14.492753623188406</c:v>
                </c:pt>
                <c:pt idx="574">
                  <c:v>13.605442176870747</c:v>
                </c:pt>
                <c:pt idx="575">
                  <c:v>86.816720257234735</c:v>
                </c:pt>
                <c:pt idx="576">
                  <c:v>15.789473684210527</c:v>
                </c:pt>
                <c:pt idx="577">
                  <c:v>31.936127744510976</c:v>
                </c:pt>
                <c:pt idx="578">
                  <c:v>0</c:v>
                </c:pt>
                <c:pt idx="579">
                  <c:v>46.511627906976742</c:v>
                </c:pt>
                <c:pt idx="580">
                  <c:v>60.8</c:v>
                </c:pt>
                <c:pt idx="581">
                  <c:v>27.777777777777775</c:v>
                </c:pt>
                <c:pt idx="582">
                  <c:v>27.56892230576441</c:v>
                </c:pt>
                <c:pt idx="583">
                  <c:v>67.460317460317455</c:v>
                </c:pt>
                <c:pt idx="584">
                  <c:v>61.904761904761905</c:v>
                </c:pt>
                <c:pt idx="585">
                  <c:v>35.211267605633807</c:v>
                </c:pt>
                <c:pt idx="586">
                  <c:v>10.256410256410257</c:v>
                </c:pt>
                <c:pt idx="587">
                  <c:v>39.106145251396647</c:v>
                </c:pt>
                <c:pt idx="588">
                  <c:v>24</c:v>
                </c:pt>
                <c:pt idx="589">
                  <c:v>9.6463022508038598</c:v>
                </c:pt>
                <c:pt idx="590">
                  <c:v>29.166666666666668</c:v>
                </c:pt>
                <c:pt idx="591">
                  <c:v>28.089887640449437</c:v>
                </c:pt>
                <c:pt idx="592">
                  <c:v>45.744281964754407</c:v>
                </c:pt>
                <c:pt idx="593">
                  <c:v>29.965753424657532</c:v>
                </c:pt>
                <c:pt idx="594">
                  <c:v>39.292730844793709</c:v>
                </c:pt>
                <c:pt idx="595">
                  <c:v>29.739776951672862</c:v>
                </c:pt>
                <c:pt idx="596">
                  <c:v>45.871559633027523</c:v>
                </c:pt>
                <c:pt idx="597">
                  <c:v>32.93084522502744</c:v>
                </c:pt>
                <c:pt idx="598">
                  <c:v>43.778801843317972</c:v>
                </c:pt>
                <c:pt idx="599">
                  <c:v>59.796437659033082</c:v>
                </c:pt>
                <c:pt idx="600">
                  <c:v>55.415617128463474</c:v>
                </c:pt>
                <c:pt idx="601">
                  <c:v>50.546448087431692</c:v>
                </c:pt>
                <c:pt idx="602">
                  <c:v>40.669856459330141</c:v>
                </c:pt>
                <c:pt idx="603">
                  <c:v>113.00919842312747</c:v>
                </c:pt>
                <c:pt idx="604">
                  <c:v>86.265607264472195</c:v>
                </c:pt>
                <c:pt idx="605">
                  <c:v>123.19790301441677</c:v>
                </c:pt>
                <c:pt idx="606">
                  <c:v>103.44827586206897</c:v>
                </c:pt>
                <c:pt idx="607">
                  <c:v>68.25938566552901</c:v>
                </c:pt>
                <c:pt idx="608">
                  <c:v>57.851239669421489</c:v>
                </c:pt>
                <c:pt idx="609">
                  <c:v>70.886075949367097</c:v>
                </c:pt>
                <c:pt idx="610">
                  <c:v>49.689440993788814</c:v>
                </c:pt>
                <c:pt idx="611">
                  <c:v>100.17574692442882</c:v>
                </c:pt>
                <c:pt idx="612">
                  <c:v>89.839572192513373</c:v>
                </c:pt>
                <c:pt idx="613">
                  <c:v>125.72373862696443</c:v>
                </c:pt>
                <c:pt idx="614">
                  <c:v>88.145896656534958</c:v>
                </c:pt>
                <c:pt idx="615">
                  <c:v>65.173116089613032</c:v>
                </c:pt>
                <c:pt idx="616">
                  <c:v>48.309178743961354</c:v>
                </c:pt>
                <c:pt idx="617">
                  <c:v>37.31343283582089</c:v>
                </c:pt>
                <c:pt idx="618">
                  <c:v>91.603053435114504</c:v>
                </c:pt>
                <c:pt idx="619">
                  <c:v>46.02510460251046</c:v>
                </c:pt>
                <c:pt idx="620">
                  <c:v>48.903878583473862</c:v>
                </c:pt>
                <c:pt idx="621">
                  <c:v>51.470588235294116</c:v>
                </c:pt>
                <c:pt idx="622">
                  <c:v>51.094890510948908</c:v>
                </c:pt>
                <c:pt idx="623">
                  <c:v>96.866096866096854</c:v>
                </c:pt>
                <c:pt idx="624">
                  <c:v>67.736185383244205</c:v>
                </c:pt>
                <c:pt idx="625">
                  <c:v>71.588366890380314</c:v>
                </c:pt>
                <c:pt idx="626">
                  <c:v>75.757575757575765</c:v>
                </c:pt>
                <c:pt idx="627">
                  <c:v>161.52019002375297</c:v>
                </c:pt>
                <c:pt idx="628">
                  <c:v>96.629213483146074</c:v>
                </c:pt>
                <c:pt idx="629">
                  <c:v>161.35458167330677</c:v>
                </c:pt>
                <c:pt idx="630">
                  <c:v>54.166666666666671</c:v>
                </c:pt>
                <c:pt idx="631">
                  <c:v>57.356608478802997</c:v>
                </c:pt>
                <c:pt idx="632">
                  <c:v>154.21177713229469</c:v>
                </c:pt>
                <c:pt idx="633">
                  <c:v>73.118279569892479</c:v>
                </c:pt>
                <c:pt idx="634">
                  <c:v>110</c:v>
                </c:pt>
                <c:pt idx="635">
                  <c:v>95.477386934673362</c:v>
                </c:pt>
                <c:pt idx="636">
                  <c:v>158.21501014198782</c:v>
                </c:pt>
                <c:pt idx="637">
                  <c:v>80.118694362017806</c:v>
                </c:pt>
                <c:pt idx="638">
                  <c:v>71.729957805907176</c:v>
                </c:pt>
                <c:pt idx="639">
                  <c:v>68.322981366459629</c:v>
                </c:pt>
                <c:pt idx="640">
                  <c:v>46.692607003891048</c:v>
                </c:pt>
                <c:pt idx="641">
                  <c:v>35.573122529644273</c:v>
                </c:pt>
                <c:pt idx="642">
                  <c:v>76.530612244897966</c:v>
                </c:pt>
                <c:pt idx="643">
                  <c:v>121.35922330097088</c:v>
                </c:pt>
                <c:pt idx="644">
                  <c:v>115.64625850340137</c:v>
                </c:pt>
                <c:pt idx="645">
                  <c:v>71.074380165289256</c:v>
                </c:pt>
                <c:pt idx="646">
                  <c:v>190.63545150501673</c:v>
                </c:pt>
                <c:pt idx="647">
                  <c:v>128.9398280802292</c:v>
                </c:pt>
                <c:pt idx="648">
                  <c:v>18.41620626151013</c:v>
                </c:pt>
                <c:pt idx="649">
                  <c:v>177.08909795240729</c:v>
                </c:pt>
                <c:pt idx="650">
                  <c:v>160.42780748663102</c:v>
                </c:pt>
                <c:pt idx="651">
                  <c:v>216.71935370565507</c:v>
                </c:pt>
                <c:pt idx="652">
                  <c:v>21.052631578947366</c:v>
                </c:pt>
                <c:pt idx="653">
                  <c:v>56.13577023498695</c:v>
                </c:pt>
                <c:pt idx="654">
                  <c:v>20.408163265306122</c:v>
                </c:pt>
                <c:pt idx="655">
                  <c:v>36.793692509855454</c:v>
                </c:pt>
                <c:pt idx="656">
                  <c:v>23.376623376623378</c:v>
                </c:pt>
                <c:pt idx="657">
                  <c:v>19.184652278177456</c:v>
                </c:pt>
                <c:pt idx="658">
                  <c:v>32.738095238095241</c:v>
                </c:pt>
                <c:pt idx="659">
                  <c:v>38.605230386052305</c:v>
                </c:pt>
                <c:pt idx="660">
                  <c:v>38.461538461538467</c:v>
                </c:pt>
                <c:pt idx="661">
                  <c:v>16.203703703703702</c:v>
                </c:pt>
                <c:pt idx="662">
                  <c:v>32.128514056224894</c:v>
                </c:pt>
                <c:pt idx="663">
                  <c:v>45.627376425855516</c:v>
                </c:pt>
                <c:pt idx="664">
                  <c:v>52.631578947368418</c:v>
                </c:pt>
                <c:pt idx="665">
                  <c:v>72.590738423028782</c:v>
                </c:pt>
                <c:pt idx="666">
                  <c:v>15.290519877675841</c:v>
                </c:pt>
                <c:pt idx="667">
                  <c:v>28.517110266159698</c:v>
                </c:pt>
                <c:pt idx="668">
                  <c:v>23.952095808383234</c:v>
                </c:pt>
                <c:pt idx="669">
                  <c:v>66.147859922178995</c:v>
                </c:pt>
                <c:pt idx="670">
                  <c:v>5.6980056980056979</c:v>
                </c:pt>
                <c:pt idx="671">
                  <c:v>26.785714285714285</c:v>
                </c:pt>
                <c:pt idx="672">
                  <c:v>96.296296296296291</c:v>
                </c:pt>
                <c:pt idx="673">
                  <c:v>16.420361247947454</c:v>
                </c:pt>
                <c:pt idx="674">
                  <c:v>25.669642857142858</c:v>
                </c:pt>
                <c:pt idx="675">
                  <c:v>46.212482134349692</c:v>
                </c:pt>
                <c:pt idx="676">
                  <c:v>41.07648725212465</c:v>
                </c:pt>
                <c:pt idx="677">
                  <c:v>10.46337817638266</c:v>
                </c:pt>
                <c:pt idx="678">
                  <c:v>21.680216802168022</c:v>
                </c:pt>
                <c:pt idx="679">
                  <c:v>27.600849256900212</c:v>
                </c:pt>
                <c:pt idx="680">
                  <c:v>65.753424657534239</c:v>
                </c:pt>
                <c:pt idx="681">
                  <c:v>13.266998341625207</c:v>
                </c:pt>
                <c:pt idx="682">
                  <c:v>14.084507042253522</c:v>
                </c:pt>
                <c:pt idx="683">
                  <c:v>43.126684636118604</c:v>
                </c:pt>
                <c:pt idx="684">
                  <c:v>48.063462435837607</c:v>
                </c:pt>
                <c:pt idx="685">
                  <c:v>10.230179028132993</c:v>
                </c:pt>
                <c:pt idx="686">
                  <c:v>65.727699530516432</c:v>
                </c:pt>
                <c:pt idx="687">
                  <c:v>96.385542168674704</c:v>
                </c:pt>
                <c:pt idx="688">
                  <c:v>50.574712643678161</c:v>
                </c:pt>
                <c:pt idx="689">
                  <c:v>41.666666666666664</c:v>
                </c:pt>
                <c:pt idx="690">
                  <c:v>32.418952618453865</c:v>
                </c:pt>
                <c:pt idx="691">
                  <c:v>43.624161073825505</c:v>
                </c:pt>
                <c:pt idx="692">
                  <c:v>19.817073170731707</c:v>
                </c:pt>
                <c:pt idx="693">
                  <c:v>39.735099337748345</c:v>
                </c:pt>
                <c:pt idx="694">
                  <c:v>39.292730844793709</c:v>
                </c:pt>
                <c:pt idx="695">
                  <c:v>54.794520547945204</c:v>
                </c:pt>
                <c:pt idx="696">
                  <c:v>52.02312138728324</c:v>
                </c:pt>
                <c:pt idx="697">
                  <c:v>52.293577981651381</c:v>
                </c:pt>
                <c:pt idx="698">
                  <c:v>37.696335078534034</c:v>
                </c:pt>
                <c:pt idx="699">
                  <c:v>59.869590989922941</c:v>
                </c:pt>
                <c:pt idx="700">
                  <c:v>32.258064516129032</c:v>
                </c:pt>
                <c:pt idx="701">
                  <c:v>47.091412742382275</c:v>
                </c:pt>
                <c:pt idx="702">
                  <c:v>43.356643356643353</c:v>
                </c:pt>
                <c:pt idx="703">
                  <c:v>28.846153846153847</c:v>
                </c:pt>
                <c:pt idx="704">
                  <c:v>25.915996425379806</c:v>
                </c:pt>
                <c:pt idx="705">
                  <c:v>71.566731141199227</c:v>
                </c:pt>
                <c:pt idx="706">
                  <c:v>40.749796251018743</c:v>
                </c:pt>
                <c:pt idx="707">
                  <c:v>20.833333333333332</c:v>
                </c:pt>
                <c:pt idx="708">
                  <c:v>25.362318840579711</c:v>
                </c:pt>
                <c:pt idx="709">
                  <c:v>18.823529411764703</c:v>
                </c:pt>
                <c:pt idx="710">
                  <c:v>48.843187660668377</c:v>
                </c:pt>
                <c:pt idx="711">
                  <c:v>11.79245283018868</c:v>
                </c:pt>
                <c:pt idx="712">
                  <c:v>62.158469945355193</c:v>
                </c:pt>
                <c:pt idx="713">
                  <c:v>35.087719298245609</c:v>
                </c:pt>
                <c:pt idx="714">
                  <c:v>29.288702928870293</c:v>
                </c:pt>
                <c:pt idx="715">
                  <c:v>48.765041165294491</c:v>
                </c:pt>
                <c:pt idx="716">
                  <c:v>23.131672597864767</c:v>
                </c:pt>
                <c:pt idx="717">
                  <c:v>38.297872340425535</c:v>
                </c:pt>
                <c:pt idx="718">
                  <c:v>71.428571428571431</c:v>
                </c:pt>
                <c:pt idx="719">
                  <c:v>35.555555555555557</c:v>
                </c:pt>
                <c:pt idx="720">
                  <c:v>37.41999015263417</c:v>
                </c:pt>
                <c:pt idx="721">
                  <c:v>31.746031746031743</c:v>
                </c:pt>
                <c:pt idx="722">
                  <c:v>22.573363431151243</c:v>
                </c:pt>
                <c:pt idx="723">
                  <c:v>19.87577639751553</c:v>
                </c:pt>
                <c:pt idx="724">
                  <c:v>12.591815320041974</c:v>
                </c:pt>
                <c:pt idx="725">
                  <c:v>31.407739764441953</c:v>
                </c:pt>
                <c:pt idx="726">
                  <c:v>25.445292620865139</c:v>
                </c:pt>
                <c:pt idx="727">
                  <c:v>59.740259740259738</c:v>
                </c:pt>
                <c:pt idx="728">
                  <c:v>17.727639000805802</c:v>
                </c:pt>
                <c:pt idx="729">
                  <c:v>53.624627606752732</c:v>
                </c:pt>
                <c:pt idx="730">
                  <c:v>14.37908496732026</c:v>
                </c:pt>
                <c:pt idx="731">
                  <c:v>53.12084993359894</c:v>
                </c:pt>
                <c:pt idx="732">
                  <c:v>22.274022274022276</c:v>
                </c:pt>
                <c:pt idx="733">
                  <c:v>91.277890466531446</c:v>
                </c:pt>
                <c:pt idx="734">
                  <c:v>40.836653386454181</c:v>
                </c:pt>
                <c:pt idx="735">
                  <c:v>109.75012248897599</c:v>
                </c:pt>
                <c:pt idx="736">
                  <c:v>20.952380952380953</c:v>
                </c:pt>
                <c:pt idx="737">
                  <c:v>11.111111111111111</c:v>
                </c:pt>
                <c:pt idx="738">
                  <c:v>43.478260869565219</c:v>
                </c:pt>
                <c:pt idx="739">
                  <c:v>42.296072507552871</c:v>
                </c:pt>
                <c:pt idx="740">
                  <c:v>54.347826086956523</c:v>
                </c:pt>
                <c:pt idx="741">
                  <c:v>23.809523809523807</c:v>
                </c:pt>
                <c:pt idx="742">
                  <c:v>40.358744394618832</c:v>
                </c:pt>
                <c:pt idx="743">
                  <c:v>17.543859649122805</c:v>
                </c:pt>
                <c:pt idx="744">
                  <c:v>77.2005772005772</c:v>
                </c:pt>
                <c:pt idx="745">
                  <c:v>14.749262536873156</c:v>
                </c:pt>
                <c:pt idx="746">
                  <c:v>25.252525252525253</c:v>
                </c:pt>
                <c:pt idx="747">
                  <c:v>32.069970845481052</c:v>
                </c:pt>
                <c:pt idx="748">
                  <c:v>25.380710659898476</c:v>
                </c:pt>
                <c:pt idx="749">
                  <c:v>51.083591331269346</c:v>
                </c:pt>
                <c:pt idx="750">
                  <c:v>42.452830188679243</c:v>
                </c:pt>
                <c:pt idx="751">
                  <c:v>42.553191489361701</c:v>
                </c:pt>
                <c:pt idx="752">
                  <c:v>59.322033898305087</c:v>
                </c:pt>
                <c:pt idx="753">
                  <c:v>6.2111801242236018</c:v>
                </c:pt>
                <c:pt idx="754">
                  <c:v>12.539184952978056</c:v>
                </c:pt>
                <c:pt idx="755">
                  <c:v>14.084507042253522</c:v>
                </c:pt>
                <c:pt idx="756">
                  <c:v>18.779342723004696</c:v>
                </c:pt>
                <c:pt idx="757">
                  <c:v>11.494252873563218</c:v>
                </c:pt>
                <c:pt idx="758">
                  <c:v>21.739130434782609</c:v>
                </c:pt>
                <c:pt idx="759">
                  <c:v>18.575851393188852</c:v>
                </c:pt>
                <c:pt idx="760">
                  <c:v>18.918918918918919</c:v>
                </c:pt>
                <c:pt idx="761">
                  <c:v>85.545722713864308</c:v>
                </c:pt>
                <c:pt idx="762">
                  <c:v>19.801980198019802</c:v>
                </c:pt>
                <c:pt idx="763">
                  <c:v>27.491408934707902</c:v>
                </c:pt>
                <c:pt idx="764">
                  <c:v>43.859649122807014</c:v>
                </c:pt>
                <c:pt idx="765">
                  <c:v>54.380664652567972</c:v>
                </c:pt>
                <c:pt idx="766">
                  <c:v>22.556390977443609</c:v>
                </c:pt>
                <c:pt idx="767">
                  <c:v>35.587188612099645</c:v>
                </c:pt>
                <c:pt idx="768">
                  <c:v>39.634146341463413</c:v>
                </c:pt>
                <c:pt idx="769">
                  <c:v>64.102564102564102</c:v>
                </c:pt>
                <c:pt idx="770">
                  <c:v>32.258064516129032</c:v>
                </c:pt>
                <c:pt idx="771">
                  <c:v>22.900763358778626</c:v>
                </c:pt>
                <c:pt idx="772">
                  <c:v>39.0625</c:v>
                </c:pt>
                <c:pt idx="773">
                  <c:v>40.816326530612244</c:v>
                </c:pt>
                <c:pt idx="774">
                  <c:v>64.516129032258064</c:v>
                </c:pt>
                <c:pt idx="775">
                  <c:v>46.511627906976742</c:v>
                </c:pt>
                <c:pt idx="776">
                  <c:v>7.9365079365079358</c:v>
                </c:pt>
                <c:pt idx="777">
                  <c:v>26.315789473684209</c:v>
                </c:pt>
                <c:pt idx="778">
                  <c:v>8.5714285714285712</c:v>
                </c:pt>
                <c:pt idx="779">
                  <c:v>85.798816568047329</c:v>
                </c:pt>
                <c:pt idx="780">
                  <c:v>27.210884353741495</c:v>
                </c:pt>
                <c:pt idx="781">
                  <c:v>30.162412993039442</c:v>
                </c:pt>
                <c:pt idx="782">
                  <c:v>54.054054054054056</c:v>
                </c:pt>
                <c:pt idx="783">
                  <c:v>33.994334277620403</c:v>
                </c:pt>
                <c:pt idx="784">
                  <c:v>34.146341463414636</c:v>
                </c:pt>
                <c:pt idx="785">
                  <c:v>43.388429752066116</c:v>
                </c:pt>
                <c:pt idx="786">
                  <c:v>16.129032258064516</c:v>
                </c:pt>
                <c:pt idx="787">
                  <c:v>5.1813471502590671</c:v>
                </c:pt>
                <c:pt idx="788">
                  <c:v>23.148148148148145</c:v>
                </c:pt>
                <c:pt idx="789">
                  <c:v>71.428571428571431</c:v>
                </c:pt>
                <c:pt idx="790">
                  <c:v>20.134228187919462</c:v>
                </c:pt>
                <c:pt idx="791">
                  <c:v>45.161290322580641</c:v>
                </c:pt>
                <c:pt idx="792">
                  <c:v>29.197080291970803</c:v>
                </c:pt>
                <c:pt idx="793">
                  <c:v>22.471910112359549</c:v>
                </c:pt>
                <c:pt idx="794">
                  <c:v>30.927835051546392</c:v>
                </c:pt>
                <c:pt idx="795">
                  <c:v>59.25925925925926</c:v>
                </c:pt>
                <c:pt idx="796">
                  <c:v>91.370558375634516</c:v>
                </c:pt>
                <c:pt idx="797">
                  <c:v>15.625</c:v>
                </c:pt>
                <c:pt idx="798">
                  <c:v>81.76100628930817</c:v>
                </c:pt>
                <c:pt idx="799">
                  <c:v>5.4945054945054945</c:v>
                </c:pt>
                <c:pt idx="800">
                  <c:v>116.31016042780749</c:v>
                </c:pt>
                <c:pt idx="801">
                  <c:v>23.255813953488371</c:v>
                </c:pt>
                <c:pt idx="802">
                  <c:v>0</c:v>
                </c:pt>
                <c:pt idx="803">
                  <c:v>30.150753768844218</c:v>
                </c:pt>
                <c:pt idx="804">
                  <c:v>35.019455252918291</c:v>
                </c:pt>
                <c:pt idx="805">
                  <c:v>25.735294117647058</c:v>
                </c:pt>
                <c:pt idx="806">
                  <c:v>46.948356807511736</c:v>
                </c:pt>
                <c:pt idx="807">
                  <c:v>20.833333333333332</c:v>
                </c:pt>
                <c:pt idx="808">
                  <c:v>86.538461538461533</c:v>
                </c:pt>
                <c:pt idx="809">
                  <c:v>14.492753623188406</c:v>
                </c:pt>
                <c:pt idx="810">
                  <c:v>49.822064056939503</c:v>
                </c:pt>
                <c:pt idx="811">
                  <c:v>33.472803347280333</c:v>
                </c:pt>
                <c:pt idx="812">
                  <c:v>46.391752577319586</c:v>
                </c:pt>
                <c:pt idx="813">
                  <c:v>50.420168067226889</c:v>
                </c:pt>
                <c:pt idx="814">
                  <c:v>28.735632183908045</c:v>
                </c:pt>
                <c:pt idx="815">
                  <c:v>42.63565891472868</c:v>
                </c:pt>
                <c:pt idx="816">
                  <c:v>39.473684210526315</c:v>
                </c:pt>
                <c:pt idx="817">
                  <c:v>23.622047244094489</c:v>
                </c:pt>
                <c:pt idx="818">
                  <c:v>50.890585241730278</c:v>
                </c:pt>
                <c:pt idx="819">
                  <c:v>17.857142857142858</c:v>
                </c:pt>
                <c:pt idx="820">
                  <c:v>21.660649819494584</c:v>
                </c:pt>
                <c:pt idx="821">
                  <c:v>20.689655172413794</c:v>
                </c:pt>
                <c:pt idx="822">
                  <c:v>103.44827586206897</c:v>
                </c:pt>
                <c:pt idx="823">
                  <c:v>35.087719298245609</c:v>
                </c:pt>
                <c:pt idx="824">
                  <c:v>20.477815699658702</c:v>
                </c:pt>
                <c:pt idx="825">
                  <c:v>97.014925373134332</c:v>
                </c:pt>
                <c:pt idx="826">
                  <c:v>27.950310559006212</c:v>
                </c:pt>
                <c:pt idx="827">
                  <c:v>12.048192771084338</c:v>
                </c:pt>
                <c:pt idx="828">
                  <c:v>45.871559633027523</c:v>
                </c:pt>
                <c:pt idx="829">
                  <c:v>57.851239669421489</c:v>
                </c:pt>
                <c:pt idx="830">
                  <c:v>22.900763358778626</c:v>
                </c:pt>
                <c:pt idx="831">
                  <c:v>16.260162601626018</c:v>
                </c:pt>
                <c:pt idx="832">
                  <c:v>43.90243902439024</c:v>
                </c:pt>
                <c:pt idx="833">
                  <c:v>67.961165048543691</c:v>
                </c:pt>
                <c:pt idx="834">
                  <c:v>44.943820224719097</c:v>
                </c:pt>
                <c:pt idx="835">
                  <c:v>41.42011834319527</c:v>
                </c:pt>
                <c:pt idx="836">
                  <c:v>59.633027522935784</c:v>
                </c:pt>
                <c:pt idx="837">
                  <c:v>20.771513353115726</c:v>
                </c:pt>
                <c:pt idx="838">
                  <c:v>74.626865671641781</c:v>
                </c:pt>
                <c:pt idx="839">
                  <c:v>11.111111111111111</c:v>
                </c:pt>
                <c:pt idx="840">
                  <c:v>64.516129032258064</c:v>
                </c:pt>
                <c:pt idx="841">
                  <c:v>35.714285714285715</c:v>
                </c:pt>
                <c:pt idx="842">
                  <c:v>53.571428571428569</c:v>
                </c:pt>
                <c:pt idx="843">
                  <c:v>21.660649819494584</c:v>
                </c:pt>
                <c:pt idx="844">
                  <c:v>7.1428571428571423</c:v>
                </c:pt>
                <c:pt idx="845">
                  <c:v>6.024096385542169</c:v>
                </c:pt>
                <c:pt idx="846">
                  <c:v>7.3529411764705879</c:v>
                </c:pt>
                <c:pt idx="847">
                  <c:v>15.037593984962406</c:v>
                </c:pt>
                <c:pt idx="848">
                  <c:v>20.408163265306122</c:v>
                </c:pt>
                <c:pt idx="849">
                  <c:v>59.523809523809518</c:v>
                </c:pt>
                <c:pt idx="850">
                  <c:v>7.3800738007380069</c:v>
                </c:pt>
                <c:pt idx="851">
                  <c:v>0</c:v>
                </c:pt>
                <c:pt idx="852">
                  <c:v>12.195121951219512</c:v>
                </c:pt>
                <c:pt idx="853">
                  <c:v>0</c:v>
                </c:pt>
                <c:pt idx="854">
                  <c:v>50.125313283208015</c:v>
                </c:pt>
                <c:pt idx="855">
                  <c:v>12.345679012345679</c:v>
                </c:pt>
                <c:pt idx="856">
                  <c:v>144.73684210526315</c:v>
                </c:pt>
                <c:pt idx="857">
                  <c:v>0</c:v>
                </c:pt>
                <c:pt idx="858">
                  <c:v>18.018018018018019</c:v>
                </c:pt>
                <c:pt idx="859">
                  <c:v>68.181818181818173</c:v>
                </c:pt>
                <c:pt idx="860">
                  <c:v>0</c:v>
                </c:pt>
                <c:pt idx="861">
                  <c:v>42.89544235924933</c:v>
                </c:pt>
                <c:pt idx="862">
                  <c:v>27.522935779816514</c:v>
                </c:pt>
                <c:pt idx="863">
                  <c:v>10.204081632653061</c:v>
                </c:pt>
                <c:pt idx="864">
                  <c:v>13.605442176870747</c:v>
                </c:pt>
                <c:pt idx="865">
                  <c:v>0</c:v>
                </c:pt>
                <c:pt idx="866">
                  <c:v>16.666666666666668</c:v>
                </c:pt>
                <c:pt idx="867">
                  <c:v>16.393442622950822</c:v>
                </c:pt>
                <c:pt idx="868">
                  <c:v>46.052631578947363</c:v>
                </c:pt>
                <c:pt idx="869">
                  <c:v>77.235772357723576</c:v>
                </c:pt>
                <c:pt idx="870">
                  <c:v>11.71875</c:v>
                </c:pt>
                <c:pt idx="871">
                  <c:v>10.695187165775401</c:v>
                </c:pt>
                <c:pt idx="872">
                  <c:v>13.888888888888888</c:v>
                </c:pt>
                <c:pt idx="873">
                  <c:v>19.736842105263158</c:v>
                </c:pt>
                <c:pt idx="874">
                  <c:v>28.169014084507044</c:v>
                </c:pt>
                <c:pt idx="875">
                  <c:v>12.224938875305625</c:v>
                </c:pt>
                <c:pt idx="876">
                  <c:v>44.598612487611497</c:v>
                </c:pt>
                <c:pt idx="877">
                  <c:v>45.945945945945951</c:v>
                </c:pt>
                <c:pt idx="878">
                  <c:v>61.688311688311686</c:v>
                </c:pt>
                <c:pt idx="879">
                  <c:v>18.050541516245488</c:v>
                </c:pt>
                <c:pt idx="880">
                  <c:v>31.563845050215207</c:v>
                </c:pt>
                <c:pt idx="881">
                  <c:v>39.0625</c:v>
                </c:pt>
                <c:pt idx="882">
                  <c:v>29.508196721311478</c:v>
                </c:pt>
                <c:pt idx="883">
                  <c:v>45.248868778280539</c:v>
                </c:pt>
                <c:pt idx="884">
                  <c:v>31.078610603290677</c:v>
                </c:pt>
                <c:pt idx="885">
                  <c:v>25.943396226415096</c:v>
                </c:pt>
                <c:pt idx="886">
                  <c:v>60.975609756097562</c:v>
                </c:pt>
                <c:pt idx="887">
                  <c:v>25.210084033613445</c:v>
                </c:pt>
                <c:pt idx="888">
                  <c:v>27.331189710610932</c:v>
                </c:pt>
                <c:pt idx="889">
                  <c:v>45.364891518737679</c:v>
                </c:pt>
                <c:pt idx="890">
                  <c:v>70.737913486005084</c:v>
                </c:pt>
                <c:pt idx="891">
                  <c:v>25.5500354861604</c:v>
                </c:pt>
                <c:pt idx="892">
                  <c:v>48.558421851289836</c:v>
                </c:pt>
                <c:pt idx="893">
                  <c:v>46.357615894039739</c:v>
                </c:pt>
                <c:pt idx="894">
                  <c:v>32.94367693942614</c:v>
                </c:pt>
                <c:pt idx="895">
                  <c:v>46.235138705416119</c:v>
                </c:pt>
                <c:pt idx="896">
                  <c:v>43.429844097995542</c:v>
                </c:pt>
                <c:pt idx="897">
                  <c:v>28.43216896831844</c:v>
                </c:pt>
                <c:pt idx="898">
                  <c:v>52.173913043478258</c:v>
                </c:pt>
                <c:pt idx="899">
                  <c:v>28.75629043853343</c:v>
                </c:pt>
                <c:pt idx="900">
                  <c:v>31.674208144796378</c:v>
                </c:pt>
                <c:pt idx="901">
                  <c:v>67.79661016949153</c:v>
                </c:pt>
                <c:pt idx="902">
                  <c:v>29.850746268656717</c:v>
                </c:pt>
                <c:pt idx="903">
                  <c:v>47.029702970297031</c:v>
                </c:pt>
                <c:pt idx="904">
                  <c:v>72.890025575447581</c:v>
                </c:pt>
                <c:pt idx="905">
                  <c:v>36.290322580645167</c:v>
                </c:pt>
                <c:pt idx="906">
                  <c:v>31.900138696255201</c:v>
                </c:pt>
                <c:pt idx="907">
                  <c:v>41.248606465997767</c:v>
                </c:pt>
                <c:pt idx="908">
                  <c:v>40.210627094303497</c:v>
                </c:pt>
                <c:pt idx="909">
                  <c:v>17.002518891687657</c:v>
                </c:pt>
                <c:pt idx="910">
                  <c:v>0</c:v>
                </c:pt>
                <c:pt idx="911">
                  <c:v>33.928571428571423</c:v>
                </c:pt>
                <c:pt idx="912">
                  <c:v>14.084507042253522</c:v>
                </c:pt>
                <c:pt idx="913">
                  <c:v>49.723756906077348</c:v>
                </c:pt>
                <c:pt idx="914">
                  <c:v>0</c:v>
                </c:pt>
                <c:pt idx="915">
                  <c:v>56.53710247349823</c:v>
                </c:pt>
                <c:pt idx="916">
                  <c:v>31.180400890868597</c:v>
                </c:pt>
                <c:pt idx="917">
                  <c:v>58.252427184466022</c:v>
                </c:pt>
                <c:pt idx="918">
                  <c:v>18.18181818181818</c:v>
                </c:pt>
                <c:pt idx="919">
                  <c:v>22.346368715083798</c:v>
                </c:pt>
                <c:pt idx="920">
                  <c:v>16.611295681063122</c:v>
                </c:pt>
                <c:pt idx="921">
                  <c:v>50.488599348534201</c:v>
                </c:pt>
                <c:pt idx="922">
                  <c:v>12.658227848101266</c:v>
                </c:pt>
                <c:pt idx="923">
                  <c:v>44.444444444444443</c:v>
                </c:pt>
                <c:pt idx="924">
                  <c:v>14.925373134328359</c:v>
                </c:pt>
                <c:pt idx="925">
                  <c:v>22.900763358778626</c:v>
                </c:pt>
                <c:pt idx="926">
                  <c:v>75.949367088607602</c:v>
                </c:pt>
                <c:pt idx="927">
                  <c:v>46.59498207885305</c:v>
                </c:pt>
                <c:pt idx="928">
                  <c:v>35.127055306427508</c:v>
                </c:pt>
                <c:pt idx="929">
                  <c:v>43.939393939393938</c:v>
                </c:pt>
                <c:pt idx="930">
                  <c:v>14.925373134328359</c:v>
                </c:pt>
                <c:pt idx="931">
                  <c:v>53.130929791271349</c:v>
                </c:pt>
                <c:pt idx="932">
                  <c:v>33.304119193689743</c:v>
                </c:pt>
                <c:pt idx="933">
                  <c:v>27.837259100642395</c:v>
                </c:pt>
                <c:pt idx="934">
                  <c:v>22.431259044862518</c:v>
                </c:pt>
                <c:pt idx="935">
                  <c:v>28.776978417266189</c:v>
                </c:pt>
                <c:pt idx="936">
                  <c:v>45.410628019323667</c:v>
                </c:pt>
                <c:pt idx="937">
                  <c:v>29.197080291970803</c:v>
                </c:pt>
                <c:pt idx="938">
                  <c:v>16.949152542372882</c:v>
                </c:pt>
                <c:pt idx="939">
                  <c:v>70.707070707070699</c:v>
                </c:pt>
                <c:pt idx="940">
                  <c:v>37.037037037037038</c:v>
                </c:pt>
                <c:pt idx="941">
                  <c:v>23.877745940783189</c:v>
                </c:pt>
                <c:pt idx="942">
                  <c:v>14.084507042253522</c:v>
                </c:pt>
                <c:pt idx="943">
                  <c:v>32.219570405727929</c:v>
                </c:pt>
                <c:pt idx="944">
                  <c:v>15.765765765765764</c:v>
                </c:pt>
                <c:pt idx="945">
                  <c:v>60.053981106612682</c:v>
                </c:pt>
                <c:pt idx="946">
                  <c:v>106.14525139664805</c:v>
                </c:pt>
                <c:pt idx="947">
                  <c:v>29.810298102981029</c:v>
                </c:pt>
                <c:pt idx="948">
                  <c:v>110.32608695652173</c:v>
                </c:pt>
                <c:pt idx="949">
                  <c:v>41.158536585365859</c:v>
                </c:pt>
                <c:pt idx="950">
                  <c:v>48.128342245989302</c:v>
                </c:pt>
                <c:pt idx="951">
                  <c:v>22.058823529411764</c:v>
                </c:pt>
                <c:pt idx="952">
                  <c:v>25.745257452574528</c:v>
                </c:pt>
                <c:pt idx="953">
                  <c:v>21.621621621621621</c:v>
                </c:pt>
                <c:pt idx="954">
                  <c:v>15.65217391304348</c:v>
                </c:pt>
                <c:pt idx="955">
                  <c:v>49.808429118773944</c:v>
                </c:pt>
                <c:pt idx="956">
                  <c:v>40.650406504065039</c:v>
                </c:pt>
                <c:pt idx="957">
                  <c:v>27.338129496402875</c:v>
                </c:pt>
                <c:pt idx="958">
                  <c:v>66.387141858839968</c:v>
                </c:pt>
                <c:pt idx="959">
                  <c:v>58.823529411764703</c:v>
                </c:pt>
                <c:pt idx="960">
                  <c:v>35.447761194029852</c:v>
                </c:pt>
                <c:pt idx="961">
                  <c:v>21.09704641350211</c:v>
                </c:pt>
                <c:pt idx="962">
                  <c:v>21.668472372697725</c:v>
                </c:pt>
                <c:pt idx="963">
                  <c:v>75.539568345323744</c:v>
                </c:pt>
                <c:pt idx="964">
                  <c:v>80.024067388688323</c:v>
                </c:pt>
                <c:pt idx="965">
                  <c:v>12.76207839562443</c:v>
                </c:pt>
                <c:pt idx="966">
                  <c:v>10.443864229765014</c:v>
                </c:pt>
                <c:pt idx="967">
                  <c:v>58.974358974358971</c:v>
                </c:pt>
                <c:pt idx="968">
                  <c:v>49.70178926441352</c:v>
                </c:pt>
                <c:pt idx="969">
                  <c:v>6.9444444444444438</c:v>
                </c:pt>
                <c:pt idx="970">
                  <c:v>10.638297872340425</c:v>
                </c:pt>
                <c:pt idx="971">
                  <c:v>32.383419689119165</c:v>
                </c:pt>
                <c:pt idx="972">
                  <c:v>11.627906976744185</c:v>
                </c:pt>
                <c:pt idx="973">
                  <c:v>49.528301886792455</c:v>
                </c:pt>
                <c:pt idx="974">
                  <c:v>53.648068669527902</c:v>
                </c:pt>
                <c:pt idx="975">
                  <c:v>13.483146067415731</c:v>
                </c:pt>
                <c:pt idx="976">
                  <c:v>34.482758620689651</c:v>
                </c:pt>
                <c:pt idx="977">
                  <c:v>10.741138560687434</c:v>
                </c:pt>
                <c:pt idx="978">
                  <c:v>36.496350364963497</c:v>
                </c:pt>
                <c:pt idx="979">
                  <c:v>50.475493782004385</c:v>
                </c:pt>
                <c:pt idx="980">
                  <c:v>58.823529411764703</c:v>
                </c:pt>
                <c:pt idx="981">
                  <c:v>22.556390977443609</c:v>
                </c:pt>
                <c:pt idx="982">
                  <c:v>58.823529411764703</c:v>
                </c:pt>
                <c:pt idx="983">
                  <c:v>49.278846153846153</c:v>
                </c:pt>
                <c:pt idx="984">
                  <c:v>21.491782553729454</c:v>
                </c:pt>
                <c:pt idx="985">
                  <c:v>34.682080924855491</c:v>
                </c:pt>
                <c:pt idx="986">
                  <c:v>45.120671563483732</c:v>
                </c:pt>
                <c:pt idx="987">
                  <c:v>13.513513513513514</c:v>
                </c:pt>
                <c:pt idx="988">
                  <c:v>30.666666666666664</c:v>
                </c:pt>
                <c:pt idx="989">
                  <c:v>15.895953757225433</c:v>
                </c:pt>
                <c:pt idx="990">
                  <c:v>8.3612040133779253</c:v>
                </c:pt>
                <c:pt idx="991">
                  <c:v>25.477707006369428</c:v>
                </c:pt>
                <c:pt idx="992">
                  <c:v>22.309711286089239</c:v>
                </c:pt>
                <c:pt idx="993">
                  <c:v>50.554323725055433</c:v>
                </c:pt>
                <c:pt idx="994">
                  <c:v>46.118370484242888</c:v>
                </c:pt>
                <c:pt idx="995">
                  <c:v>20.440251572327043</c:v>
                </c:pt>
                <c:pt idx="996">
                  <c:v>66.783831282952548</c:v>
                </c:pt>
                <c:pt idx="997">
                  <c:v>16.666666666666668</c:v>
                </c:pt>
                <c:pt idx="998">
                  <c:v>24.570024570024568</c:v>
                </c:pt>
                <c:pt idx="999">
                  <c:v>38.961038961038959</c:v>
                </c:pt>
                <c:pt idx="1000">
                  <c:v>39.426523297491038</c:v>
                </c:pt>
                <c:pt idx="1001">
                  <c:v>11.811023622047244</c:v>
                </c:pt>
                <c:pt idx="1002">
                  <c:v>36.231884057971016</c:v>
                </c:pt>
                <c:pt idx="1003">
                  <c:v>32.36797274275979</c:v>
                </c:pt>
                <c:pt idx="1004">
                  <c:v>36.303630363036305</c:v>
                </c:pt>
                <c:pt idx="1005">
                  <c:v>39.260969976905315</c:v>
                </c:pt>
                <c:pt idx="1006">
                  <c:v>37.306642402183805</c:v>
                </c:pt>
                <c:pt idx="1007">
                  <c:v>33.175355450236971</c:v>
                </c:pt>
                <c:pt idx="1008">
                  <c:v>20.289855072463766</c:v>
                </c:pt>
                <c:pt idx="1009">
                  <c:v>16.830294530154276</c:v>
                </c:pt>
                <c:pt idx="1010">
                  <c:v>25.906735751295336</c:v>
                </c:pt>
                <c:pt idx="1011">
                  <c:v>34.618410700236041</c:v>
                </c:pt>
                <c:pt idx="1012">
                  <c:v>23.718439173680181</c:v>
                </c:pt>
                <c:pt idx="1013">
                  <c:v>18.421052631578945</c:v>
                </c:pt>
                <c:pt idx="1014">
                  <c:v>13.404825737265416</c:v>
                </c:pt>
                <c:pt idx="1015">
                  <c:v>17.902813299232736</c:v>
                </c:pt>
                <c:pt idx="1016">
                  <c:v>36.697247706422019</c:v>
                </c:pt>
                <c:pt idx="1017">
                  <c:v>32.11009174311927</c:v>
                </c:pt>
                <c:pt idx="1018">
                  <c:v>10</c:v>
                </c:pt>
                <c:pt idx="1019">
                  <c:v>44.326241134751776</c:v>
                </c:pt>
                <c:pt idx="1020">
                  <c:v>22.624434389140269</c:v>
                </c:pt>
                <c:pt idx="1021">
                  <c:v>22.151898734177216</c:v>
                </c:pt>
                <c:pt idx="1022">
                  <c:v>44.660194174757279</c:v>
                </c:pt>
                <c:pt idx="1023">
                  <c:v>21.442495126705651</c:v>
                </c:pt>
                <c:pt idx="1024">
                  <c:v>15.789473684210527</c:v>
                </c:pt>
                <c:pt idx="1025">
                  <c:v>24.070021881838077</c:v>
                </c:pt>
                <c:pt idx="1026">
                  <c:v>46.511627906976742</c:v>
                </c:pt>
                <c:pt idx="1027">
                  <c:v>0</c:v>
                </c:pt>
                <c:pt idx="1028">
                  <c:v>28.985507246376812</c:v>
                </c:pt>
                <c:pt idx="1029">
                  <c:v>28.469750889679712</c:v>
                </c:pt>
                <c:pt idx="1030">
                  <c:v>56.060606060606062</c:v>
                </c:pt>
                <c:pt idx="1031">
                  <c:v>0</c:v>
                </c:pt>
                <c:pt idx="1032">
                  <c:v>14.164305949008499</c:v>
                </c:pt>
                <c:pt idx="1033">
                  <c:v>59.602649006622514</c:v>
                </c:pt>
                <c:pt idx="1034">
                  <c:v>20.833333333333332</c:v>
                </c:pt>
                <c:pt idx="1035">
                  <c:v>14.184397163120567</c:v>
                </c:pt>
                <c:pt idx="1036">
                  <c:v>54.704595185995622</c:v>
                </c:pt>
                <c:pt idx="1037">
                  <c:v>55.55555555555555</c:v>
                </c:pt>
                <c:pt idx="1038">
                  <c:v>15.625</c:v>
                </c:pt>
                <c:pt idx="1039">
                  <c:v>28.368794326241133</c:v>
                </c:pt>
                <c:pt idx="1040">
                  <c:v>33.868092691622103</c:v>
                </c:pt>
                <c:pt idx="1041">
                  <c:v>12.875536480686696</c:v>
                </c:pt>
                <c:pt idx="1042">
                  <c:v>28.571428571428569</c:v>
                </c:pt>
                <c:pt idx="1043">
                  <c:v>81.967213114754088</c:v>
                </c:pt>
                <c:pt idx="1044">
                  <c:v>19.911504424778762</c:v>
                </c:pt>
                <c:pt idx="1045">
                  <c:v>57.339449541284409</c:v>
                </c:pt>
                <c:pt idx="1046">
                  <c:v>45.751633986928098</c:v>
                </c:pt>
                <c:pt idx="1047">
                  <c:v>58.945191313340231</c:v>
                </c:pt>
                <c:pt idx="1048">
                  <c:v>51.655629139072843</c:v>
                </c:pt>
                <c:pt idx="1049">
                  <c:v>30.612244897959183</c:v>
                </c:pt>
                <c:pt idx="1050">
                  <c:v>13.157894736842104</c:v>
                </c:pt>
                <c:pt idx="1051">
                  <c:v>75.452716297786708</c:v>
                </c:pt>
                <c:pt idx="1052">
                  <c:v>15.873015873015872</c:v>
                </c:pt>
                <c:pt idx="1053">
                  <c:v>11.422637590861891</c:v>
                </c:pt>
                <c:pt idx="1054">
                  <c:v>22.792022792022792</c:v>
                </c:pt>
                <c:pt idx="1055">
                  <c:v>6.607929515418502</c:v>
                </c:pt>
                <c:pt idx="1056">
                  <c:v>15.384615384615385</c:v>
                </c:pt>
                <c:pt idx="1057">
                  <c:v>49.382716049382715</c:v>
                </c:pt>
                <c:pt idx="1058">
                  <c:v>26.101141924959219</c:v>
                </c:pt>
                <c:pt idx="1059">
                  <c:v>18.808777429467085</c:v>
                </c:pt>
                <c:pt idx="1060">
                  <c:v>30.434782608695652</c:v>
                </c:pt>
                <c:pt idx="1061">
                  <c:v>21.95121951219512</c:v>
                </c:pt>
                <c:pt idx="1062">
                  <c:v>20.242914979757085</c:v>
                </c:pt>
                <c:pt idx="1063">
                  <c:v>46.994535519125684</c:v>
                </c:pt>
                <c:pt idx="1064">
                  <c:v>0</c:v>
                </c:pt>
                <c:pt idx="1065">
                  <c:v>27.972027972027973</c:v>
                </c:pt>
                <c:pt idx="1066">
                  <c:v>23.684210526315791</c:v>
                </c:pt>
                <c:pt idx="1067">
                  <c:v>14.925373134328359</c:v>
                </c:pt>
                <c:pt idx="1068">
                  <c:v>17.793594306049823</c:v>
                </c:pt>
                <c:pt idx="1069">
                  <c:v>29.209621993127147</c:v>
                </c:pt>
                <c:pt idx="1070">
                  <c:v>32.967032967032971</c:v>
                </c:pt>
                <c:pt idx="1071">
                  <c:v>95.330739299610883</c:v>
                </c:pt>
                <c:pt idx="1072">
                  <c:v>12.562814070351759</c:v>
                </c:pt>
                <c:pt idx="1073">
                  <c:v>18.518518518518519</c:v>
                </c:pt>
                <c:pt idx="1074">
                  <c:v>28.735632183908045</c:v>
                </c:pt>
                <c:pt idx="1075">
                  <c:v>18.796992481203006</c:v>
                </c:pt>
                <c:pt idx="1076">
                  <c:v>48.888888888888893</c:v>
                </c:pt>
                <c:pt idx="1077">
                  <c:v>112.82051282051282</c:v>
                </c:pt>
                <c:pt idx="1078">
                  <c:v>30.03003003003003</c:v>
                </c:pt>
                <c:pt idx="1079">
                  <c:v>0</c:v>
                </c:pt>
                <c:pt idx="1080">
                  <c:v>12.944983818770227</c:v>
                </c:pt>
                <c:pt idx="1081">
                  <c:v>19.417475728155338</c:v>
                </c:pt>
                <c:pt idx="1082">
                  <c:v>15.555555555555555</c:v>
                </c:pt>
                <c:pt idx="1083">
                  <c:v>53.254437869822489</c:v>
                </c:pt>
                <c:pt idx="1084">
                  <c:v>37.58169934640523</c:v>
                </c:pt>
                <c:pt idx="1085">
                  <c:v>21.739130434782609</c:v>
                </c:pt>
                <c:pt idx="1086">
                  <c:v>67.669172932330824</c:v>
                </c:pt>
                <c:pt idx="1087">
                  <c:v>32.400589101620035</c:v>
                </c:pt>
                <c:pt idx="1088">
                  <c:v>38.659793814432994</c:v>
                </c:pt>
                <c:pt idx="1089">
                  <c:v>51.787916152897658</c:v>
                </c:pt>
                <c:pt idx="1090">
                  <c:v>7.5471698113207548</c:v>
                </c:pt>
                <c:pt idx="1091">
                  <c:v>75.649059982094897</c:v>
                </c:pt>
                <c:pt idx="1092">
                  <c:v>36.809815950920246</c:v>
                </c:pt>
                <c:pt idx="1093">
                  <c:v>2.419259877752443</c:v>
                </c:pt>
                <c:pt idx="1094">
                  <c:v>17.751479289940828</c:v>
                </c:pt>
                <c:pt idx="1095">
                  <c:v>21.09704641350211</c:v>
                </c:pt>
                <c:pt idx="1096">
                  <c:v>43.887147335423201</c:v>
                </c:pt>
                <c:pt idx="1097">
                  <c:v>23.52941176470588</c:v>
                </c:pt>
                <c:pt idx="1098">
                  <c:v>22.62090483619345</c:v>
                </c:pt>
                <c:pt idx="1099">
                  <c:v>53.672316384180789</c:v>
                </c:pt>
                <c:pt idx="1100">
                  <c:v>28.571428571428569</c:v>
                </c:pt>
                <c:pt idx="1101">
                  <c:v>19.780219780219781</c:v>
                </c:pt>
                <c:pt idx="1102">
                  <c:v>36.144578313253014</c:v>
                </c:pt>
                <c:pt idx="1103">
                  <c:v>55.921052631578945</c:v>
                </c:pt>
                <c:pt idx="1104">
                  <c:v>3.6630036630036629</c:v>
                </c:pt>
                <c:pt idx="1105">
                  <c:v>14.466546112115731</c:v>
                </c:pt>
                <c:pt idx="1106">
                  <c:v>22.680412371134018</c:v>
                </c:pt>
                <c:pt idx="1107">
                  <c:v>77.844311377245518</c:v>
                </c:pt>
                <c:pt idx="1108">
                  <c:v>15.503875968992247</c:v>
                </c:pt>
                <c:pt idx="1109">
                  <c:v>27.196652719665273</c:v>
                </c:pt>
                <c:pt idx="1110">
                  <c:v>48.941798941798936</c:v>
                </c:pt>
                <c:pt idx="1111">
                  <c:v>25.380710659898476</c:v>
                </c:pt>
                <c:pt idx="1112">
                  <c:v>65.67630961688819</c:v>
                </c:pt>
                <c:pt idx="1113">
                  <c:v>87.533156498673748</c:v>
                </c:pt>
                <c:pt idx="1114">
                  <c:v>7.8740157480314963</c:v>
                </c:pt>
                <c:pt idx="1115">
                  <c:v>46.678635547576299</c:v>
                </c:pt>
                <c:pt idx="1116">
                  <c:v>10</c:v>
                </c:pt>
                <c:pt idx="1117">
                  <c:v>56.60377358490566</c:v>
                </c:pt>
                <c:pt idx="1118">
                  <c:v>52.899936265137029</c:v>
                </c:pt>
                <c:pt idx="1119">
                  <c:v>30.76923076923077</c:v>
                </c:pt>
                <c:pt idx="1120">
                  <c:v>97.713097713097724</c:v>
                </c:pt>
                <c:pt idx="1121">
                  <c:v>49.258160237388722</c:v>
                </c:pt>
                <c:pt idx="1122">
                  <c:v>20.066889632107024</c:v>
                </c:pt>
                <c:pt idx="1123">
                  <c:v>64.65517241379311</c:v>
                </c:pt>
                <c:pt idx="1124">
                  <c:v>63.59300476947535</c:v>
                </c:pt>
                <c:pt idx="1125">
                  <c:v>69.852941176470594</c:v>
                </c:pt>
                <c:pt idx="1126">
                  <c:v>73.275862068965509</c:v>
                </c:pt>
                <c:pt idx="1127">
                  <c:v>43.689320388349515</c:v>
                </c:pt>
                <c:pt idx="1128">
                  <c:v>23.809523809523807</c:v>
                </c:pt>
                <c:pt idx="1129">
                  <c:v>51.792828685258968</c:v>
                </c:pt>
                <c:pt idx="1130">
                  <c:v>21.377672209026127</c:v>
                </c:pt>
                <c:pt idx="1131">
                  <c:v>18.712574850299401</c:v>
                </c:pt>
                <c:pt idx="1132">
                  <c:v>10.90909090909091</c:v>
                </c:pt>
                <c:pt idx="1133">
                  <c:v>6.968641114982578</c:v>
                </c:pt>
                <c:pt idx="1134">
                  <c:v>24.23469387755102</c:v>
                </c:pt>
                <c:pt idx="1135">
                  <c:v>14.14855987872663</c:v>
                </c:pt>
                <c:pt idx="1136">
                  <c:v>63.576702214930265</c:v>
                </c:pt>
                <c:pt idx="1137">
                  <c:v>19.379844961240309</c:v>
                </c:pt>
                <c:pt idx="1138">
                  <c:v>5.333333333333333</c:v>
                </c:pt>
                <c:pt idx="1139">
                  <c:v>15.209125475285171</c:v>
                </c:pt>
                <c:pt idx="1140">
                  <c:v>11.419249592169658</c:v>
                </c:pt>
                <c:pt idx="1141">
                  <c:v>26.832460732984295</c:v>
                </c:pt>
                <c:pt idx="1142">
                  <c:v>11.74496644295302</c:v>
                </c:pt>
                <c:pt idx="1143">
                  <c:v>29.209621993127147</c:v>
                </c:pt>
                <c:pt idx="1144">
                  <c:v>13.536379018612521</c:v>
                </c:pt>
                <c:pt idx="1145">
                  <c:v>11.519078473722102</c:v>
                </c:pt>
                <c:pt idx="1146">
                  <c:v>13.513513513513514</c:v>
                </c:pt>
                <c:pt idx="1147">
                  <c:v>15.463917525773196</c:v>
                </c:pt>
                <c:pt idx="1148">
                  <c:v>26.143790849673202</c:v>
                </c:pt>
                <c:pt idx="1149">
                  <c:v>76.08695652173914</c:v>
                </c:pt>
                <c:pt idx="1150">
                  <c:v>40</c:v>
                </c:pt>
                <c:pt idx="1151">
                  <c:v>36.918138041733549</c:v>
                </c:pt>
                <c:pt idx="1152">
                  <c:v>42.784163473818644</c:v>
                </c:pt>
                <c:pt idx="1153">
                  <c:v>15.306122448979592</c:v>
                </c:pt>
                <c:pt idx="1154">
                  <c:v>28.846153846153847</c:v>
                </c:pt>
                <c:pt idx="1155">
                  <c:v>35.046728971962615</c:v>
                </c:pt>
                <c:pt idx="1156">
                  <c:v>28.083028083028083</c:v>
                </c:pt>
                <c:pt idx="1157">
                  <c:v>54.831869130566496</c:v>
                </c:pt>
                <c:pt idx="1158">
                  <c:v>25.125628140703519</c:v>
                </c:pt>
                <c:pt idx="1159">
                  <c:v>38.40682788051209</c:v>
                </c:pt>
                <c:pt idx="1160">
                  <c:v>29.805352798053526</c:v>
                </c:pt>
                <c:pt idx="1161">
                  <c:v>25.974025974025977</c:v>
                </c:pt>
                <c:pt idx="1162">
                  <c:v>25</c:v>
                </c:pt>
                <c:pt idx="1163">
                  <c:v>26.041666666666668</c:v>
                </c:pt>
                <c:pt idx="1164">
                  <c:v>22.099447513812155</c:v>
                </c:pt>
                <c:pt idx="1165">
                  <c:v>97.716211156870088</c:v>
                </c:pt>
                <c:pt idx="1166">
                  <c:v>21.48997134670487</c:v>
                </c:pt>
                <c:pt idx="1167">
                  <c:v>12.135922330097086</c:v>
                </c:pt>
                <c:pt idx="1168">
                  <c:v>33.537474482356373</c:v>
                </c:pt>
                <c:pt idx="1169">
                  <c:v>34.934497816593883</c:v>
                </c:pt>
                <c:pt idx="1170">
                  <c:v>28.501628664495112</c:v>
                </c:pt>
                <c:pt idx="1171">
                  <c:v>36.781609195402297</c:v>
                </c:pt>
                <c:pt idx="1172">
                  <c:v>39.426523297491038</c:v>
                </c:pt>
                <c:pt idx="1173">
                  <c:v>32.2265625</c:v>
                </c:pt>
                <c:pt idx="1174">
                  <c:v>31.298904538341159</c:v>
                </c:pt>
                <c:pt idx="1175">
                  <c:v>42.625169147496614</c:v>
                </c:pt>
                <c:pt idx="1176">
                  <c:v>19.169329073482427</c:v>
                </c:pt>
                <c:pt idx="1177">
                  <c:v>26.058631921824105</c:v>
                </c:pt>
                <c:pt idx="1178">
                  <c:v>17.391304347826086</c:v>
                </c:pt>
                <c:pt idx="1179">
                  <c:v>36.011080332409975</c:v>
                </c:pt>
                <c:pt idx="1180">
                  <c:v>26.933101650738489</c:v>
                </c:pt>
                <c:pt idx="1181">
                  <c:v>47.745358090185675</c:v>
                </c:pt>
                <c:pt idx="1182">
                  <c:v>31.434184675834967</c:v>
                </c:pt>
                <c:pt idx="1183">
                  <c:v>13.404825737265416</c:v>
                </c:pt>
                <c:pt idx="1184">
                  <c:v>10.330578512396695</c:v>
                </c:pt>
                <c:pt idx="1185">
                  <c:v>28.511087645195353</c:v>
                </c:pt>
                <c:pt idx="1186">
                  <c:v>19.113814074717638</c:v>
                </c:pt>
                <c:pt idx="1187">
                  <c:v>49.658597144630669</c:v>
                </c:pt>
                <c:pt idx="1188">
                  <c:v>78.196872125115007</c:v>
                </c:pt>
                <c:pt idx="1189">
                  <c:v>13.100436681222707</c:v>
                </c:pt>
                <c:pt idx="1190">
                  <c:v>22.892819979188346</c:v>
                </c:pt>
                <c:pt idx="1191">
                  <c:v>34.83606557377049</c:v>
                </c:pt>
                <c:pt idx="1192">
                  <c:v>35.754189944134076</c:v>
                </c:pt>
                <c:pt idx="1193">
                  <c:v>31.404958677685954</c:v>
                </c:pt>
                <c:pt idx="1194">
                  <c:v>39.816232771822357</c:v>
                </c:pt>
                <c:pt idx="1195">
                  <c:v>29.556650246305416</c:v>
                </c:pt>
                <c:pt idx="1196">
                  <c:v>21.660649819494584</c:v>
                </c:pt>
                <c:pt idx="1197">
                  <c:v>44.595249636451769</c:v>
                </c:pt>
                <c:pt idx="1198">
                  <c:v>31.437125748502993</c:v>
                </c:pt>
                <c:pt idx="1199">
                  <c:v>35.37486800422387</c:v>
                </c:pt>
                <c:pt idx="1200">
                  <c:v>33.434650455927049</c:v>
                </c:pt>
                <c:pt idx="1201">
                  <c:v>0</c:v>
                </c:pt>
                <c:pt idx="1202">
                  <c:v>14.814814814814815</c:v>
                </c:pt>
                <c:pt idx="1203">
                  <c:v>24.074074074074073</c:v>
                </c:pt>
                <c:pt idx="1204">
                  <c:v>49.13101604278075</c:v>
                </c:pt>
                <c:pt idx="1205">
                  <c:v>48.534798534798533</c:v>
                </c:pt>
                <c:pt idx="1206">
                  <c:v>23.845007451564829</c:v>
                </c:pt>
                <c:pt idx="1207">
                  <c:v>36</c:v>
                </c:pt>
                <c:pt idx="1208">
                  <c:v>47.332185886402755</c:v>
                </c:pt>
                <c:pt idx="1209">
                  <c:v>28.220858895705522</c:v>
                </c:pt>
                <c:pt idx="1210">
                  <c:v>41.625371655104061</c:v>
                </c:pt>
                <c:pt idx="1211">
                  <c:v>40.170636331318875</c:v>
                </c:pt>
                <c:pt idx="1212">
                  <c:v>23.136246786632391</c:v>
                </c:pt>
                <c:pt idx="1213">
                  <c:v>12.949640287769784</c:v>
                </c:pt>
                <c:pt idx="1214">
                  <c:v>14.492753623188406</c:v>
                </c:pt>
                <c:pt idx="1215">
                  <c:v>14.545454545454545</c:v>
                </c:pt>
                <c:pt idx="1216">
                  <c:v>14.925373134328359</c:v>
                </c:pt>
                <c:pt idx="1217">
                  <c:v>40.700040700040702</c:v>
                </c:pt>
                <c:pt idx="1218">
                  <c:v>16.70378619153675</c:v>
                </c:pt>
                <c:pt idx="1219">
                  <c:v>88.159917990773963</c:v>
                </c:pt>
                <c:pt idx="1220">
                  <c:v>24.691358024691358</c:v>
                </c:pt>
                <c:pt idx="1221">
                  <c:v>134.02061855670104</c:v>
                </c:pt>
                <c:pt idx="1222">
                  <c:v>111.39240506329114</c:v>
                </c:pt>
                <c:pt idx="1223">
                  <c:v>77.294685990338166</c:v>
                </c:pt>
                <c:pt idx="1224">
                  <c:v>42.047531992687382</c:v>
                </c:pt>
                <c:pt idx="1225">
                  <c:v>86.065573770491795</c:v>
                </c:pt>
                <c:pt idx="1226">
                  <c:v>41.278295605858858</c:v>
                </c:pt>
                <c:pt idx="1227">
                  <c:v>51.406401551891371</c:v>
                </c:pt>
                <c:pt idx="1228">
                  <c:v>92</c:v>
                </c:pt>
                <c:pt idx="1229">
                  <c:v>97.964376590330787</c:v>
                </c:pt>
                <c:pt idx="1230">
                  <c:v>74.500768049155141</c:v>
                </c:pt>
                <c:pt idx="1231">
                  <c:v>58.823529411764703</c:v>
                </c:pt>
                <c:pt idx="1232">
                  <c:v>70.35175879396985</c:v>
                </c:pt>
                <c:pt idx="1233">
                  <c:v>107.53598645215918</c:v>
                </c:pt>
                <c:pt idx="1234">
                  <c:v>96.919808815719605</c:v>
                </c:pt>
                <c:pt idx="1235">
                  <c:v>101.78117048346056</c:v>
                </c:pt>
                <c:pt idx="1236">
                  <c:v>41.99475065616798</c:v>
                </c:pt>
                <c:pt idx="1237">
                  <c:v>56.133056133056137</c:v>
                </c:pt>
                <c:pt idx="1238">
                  <c:v>51.242236024844722</c:v>
                </c:pt>
                <c:pt idx="1239">
                  <c:v>134.32835820895522</c:v>
                </c:pt>
                <c:pt idx="1240">
                  <c:v>60.052219321148826</c:v>
                </c:pt>
                <c:pt idx="1241">
                  <c:v>51.282051282051277</c:v>
                </c:pt>
                <c:pt idx="1242">
                  <c:v>127.90697674418605</c:v>
                </c:pt>
                <c:pt idx="1243">
                  <c:v>101.39860139860139</c:v>
                </c:pt>
                <c:pt idx="1244">
                  <c:v>21.630615640599004</c:v>
                </c:pt>
                <c:pt idx="1245">
                  <c:v>55.140186915887853</c:v>
                </c:pt>
                <c:pt idx="1246">
                  <c:v>47.945205479452049</c:v>
                </c:pt>
                <c:pt idx="1247">
                  <c:v>31.100478468899521</c:v>
                </c:pt>
                <c:pt idx="1248">
                  <c:v>115.10791366906476</c:v>
                </c:pt>
                <c:pt idx="1249">
                  <c:v>75.16339869281046</c:v>
                </c:pt>
                <c:pt idx="1250">
                  <c:v>64.81481481481481</c:v>
                </c:pt>
                <c:pt idx="1251">
                  <c:v>47.826086956521742</c:v>
                </c:pt>
                <c:pt idx="1252">
                  <c:v>39.682539682539684</c:v>
                </c:pt>
                <c:pt idx="1253">
                  <c:v>125.81344902386118</c:v>
                </c:pt>
                <c:pt idx="1254">
                  <c:v>47.961630695443645</c:v>
                </c:pt>
                <c:pt idx="1255">
                  <c:v>86.55126498002663</c:v>
                </c:pt>
                <c:pt idx="1256">
                  <c:v>32.822757111597369</c:v>
                </c:pt>
                <c:pt idx="1257">
                  <c:v>26.166097838452785</c:v>
                </c:pt>
                <c:pt idx="1258">
                  <c:v>28.037383177570092</c:v>
                </c:pt>
                <c:pt idx="1259">
                  <c:v>97.290640394088669</c:v>
                </c:pt>
                <c:pt idx="1260">
                  <c:v>40.114613180515761</c:v>
                </c:pt>
                <c:pt idx="1261">
                  <c:v>67.340067340067336</c:v>
                </c:pt>
                <c:pt idx="1262">
                  <c:v>29.26829268292683</c:v>
                </c:pt>
                <c:pt idx="1263">
                  <c:v>22.388059701492537</c:v>
                </c:pt>
                <c:pt idx="1264">
                  <c:v>22.1606648199446</c:v>
                </c:pt>
                <c:pt idx="1265">
                  <c:v>48.128342245989302</c:v>
                </c:pt>
                <c:pt idx="1266">
                  <c:v>7.6923076923076925</c:v>
                </c:pt>
                <c:pt idx="1267">
                  <c:v>22.123893805309734</c:v>
                </c:pt>
                <c:pt idx="1268">
                  <c:v>31.712473572938688</c:v>
                </c:pt>
                <c:pt idx="1269">
                  <c:v>42.654028436018962</c:v>
                </c:pt>
                <c:pt idx="1270">
                  <c:v>29.885057471264368</c:v>
                </c:pt>
                <c:pt idx="1271">
                  <c:v>137.32394366197184</c:v>
                </c:pt>
                <c:pt idx="1272">
                  <c:v>61.619718309859159</c:v>
                </c:pt>
                <c:pt idx="1273">
                  <c:v>27.888446215139442</c:v>
                </c:pt>
                <c:pt idx="1274">
                  <c:v>22.471910112359549</c:v>
                </c:pt>
                <c:pt idx="1275">
                  <c:v>56.818181818181813</c:v>
                </c:pt>
                <c:pt idx="1276">
                  <c:v>28.846153846153847</c:v>
                </c:pt>
                <c:pt idx="1277">
                  <c:v>54.773082942097027</c:v>
                </c:pt>
                <c:pt idx="1278">
                  <c:v>29.339853300733495</c:v>
                </c:pt>
                <c:pt idx="1279">
                  <c:v>58.219178082191775</c:v>
                </c:pt>
                <c:pt idx="1280">
                  <c:v>73.089700996677749</c:v>
                </c:pt>
                <c:pt idx="1281">
                  <c:v>71.687840290381118</c:v>
                </c:pt>
                <c:pt idx="1282">
                  <c:v>32.953105196451205</c:v>
                </c:pt>
                <c:pt idx="1283">
                  <c:v>66.225165562913915</c:v>
                </c:pt>
                <c:pt idx="1284">
                  <c:v>31.680440771349865</c:v>
                </c:pt>
                <c:pt idx="1285">
                  <c:v>0</c:v>
                </c:pt>
                <c:pt idx="1286">
                  <c:v>22.727272727272727</c:v>
                </c:pt>
                <c:pt idx="1287">
                  <c:v>40.498442367601243</c:v>
                </c:pt>
                <c:pt idx="1288">
                  <c:v>53.615960099750623</c:v>
                </c:pt>
                <c:pt idx="1289">
                  <c:v>0</c:v>
                </c:pt>
                <c:pt idx="1290">
                  <c:v>85.714285714285708</c:v>
                </c:pt>
                <c:pt idx="1291">
                  <c:v>0</c:v>
                </c:pt>
                <c:pt idx="1292">
                  <c:v>30.927835051546392</c:v>
                </c:pt>
                <c:pt idx="1293">
                  <c:v>42.352941176470587</c:v>
                </c:pt>
                <c:pt idx="1294">
                  <c:v>52.770448548812666</c:v>
                </c:pt>
                <c:pt idx="1295">
                  <c:v>26.246719160104988</c:v>
                </c:pt>
                <c:pt idx="1296">
                  <c:v>20.761245674740483</c:v>
                </c:pt>
                <c:pt idx="1297">
                  <c:v>59.352517985611513</c:v>
                </c:pt>
                <c:pt idx="1298">
                  <c:v>90.909090909090907</c:v>
                </c:pt>
                <c:pt idx="1299">
                  <c:v>39.130434782608695</c:v>
                </c:pt>
                <c:pt idx="1300">
                  <c:v>76.754385964912288</c:v>
                </c:pt>
                <c:pt idx="1301">
                  <c:v>47.058823529411761</c:v>
                </c:pt>
                <c:pt idx="1302">
                  <c:v>37.735849056603769</c:v>
                </c:pt>
                <c:pt idx="1303">
                  <c:v>76.753175041413584</c:v>
                </c:pt>
                <c:pt idx="1304">
                  <c:v>86.36363636363636</c:v>
                </c:pt>
                <c:pt idx="1305">
                  <c:v>54.908485856905159</c:v>
                </c:pt>
                <c:pt idx="1306">
                  <c:v>44.776119402985074</c:v>
                </c:pt>
                <c:pt idx="1307">
                  <c:v>32.646048109965641</c:v>
                </c:pt>
                <c:pt idx="1308">
                  <c:v>46.755059316120025</c:v>
                </c:pt>
                <c:pt idx="1309">
                  <c:v>70.381231671554261</c:v>
                </c:pt>
                <c:pt idx="1310">
                  <c:v>51.975051975051976</c:v>
                </c:pt>
                <c:pt idx="1311">
                  <c:v>53.060078607523863</c:v>
                </c:pt>
                <c:pt idx="1312">
                  <c:v>48.632218844984806</c:v>
                </c:pt>
                <c:pt idx="1313">
                  <c:v>43.196544276457878</c:v>
                </c:pt>
                <c:pt idx="1314">
                  <c:v>51.250512505125052</c:v>
                </c:pt>
                <c:pt idx="1315">
                  <c:v>32.981530343007918</c:v>
                </c:pt>
                <c:pt idx="1316">
                  <c:v>34.334763948497852</c:v>
                </c:pt>
                <c:pt idx="1317">
                  <c:v>33.653846153846153</c:v>
                </c:pt>
                <c:pt idx="1318">
                  <c:v>100</c:v>
                </c:pt>
                <c:pt idx="1319">
                  <c:v>57.268722466960355</c:v>
                </c:pt>
                <c:pt idx="1320">
                  <c:v>108.7080250426864</c:v>
                </c:pt>
                <c:pt idx="1321">
                  <c:v>51.094890510948908</c:v>
                </c:pt>
                <c:pt idx="1322">
                  <c:v>52.358490566037737</c:v>
                </c:pt>
                <c:pt idx="1323">
                  <c:v>43.879907621247114</c:v>
                </c:pt>
                <c:pt idx="1324">
                  <c:v>23.809523809523807</c:v>
                </c:pt>
                <c:pt idx="1325">
                  <c:v>15.209125475285171</c:v>
                </c:pt>
                <c:pt idx="1326">
                  <c:v>29.454022988505745</c:v>
                </c:pt>
                <c:pt idx="1327">
                  <c:v>106.32688927943761</c:v>
                </c:pt>
                <c:pt idx="1328">
                  <c:v>50</c:v>
                </c:pt>
                <c:pt idx="1329">
                  <c:v>43.676069153776162</c:v>
                </c:pt>
                <c:pt idx="1330">
                  <c:v>174.81731309724563</c:v>
                </c:pt>
                <c:pt idx="1331">
                  <c:v>35.955056179775283</c:v>
                </c:pt>
                <c:pt idx="1332">
                  <c:v>19.851116625310173</c:v>
                </c:pt>
                <c:pt idx="1333">
                  <c:v>39.650145772594747</c:v>
                </c:pt>
                <c:pt idx="1334">
                  <c:v>64.484769928710307</c:v>
                </c:pt>
                <c:pt idx="1335">
                  <c:v>38.938053097345133</c:v>
                </c:pt>
                <c:pt idx="1336">
                  <c:v>21.604938271604937</c:v>
                </c:pt>
                <c:pt idx="1337">
                  <c:v>42.857142857142854</c:v>
                </c:pt>
                <c:pt idx="1338">
                  <c:v>26.595744680851062</c:v>
                </c:pt>
                <c:pt idx="1339">
                  <c:v>32.87671232876712</c:v>
                </c:pt>
                <c:pt idx="1340">
                  <c:v>28.403525954946133</c:v>
                </c:pt>
                <c:pt idx="1341">
                  <c:v>24.844720496894407</c:v>
                </c:pt>
                <c:pt idx="1342">
                  <c:v>18.711018711018713</c:v>
                </c:pt>
                <c:pt idx="1343">
                  <c:v>100</c:v>
                </c:pt>
                <c:pt idx="1344">
                  <c:v>67.79661016949153</c:v>
                </c:pt>
                <c:pt idx="1345">
                  <c:v>33.210332103321036</c:v>
                </c:pt>
                <c:pt idx="1346">
                  <c:v>0</c:v>
                </c:pt>
                <c:pt idx="1347">
                  <c:v>11.695906432748536</c:v>
                </c:pt>
                <c:pt idx="1348">
                  <c:v>25.862068965517242</c:v>
                </c:pt>
                <c:pt idx="1349">
                  <c:v>16.326530612244898</c:v>
                </c:pt>
                <c:pt idx="1350">
                  <c:v>7.1428571428571423</c:v>
                </c:pt>
                <c:pt idx="1351">
                  <c:v>14.705882352941176</c:v>
                </c:pt>
                <c:pt idx="1352">
                  <c:v>39.473684210526315</c:v>
                </c:pt>
                <c:pt idx="1353">
                  <c:v>11.111111111111111</c:v>
                </c:pt>
                <c:pt idx="1354">
                  <c:v>8.9020771513353125</c:v>
                </c:pt>
                <c:pt idx="1355">
                  <c:v>61.320754716981135</c:v>
                </c:pt>
                <c:pt idx="1356">
                  <c:v>46.931407942238266</c:v>
                </c:pt>
                <c:pt idx="1357">
                  <c:v>39.548022598870062</c:v>
                </c:pt>
                <c:pt idx="1358">
                  <c:v>62.5</c:v>
                </c:pt>
                <c:pt idx="1359">
                  <c:v>37.5</c:v>
                </c:pt>
                <c:pt idx="1360">
                  <c:v>126.72811059907835</c:v>
                </c:pt>
                <c:pt idx="1361">
                  <c:v>23.622047244094489</c:v>
                </c:pt>
                <c:pt idx="1362">
                  <c:v>8.1300813008130088</c:v>
                </c:pt>
                <c:pt idx="1363">
                  <c:v>72.776280323450138</c:v>
                </c:pt>
                <c:pt idx="1364">
                  <c:v>49.833887043189371</c:v>
                </c:pt>
                <c:pt idx="1365">
                  <c:v>14.084507042253522</c:v>
                </c:pt>
                <c:pt idx="1366">
                  <c:v>28.248587570621467</c:v>
                </c:pt>
                <c:pt idx="1367">
                  <c:v>0</c:v>
                </c:pt>
                <c:pt idx="1368">
                  <c:v>8.5470085470085486</c:v>
                </c:pt>
                <c:pt idx="1369">
                  <c:v>21.021021021021024</c:v>
                </c:pt>
                <c:pt idx="1370">
                  <c:v>0</c:v>
                </c:pt>
                <c:pt idx="1371">
                  <c:v>14.319809069212411</c:v>
                </c:pt>
                <c:pt idx="1372">
                  <c:v>19.417475728155338</c:v>
                </c:pt>
                <c:pt idx="1373">
                  <c:v>12.820512820512819</c:v>
                </c:pt>
                <c:pt idx="1374">
                  <c:v>22.857142857142858</c:v>
                </c:pt>
                <c:pt idx="1375">
                  <c:v>28.846153846153847</c:v>
                </c:pt>
                <c:pt idx="1376">
                  <c:v>9.1743119266055047</c:v>
                </c:pt>
                <c:pt idx="1377">
                  <c:v>7.0588235294117654</c:v>
                </c:pt>
                <c:pt idx="1378">
                  <c:v>66.129032258064512</c:v>
                </c:pt>
                <c:pt idx="1379">
                  <c:v>19.230769230769234</c:v>
                </c:pt>
                <c:pt idx="1380">
                  <c:v>63.09148264984227</c:v>
                </c:pt>
                <c:pt idx="1381">
                  <c:v>0</c:v>
                </c:pt>
                <c:pt idx="1382">
                  <c:v>7.4074074074074074</c:v>
                </c:pt>
                <c:pt idx="1383">
                  <c:v>28.571428571428569</c:v>
                </c:pt>
                <c:pt idx="1384">
                  <c:v>5.9171597633136095</c:v>
                </c:pt>
                <c:pt idx="1385">
                  <c:v>13.157894736842104</c:v>
                </c:pt>
                <c:pt idx="1386">
                  <c:v>32.828282828282831</c:v>
                </c:pt>
                <c:pt idx="1387">
                  <c:v>18.957345971563981</c:v>
                </c:pt>
                <c:pt idx="1388">
                  <c:v>0</c:v>
                </c:pt>
                <c:pt idx="1389">
                  <c:v>31.847133757961782</c:v>
                </c:pt>
                <c:pt idx="1390">
                  <c:v>31.963470319634702</c:v>
                </c:pt>
                <c:pt idx="1391">
                  <c:v>60.483870967741936</c:v>
                </c:pt>
                <c:pt idx="1392">
                  <c:v>6.4935064935064943</c:v>
                </c:pt>
                <c:pt idx="1393">
                  <c:v>19.417475728155338</c:v>
                </c:pt>
                <c:pt idx="1394">
                  <c:v>18.518518518518519</c:v>
                </c:pt>
                <c:pt idx="1395">
                  <c:v>22.514071294559098</c:v>
                </c:pt>
                <c:pt idx="1396">
                  <c:v>7.4626865671641793</c:v>
                </c:pt>
                <c:pt idx="1397">
                  <c:v>15.228426395939087</c:v>
                </c:pt>
                <c:pt idx="1398">
                  <c:v>40.404040404040408</c:v>
                </c:pt>
                <c:pt idx="1399">
                  <c:v>0</c:v>
                </c:pt>
                <c:pt idx="1400">
                  <c:v>65.549890750182087</c:v>
                </c:pt>
                <c:pt idx="1401">
                  <c:v>10.256410256410257</c:v>
                </c:pt>
                <c:pt idx="1402">
                  <c:v>23.809523809523807</c:v>
                </c:pt>
                <c:pt idx="1403">
                  <c:v>7.042253521126761</c:v>
                </c:pt>
                <c:pt idx="1404">
                  <c:v>12.345679012345679</c:v>
                </c:pt>
                <c:pt idx="1405">
                  <c:v>55.276381909547744</c:v>
                </c:pt>
                <c:pt idx="1406">
                  <c:v>20.454545454545453</c:v>
                </c:pt>
                <c:pt idx="1407">
                  <c:v>0</c:v>
                </c:pt>
                <c:pt idx="1408">
                  <c:v>10.548523206751055</c:v>
                </c:pt>
                <c:pt idx="1409">
                  <c:v>40.723981900452493</c:v>
                </c:pt>
                <c:pt idx="1410">
                  <c:v>55.118110236220474</c:v>
                </c:pt>
                <c:pt idx="1411">
                  <c:v>13.071895424836601</c:v>
                </c:pt>
                <c:pt idx="1412">
                  <c:v>0</c:v>
                </c:pt>
                <c:pt idx="1413">
                  <c:v>8.9552238805970159</c:v>
                </c:pt>
                <c:pt idx="1414">
                  <c:v>0</c:v>
                </c:pt>
                <c:pt idx="1415">
                  <c:v>47.732696897374701</c:v>
                </c:pt>
                <c:pt idx="1416">
                  <c:v>14.018691588785046</c:v>
                </c:pt>
                <c:pt idx="1417">
                  <c:v>18.072289156626507</c:v>
                </c:pt>
                <c:pt idx="1418">
                  <c:v>12.5</c:v>
                </c:pt>
                <c:pt idx="1419">
                  <c:v>7.3529411764705879</c:v>
                </c:pt>
                <c:pt idx="1420">
                  <c:v>5.0505050505050511</c:v>
                </c:pt>
                <c:pt idx="1421">
                  <c:v>6.7796610169491522</c:v>
                </c:pt>
                <c:pt idx="1422">
                  <c:v>30</c:v>
                </c:pt>
                <c:pt idx="1423">
                  <c:v>5.4644808743169397</c:v>
                </c:pt>
                <c:pt idx="1424">
                  <c:v>54.744525547445257</c:v>
                </c:pt>
                <c:pt idx="1425">
                  <c:v>56.737588652482266</c:v>
                </c:pt>
                <c:pt idx="1426">
                  <c:v>57.239057239057239</c:v>
                </c:pt>
                <c:pt idx="1427">
                  <c:v>206.52173913043478</c:v>
                </c:pt>
                <c:pt idx="1428">
                  <c:v>0</c:v>
                </c:pt>
                <c:pt idx="1429">
                  <c:v>27.488151658767773</c:v>
                </c:pt>
                <c:pt idx="1430">
                  <c:v>54.621848739495796</c:v>
                </c:pt>
                <c:pt idx="1431">
                  <c:v>51.759834368530022</c:v>
                </c:pt>
                <c:pt idx="1432">
                  <c:v>25.423728813559325</c:v>
                </c:pt>
                <c:pt idx="1433">
                  <c:v>31.25</c:v>
                </c:pt>
                <c:pt idx="1434">
                  <c:v>18.18181818181818</c:v>
                </c:pt>
                <c:pt idx="1435">
                  <c:v>17.857142857142858</c:v>
                </c:pt>
                <c:pt idx="1436">
                  <c:v>56</c:v>
                </c:pt>
                <c:pt idx="1437">
                  <c:v>25.742574257425741</c:v>
                </c:pt>
                <c:pt idx="1438">
                  <c:v>9.7560975609756095</c:v>
                </c:pt>
                <c:pt idx="1439">
                  <c:v>27.027027027027028</c:v>
                </c:pt>
                <c:pt idx="1440">
                  <c:v>24.096385542168676</c:v>
                </c:pt>
                <c:pt idx="1441">
                  <c:v>20.895522388059703</c:v>
                </c:pt>
                <c:pt idx="1442">
                  <c:v>38.596491228070178</c:v>
                </c:pt>
                <c:pt idx="1443">
                  <c:v>6.4516129032258061</c:v>
                </c:pt>
                <c:pt idx="1444">
                  <c:v>0</c:v>
                </c:pt>
                <c:pt idx="1445">
                  <c:v>16.666666666666668</c:v>
                </c:pt>
                <c:pt idx="1446">
                  <c:v>4.0160642570281118</c:v>
                </c:pt>
                <c:pt idx="1447">
                  <c:v>10.752688172043012</c:v>
                </c:pt>
                <c:pt idx="1448">
                  <c:v>33.222591362126245</c:v>
                </c:pt>
                <c:pt idx="1449">
                  <c:v>0</c:v>
                </c:pt>
                <c:pt idx="1450">
                  <c:v>0</c:v>
                </c:pt>
                <c:pt idx="1451">
                  <c:v>13.513513513513514</c:v>
                </c:pt>
                <c:pt idx="1452">
                  <c:v>40.816326530612244</c:v>
                </c:pt>
                <c:pt idx="1453">
                  <c:v>4.3103448275862064</c:v>
                </c:pt>
                <c:pt idx="1454">
                  <c:v>0</c:v>
                </c:pt>
                <c:pt idx="1455">
                  <c:v>51.383399209486164</c:v>
                </c:pt>
                <c:pt idx="1456">
                  <c:v>19.230769230769234</c:v>
                </c:pt>
                <c:pt idx="1457">
                  <c:v>14.492753623188406</c:v>
                </c:pt>
                <c:pt idx="1458">
                  <c:v>24.793388429752067</c:v>
                </c:pt>
                <c:pt idx="1459">
                  <c:v>17.699115044247787</c:v>
                </c:pt>
                <c:pt idx="1460">
                  <c:v>74.829931972789112</c:v>
                </c:pt>
                <c:pt idx="1461">
                  <c:v>15.873015873015872</c:v>
                </c:pt>
                <c:pt idx="1462">
                  <c:v>29.197080291970803</c:v>
                </c:pt>
                <c:pt idx="1463">
                  <c:v>19.607843137254903</c:v>
                </c:pt>
                <c:pt idx="1464">
                  <c:v>55.55555555555555</c:v>
                </c:pt>
                <c:pt idx="1465">
                  <c:v>24.752475247524753</c:v>
                </c:pt>
                <c:pt idx="1466">
                  <c:v>31.847133757961782</c:v>
                </c:pt>
                <c:pt idx="1467">
                  <c:v>38.51010101010101</c:v>
                </c:pt>
                <c:pt idx="1468">
                  <c:v>38.245219347581553</c:v>
                </c:pt>
                <c:pt idx="1469">
                  <c:v>52.845528455284558</c:v>
                </c:pt>
                <c:pt idx="1470">
                  <c:v>17.123287671232877</c:v>
                </c:pt>
                <c:pt idx="1471">
                  <c:v>26.525198938992045</c:v>
                </c:pt>
                <c:pt idx="1472">
                  <c:v>30.040964952207556</c:v>
                </c:pt>
                <c:pt idx="1473">
                  <c:v>35.917652212001748</c:v>
                </c:pt>
                <c:pt idx="1474">
                  <c:v>40.361125862984601</c:v>
                </c:pt>
                <c:pt idx="1475">
                  <c:v>31.63191948238677</c:v>
                </c:pt>
                <c:pt idx="1476">
                  <c:v>29.572338489535944</c:v>
                </c:pt>
                <c:pt idx="1477">
                  <c:v>21.667760998030204</c:v>
                </c:pt>
                <c:pt idx="1478">
                  <c:v>25.295109612141651</c:v>
                </c:pt>
                <c:pt idx="1479">
                  <c:v>53.14533622559653</c:v>
                </c:pt>
                <c:pt idx="1480">
                  <c:v>31.543995572772548</c:v>
                </c:pt>
                <c:pt idx="1481">
                  <c:v>23.098591549295772</c:v>
                </c:pt>
                <c:pt idx="1482">
                  <c:v>35.369774919614152</c:v>
                </c:pt>
                <c:pt idx="1483">
                  <c:v>27.108433734939759</c:v>
                </c:pt>
                <c:pt idx="1484">
                  <c:v>28.056112224448899</c:v>
                </c:pt>
                <c:pt idx="1485">
                  <c:v>40.59040590405904</c:v>
                </c:pt>
                <c:pt idx="1486">
                  <c:v>33.992094861660078</c:v>
                </c:pt>
                <c:pt idx="1487">
                  <c:v>35.93429158110883</c:v>
                </c:pt>
                <c:pt idx="1488">
                  <c:v>51.124744376278116</c:v>
                </c:pt>
                <c:pt idx="1489">
                  <c:v>45.370938074800733</c:v>
                </c:pt>
                <c:pt idx="1490">
                  <c:v>24</c:v>
                </c:pt>
                <c:pt idx="1491">
                  <c:v>45.063291139240505</c:v>
                </c:pt>
                <c:pt idx="1492">
                  <c:v>20.942408376963353</c:v>
                </c:pt>
                <c:pt idx="1493">
                  <c:v>31.96859226023556</c:v>
                </c:pt>
                <c:pt idx="1494">
                  <c:v>56.141105614110565</c:v>
                </c:pt>
                <c:pt idx="1495">
                  <c:v>18.75</c:v>
                </c:pt>
                <c:pt idx="1496">
                  <c:v>69.767441860465112</c:v>
                </c:pt>
                <c:pt idx="1497">
                  <c:v>35.812672176308538</c:v>
                </c:pt>
                <c:pt idx="1498">
                  <c:v>38.910505836575879</c:v>
                </c:pt>
                <c:pt idx="1499">
                  <c:v>93.573844419391207</c:v>
                </c:pt>
                <c:pt idx="1500">
                  <c:v>44.49152542372881</c:v>
                </c:pt>
                <c:pt idx="1501">
                  <c:v>16.574585635359114</c:v>
                </c:pt>
                <c:pt idx="1502">
                  <c:v>12</c:v>
                </c:pt>
                <c:pt idx="1503">
                  <c:v>26.126126126126128</c:v>
                </c:pt>
                <c:pt idx="1504">
                  <c:v>34.090909090909086</c:v>
                </c:pt>
                <c:pt idx="1505">
                  <c:v>24.118738404452692</c:v>
                </c:pt>
                <c:pt idx="1506">
                  <c:v>26.315789473684209</c:v>
                </c:pt>
                <c:pt idx="1507">
                  <c:v>6.2111801242236018</c:v>
                </c:pt>
                <c:pt idx="1508">
                  <c:v>49.479166666666664</c:v>
                </c:pt>
                <c:pt idx="1509">
                  <c:v>20.881670533642691</c:v>
                </c:pt>
                <c:pt idx="1510">
                  <c:v>23.696682464454973</c:v>
                </c:pt>
                <c:pt idx="1511">
                  <c:v>23.945267958950971</c:v>
                </c:pt>
                <c:pt idx="1512">
                  <c:v>28.056112224448899</c:v>
                </c:pt>
                <c:pt idx="1513">
                  <c:v>22.296544035674472</c:v>
                </c:pt>
                <c:pt idx="1514">
                  <c:v>10.273972602739725</c:v>
                </c:pt>
                <c:pt idx="1515">
                  <c:v>40.382110290924878</c:v>
                </c:pt>
                <c:pt idx="1516">
                  <c:v>5.3763440860215059</c:v>
                </c:pt>
                <c:pt idx="1517">
                  <c:v>18.41620626151013</c:v>
                </c:pt>
                <c:pt idx="1518">
                  <c:v>10.852713178294573</c:v>
                </c:pt>
                <c:pt idx="1519">
                  <c:v>27.29044834307992</c:v>
                </c:pt>
                <c:pt idx="1520">
                  <c:v>79.479768786127167</c:v>
                </c:pt>
                <c:pt idx="1521">
                  <c:v>24.44987775061125</c:v>
                </c:pt>
                <c:pt idx="1522">
                  <c:v>50.887021475256766</c:v>
                </c:pt>
                <c:pt idx="1523">
                  <c:v>20.286396181384248</c:v>
                </c:pt>
                <c:pt idx="1524">
                  <c:v>33.766233766233761</c:v>
                </c:pt>
                <c:pt idx="1525">
                  <c:v>36.549707602339183</c:v>
                </c:pt>
                <c:pt idx="1526">
                  <c:v>63.573883161512022</c:v>
                </c:pt>
                <c:pt idx="1527">
                  <c:v>31.570639305445937</c:v>
                </c:pt>
                <c:pt idx="1528">
                  <c:v>17.921146953405017</c:v>
                </c:pt>
                <c:pt idx="1529">
                  <c:v>22.364217252396166</c:v>
                </c:pt>
                <c:pt idx="1530">
                  <c:v>38.265306122448983</c:v>
                </c:pt>
                <c:pt idx="1531">
                  <c:v>41.049030786773095</c:v>
                </c:pt>
                <c:pt idx="1532">
                  <c:v>17.925736235595391</c:v>
                </c:pt>
                <c:pt idx="1533">
                  <c:v>14.652014652014651</c:v>
                </c:pt>
                <c:pt idx="1534">
                  <c:v>69.124423963133651</c:v>
                </c:pt>
                <c:pt idx="1535">
                  <c:v>91.301222142343633</c:v>
                </c:pt>
                <c:pt idx="1536">
                  <c:v>25</c:v>
                </c:pt>
                <c:pt idx="1537">
                  <c:v>47.926267281105993</c:v>
                </c:pt>
                <c:pt idx="1538">
                  <c:v>21.904761904761905</c:v>
                </c:pt>
                <c:pt idx="1539">
                  <c:v>42.042042042042048</c:v>
                </c:pt>
                <c:pt idx="1540">
                  <c:v>35.59870550161812</c:v>
                </c:pt>
                <c:pt idx="1541">
                  <c:v>40.194884287454322</c:v>
                </c:pt>
                <c:pt idx="1542">
                  <c:v>53.254437869822489</c:v>
                </c:pt>
                <c:pt idx="1543">
                  <c:v>44.692737430167597</c:v>
                </c:pt>
                <c:pt idx="1544">
                  <c:v>13.043478260869565</c:v>
                </c:pt>
                <c:pt idx="1545">
                  <c:v>26.455026455026452</c:v>
                </c:pt>
                <c:pt idx="1546">
                  <c:v>24.752475247524753</c:v>
                </c:pt>
                <c:pt idx="1547">
                  <c:v>73.044297832233752</c:v>
                </c:pt>
                <c:pt idx="1548">
                  <c:v>28.409090909090907</c:v>
                </c:pt>
                <c:pt idx="1549">
                  <c:v>21.739130434782609</c:v>
                </c:pt>
                <c:pt idx="1550">
                  <c:v>32.586558044806516</c:v>
                </c:pt>
                <c:pt idx="1551">
                  <c:v>28.792912513842747</c:v>
                </c:pt>
                <c:pt idx="1552">
                  <c:v>22.955523672883789</c:v>
                </c:pt>
                <c:pt idx="1553">
                  <c:v>22.801302931596091</c:v>
                </c:pt>
                <c:pt idx="1554">
                  <c:v>20.408163265306122</c:v>
                </c:pt>
                <c:pt idx="1555">
                  <c:v>17.636684303350968</c:v>
                </c:pt>
                <c:pt idx="1556">
                  <c:v>19.886363636363637</c:v>
                </c:pt>
                <c:pt idx="1557">
                  <c:v>23.809523809523807</c:v>
                </c:pt>
                <c:pt idx="1558">
                  <c:v>18.018018018018019</c:v>
                </c:pt>
                <c:pt idx="1559">
                  <c:v>13.675213675213675</c:v>
                </c:pt>
                <c:pt idx="1560">
                  <c:v>32.452480296708394</c:v>
                </c:pt>
                <c:pt idx="1561">
                  <c:v>27.180783817951959</c:v>
                </c:pt>
                <c:pt idx="1562">
                  <c:v>28.195488721804509</c:v>
                </c:pt>
                <c:pt idx="1563">
                  <c:v>22.269353128313892</c:v>
                </c:pt>
                <c:pt idx="1564">
                  <c:v>40.856031128404673</c:v>
                </c:pt>
                <c:pt idx="1565">
                  <c:v>40</c:v>
                </c:pt>
                <c:pt idx="1566">
                  <c:v>50.96153846153846</c:v>
                </c:pt>
                <c:pt idx="1567">
                  <c:v>32.21649484536082</c:v>
                </c:pt>
                <c:pt idx="1568">
                  <c:v>42.275574112734866</c:v>
                </c:pt>
                <c:pt idx="1569">
                  <c:v>71.917808219178085</c:v>
                </c:pt>
                <c:pt idx="1570">
                  <c:v>34.420289855072461</c:v>
                </c:pt>
                <c:pt idx="1571">
                  <c:v>27.777777777777775</c:v>
                </c:pt>
                <c:pt idx="1572">
                  <c:v>63.008130081300806</c:v>
                </c:pt>
                <c:pt idx="1573">
                  <c:v>42.236024844720497</c:v>
                </c:pt>
                <c:pt idx="1574">
                  <c:v>67.79661016949153</c:v>
                </c:pt>
                <c:pt idx="1575">
                  <c:v>97.533632286995527</c:v>
                </c:pt>
                <c:pt idx="1576">
                  <c:v>30.18108651911469</c:v>
                </c:pt>
                <c:pt idx="1577">
                  <c:v>67.757009345794387</c:v>
                </c:pt>
                <c:pt idx="1578">
                  <c:v>33.747779751332146</c:v>
                </c:pt>
                <c:pt idx="1579">
                  <c:v>15.945330296127564</c:v>
                </c:pt>
                <c:pt idx="1580">
                  <c:v>121.31596984235777</c:v>
                </c:pt>
                <c:pt idx="1581">
                  <c:v>61.229314420803782</c:v>
                </c:pt>
                <c:pt idx="1582">
                  <c:v>58.359621451104097</c:v>
                </c:pt>
                <c:pt idx="1583">
                  <c:v>118.15252416756177</c:v>
                </c:pt>
                <c:pt idx="1584">
                  <c:v>91.161756531406326</c:v>
                </c:pt>
                <c:pt idx="1585">
                  <c:v>15.936254980079681</c:v>
                </c:pt>
                <c:pt idx="1586">
                  <c:v>41.259500542888162</c:v>
                </c:pt>
                <c:pt idx="1587">
                  <c:v>37.735849056603769</c:v>
                </c:pt>
                <c:pt idx="1588">
                  <c:v>25.504782146652495</c:v>
                </c:pt>
                <c:pt idx="1589">
                  <c:v>48.701298701298704</c:v>
                </c:pt>
                <c:pt idx="1590">
                  <c:v>44.673539518900341</c:v>
                </c:pt>
                <c:pt idx="1591">
                  <c:v>36.697247706422019</c:v>
                </c:pt>
                <c:pt idx="1592">
                  <c:v>14.044943820224718</c:v>
                </c:pt>
                <c:pt idx="1593">
                  <c:v>36.390101892285294</c:v>
                </c:pt>
                <c:pt idx="1594">
                  <c:v>25.450031036623216</c:v>
                </c:pt>
                <c:pt idx="1595">
                  <c:v>27.397260273972602</c:v>
                </c:pt>
                <c:pt idx="1596">
                  <c:v>27.072758037225043</c:v>
                </c:pt>
                <c:pt idx="1597">
                  <c:v>25.110782865583456</c:v>
                </c:pt>
                <c:pt idx="1598">
                  <c:v>102.3142509135201</c:v>
                </c:pt>
                <c:pt idx="1599">
                  <c:v>31.03448275862069</c:v>
                </c:pt>
                <c:pt idx="1600">
                  <c:v>101.49253731343283</c:v>
                </c:pt>
                <c:pt idx="1601">
                  <c:v>29.147982062780269</c:v>
                </c:pt>
                <c:pt idx="1602">
                  <c:v>19.726858877086492</c:v>
                </c:pt>
                <c:pt idx="1603">
                  <c:v>52.269601100412658</c:v>
                </c:pt>
                <c:pt idx="1604">
                  <c:v>91.139240506329116</c:v>
                </c:pt>
                <c:pt idx="1605">
                  <c:v>20.754716981132074</c:v>
                </c:pt>
                <c:pt idx="1606">
                  <c:v>57.377049180327873</c:v>
                </c:pt>
                <c:pt idx="1607">
                  <c:v>56.541477507222453</c:v>
                </c:pt>
                <c:pt idx="1608">
                  <c:v>30.76923076923077</c:v>
                </c:pt>
                <c:pt idx="1609">
                  <c:v>25.974025974025977</c:v>
                </c:pt>
                <c:pt idx="1610">
                  <c:v>10.178117048346056</c:v>
                </c:pt>
                <c:pt idx="1611">
                  <c:v>24.937655860349128</c:v>
                </c:pt>
                <c:pt idx="1612">
                  <c:v>19.230769230769234</c:v>
                </c:pt>
                <c:pt idx="1613">
                  <c:v>15.151515151515152</c:v>
                </c:pt>
                <c:pt idx="1614">
                  <c:v>19.718309859154932</c:v>
                </c:pt>
                <c:pt idx="1615">
                  <c:v>55.238095238095241</c:v>
                </c:pt>
                <c:pt idx="1616">
                  <c:v>40.201005025125632</c:v>
                </c:pt>
                <c:pt idx="1617">
                  <c:v>30.303030303030305</c:v>
                </c:pt>
                <c:pt idx="1618">
                  <c:v>22.222222222222221</c:v>
                </c:pt>
                <c:pt idx="1619">
                  <c:v>28.673835125448029</c:v>
                </c:pt>
                <c:pt idx="1620">
                  <c:v>28.907922912205567</c:v>
                </c:pt>
                <c:pt idx="1621">
                  <c:v>16.574585635359114</c:v>
                </c:pt>
                <c:pt idx="1622">
                  <c:v>41.254125412541256</c:v>
                </c:pt>
                <c:pt idx="1623">
                  <c:v>34.833091436865018</c:v>
                </c:pt>
                <c:pt idx="1624">
                  <c:v>15.873015873015872</c:v>
                </c:pt>
                <c:pt idx="1625">
                  <c:v>41.033434650455924</c:v>
                </c:pt>
                <c:pt idx="1626">
                  <c:v>13.698630136986301</c:v>
                </c:pt>
                <c:pt idx="1627">
                  <c:v>25.35211267605634</c:v>
                </c:pt>
                <c:pt idx="1628">
                  <c:v>41.623309053069718</c:v>
                </c:pt>
                <c:pt idx="1629">
                  <c:v>32.558139534883722</c:v>
                </c:pt>
                <c:pt idx="1630">
                  <c:v>112.79657720731232</c:v>
                </c:pt>
                <c:pt idx="1631">
                  <c:v>66.037735849056602</c:v>
                </c:pt>
                <c:pt idx="1632">
                  <c:v>17.142857142857142</c:v>
                </c:pt>
                <c:pt idx="1633">
                  <c:v>20.942408376963353</c:v>
                </c:pt>
                <c:pt idx="1634">
                  <c:v>18.867924528301884</c:v>
                </c:pt>
                <c:pt idx="1635">
                  <c:v>7.9051383399209483</c:v>
                </c:pt>
                <c:pt idx="1636">
                  <c:v>30.837004405286343</c:v>
                </c:pt>
                <c:pt idx="1637">
                  <c:v>48.611111111111114</c:v>
                </c:pt>
                <c:pt idx="1638">
                  <c:v>47.727272727272727</c:v>
                </c:pt>
                <c:pt idx="1639">
                  <c:v>34.334763948497852</c:v>
                </c:pt>
                <c:pt idx="1640">
                  <c:v>70.422535211267615</c:v>
                </c:pt>
                <c:pt idx="1641">
                  <c:v>30.612244897959183</c:v>
                </c:pt>
                <c:pt idx="1642">
                  <c:v>39.097744360902254</c:v>
                </c:pt>
                <c:pt idx="1643">
                  <c:v>0</c:v>
                </c:pt>
                <c:pt idx="1644">
                  <c:v>31.746031746031743</c:v>
                </c:pt>
                <c:pt idx="1645">
                  <c:v>28.662420382165607</c:v>
                </c:pt>
                <c:pt idx="1646">
                  <c:v>24.691358024691358</c:v>
                </c:pt>
                <c:pt idx="1647">
                  <c:v>4.0160642570281118</c:v>
                </c:pt>
                <c:pt idx="1648">
                  <c:v>22.222222222222221</c:v>
                </c:pt>
                <c:pt idx="1649">
                  <c:v>42.959427207637226</c:v>
                </c:pt>
                <c:pt idx="1650">
                  <c:v>32.948929159802304</c:v>
                </c:pt>
                <c:pt idx="1651">
                  <c:v>20.27027027027027</c:v>
                </c:pt>
                <c:pt idx="1652">
                  <c:v>21.008403361344538</c:v>
                </c:pt>
                <c:pt idx="1653">
                  <c:v>110.38430089942763</c:v>
                </c:pt>
                <c:pt idx="1654">
                  <c:v>36.43724696356275</c:v>
                </c:pt>
                <c:pt idx="1655">
                  <c:v>31.914893617021274</c:v>
                </c:pt>
                <c:pt idx="1656">
                  <c:v>35.77512776831346</c:v>
                </c:pt>
                <c:pt idx="1657">
                  <c:v>6.8027210884353737</c:v>
                </c:pt>
                <c:pt idx="1658">
                  <c:v>53.333333333333336</c:v>
                </c:pt>
                <c:pt idx="1659">
                  <c:v>10.869565217391305</c:v>
                </c:pt>
                <c:pt idx="1660">
                  <c:v>20.512820512820515</c:v>
                </c:pt>
                <c:pt idx="1661">
                  <c:v>71.271929824561397</c:v>
                </c:pt>
                <c:pt idx="1662">
                  <c:v>7.6335877862595414</c:v>
                </c:pt>
                <c:pt idx="1663">
                  <c:v>26.229508196721312</c:v>
                </c:pt>
                <c:pt idx="1664">
                  <c:v>39.106145251396647</c:v>
                </c:pt>
                <c:pt idx="1665">
                  <c:v>4.2016806722689077</c:v>
                </c:pt>
                <c:pt idx="1666">
                  <c:v>48.872180451127818</c:v>
                </c:pt>
                <c:pt idx="1667">
                  <c:v>57.692307692307693</c:v>
                </c:pt>
                <c:pt idx="1668">
                  <c:v>40.54054054054054</c:v>
                </c:pt>
                <c:pt idx="1669">
                  <c:v>43.613707165109034</c:v>
                </c:pt>
                <c:pt idx="1670">
                  <c:v>17.391304347826086</c:v>
                </c:pt>
                <c:pt idx="1671">
                  <c:v>21.459227467811157</c:v>
                </c:pt>
                <c:pt idx="1672">
                  <c:v>6.25</c:v>
                </c:pt>
                <c:pt idx="1673">
                  <c:v>15.544041450777202</c:v>
                </c:pt>
                <c:pt idx="1674">
                  <c:v>17.8359096313912</c:v>
                </c:pt>
                <c:pt idx="1675">
                  <c:v>41.055718475073313</c:v>
                </c:pt>
                <c:pt idx="1676">
                  <c:v>13.550135501355014</c:v>
                </c:pt>
                <c:pt idx="1677">
                  <c:v>30.303030303030305</c:v>
                </c:pt>
                <c:pt idx="1678">
                  <c:v>27.777777777777775</c:v>
                </c:pt>
                <c:pt idx="1679">
                  <c:v>40.160642570281126</c:v>
                </c:pt>
                <c:pt idx="1680">
                  <c:v>35.856573705179287</c:v>
                </c:pt>
                <c:pt idx="1681">
                  <c:v>63.819802909432191</c:v>
                </c:pt>
                <c:pt idx="1682">
                  <c:v>27.07749766573296</c:v>
                </c:pt>
                <c:pt idx="1683">
                  <c:v>12.112036336109009</c:v>
                </c:pt>
                <c:pt idx="1684">
                  <c:v>53.545586107091175</c:v>
                </c:pt>
                <c:pt idx="1685">
                  <c:v>9.3141405588484325</c:v>
                </c:pt>
                <c:pt idx="1686">
                  <c:v>29.411764705882351</c:v>
                </c:pt>
                <c:pt idx="1687">
                  <c:v>13.513513513513514</c:v>
                </c:pt>
                <c:pt idx="1688">
                  <c:v>93.113482056256061</c:v>
                </c:pt>
                <c:pt idx="1689">
                  <c:v>41.988003427592119</c:v>
                </c:pt>
                <c:pt idx="1690">
                  <c:v>5.0420168067226898</c:v>
                </c:pt>
                <c:pt idx="1691">
                  <c:v>36.036036036036037</c:v>
                </c:pt>
                <c:pt idx="1692">
                  <c:v>72.120559741657701</c:v>
                </c:pt>
                <c:pt idx="1693">
                  <c:v>16.646848989298455</c:v>
                </c:pt>
                <c:pt idx="1694">
                  <c:v>62.286105407255306</c:v>
                </c:pt>
                <c:pt idx="1695">
                  <c:v>22.041763341067284</c:v>
                </c:pt>
                <c:pt idx="1696">
                  <c:v>31.073446327683616</c:v>
                </c:pt>
                <c:pt idx="1697">
                  <c:v>47.713717693836976</c:v>
                </c:pt>
                <c:pt idx="1698">
                  <c:v>52.585832246849193</c:v>
                </c:pt>
                <c:pt idx="1699">
                  <c:v>52.992069214131213</c:v>
                </c:pt>
                <c:pt idx="1700">
                  <c:v>23.297491039426525</c:v>
                </c:pt>
                <c:pt idx="1701">
                  <c:v>43.11073541842773</c:v>
                </c:pt>
                <c:pt idx="1702">
                  <c:v>51.986632008911997</c:v>
                </c:pt>
                <c:pt idx="1703">
                  <c:v>47.466324567030149</c:v>
                </c:pt>
                <c:pt idx="1704">
                  <c:v>23.4375</c:v>
                </c:pt>
                <c:pt idx="1705">
                  <c:v>26.755852842809364</c:v>
                </c:pt>
                <c:pt idx="1706">
                  <c:v>70.140280561122239</c:v>
                </c:pt>
                <c:pt idx="1707">
                  <c:v>15.105740181268883</c:v>
                </c:pt>
                <c:pt idx="1708">
                  <c:v>10.869565217391305</c:v>
                </c:pt>
                <c:pt idx="1709">
                  <c:v>46.583850931677013</c:v>
                </c:pt>
                <c:pt idx="1710">
                  <c:v>45.493562231759654</c:v>
                </c:pt>
                <c:pt idx="1711">
                  <c:v>30.95558546433378</c:v>
                </c:pt>
                <c:pt idx="1712">
                  <c:v>60.509554140127392</c:v>
                </c:pt>
                <c:pt idx="1713">
                  <c:v>44.91017964071856</c:v>
                </c:pt>
                <c:pt idx="1714">
                  <c:v>14.598540145985401</c:v>
                </c:pt>
                <c:pt idx="1715">
                  <c:v>35.668789808917197</c:v>
                </c:pt>
                <c:pt idx="1716">
                  <c:v>42.176870748299315</c:v>
                </c:pt>
                <c:pt idx="1717">
                  <c:v>14.035087719298247</c:v>
                </c:pt>
                <c:pt idx="1718">
                  <c:v>30.784508440913605</c:v>
                </c:pt>
                <c:pt idx="1719">
                  <c:v>34.446764091858043</c:v>
                </c:pt>
                <c:pt idx="1720">
                  <c:v>41.49377593360996</c:v>
                </c:pt>
                <c:pt idx="1721">
                  <c:v>55.13784461152882</c:v>
                </c:pt>
                <c:pt idx="1722">
                  <c:v>26.876737720111215</c:v>
                </c:pt>
                <c:pt idx="1723">
                  <c:v>33.19502074688797</c:v>
                </c:pt>
                <c:pt idx="1724">
                  <c:v>19.639934533551553</c:v>
                </c:pt>
                <c:pt idx="1725">
                  <c:v>36.750483558994198</c:v>
                </c:pt>
                <c:pt idx="1726">
                  <c:v>38.961038961038959</c:v>
                </c:pt>
                <c:pt idx="1727">
                  <c:v>51.344743276283616</c:v>
                </c:pt>
                <c:pt idx="1728">
                  <c:v>41.16059379217274</c:v>
                </c:pt>
                <c:pt idx="1729">
                  <c:v>32.638888888888893</c:v>
                </c:pt>
                <c:pt idx="1730">
                  <c:v>29.082774049217001</c:v>
                </c:pt>
                <c:pt idx="1731">
                  <c:v>39.215686274509807</c:v>
                </c:pt>
                <c:pt idx="1732">
                  <c:v>23.52941176470588</c:v>
                </c:pt>
                <c:pt idx="1733">
                  <c:v>28.241335044929397</c:v>
                </c:pt>
                <c:pt idx="1734">
                  <c:v>52.173913043478258</c:v>
                </c:pt>
                <c:pt idx="1735">
                  <c:v>13.565891472868216</c:v>
                </c:pt>
                <c:pt idx="1736">
                  <c:v>79.617834394904449</c:v>
                </c:pt>
                <c:pt idx="1737">
                  <c:v>31.630170316301705</c:v>
                </c:pt>
                <c:pt idx="1738">
                  <c:v>44.850498338870437</c:v>
                </c:pt>
                <c:pt idx="1739">
                  <c:v>21.978021978021978</c:v>
                </c:pt>
                <c:pt idx="1740">
                  <c:v>24.271844660194173</c:v>
                </c:pt>
                <c:pt idx="1741">
                  <c:v>14.925373134328359</c:v>
                </c:pt>
                <c:pt idx="1742">
                  <c:v>42.826552462526763</c:v>
                </c:pt>
                <c:pt idx="1743">
                  <c:v>31.830238726790451</c:v>
                </c:pt>
                <c:pt idx="1744">
                  <c:v>42.732166890982505</c:v>
                </c:pt>
                <c:pt idx="1745">
                  <c:v>27.586206896551722</c:v>
                </c:pt>
                <c:pt idx="1746">
                  <c:v>20.74688796680498</c:v>
                </c:pt>
                <c:pt idx="1747">
                  <c:v>36</c:v>
                </c:pt>
                <c:pt idx="1748">
                  <c:v>21.420518602029311</c:v>
                </c:pt>
                <c:pt idx="1749">
                  <c:v>25.46998180715585</c:v>
                </c:pt>
                <c:pt idx="1750">
                  <c:v>27.057497181510708</c:v>
                </c:pt>
                <c:pt idx="1751">
                  <c:v>26.755852842809364</c:v>
                </c:pt>
                <c:pt idx="1752">
                  <c:v>71.661237785016297</c:v>
                </c:pt>
                <c:pt idx="1753">
                  <c:v>58.287795992714024</c:v>
                </c:pt>
                <c:pt idx="1754">
                  <c:v>33.799533799533798</c:v>
                </c:pt>
                <c:pt idx="1755">
                  <c:v>30.494216614090433</c:v>
                </c:pt>
                <c:pt idx="1756">
                  <c:v>32.362459546925564</c:v>
                </c:pt>
                <c:pt idx="1757">
                  <c:v>11.627906976744185</c:v>
                </c:pt>
                <c:pt idx="1758">
                  <c:v>58.601134215500942</c:v>
                </c:pt>
                <c:pt idx="1759">
                  <c:v>50.906381922026327</c:v>
                </c:pt>
                <c:pt idx="1760">
                  <c:v>80.597014925373131</c:v>
                </c:pt>
                <c:pt idx="1761">
                  <c:v>55.299539170506918</c:v>
                </c:pt>
                <c:pt idx="1762">
                  <c:v>62.968515742128929</c:v>
                </c:pt>
                <c:pt idx="1763">
                  <c:v>20.547945205479451</c:v>
                </c:pt>
                <c:pt idx="1764">
                  <c:v>56.615384615384613</c:v>
                </c:pt>
                <c:pt idx="1765">
                  <c:v>59.50095969289827</c:v>
                </c:pt>
                <c:pt idx="1766">
                  <c:v>47.715736040609137</c:v>
                </c:pt>
                <c:pt idx="1767">
                  <c:v>40.358744394618832</c:v>
                </c:pt>
                <c:pt idx="1768">
                  <c:v>28.90932982917214</c:v>
                </c:pt>
                <c:pt idx="1769">
                  <c:v>24.390243902439025</c:v>
                </c:pt>
                <c:pt idx="1770">
                  <c:v>39.497307001795328</c:v>
                </c:pt>
                <c:pt idx="1771">
                  <c:v>24.815205913410772</c:v>
                </c:pt>
                <c:pt idx="1772">
                  <c:v>26.490066225165563</c:v>
                </c:pt>
                <c:pt idx="1773">
                  <c:v>11.299435028248588</c:v>
                </c:pt>
                <c:pt idx="1774">
                  <c:v>28.806584362139919</c:v>
                </c:pt>
                <c:pt idx="1775">
                  <c:v>28.81844380403458</c:v>
                </c:pt>
                <c:pt idx="1776">
                  <c:v>59.490868843386828</c:v>
                </c:pt>
                <c:pt idx="1777">
                  <c:v>37.249283667621775</c:v>
                </c:pt>
                <c:pt idx="1778">
                  <c:v>29.094827586206897</c:v>
                </c:pt>
                <c:pt idx="1779">
                  <c:v>37.940379403794033</c:v>
                </c:pt>
                <c:pt idx="1780">
                  <c:v>37.31343283582089</c:v>
                </c:pt>
                <c:pt idx="1781">
                  <c:v>36.4321608040201</c:v>
                </c:pt>
                <c:pt idx="1782">
                  <c:v>55.961070559610704</c:v>
                </c:pt>
                <c:pt idx="1783">
                  <c:v>34.722222222222221</c:v>
                </c:pt>
                <c:pt idx="1784">
                  <c:v>33.942558746736296</c:v>
                </c:pt>
                <c:pt idx="1785">
                  <c:v>13.289036544850498</c:v>
                </c:pt>
                <c:pt idx="1786">
                  <c:v>33.333333333333336</c:v>
                </c:pt>
                <c:pt idx="1787">
                  <c:v>20.202020202020204</c:v>
                </c:pt>
                <c:pt idx="1788">
                  <c:v>19.667170953101362</c:v>
                </c:pt>
                <c:pt idx="1789">
                  <c:v>39.735099337748345</c:v>
                </c:pt>
                <c:pt idx="1790">
                  <c:v>13.513513513513514</c:v>
                </c:pt>
                <c:pt idx="1791">
                  <c:v>36.144578313253014</c:v>
                </c:pt>
                <c:pt idx="1792">
                  <c:v>75.660242683797279</c:v>
                </c:pt>
                <c:pt idx="1793">
                  <c:v>34.965034965034967</c:v>
                </c:pt>
                <c:pt idx="1794">
                  <c:v>44.025157232704402</c:v>
                </c:pt>
                <c:pt idx="1795">
                  <c:v>30.075187969924812</c:v>
                </c:pt>
                <c:pt idx="1796">
                  <c:v>30.434782608695652</c:v>
                </c:pt>
                <c:pt idx="1797">
                  <c:v>33.771106941838653</c:v>
                </c:pt>
                <c:pt idx="1798">
                  <c:v>50.847457627118651</c:v>
                </c:pt>
                <c:pt idx="1799">
                  <c:v>29.069767441860463</c:v>
                </c:pt>
                <c:pt idx="1800">
                  <c:v>34.976152623211448</c:v>
                </c:pt>
                <c:pt idx="1801">
                  <c:v>60.869565217391305</c:v>
                </c:pt>
                <c:pt idx="1802">
                  <c:v>12.618296529968454</c:v>
                </c:pt>
                <c:pt idx="1803">
                  <c:v>27.431421446384039</c:v>
                </c:pt>
                <c:pt idx="1804">
                  <c:v>7.8125</c:v>
                </c:pt>
                <c:pt idx="1805">
                  <c:v>28.708133971291868</c:v>
                </c:pt>
                <c:pt idx="1806">
                  <c:v>60.810810810810814</c:v>
                </c:pt>
                <c:pt idx="1807">
                  <c:v>18.09954751131222</c:v>
                </c:pt>
                <c:pt idx="1808">
                  <c:v>15.184381778741864</c:v>
                </c:pt>
                <c:pt idx="1809">
                  <c:v>27.027027027027028</c:v>
                </c:pt>
                <c:pt idx="1810">
                  <c:v>29.339853300733495</c:v>
                </c:pt>
                <c:pt idx="1811">
                  <c:v>14.367816091954023</c:v>
                </c:pt>
                <c:pt idx="1812">
                  <c:v>26.004728132387708</c:v>
                </c:pt>
                <c:pt idx="1813">
                  <c:v>26.737967914438503</c:v>
                </c:pt>
                <c:pt idx="1814">
                  <c:v>25.974025974025977</c:v>
                </c:pt>
                <c:pt idx="1815">
                  <c:v>37.593984962406012</c:v>
                </c:pt>
                <c:pt idx="1816">
                  <c:v>32.258064516129032</c:v>
                </c:pt>
                <c:pt idx="1817">
                  <c:v>35.605289928789418</c:v>
                </c:pt>
                <c:pt idx="1818">
                  <c:v>65.340909090909093</c:v>
                </c:pt>
                <c:pt idx="1819">
                  <c:v>54.607508532423211</c:v>
                </c:pt>
                <c:pt idx="1820">
                  <c:v>71.698113207547166</c:v>
                </c:pt>
                <c:pt idx="1821">
                  <c:v>72.164948453608247</c:v>
                </c:pt>
                <c:pt idx="1822">
                  <c:v>26.548672566371682</c:v>
                </c:pt>
                <c:pt idx="1823">
                  <c:v>58.052434456928843</c:v>
                </c:pt>
                <c:pt idx="1824">
                  <c:v>57.711442786069647</c:v>
                </c:pt>
                <c:pt idx="1825">
                  <c:v>61.755952380952387</c:v>
                </c:pt>
                <c:pt idx="1826">
                  <c:v>11.111111111111111</c:v>
                </c:pt>
                <c:pt idx="1827">
                  <c:v>30.456852791878173</c:v>
                </c:pt>
                <c:pt idx="1828">
                  <c:v>92.628832354859753</c:v>
                </c:pt>
                <c:pt idx="1829">
                  <c:v>22.284122562674096</c:v>
                </c:pt>
                <c:pt idx="1830">
                  <c:v>63.80753138075314</c:v>
                </c:pt>
                <c:pt idx="1831">
                  <c:v>65.656565656565661</c:v>
                </c:pt>
                <c:pt idx="1832">
                  <c:v>46</c:v>
                </c:pt>
                <c:pt idx="1833">
                  <c:v>24.870466321243523</c:v>
                </c:pt>
                <c:pt idx="1834">
                  <c:v>48.059149722735675</c:v>
                </c:pt>
                <c:pt idx="1835">
                  <c:v>32.504780114722756</c:v>
                </c:pt>
                <c:pt idx="1836">
                  <c:v>16.528925619834713</c:v>
                </c:pt>
                <c:pt idx="1837">
                  <c:v>48.684210526315788</c:v>
                </c:pt>
                <c:pt idx="1838">
                  <c:v>44.0771349862259</c:v>
                </c:pt>
                <c:pt idx="1839">
                  <c:v>60.810810810810814</c:v>
                </c:pt>
                <c:pt idx="1840">
                  <c:v>51.685393258426963</c:v>
                </c:pt>
                <c:pt idx="1841">
                  <c:v>35.369774919614152</c:v>
                </c:pt>
                <c:pt idx="1842">
                  <c:v>22.332506203473944</c:v>
                </c:pt>
                <c:pt idx="1843">
                  <c:v>44.374009508716327</c:v>
                </c:pt>
                <c:pt idx="1844">
                  <c:v>40.247678018575854</c:v>
                </c:pt>
                <c:pt idx="1845">
                  <c:v>40.441176470588239</c:v>
                </c:pt>
                <c:pt idx="1846">
                  <c:v>67.321178120617105</c:v>
                </c:pt>
                <c:pt idx="1847">
                  <c:v>47.535211267605632</c:v>
                </c:pt>
                <c:pt idx="1848">
                  <c:v>17.482517482517483</c:v>
                </c:pt>
                <c:pt idx="1849">
                  <c:v>38.847117794486216</c:v>
                </c:pt>
                <c:pt idx="1850">
                  <c:v>65.779748706577976</c:v>
                </c:pt>
                <c:pt idx="1851">
                  <c:v>42.21635883905013</c:v>
                </c:pt>
                <c:pt idx="1852">
                  <c:v>58.892815076560659</c:v>
                </c:pt>
                <c:pt idx="1853">
                  <c:v>71.178529754959158</c:v>
                </c:pt>
                <c:pt idx="1854">
                  <c:v>45.694200351493855</c:v>
                </c:pt>
                <c:pt idx="1855">
                  <c:v>69.970845481049565</c:v>
                </c:pt>
                <c:pt idx="1856">
                  <c:v>50.429184549356222</c:v>
                </c:pt>
                <c:pt idx="1857">
                  <c:v>29.530201342281877</c:v>
                </c:pt>
                <c:pt idx="1858">
                  <c:v>60.568603213844256</c:v>
                </c:pt>
                <c:pt idx="1859">
                  <c:v>137.82051282051282</c:v>
                </c:pt>
                <c:pt idx="1860">
                  <c:v>90.090090090090087</c:v>
                </c:pt>
                <c:pt idx="1861">
                  <c:v>54.237288135593218</c:v>
                </c:pt>
                <c:pt idx="1862">
                  <c:v>49.575070821529749</c:v>
                </c:pt>
                <c:pt idx="1863">
                  <c:v>73.563218390804593</c:v>
                </c:pt>
                <c:pt idx="1864">
                  <c:v>90.322580645161281</c:v>
                </c:pt>
                <c:pt idx="1865">
                  <c:v>78.137332280978683</c:v>
                </c:pt>
                <c:pt idx="1866">
                  <c:v>53.380782918149471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F-4B8B-8651-E2FAF791A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096712"/>
        <c:axId val="1286174200"/>
      </c:lineChart>
      <c:catAx>
        <c:axId val="183709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74200"/>
        <c:crosses val="autoZero"/>
        <c:auto val="1"/>
        <c:lblAlgn val="ctr"/>
        <c:lblOffset val="100"/>
        <c:noMultiLvlLbl val="0"/>
      </c:catAx>
      <c:valAx>
        <c:axId val="12861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9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cos</cx:v>
        </cx:txData>
      </cx:tx>
    </cx:title>
    <cx:plotArea>
      <cx:plotAreaRegion>
        <cx:series layoutId="clusteredColumn" uniqueId="{6E2F301A-9543-4BF7-99FE-62CBD0CC79DB}">
          <cx:dataLabels pos="inEnd">
            <cx:visibility seriesName="0" categoryName="0" value="1"/>
          </cx:dataLabels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bg1"/>
                </a:solidFill>
              </a:defRPr>
            </a:pPr>
            <a:endParaRPr lang="pl-PL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LIczba osób wyżej wykształconych na 1000 mieszkańców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500" b="1" i="0" u="none" strike="noStrike" cap="all" spc="10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r>
            <a:rPr kumimoji="0" lang="pl-PL" sz="1400" b="1" i="0" u="none" strike="noStrike" kern="0" cap="all" spc="10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</a:rPr>
            <a:t>LIczba osób wyżej wykształconych na 1000 mieszkańców</a:t>
          </a:r>
        </a:p>
      </cx:txPr>
    </cx:title>
    <cx:plotArea>
      <cx:plotAreaRegion>
        <cx:series layoutId="clusteredColumn" uniqueId="{72BDEEE6-E9F6-484F-A764-74C72140065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Stosunek osób wykształconych zawodowo do wykształconych średnio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rgbClr val="FFFFFF"/>
              </a:solidFill>
            </a:defRPr>
          </a:pPr>
          <a:r>
            <a:rPr lang="pl-PL" sz="1400" b="1" i="0" u="none" strike="noStrike" baseline="0">
              <a:solidFill>
                <a:srgbClr val="FFFFFF"/>
              </a:solidFill>
              <a:latin typeface="Calibri" panose="020F0502020204030204"/>
            </a:rPr>
            <a:t>Stosunek osób wykształconych zawodowo do wykształconych średnio</a:t>
          </a:r>
        </a:p>
      </cx:txPr>
    </cx:title>
    <cx:plotArea>
      <cx:plotAreaRegion>
        <cx:series layoutId="clusteredColumn" uniqueId="{12335B61-18E8-47FC-A025-6116C7B65748}">
          <cx:spPr>
            <a:effectLst>
              <a:outerShdw blurRad="50800" dist="50800" dir="5400000" algn="ctr" rotWithShape="0">
                <a:srgbClr val="000000">
                  <a:alpha val="0"/>
                </a:srgbClr>
              </a:outerShdw>
              <a:softEdge rad="0"/>
            </a:effectLst>
          </cx:spPr>
          <cx:dataLabels/>
          <cx:dataId val="0"/>
          <cx:layoutPr>
            <cx:binning intervalClosed="r" overflow="3.75">
              <cx:binSize val="0.25"/>
            </cx:binning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32716</xdr:colOff>
      <xdr:row>1</xdr:row>
      <xdr:rowOff>57151</xdr:rowOff>
    </xdr:from>
    <xdr:to>
      <xdr:col>8</xdr:col>
      <xdr:colOff>340829</xdr:colOff>
      <xdr:row>18</xdr:row>
      <xdr:rowOff>47211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3" name="Wykres 14">
              <a:extLst>
                <a:ext uri="{FF2B5EF4-FFF2-40B4-BE49-F238E27FC236}">
                  <a16:creationId xmlns:a16="http://schemas.microsoft.com/office/drawing/2014/main" id="{BEF65A5B-C056-456D-B7B3-CF79CB8BF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10</xdr:col>
      <xdr:colOff>247650</xdr:colOff>
      <xdr:row>3</xdr:row>
      <xdr:rowOff>0</xdr:rowOff>
    </xdr:from>
    <xdr:to>
      <xdr:col>17</xdr:col>
      <xdr:colOff>552450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2" name="Wykres 15">
              <a:extLst>
                <a:ext uri="{FF2B5EF4-FFF2-40B4-BE49-F238E27FC236}">
                  <a16:creationId xmlns:a16="http://schemas.microsoft.com/office/drawing/2014/main" id="{9B3E7648-40A9-4B6F-9FB6-B279A2DB59B2}"/>
                </a:ext>
                <a:ext uri="{147F2762-F138-4A5C-976F-8EAC2B608ADB}">
                  <a16:predDERef xmlns:a16="http://schemas.microsoft.com/office/drawing/2014/main" pred="{BEF65A5B-C056-456D-B7B3-CF79CB8BF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485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</xdr:col>
      <xdr:colOff>338344</xdr:colOff>
      <xdr:row>21</xdr:row>
      <xdr:rowOff>63776</xdr:rowOff>
    </xdr:from>
    <xdr:to>
      <xdr:col>10</xdr:col>
      <xdr:colOff>33544</xdr:colOff>
      <xdr:row>40</xdr:row>
      <xdr:rowOff>22363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4" name="Wykres 16">
              <a:extLst>
                <a:ext uri="{FF2B5EF4-FFF2-40B4-BE49-F238E27FC236}">
                  <a16:creationId xmlns:a16="http://schemas.microsoft.com/office/drawing/2014/main" id="{6BA102C3-C058-431B-B78A-582345318873}"/>
                </a:ext>
                <a:ext uri="{147F2762-F138-4A5C-976F-8EAC2B608ADB}">
                  <a16:predDERef xmlns:a16="http://schemas.microsoft.com/office/drawing/2014/main" pred="{9B3E7648-40A9-4B6F-9FB6-B279A2DB5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7544" y="3464201"/>
              <a:ext cx="4572000" cy="3035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10</xdr:col>
      <xdr:colOff>504825</xdr:colOff>
      <xdr:row>22</xdr:row>
      <xdr:rowOff>66675</xdr:rowOff>
    </xdr:from>
    <xdr:to>
      <xdr:col>18</xdr:col>
      <xdr:colOff>200025</xdr:colOff>
      <xdr:row>39</xdr:row>
      <xdr:rowOff>57150</xdr:rowOff>
    </xdr:to>
    <xdr:graphicFrame macro="">
      <xdr:nvGraphicFramePr>
        <xdr:cNvPr id="5" name="Wykres 15">
          <a:extLst>
            <a:ext uri="{FF2B5EF4-FFF2-40B4-BE49-F238E27FC236}">
              <a16:creationId xmlns:a16="http://schemas.microsoft.com/office/drawing/2014/main" id="{E42D12D6-68A2-48C5-B949-3C7B46D19D58}"/>
            </a:ext>
            <a:ext uri="{147F2762-F138-4A5C-976F-8EAC2B608ADB}">
              <a16:predDERef xmlns:a16="http://schemas.microsoft.com/office/drawing/2014/main" pred="{6BA102C3-C058-431B-B78A-582345318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filtrowane" id="{634339FC-8180-4B7A-85B1-2CEB6BB1C97B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23"/>
  <sheetViews>
    <sheetView showGridLines="0" zoomScale="115" zoomScaleNormal="115" workbookViewId="0">
      <selection activeCell="U1896" sqref="U1896"/>
    </sheetView>
  </sheetViews>
  <sheetFormatPr defaultRowHeight="15" customHeight="1"/>
  <cols>
    <col min="1" max="4" width="3" style="1" customWidth="1"/>
    <col min="5" max="5" width="8.28515625" style="1" customWidth="1"/>
    <col min="6" max="6" width="26.7109375" style="1" customWidth="1"/>
    <col min="7" max="7" width="5.5703125" style="1" bestFit="1" customWidth="1"/>
    <col min="8" max="9" width="14.28515625" style="10" customWidth="1"/>
    <col min="10" max="10" width="10.7109375" style="10" customWidth="1"/>
    <col min="11" max="11" width="11.85546875" style="10" customWidth="1"/>
    <col min="12" max="14" width="9.140625" style="10"/>
    <col min="15" max="15" width="7" style="10" customWidth="1"/>
    <col min="16" max="16" width="7.28515625" style="10" customWidth="1"/>
    <col min="17" max="17" width="6.5703125" style="10" customWidth="1"/>
    <col min="18" max="18" width="7" style="10" customWidth="1"/>
    <col min="19" max="19" width="9.140625" style="10"/>
    <col min="20" max="20" width="26.85546875" style="10" customWidth="1"/>
    <col min="21" max="21" width="20.42578125" style="10" customWidth="1"/>
    <col min="22" max="22" width="10.28515625" style="10" bestFit="1" customWidth="1"/>
    <col min="23" max="23" width="15" style="10" customWidth="1"/>
    <col min="24" max="24" width="14.42578125" style="10" customWidth="1"/>
    <col min="25" max="25" width="12" style="10" customWidth="1"/>
    <col min="26" max="26" width="10.42578125" style="10" customWidth="1"/>
    <col min="27" max="27" width="30.7109375" style="10" customWidth="1"/>
    <col min="28" max="28" width="15.5703125" style="10" customWidth="1"/>
    <col min="29" max="29" width="16.28515625" style="10" customWidth="1"/>
    <col min="30" max="30" width="16.5703125" style="10" customWidth="1"/>
    <col min="31" max="31" width="9.140625" style="10"/>
    <col min="32" max="32" width="31.28515625" style="10" bestFit="1" customWidth="1"/>
    <col min="33" max="34" width="20" style="10" customWidth="1"/>
    <col min="35" max="35" width="19.7109375" style="10" customWidth="1"/>
    <col min="36" max="41" width="9.140625" style="10"/>
    <col min="42" max="42" width="12.42578125" style="48" customWidth="1"/>
    <col min="43" max="16384" width="9.140625" style="10"/>
  </cols>
  <sheetData>
    <row r="1" spans="1:42" s="1" customFormat="1" ht="1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AP1" s="48"/>
    </row>
    <row r="2" spans="1:42" s="1" customFormat="1" ht="15" customHeight="1">
      <c r="A2" s="2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AP2" s="48"/>
    </row>
    <row r="3" spans="1:42" s="1" customFormat="1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AP3" s="48"/>
    </row>
    <row r="4" spans="1:42" s="1" customFormat="1" ht="29.25" customHeight="1">
      <c r="A4" s="61" t="s">
        <v>1</v>
      </c>
      <c r="B4" s="61" t="s">
        <v>2</v>
      </c>
      <c r="C4" s="61" t="s">
        <v>3</v>
      </c>
      <c r="D4" s="61" t="s">
        <v>4</v>
      </c>
      <c r="E4" s="63" t="s">
        <v>5</v>
      </c>
      <c r="F4" s="62" t="s">
        <v>6</v>
      </c>
      <c r="G4" s="62" t="s">
        <v>7</v>
      </c>
      <c r="H4" s="62" t="s">
        <v>8</v>
      </c>
      <c r="I4" s="62"/>
      <c r="J4" s="62"/>
      <c r="K4" s="62"/>
      <c r="O4" s="69" t="s">
        <v>1</v>
      </c>
      <c r="P4" s="71" t="s">
        <v>2</v>
      </c>
      <c r="Q4" s="71" t="s">
        <v>3</v>
      </c>
      <c r="R4" s="71" t="s">
        <v>4</v>
      </c>
      <c r="S4" s="64" t="s">
        <v>5</v>
      </c>
      <c r="T4" s="66" t="s">
        <v>6</v>
      </c>
      <c r="U4" s="66" t="s">
        <v>7</v>
      </c>
      <c r="V4" s="66" t="s">
        <v>8</v>
      </c>
      <c r="W4" s="66"/>
      <c r="X4" s="66"/>
      <c r="Y4" s="68"/>
      <c r="AA4" s="58" t="s">
        <v>9</v>
      </c>
      <c r="AB4" s="59"/>
      <c r="AC4" s="59"/>
      <c r="AD4" s="60"/>
      <c r="AF4" s="58" t="s">
        <v>10</v>
      </c>
      <c r="AG4" s="59"/>
      <c r="AH4" s="59"/>
      <c r="AI4" s="60"/>
      <c r="AK4" s="49" t="s">
        <v>11</v>
      </c>
      <c r="AL4" s="50"/>
      <c r="AM4" s="50"/>
      <c r="AN4" s="51"/>
      <c r="AP4" s="55" t="s">
        <v>12</v>
      </c>
    </row>
    <row r="5" spans="1:42" s="1" customFormat="1" ht="69.75" customHeight="1">
      <c r="A5" s="61"/>
      <c r="B5" s="61"/>
      <c r="C5" s="61"/>
      <c r="D5" s="61"/>
      <c r="E5" s="63"/>
      <c r="F5" s="62"/>
      <c r="G5" s="62"/>
      <c r="H5" s="3" t="s">
        <v>13</v>
      </c>
      <c r="I5" s="3" t="s">
        <v>14</v>
      </c>
      <c r="J5" s="4" t="s">
        <v>15</v>
      </c>
      <c r="K5" s="3" t="s">
        <v>16</v>
      </c>
      <c r="O5" s="70"/>
      <c r="P5" s="72"/>
      <c r="Q5" s="72"/>
      <c r="R5" s="72"/>
      <c r="S5" s="65"/>
      <c r="T5" s="67"/>
      <c r="U5" s="67"/>
      <c r="V5" s="20" t="s">
        <v>13</v>
      </c>
      <c r="W5" s="20" t="s">
        <v>14</v>
      </c>
      <c r="X5" s="21" t="s">
        <v>15</v>
      </c>
      <c r="Y5" s="22" t="s">
        <v>16</v>
      </c>
      <c r="Z5" s="1" t="s">
        <v>17</v>
      </c>
      <c r="AA5" s="52" t="s">
        <v>13</v>
      </c>
      <c r="AB5" s="1" t="s">
        <v>14</v>
      </c>
      <c r="AC5" s="1" t="s">
        <v>18</v>
      </c>
      <c r="AD5" s="53" t="s">
        <v>19</v>
      </c>
      <c r="AF5" s="52" t="s">
        <v>20</v>
      </c>
      <c r="AG5" s="1" t="s">
        <v>21</v>
      </c>
      <c r="AH5" s="1" t="s">
        <v>18</v>
      </c>
      <c r="AI5" s="53" t="s">
        <v>19</v>
      </c>
      <c r="AK5" s="52" t="s">
        <v>20</v>
      </c>
      <c r="AL5" s="1" t="s">
        <v>21</v>
      </c>
      <c r="AM5" s="1" t="s">
        <v>18</v>
      </c>
      <c r="AN5" s="53" t="s">
        <v>22</v>
      </c>
      <c r="AP5" s="56"/>
    </row>
    <row r="6" spans="1:42" ht="15" customHeight="1">
      <c r="A6" s="7" t="s">
        <v>23</v>
      </c>
      <c r="B6" s="8" t="s">
        <v>24</v>
      </c>
      <c r="C6" s="7" t="s">
        <v>24</v>
      </c>
      <c r="D6" s="8" t="s">
        <v>25</v>
      </c>
      <c r="E6" s="8" t="s">
        <v>26</v>
      </c>
      <c r="F6" s="7" t="s">
        <v>27</v>
      </c>
      <c r="G6" s="7">
        <v>2002</v>
      </c>
      <c r="H6" s="12">
        <v>272888</v>
      </c>
      <c r="I6" s="12">
        <v>844036</v>
      </c>
      <c r="J6" s="12">
        <v>679216</v>
      </c>
      <c r="K6" s="12">
        <v>710002</v>
      </c>
      <c r="N6" s="1"/>
      <c r="O6" s="23" t="s">
        <v>23</v>
      </c>
      <c r="P6" s="14" t="s">
        <v>28</v>
      </c>
      <c r="Q6" s="14" t="s">
        <v>29</v>
      </c>
      <c r="R6" s="15" t="s">
        <v>30</v>
      </c>
      <c r="S6" s="15" t="s">
        <v>26</v>
      </c>
      <c r="T6" s="14" t="s">
        <v>31</v>
      </c>
      <c r="U6" s="14">
        <v>2002</v>
      </c>
      <c r="V6" s="16">
        <v>218</v>
      </c>
      <c r="W6" s="16">
        <v>832</v>
      </c>
      <c r="X6" s="16">
        <v>420</v>
      </c>
      <c r="Y6" s="24">
        <v>569</v>
      </c>
      <c r="Z6" s="10">
        <f>IF(V6 &lt;&gt; "-", V6, 0) + IF(W6 &lt;&gt; "-", W6, 0) + IF(X6 &lt;&gt; "-", X6, 0) + IF(Y6 &lt;&gt; "-", Y6, 0)</f>
        <v>2039</v>
      </c>
      <c r="AA6" s="27">
        <f>IF(V6 &lt;&gt; "-", (V6-V$1883)^3, "-")</f>
        <v>4637561.7152017485</v>
      </c>
      <c r="AB6" s="10">
        <f t="shared" ref="AB6:AD6" si="0">IF(W6 &lt;&gt; "-", (W6-W$1883)^3, "-")</f>
        <v>217195334.8437314</v>
      </c>
      <c r="AC6" s="10">
        <f t="shared" si="0"/>
        <v>3729637.5444740579</v>
      </c>
      <c r="AD6" s="28">
        <f t="shared" si="0"/>
        <v>22780937.055470135</v>
      </c>
      <c r="AF6" s="27">
        <f>IF(V6 &lt;&gt; "-", (V6-V$1883)^4, "-")</f>
        <v>773368127.10664368</v>
      </c>
      <c r="AG6" s="10">
        <f>(W6-W$1883)^4</f>
        <v>130557148783.81479</v>
      </c>
      <c r="AH6" s="10">
        <f>(X6-X$1883)^4</f>
        <v>578391857.90393782</v>
      </c>
      <c r="AI6" s="28">
        <f>(Y6-Y$1883)^4</f>
        <v>6457961408.6820822</v>
      </c>
      <c r="AK6" s="27">
        <f>IF(V6 &lt;&gt; "-", (V6/$Z6)*1000, 0)</f>
        <v>106.91515448749387</v>
      </c>
      <c r="AL6" s="10">
        <f t="shared" ref="AL6:AN6" si="1">IF(W6 &lt;&gt; "-", (W6/$Z6)*1000, 0)</f>
        <v>408.04315841098577</v>
      </c>
      <c r="AM6" s="10">
        <f t="shared" si="1"/>
        <v>205.98332515939185</v>
      </c>
      <c r="AN6" s="28">
        <f t="shared" si="1"/>
        <v>279.0583619421285</v>
      </c>
      <c r="AP6" s="56">
        <f>AM6/AL6</f>
        <v>0.50480769230769229</v>
      </c>
    </row>
    <row r="7" spans="1:42" ht="15" customHeight="1">
      <c r="A7" s="5" t="s">
        <v>23</v>
      </c>
      <c r="B7" s="6" t="s">
        <v>24</v>
      </c>
      <c r="C7" s="5" t="s">
        <v>24</v>
      </c>
      <c r="D7" s="6" t="s">
        <v>25</v>
      </c>
      <c r="E7" s="6" t="s">
        <v>32</v>
      </c>
      <c r="F7" s="5" t="s">
        <v>33</v>
      </c>
      <c r="G7" s="5">
        <v>2002</v>
      </c>
      <c r="H7" s="11">
        <v>218215</v>
      </c>
      <c r="I7" s="11">
        <v>549753</v>
      </c>
      <c r="J7" s="11">
        <v>278551</v>
      </c>
      <c r="K7" s="11">
        <v>263060</v>
      </c>
      <c r="O7" s="25" t="s">
        <v>23</v>
      </c>
      <c r="P7" s="5" t="s">
        <v>34</v>
      </c>
      <c r="Q7" s="5" t="s">
        <v>34</v>
      </c>
      <c r="R7" s="6" t="s">
        <v>30</v>
      </c>
      <c r="S7" s="6" t="s">
        <v>26</v>
      </c>
      <c r="T7" s="5" t="s">
        <v>35</v>
      </c>
      <c r="U7" s="5">
        <v>2002</v>
      </c>
      <c r="V7" s="11">
        <v>1765</v>
      </c>
      <c r="W7" s="11">
        <v>5715</v>
      </c>
      <c r="X7" s="11">
        <v>3261</v>
      </c>
      <c r="Y7" s="26">
        <v>2837</v>
      </c>
      <c r="Z7" s="10">
        <f t="shared" ref="Z7:Z70" si="2">IF(V7 &lt;&gt; "-", V7, 0) + IF(W7 &lt;&gt; "-", W7, 0) + IF(X7 &lt;&gt; "-", X7, 0) + IF(Y7 &lt;&gt; "-", Y7, 0)</f>
        <v>13578</v>
      </c>
      <c r="AA7" s="27">
        <f t="shared" ref="AA7:AA45" si="3">IF(V7 &lt;&gt; "-", (V7-V$1883)^3, "-")</f>
        <v>5033283263.6693525</v>
      </c>
      <c r="AB7" s="10">
        <f t="shared" ref="AB7:AB45" si="4">IF(W7 &lt;&gt; "-", (W7-W$1883)^3, "-")</f>
        <v>164936671472.55637</v>
      </c>
      <c r="AC7" s="10">
        <f t="shared" ref="AC7:AC45" si="5">IF(X7 &lt;&gt; "-", (X7-X$1883)^3, "-")</f>
        <v>26894295836.629612</v>
      </c>
      <c r="AD7" s="28">
        <f t="shared" ref="AD7:AD45" si="6">IF(Y7 &lt;&gt; "-", (Y7-Y$1883)^3, "-")</f>
        <v>16610281182.243309</v>
      </c>
      <c r="AF7" s="27">
        <f>IF(V7 &lt;&gt; "-", (V7-V$1883)^4, "-")</f>
        <v>8625848572689.2012</v>
      </c>
      <c r="AG7" s="10">
        <f>(W7-W$1883)^4</f>
        <v>904529984482897.5</v>
      </c>
      <c r="AH7" s="10">
        <f>(X7-X$1883)^4</f>
        <v>80577459472612.25</v>
      </c>
      <c r="AI7" s="28">
        <f>(Y7-Y$1883)^4</f>
        <v>42380815813995.977</v>
      </c>
      <c r="AK7" s="27">
        <f t="shared" ref="AK7:AK70" si="7">IF(V7 &lt;&gt; "-", (V7/$Z7)*1000, 0)</f>
        <v>129.98968920312271</v>
      </c>
      <c r="AL7" s="10">
        <f t="shared" ref="AL7:AL70" si="8">IF(W7 &lt;&gt; "-", (W7/$Z7)*1000, 0)</f>
        <v>420.90145824127268</v>
      </c>
      <c r="AM7" s="10">
        <f t="shared" ref="AM7:AM70" si="9">IF(X7 &lt;&gt; "-", (X7/$Z7)*1000, 0)</f>
        <v>240.16791869200176</v>
      </c>
      <c r="AN7" s="28">
        <f t="shared" ref="AN7:AN70" si="10">IF(Y7 &lt;&gt; "-", (Y7/$Z7)*1000, 0)</f>
        <v>208.94093386360288</v>
      </c>
      <c r="AP7" s="56">
        <f t="shared" ref="AP7:AP70" si="11">AM7/AL7</f>
        <v>0.57060367454068239</v>
      </c>
    </row>
    <row r="8" spans="1:42" ht="15" customHeight="1">
      <c r="A8" s="5" t="s">
        <v>23</v>
      </c>
      <c r="B8" s="6" t="s">
        <v>24</v>
      </c>
      <c r="C8" s="5" t="s">
        <v>24</v>
      </c>
      <c r="D8" s="6" t="s">
        <v>25</v>
      </c>
      <c r="E8" s="6" t="s">
        <v>32</v>
      </c>
      <c r="F8" s="5" t="s">
        <v>36</v>
      </c>
      <c r="G8" s="5">
        <v>2002</v>
      </c>
      <c r="H8" s="11">
        <v>54673</v>
      </c>
      <c r="I8" s="11">
        <v>294283</v>
      </c>
      <c r="J8" s="11">
        <v>400665</v>
      </c>
      <c r="K8" s="11">
        <v>446942</v>
      </c>
      <c r="O8" s="25" t="s">
        <v>23</v>
      </c>
      <c r="P8" s="5" t="s">
        <v>34</v>
      </c>
      <c r="Q8" s="5" t="s">
        <v>37</v>
      </c>
      <c r="R8" s="6" t="s">
        <v>30</v>
      </c>
      <c r="S8" s="6" t="s">
        <v>26</v>
      </c>
      <c r="T8" s="5" t="s">
        <v>38</v>
      </c>
      <c r="U8" s="5">
        <v>2002</v>
      </c>
      <c r="V8" s="11">
        <v>107</v>
      </c>
      <c r="W8" s="11">
        <v>513</v>
      </c>
      <c r="X8" s="11">
        <v>535</v>
      </c>
      <c r="Y8" s="26">
        <v>465</v>
      </c>
      <c r="Z8" s="10">
        <f t="shared" si="2"/>
        <v>1620</v>
      </c>
      <c r="AA8" s="27">
        <f t="shared" si="3"/>
        <v>173384.50867538562</v>
      </c>
      <c r="AB8" s="10">
        <f t="shared" si="4"/>
        <v>22450769.164470237</v>
      </c>
      <c r="AC8" s="10">
        <f t="shared" si="5"/>
        <v>19700481.676097747</v>
      </c>
      <c r="AD8" s="28">
        <f t="shared" si="6"/>
        <v>5781692.5390503975</v>
      </c>
      <c r="AF8" s="27">
        <f>IF(V8 &lt;&gt; "-", (V8-V$1883)^4, "-")</f>
        <v>9668231.8422952332</v>
      </c>
      <c r="AG8" s="10">
        <f>(W8-W$1883)^4</f>
        <v>6333468760.0737934</v>
      </c>
      <c r="AH8" s="10">
        <f>(X8-X$1883)^4</f>
        <v>5320704334.8041315</v>
      </c>
      <c r="AI8" s="28">
        <f>(Y8-Y$1883)^4</f>
        <v>1037703601.0699399</v>
      </c>
      <c r="AK8" s="27">
        <f t="shared" si="7"/>
        <v>66.049382716049379</v>
      </c>
      <c r="AL8" s="10">
        <f t="shared" si="8"/>
        <v>316.66666666666663</v>
      </c>
      <c r="AM8" s="10">
        <f t="shared" si="9"/>
        <v>330.24691358024694</v>
      </c>
      <c r="AN8" s="28">
        <f t="shared" si="10"/>
        <v>287.03703703703701</v>
      </c>
      <c r="AP8" s="56">
        <f t="shared" si="11"/>
        <v>1.0428849902534114</v>
      </c>
    </row>
    <row r="9" spans="1:42" ht="15" customHeight="1">
      <c r="A9" s="5" t="s">
        <v>23</v>
      </c>
      <c r="B9" s="5" t="s">
        <v>28</v>
      </c>
      <c r="C9" s="5" t="s">
        <v>24</v>
      </c>
      <c r="D9" s="6" t="s">
        <v>25</v>
      </c>
      <c r="E9" s="13" t="s">
        <v>26</v>
      </c>
      <c r="F9" s="5" t="s">
        <v>39</v>
      </c>
      <c r="G9" s="5">
        <v>2002</v>
      </c>
      <c r="H9" s="11">
        <v>5229</v>
      </c>
      <c r="I9" s="11">
        <v>22885</v>
      </c>
      <c r="J9" s="11">
        <v>22816</v>
      </c>
      <c r="K9" s="11">
        <v>22804</v>
      </c>
      <c r="O9" s="25" t="s">
        <v>23</v>
      </c>
      <c r="P9" s="5" t="s">
        <v>37</v>
      </c>
      <c r="Q9" s="5" t="s">
        <v>28</v>
      </c>
      <c r="R9" s="6" t="s">
        <v>30</v>
      </c>
      <c r="S9" s="6" t="s">
        <v>26</v>
      </c>
      <c r="T9" s="5" t="s">
        <v>40</v>
      </c>
      <c r="U9" s="5">
        <v>2002</v>
      </c>
      <c r="V9" s="11">
        <v>272</v>
      </c>
      <c r="W9" s="11">
        <v>1001</v>
      </c>
      <c r="X9" s="11">
        <v>640</v>
      </c>
      <c r="Y9" s="26">
        <v>710</v>
      </c>
      <c r="Z9" s="10">
        <f t="shared" si="2"/>
        <v>2623</v>
      </c>
      <c r="AA9" s="27">
        <f t="shared" si="3"/>
        <v>10758996.443534294</v>
      </c>
      <c r="AB9" s="10">
        <f t="shared" si="4"/>
        <v>456719355.07916611</v>
      </c>
      <c r="AC9" s="10">
        <f t="shared" si="5"/>
        <v>52768094.574778594</v>
      </c>
      <c r="AD9" s="28">
        <f t="shared" si="6"/>
        <v>76484701.743518591</v>
      </c>
      <c r="AF9" s="27">
        <f>IF(V9 &lt;&gt; "-", (V9-V$1883)^4, "-")</f>
        <v>2375175392.9235625</v>
      </c>
      <c r="AG9" s="10">
        <f>(W9-W$1883)^4</f>
        <v>351721747563.09192</v>
      </c>
      <c r="AH9" s="10">
        <f>(X9-X$1883)^4</f>
        <v>19792252208.890163</v>
      </c>
      <c r="AI9" s="28">
        <f>(Y9-Y$1883)^4</f>
        <v>32466297951.089035</v>
      </c>
      <c r="AK9" s="27">
        <f t="shared" si="7"/>
        <v>103.69805566145635</v>
      </c>
      <c r="AL9" s="10">
        <f t="shared" si="8"/>
        <v>381.62409454822722</v>
      </c>
      <c r="AM9" s="10">
        <f t="shared" si="9"/>
        <v>243.99542508577966</v>
      </c>
      <c r="AN9" s="28">
        <f t="shared" si="10"/>
        <v>270.6824247045368</v>
      </c>
      <c r="AP9" s="56">
        <f t="shared" si="11"/>
        <v>0.63936063936063936</v>
      </c>
    </row>
    <row r="10" spans="1:42" ht="15" customHeight="1">
      <c r="A10" s="5" t="s">
        <v>23</v>
      </c>
      <c r="B10" s="5" t="s">
        <v>28</v>
      </c>
      <c r="C10" s="5" t="s">
        <v>28</v>
      </c>
      <c r="D10" s="6" t="s">
        <v>41</v>
      </c>
      <c r="E10" s="6" t="s">
        <v>32</v>
      </c>
      <c r="F10" s="5" t="s">
        <v>42</v>
      </c>
      <c r="G10" s="5">
        <v>2002</v>
      </c>
      <c r="H10" s="11">
        <v>3124</v>
      </c>
      <c r="I10" s="11">
        <v>9841</v>
      </c>
      <c r="J10" s="11">
        <v>5508</v>
      </c>
      <c r="K10" s="11">
        <v>4608</v>
      </c>
      <c r="O10" s="25" t="s">
        <v>23</v>
      </c>
      <c r="P10" s="5" t="s">
        <v>37</v>
      </c>
      <c r="Q10" s="5" t="s">
        <v>37</v>
      </c>
      <c r="R10" s="6" t="s">
        <v>30</v>
      </c>
      <c r="S10" s="6" t="s">
        <v>26</v>
      </c>
      <c r="T10" s="5" t="s">
        <v>43</v>
      </c>
      <c r="U10" s="5">
        <v>2002</v>
      </c>
      <c r="V10" s="11">
        <v>3968</v>
      </c>
      <c r="W10" s="11">
        <v>13014</v>
      </c>
      <c r="X10" s="11">
        <v>8016</v>
      </c>
      <c r="Y10" s="26">
        <v>8437</v>
      </c>
      <c r="Z10" s="10">
        <f t="shared" si="2"/>
        <v>33435</v>
      </c>
      <c r="AA10" s="27">
        <f t="shared" si="3"/>
        <v>60087132730.857254</v>
      </c>
      <c r="AB10" s="10">
        <f t="shared" si="4"/>
        <v>2088858606162.075</v>
      </c>
      <c r="AC10" s="10">
        <f t="shared" si="5"/>
        <v>465678988552.06445</v>
      </c>
      <c r="AD10" s="28">
        <f t="shared" si="6"/>
        <v>541638531471.53693</v>
      </c>
      <c r="AF10" s="27">
        <f>IF(V10 &lt;&gt; "-", (V10-V$1883)^4, "-")</f>
        <v>235346985994568.28</v>
      </c>
      <c r="AG10" s="10">
        <f>(W10-W$1883)^4</f>
        <v>2.67020983833135E+16</v>
      </c>
      <c r="AH10" s="10">
        <f>(X10-X$1883)^4</f>
        <v>3609515053071365</v>
      </c>
      <c r="AI10" s="28">
        <f>(Y10-Y$1883)^4</f>
        <v>4415156164664005</v>
      </c>
      <c r="AK10" s="27">
        <f t="shared" si="7"/>
        <v>118.6780320023927</v>
      </c>
      <c r="AL10" s="10">
        <f t="shared" si="8"/>
        <v>389.23283983849262</v>
      </c>
      <c r="AM10" s="10">
        <f t="shared" si="9"/>
        <v>239.74876626289816</v>
      </c>
      <c r="AN10" s="28">
        <f>IF(Y10 &lt;&gt; "-", (Y10/$Z10)*1000, 0)</f>
        <v>252.34036189621656</v>
      </c>
      <c r="AP10" s="56">
        <f t="shared" si="11"/>
        <v>0.61595205163669886</v>
      </c>
    </row>
    <row r="11" spans="1:42" ht="15" customHeight="1">
      <c r="A11" s="5" t="s">
        <v>23</v>
      </c>
      <c r="B11" s="5" t="s">
        <v>28</v>
      </c>
      <c r="C11" s="5" t="s">
        <v>34</v>
      </c>
      <c r="D11" s="6" t="s">
        <v>44</v>
      </c>
      <c r="E11" s="6" t="s">
        <v>26</v>
      </c>
      <c r="F11" s="5" t="s">
        <v>45</v>
      </c>
      <c r="G11" s="5">
        <v>2002</v>
      </c>
      <c r="H11" s="11">
        <v>531</v>
      </c>
      <c r="I11" s="11">
        <v>3382</v>
      </c>
      <c r="J11" s="11">
        <v>4443</v>
      </c>
      <c r="K11" s="11">
        <v>4144</v>
      </c>
      <c r="O11" s="25" t="s">
        <v>23</v>
      </c>
      <c r="P11" s="5" t="s">
        <v>37</v>
      </c>
      <c r="Q11" s="5" t="s">
        <v>46</v>
      </c>
      <c r="R11" s="6" t="s">
        <v>30</v>
      </c>
      <c r="S11" s="6" t="s">
        <v>26</v>
      </c>
      <c r="T11" s="5" t="s">
        <v>47</v>
      </c>
      <c r="U11" s="5">
        <v>2002</v>
      </c>
      <c r="V11" s="11">
        <v>942</v>
      </c>
      <c r="W11" s="11">
        <v>4383</v>
      </c>
      <c r="X11" s="11">
        <v>4502</v>
      </c>
      <c r="Y11" s="26">
        <v>4435</v>
      </c>
      <c r="Z11" s="10">
        <f t="shared" si="2"/>
        <v>14262</v>
      </c>
      <c r="AA11" s="27">
        <f t="shared" si="3"/>
        <v>706780809.06101787</v>
      </c>
      <c r="AB11" s="10">
        <f t="shared" si="4"/>
        <v>71582177650.150467</v>
      </c>
      <c r="AC11" s="10">
        <f t="shared" si="5"/>
        <v>76067643853.481155</v>
      </c>
      <c r="AD11" s="28">
        <f t="shared" si="6"/>
        <v>71446559726.661575</v>
      </c>
      <c r="AF11" s="27">
        <f>IF(V11 &lt;&gt; "-", (V11-V$1883)^4, "-")</f>
        <v>629573343835.76697</v>
      </c>
      <c r="AG11" s="10">
        <f>(W11-W$1883)^4</f>
        <v>297216700275332.25</v>
      </c>
      <c r="AH11" s="10">
        <f>(X11-X$1883)^4</f>
        <v>322304685637360.94</v>
      </c>
      <c r="AI11" s="28">
        <f>(Y11-Y$1883)^4</f>
        <v>296466137682997.19</v>
      </c>
      <c r="AK11" s="27">
        <f t="shared" si="7"/>
        <v>66.049642406394625</v>
      </c>
      <c r="AL11" s="10">
        <f t="shared" si="8"/>
        <v>307.32015145140934</v>
      </c>
      <c r="AM11" s="10">
        <f t="shared" si="9"/>
        <v>315.66400224372461</v>
      </c>
      <c r="AN11" s="28">
        <f t="shared" si="10"/>
        <v>310.96620389847146</v>
      </c>
      <c r="AP11" s="56">
        <f t="shared" si="11"/>
        <v>1.02715035363906</v>
      </c>
    </row>
    <row r="12" spans="1:42" ht="15" customHeight="1">
      <c r="A12" s="5" t="s">
        <v>23</v>
      </c>
      <c r="B12" s="5" t="s">
        <v>28</v>
      </c>
      <c r="C12" s="5" t="s">
        <v>34</v>
      </c>
      <c r="D12" s="6" t="s">
        <v>44</v>
      </c>
      <c r="E12" s="5" t="s">
        <v>48</v>
      </c>
      <c r="F12" s="5" t="s">
        <v>49</v>
      </c>
      <c r="G12" s="5">
        <v>2002</v>
      </c>
      <c r="H12" s="11">
        <v>30</v>
      </c>
      <c r="I12" s="11">
        <v>156</v>
      </c>
      <c r="J12" s="11">
        <v>222</v>
      </c>
      <c r="K12" s="11">
        <v>238</v>
      </c>
      <c r="O12" s="25" t="s">
        <v>23</v>
      </c>
      <c r="P12" s="5" t="s">
        <v>37</v>
      </c>
      <c r="Q12" s="5" t="s">
        <v>50</v>
      </c>
      <c r="R12" s="6" t="s">
        <v>30</v>
      </c>
      <c r="S12" s="6" t="s">
        <v>26</v>
      </c>
      <c r="T12" s="5" t="s">
        <v>51</v>
      </c>
      <c r="U12" s="5">
        <v>2002</v>
      </c>
      <c r="V12" s="11">
        <v>1273</v>
      </c>
      <c r="W12" s="11">
        <v>5669</v>
      </c>
      <c r="X12" s="11">
        <v>4184</v>
      </c>
      <c r="Y12" s="26">
        <v>4779</v>
      </c>
      <c r="Z12" s="10">
        <f t="shared" si="2"/>
        <v>15905</v>
      </c>
      <c r="AA12" s="27">
        <f t="shared" si="3"/>
        <v>1823726143.531775</v>
      </c>
      <c r="AB12" s="10">
        <f t="shared" si="4"/>
        <v>160820981346.83163</v>
      </c>
      <c r="AC12" s="10">
        <f t="shared" si="5"/>
        <v>60193882581.121063</v>
      </c>
      <c r="AD12" s="28">
        <f t="shared" si="6"/>
        <v>90729540441.519089</v>
      </c>
      <c r="AF12" s="27">
        <f>IF(V12 &lt;&gt; "-", (V12-V$1883)^4, "-")</f>
        <v>2228158931057.7192</v>
      </c>
      <c r="AG12" s="10">
        <f>(W12-W$1883)^4</f>
        <v>874561343547699</v>
      </c>
      <c r="AH12" s="10">
        <f>(X12-X$1883)^4</f>
        <v>235904635979801.28</v>
      </c>
      <c r="AI12" s="28">
        <f>(Y12-Y$1883)^4</f>
        <v>407691460502116.25</v>
      </c>
      <c r="AK12" s="27">
        <f t="shared" si="7"/>
        <v>80.037723986167876</v>
      </c>
      <c r="AL12" s="10">
        <f t="shared" si="8"/>
        <v>356.42879597610818</v>
      </c>
      <c r="AM12" s="10">
        <f t="shared" si="9"/>
        <v>263.06193021062558</v>
      </c>
      <c r="AN12" s="28">
        <f t="shared" si="10"/>
        <v>300.47154982709839</v>
      </c>
      <c r="AP12" s="56">
        <f t="shared" si="11"/>
        <v>0.73804903863115179</v>
      </c>
    </row>
    <row r="13" spans="1:42" ht="15" customHeight="1">
      <c r="A13" s="5" t="s">
        <v>23</v>
      </c>
      <c r="B13" s="5" t="s">
        <v>28</v>
      </c>
      <c r="C13" s="5" t="s">
        <v>34</v>
      </c>
      <c r="D13" s="6" t="s">
        <v>44</v>
      </c>
      <c r="E13" s="5" t="s">
        <v>52</v>
      </c>
      <c r="F13" s="5" t="s">
        <v>53</v>
      </c>
      <c r="G13" s="5">
        <v>2002</v>
      </c>
      <c r="H13" s="11">
        <v>5</v>
      </c>
      <c r="I13" s="11">
        <v>37</v>
      </c>
      <c r="J13" s="11">
        <v>82</v>
      </c>
      <c r="K13" s="11">
        <v>108</v>
      </c>
      <c r="O13" s="25" t="s">
        <v>23</v>
      </c>
      <c r="P13" s="5" t="s">
        <v>46</v>
      </c>
      <c r="Q13" s="5" t="s">
        <v>34</v>
      </c>
      <c r="R13" s="6" t="s">
        <v>30</v>
      </c>
      <c r="S13" s="6" t="s">
        <v>26</v>
      </c>
      <c r="T13" s="5" t="s">
        <v>54</v>
      </c>
      <c r="U13" s="5">
        <v>2002</v>
      </c>
      <c r="V13" s="11">
        <v>817</v>
      </c>
      <c r="W13" s="11">
        <v>3496</v>
      </c>
      <c r="X13" s="11">
        <v>2471</v>
      </c>
      <c r="Y13" s="26">
        <v>2087</v>
      </c>
      <c r="Z13" s="10">
        <f t="shared" si="2"/>
        <v>8871</v>
      </c>
      <c r="AA13" s="27">
        <f t="shared" si="3"/>
        <v>449035925.93380249</v>
      </c>
      <c r="AB13" s="10">
        <f t="shared" si="4"/>
        <v>34808984904.237755</v>
      </c>
      <c r="AC13" s="10">
        <f t="shared" si="5"/>
        <v>10736524501.389057</v>
      </c>
      <c r="AD13" s="28">
        <f t="shared" si="6"/>
        <v>5846406565.33778</v>
      </c>
      <c r="AF13" s="27">
        <f>IF(V13 &lt;&gt; "-", (V13-V$1883)^4, "-")</f>
        <v>343854557733.09351</v>
      </c>
      <c r="AG13" s="10">
        <f>(W13-W$1883)^4</f>
        <v>113654982166884.06</v>
      </c>
      <c r="AH13" s="10">
        <f>(X13-X$1883)^4</f>
        <v>23685631014874.98</v>
      </c>
      <c r="AI13" s="28">
        <f>(Y13-Y$1883)^4</f>
        <v>10532189984198.084</v>
      </c>
      <c r="AK13" s="27">
        <f t="shared" si="7"/>
        <v>92.097846916920304</v>
      </c>
      <c r="AL13" s="10">
        <f t="shared" si="8"/>
        <v>394.09311238868224</v>
      </c>
      <c r="AM13" s="10">
        <f>IF(X13 &lt;&gt; "-", (X13/$Z13)*1000, 0)</f>
        <v>278.54807800698904</v>
      </c>
      <c r="AN13" s="28">
        <f t="shared" si="10"/>
        <v>235.26096268740841</v>
      </c>
      <c r="AP13" s="56">
        <f t="shared" si="11"/>
        <v>0.70680778032036606</v>
      </c>
    </row>
    <row r="14" spans="1:42" ht="15" customHeight="1">
      <c r="A14" s="5" t="s">
        <v>23</v>
      </c>
      <c r="B14" s="5" t="s">
        <v>28</v>
      </c>
      <c r="C14" s="5" t="s">
        <v>34</v>
      </c>
      <c r="D14" s="6" t="s">
        <v>44</v>
      </c>
      <c r="E14" s="5" t="s">
        <v>55</v>
      </c>
      <c r="F14" s="5" t="s">
        <v>56</v>
      </c>
      <c r="G14" s="5">
        <v>2002</v>
      </c>
      <c r="H14" s="11">
        <v>21</v>
      </c>
      <c r="I14" s="11">
        <v>141</v>
      </c>
      <c r="J14" s="11">
        <v>211</v>
      </c>
      <c r="K14" s="11">
        <v>176</v>
      </c>
      <c r="O14" s="25" t="s">
        <v>23</v>
      </c>
      <c r="P14" s="5" t="s">
        <v>50</v>
      </c>
      <c r="Q14" s="5" t="s">
        <v>34</v>
      </c>
      <c r="R14" s="6" t="s">
        <v>30</v>
      </c>
      <c r="S14" s="6" t="s">
        <v>26</v>
      </c>
      <c r="T14" s="5" t="s">
        <v>57</v>
      </c>
      <c r="U14" s="5">
        <v>2002</v>
      </c>
      <c r="V14" s="11">
        <v>358</v>
      </c>
      <c r="W14" s="11">
        <v>1301</v>
      </c>
      <c r="X14" s="11">
        <v>965</v>
      </c>
      <c r="Y14" s="26">
        <v>1076</v>
      </c>
      <c r="Z14" s="10">
        <f t="shared" si="2"/>
        <v>3700</v>
      </c>
      <c r="AA14" s="27">
        <f t="shared" si="3"/>
        <v>28867144.169428751</v>
      </c>
      <c r="AB14" s="10">
        <f t="shared" si="4"/>
        <v>1225402841.1069076</v>
      </c>
      <c r="AC14" s="10">
        <f t="shared" si="5"/>
        <v>343117482.3616842</v>
      </c>
      <c r="AD14" s="28">
        <f t="shared" si="6"/>
        <v>493940008.81555384</v>
      </c>
      <c r="AF14" s="27">
        <f>IF(V14 &lt;&gt; "-", (V14-V$1883)^4, "-")</f>
        <v>8855337030.7593479</v>
      </c>
      <c r="AG14" s="10">
        <f>(W14-W$1883)^4</f>
        <v>1311309408443.7163</v>
      </c>
      <c r="AH14" s="10">
        <f>(X14-X$1883)^4</f>
        <v>240209656463.22043</v>
      </c>
      <c r="AI14" s="28">
        <f>(Y14-Y$1883)^4</f>
        <v>390450161564.00403</v>
      </c>
      <c r="AK14" s="27">
        <f t="shared" si="7"/>
        <v>96.756756756756758</v>
      </c>
      <c r="AL14" s="10">
        <f t="shared" si="8"/>
        <v>351.62162162162161</v>
      </c>
      <c r="AM14" s="10">
        <f t="shared" si="9"/>
        <v>260.81081081081084</v>
      </c>
      <c r="AN14" s="28">
        <f t="shared" si="10"/>
        <v>290.81081081081084</v>
      </c>
      <c r="AP14" s="56">
        <f t="shared" si="11"/>
        <v>0.74173712528823987</v>
      </c>
    </row>
    <row r="15" spans="1:42" ht="15" customHeight="1">
      <c r="A15" s="5" t="s">
        <v>23</v>
      </c>
      <c r="B15" s="5" t="s">
        <v>28</v>
      </c>
      <c r="C15" s="5" t="s">
        <v>34</v>
      </c>
      <c r="D15" s="6" t="s">
        <v>44</v>
      </c>
      <c r="E15" s="5" t="s">
        <v>58</v>
      </c>
      <c r="F15" s="5" t="s">
        <v>59</v>
      </c>
      <c r="G15" s="5">
        <v>2002</v>
      </c>
      <c r="H15" s="11">
        <v>35</v>
      </c>
      <c r="I15" s="11">
        <v>188</v>
      </c>
      <c r="J15" s="11">
        <v>342</v>
      </c>
      <c r="K15" s="11">
        <v>275</v>
      </c>
      <c r="O15" s="25" t="s">
        <v>23</v>
      </c>
      <c r="P15" s="5" t="s">
        <v>29</v>
      </c>
      <c r="Q15" s="5" t="s">
        <v>29</v>
      </c>
      <c r="R15" s="6" t="s">
        <v>30</v>
      </c>
      <c r="S15" s="6" t="s">
        <v>26</v>
      </c>
      <c r="T15" s="5" t="s">
        <v>60</v>
      </c>
      <c r="U15" s="5">
        <v>2002</v>
      </c>
      <c r="V15" s="11">
        <v>1199</v>
      </c>
      <c r="W15" s="11">
        <v>3228</v>
      </c>
      <c r="X15" s="11">
        <v>2226</v>
      </c>
      <c r="Y15" s="26">
        <v>1784</v>
      </c>
      <c r="Z15" s="10">
        <f t="shared" si="2"/>
        <v>8437</v>
      </c>
      <c r="AA15" s="27">
        <f t="shared" si="3"/>
        <v>1512012202.8597269</v>
      </c>
      <c r="AB15" s="10">
        <f t="shared" si="4"/>
        <v>26921903833.174393</v>
      </c>
      <c r="AC15" s="10">
        <f t="shared" si="5"/>
        <v>7541988615.1358948</v>
      </c>
      <c r="AD15" s="28">
        <f t="shared" si="6"/>
        <v>3364756713.0545282</v>
      </c>
      <c r="AF15" s="27">
        <f>IF(V15 &lt;&gt; "-", (V15-V$1883)^4, "-")</f>
        <v>1735429843620.9434</v>
      </c>
      <c r="AG15" s="10">
        <f>(W15-W$1883)^4</f>
        <v>80687766022481.438</v>
      </c>
      <c r="AH15" s="10">
        <f>(X15-X$1883)^4</f>
        <v>14790442361010.68</v>
      </c>
      <c r="AI15" s="28">
        <f>(Y15-Y$1883)^4</f>
        <v>5042023796063.0557</v>
      </c>
      <c r="AK15" s="27">
        <f t="shared" si="7"/>
        <v>142.1121251629726</v>
      </c>
      <c r="AL15" s="10">
        <f t="shared" si="8"/>
        <v>382.60045039706057</v>
      </c>
      <c r="AM15" s="10">
        <f t="shared" si="9"/>
        <v>263.83785705819605</v>
      </c>
      <c r="AN15" s="28">
        <f t="shared" si="10"/>
        <v>211.44956738177075</v>
      </c>
      <c r="AP15" s="56">
        <f t="shared" si="11"/>
        <v>0.68959107806691455</v>
      </c>
    </row>
    <row r="16" spans="1:42" ht="15" customHeight="1">
      <c r="A16" s="5" t="s">
        <v>23</v>
      </c>
      <c r="B16" s="5" t="s">
        <v>28</v>
      </c>
      <c r="C16" s="5" t="s">
        <v>34</v>
      </c>
      <c r="D16" s="6" t="s">
        <v>44</v>
      </c>
      <c r="E16" s="5" t="s">
        <v>61</v>
      </c>
      <c r="F16" s="5" t="s">
        <v>62</v>
      </c>
      <c r="G16" s="5">
        <v>2002</v>
      </c>
      <c r="H16" s="11">
        <v>3</v>
      </c>
      <c r="I16" s="11">
        <v>55</v>
      </c>
      <c r="J16" s="11">
        <v>92</v>
      </c>
      <c r="K16" s="11">
        <v>158</v>
      </c>
      <c r="O16" s="25" t="s">
        <v>23</v>
      </c>
      <c r="P16" s="5" t="s">
        <v>29</v>
      </c>
      <c r="Q16" s="5" t="s">
        <v>63</v>
      </c>
      <c r="R16" s="6" t="s">
        <v>30</v>
      </c>
      <c r="S16" s="6" t="s">
        <v>26</v>
      </c>
      <c r="T16" s="5" t="s">
        <v>64</v>
      </c>
      <c r="U16" s="5">
        <v>2002</v>
      </c>
      <c r="V16" s="11">
        <v>221</v>
      </c>
      <c r="W16" s="11">
        <v>966</v>
      </c>
      <c r="X16" s="11">
        <v>766</v>
      </c>
      <c r="Y16" s="26">
        <v>808</v>
      </c>
      <c r="Z16" s="10">
        <f t="shared" si="2"/>
        <v>2761</v>
      </c>
      <c r="AA16" s="27">
        <f t="shared" si="3"/>
        <v>4892376.7573320409</v>
      </c>
      <c r="AB16" s="10">
        <f t="shared" si="4"/>
        <v>397235174.83946902</v>
      </c>
      <c r="AC16" s="10">
        <f t="shared" si="5"/>
        <v>125811683.70889162</v>
      </c>
      <c r="AD16" s="28">
        <f t="shared" si="6"/>
        <v>142630154.19138485</v>
      </c>
      <c r="AF16" s="27">
        <f>IF(V16 &lt;&gt; "-", (V16-V$1883)^4, "-")</f>
        <v>830538671.80478764</v>
      </c>
      <c r="AG16" s="10">
        <f>(W16-W$1883)^4</f>
        <v>292009466326.62573</v>
      </c>
      <c r="AH16" s="10">
        <f>(X16-X$1883)^4</f>
        <v>63041707256.877708</v>
      </c>
      <c r="AI16" s="28">
        <f>(Y16-Y$1883)^4</f>
        <v>74521536772.029953</v>
      </c>
      <c r="AK16" s="27">
        <f t="shared" si="7"/>
        <v>80.043462513582028</v>
      </c>
      <c r="AL16" s="10">
        <f t="shared" si="8"/>
        <v>349.87323433538575</v>
      </c>
      <c r="AM16" s="10">
        <f t="shared" si="9"/>
        <v>277.43571169865987</v>
      </c>
      <c r="AN16" s="28">
        <f t="shared" si="10"/>
        <v>292.64759145237235</v>
      </c>
      <c r="AP16" s="56">
        <f t="shared" si="11"/>
        <v>0.79296066252587982</v>
      </c>
    </row>
    <row r="17" spans="1:42" ht="15" customHeight="1">
      <c r="A17" s="5" t="s">
        <v>23</v>
      </c>
      <c r="B17" s="5" t="s">
        <v>28</v>
      </c>
      <c r="C17" s="5" t="s">
        <v>34</v>
      </c>
      <c r="D17" s="6" t="s">
        <v>44</v>
      </c>
      <c r="E17" s="5" t="s">
        <v>65</v>
      </c>
      <c r="F17" s="5" t="s">
        <v>66</v>
      </c>
      <c r="G17" s="5">
        <v>2002</v>
      </c>
      <c r="H17" s="11">
        <v>10</v>
      </c>
      <c r="I17" s="11">
        <v>56</v>
      </c>
      <c r="J17" s="11">
        <v>82</v>
      </c>
      <c r="K17" s="11">
        <v>92</v>
      </c>
      <c r="O17" s="25" t="s">
        <v>23</v>
      </c>
      <c r="P17" s="5" t="s">
        <v>29</v>
      </c>
      <c r="Q17" s="5" t="s">
        <v>67</v>
      </c>
      <c r="R17" s="6" t="s">
        <v>30</v>
      </c>
      <c r="S17" s="6" t="s">
        <v>26</v>
      </c>
      <c r="T17" s="5" t="s">
        <v>68</v>
      </c>
      <c r="U17" s="5">
        <v>2002</v>
      </c>
      <c r="V17" s="11">
        <v>1747</v>
      </c>
      <c r="W17" s="11">
        <v>6748</v>
      </c>
      <c r="X17" s="11">
        <v>5961</v>
      </c>
      <c r="Y17" s="26">
        <v>4462</v>
      </c>
      <c r="Z17" s="10">
        <f t="shared" si="2"/>
        <v>18918</v>
      </c>
      <c r="AA17" s="27">
        <f t="shared" si="3"/>
        <v>4876346315.2350616</v>
      </c>
      <c r="AB17" s="10">
        <f t="shared" si="4"/>
        <v>276798738011.16595</v>
      </c>
      <c r="AC17" s="10">
        <f t="shared" si="5"/>
        <v>184811171627.80777</v>
      </c>
      <c r="AD17" s="28">
        <f t="shared" si="6"/>
        <v>72850327881.022736</v>
      </c>
      <c r="AF17" s="27">
        <f>IF(V17 &lt;&gt; "-", (V17-V$1883)^4, "-")</f>
        <v>8269121792190.2461</v>
      </c>
      <c r="AG17" s="10">
        <f>(W17-W$1883)^4</f>
        <v>1803926371983351.3</v>
      </c>
      <c r="AH17" s="10">
        <f>(X17-X$1883)^4</f>
        <v>1052699202010009.9</v>
      </c>
      <c r="AI17" s="28">
        <f>(Y17-Y$1883)^4</f>
        <v>304258005733904.56</v>
      </c>
      <c r="AK17" s="27">
        <f t="shared" si="7"/>
        <v>92.345913944391583</v>
      </c>
      <c r="AL17" s="10">
        <f t="shared" si="8"/>
        <v>356.6973252986574</v>
      </c>
      <c r="AM17" s="10">
        <f t="shared" si="9"/>
        <v>315.09673326990168</v>
      </c>
      <c r="AN17" s="28">
        <f t="shared" si="10"/>
        <v>235.86002748704936</v>
      </c>
      <c r="AP17" s="56">
        <f t="shared" si="11"/>
        <v>0.88337285121517473</v>
      </c>
    </row>
    <row r="18" spans="1:42" ht="15" customHeight="1">
      <c r="A18" s="5" t="s">
        <v>23</v>
      </c>
      <c r="B18" s="5" t="s">
        <v>28</v>
      </c>
      <c r="C18" s="5" t="s">
        <v>34</v>
      </c>
      <c r="D18" s="6" t="s">
        <v>44</v>
      </c>
      <c r="E18" s="5" t="s">
        <v>69</v>
      </c>
      <c r="F18" s="5" t="s">
        <v>70</v>
      </c>
      <c r="G18" s="5">
        <v>2002</v>
      </c>
      <c r="H18" s="11">
        <v>33</v>
      </c>
      <c r="I18" s="11">
        <v>215</v>
      </c>
      <c r="J18" s="11">
        <v>227</v>
      </c>
      <c r="K18" s="11">
        <v>175</v>
      </c>
      <c r="O18" s="25" t="s">
        <v>23</v>
      </c>
      <c r="P18" s="5" t="s">
        <v>29</v>
      </c>
      <c r="Q18" s="5" t="s">
        <v>23</v>
      </c>
      <c r="R18" s="6" t="s">
        <v>30</v>
      </c>
      <c r="S18" s="6" t="s">
        <v>26</v>
      </c>
      <c r="T18" s="5" t="s">
        <v>71</v>
      </c>
      <c r="U18" s="5">
        <v>2002</v>
      </c>
      <c r="V18" s="11">
        <v>269</v>
      </c>
      <c r="W18" s="11">
        <v>1131</v>
      </c>
      <c r="X18" s="11">
        <v>1207</v>
      </c>
      <c r="Y18" s="26">
        <v>871</v>
      </c>
      <c r="Z18" s="10">
        <f t="shared" si="2"/>
        <v>3478</v>
      </c>
      <c r="AA18" s="27">
        <f t="shared" si="3"/>
        <v>10326308.071405414</v>
      </c>
      <c r="AB18" s="10">
        <f t="shared" si="4"/>
        <v>729254587.02643514</v>
      </c>
      <c r="AC18" s="10">
        <f t="shared" si="5"/>
        <v>836109636.08403933</v>
      </c>
      <c r="AD18" s="28">
        <f t="shared" si="6"/>
        <v>200695798.23232853</v>
      </c>
      <c r="AF18" s="27">
        <f>IF(V18 &lt;&gt; "-", (V18-V$1883)^4, "-")</f>
        <v>2248675405.970983</v>
      </c>
      <c r="AG18" s="10">
        <f>(W18-W$1883)^4</f>
        <v>656405522212.11304</v>
      </c>
      <c r="AH18" s="10">
        <f>(X18-X$1883)^4</f>
        <v>787682091423.79419</v>
      </c>
      <c r="AI18" s="28">
        <f>(Y18-Y$1883)^4</f>
        <v>117503564234.12889</v>
      </c>
      <c r="AK18" s="27">
        <f t="shared" si="7"/>
        <v>77.343300747556057</v>
      </c>
      <c r="AL18" s="10">
        <f t="shared" si="8"/>
        <v>325.18688901667628</v>
      </c>
      <c r="AM18" s="10">
        <f t="shared" si="9"/>
        <v>347.03852788959171</v>
      </c>
      <c r="AN18" s="28">
        <f t="shared" si="10"/>
        <v>250.43128234617595</v>
      </c>
      <c r="AP18" s="56">
        <f t="shared" si="11"/>
        <v>1.0671971706454464</v>
      </c>
    </row>
    <row r="19" spans="1:42" ht="15" customHeight="1">
      <c r="A19" s="5" t="s">
        <v>23</v>
      </c>
      <c r="B19" s="5" t="s">
        <v>28</v>
      </c>
      <c r="C19" s="5" t="s">
        <v>34</v>
      </c>
      <c r="D19" s="6" t="s">
        <v>44</v>
      </c>
      <c r="E19" s="5" t="s">
        <v>72</v>
      </c>
      <c r="F19" s="5" t="s">
        <v>73</v>
      </c>
      <c r="G19" s="5">
        <v>2002</v>
      </c>
      <c r="H19" s="11">
        <v>6</v>
      </c>
      <c r="I19" s="11">
        <v>48</v>
      </c>
      <c r="J19" s="11">
        <v>40</v>
      </c>
      <c r="K19" s="11">
        <v>46</v>
      </c>
      <c r="O19" s="25" t="s">
        <v>23</v>
      </c>
      <c r="P19" s="5" t="s">
        <v>29</v>
      </c>
      <c r="Q19" s="5" t="s">
        <v>74</v>
      </c>
      <c r="R19" s="6" t="s">
        <v>30</v>
      </c>
      <c r="S19" s="6" t="s">
        <v>26</v>
      </c>
      <c r="T19" s="5" t="s">
        <v>75</v>
      </c>
      <c r="U19" s="5">
        <v>2002</v>
      </c>
      <c r="V19" s="11">
        <v>161</v>
      </c>
      <c r="W19" s="11">
        <v>539</v>
      </c>
      <c r="X19" s="11">
        <v>523</v>
      </c>
      <c r="Y19" s="26">
        <v>365</v>
      </c>
      <c r="Z19" s="10">
        <f t="shared" si="2"/>
        <v>1588</v>
      </c>
      <c r="AA19" s="27">
        <f t="shared" si="3"/>
        <v>1322371.9558868532</v>
      </c>
      <c r="AB19" s="10">
        <f t="shared" si="4"/>
        <v>29247934.897532877</v>
      </c>
      <c r="AC19" s="10">
        <f t="shared" si="5"/>
        <v>17189474.500753321</v>
      </c>
      <c r="AD19" s="28">
        <f t="shared" si="6"/>
        <v>502098.53489803086</v>
      </c>
      <c r="AF19" s="27">
        <f>IF(V19 &lt;&gt; "-", (V19-V$1883)^4, "-")</f>
        <v>145145922.68844327</v>
      </c>
      <c r="AG19" s="10">
        <f>(W19-W$1883)^4</f>
        <v>9011427848.9104748</v>
      </c>
      <c r="AH19" s="10">
        <f>(X19-X$1883)^4</f>
        <v>4436258046.7316065</v>
      </c>
      <c r="AI19" s="28">
        <f>(Y19-Y$1883)^4</f>
        <v>39907262.603195339</v>
      </c>
      <c r="AK19" s="27">
        <f t="shared" si="7"/>
        <v>101.38539042821158</v>
      </c>
      <c r="AL19" s="10">
        <f t="shared" si="8"/>
        <v>339.42065491183882</v>
      </c>
      <c r="AM19" s="10">
        <f t="shared" si="9"/>
        <v>329.34508816120905</v>
      </c>
      <c r="AN19" s="28">
        <f t="shared" si="10"/>
        <v>229.84886649874056</v>
      </c>
      <c r="AP19" s="56">
        <f t="shared" si="11"/>
        <v>0.97031539888682727</v>
      </c>
    </row>
    <row r="20" spans="1:42" ht="15" customHeight="1">
      <c r="A20" s="5" t="s">
        <v>23</v>
      </c>
      <c r="B20" s="5" t="s">
        <v>28</v>
      </c>
      <c r="C20" s="5" t="s">
        <v>34</v>
      </c>
      <c r="D20" s="6" t="s">
        <v>44</v>
      </c>
      <c r="E20" s="5" t="s">
        <v>76</v>
      </c>
      <c r="F20" s="5" t="s">
        <v>77</v>
      </c>
      <c r="G20" s="5">
        <v>2002</v>
      </c>
      <c r="H20" s="11">
        <v>21</v>
      </c>
      <c r="I20" s="11">
        <v>133</v>
      </c>
      <c r="J20" s="11">
        <v>237</v>
      </c>
      <c r="K20" s="11">
        <v>173</v>
      </c>
      <c r="O20" s="25" t="s">
        <v>23</v>
      </c>
      <c r="P20" s="5" t="s">
        <v>78</v>
      </c>
      <c r="Q20" s="5" t="s">
        <v>50</v>
      </c>
      <c r="R20" s="6" t="s">
        <v>30</v>
      </c>
      <c r="S20" s="6" t="s">
        <v>26</v>
      </c>
      <c r="T20" s="5" t="s">
        <v>79</v>
      </c>
      <c r="U20" s="5">
        <v>2002</v>
      </c>
      <c r="V20" s="11">
        <v>1332</v>
      </c>
      <c r="W20" s="11">
        <v>4447</v>
      </c>
      <c r="X20" s="11">
        <v>1738</v>
      </c>
      <c r="Y20" s="26">
        <v>1991</v>
      </c>
      <c r="Z20" s="10">
        <f t="shared" si="2"/>
        <v>9508</v>
      </c>
      <c r="AA20" s="27">
        <f t="shared" si="3"/>
        <v>2100898615.4317079</v>
      </c>
      <c r="AB20" s="10">
        <f t="shared" si="4"/>
        <v>74943535847.32225</v>
      </c>
      <c r="AC20" s="10">
        <f t="shared" si="5"/>
        <v>3196530999.8922267</v>
      </c>
      <c r="AD20" s="28">
        <f t="shared" si="6"/>
        <v>4960673105.995038</v>
      </c>
      <c r="AF20" s="27">
        <f>IF(V20 &lt;&gt; "-", (V20-V$1883)^4, "-")</f>
        <v>2690750686822.0405</v>
      </c>
      <c r="AG20" s="10">
        <f>(W20-W$1883)^4</f>
        <v>315969797927094.5</v>
      </c>
      <c r="AH20" s="10">
        <f>(X20-X$1883)^4</f>
        <v>4708745600354.0059</v>
      </c>
      <c r="AI20" s="28">
        <f>(Y20-Y$1883)^4</f>
        <v>8460333422724.793</v>
      </c>
      <c r="AK20" s="27">
        <f t="shared" si="7"/>
        <v>140.0925536390408</v>
      </c>
      <c r="AL20" s="10">
        <f t="shared" si="8"/>
        <v>467.7114009255364</v>
      </c>
      <c r="AM20" s="10">
        <f t="shared" si="9"/>
        <v>182.79343710559527</v>
      </c>
      <c r="AN20" s="28">
        <f t="shared" si="10"/>
        <v>209.40260832982753</v>
      </c>
      <c r="AP20" s="56">
        <f t="shared" si="11"/>
        <v>0.39082527546660667</v>
      </c>
    </row>
    <row r="21" spans="1:42" ht="15" customHeight="1">
      <c r="A21" s="5" t="s">
        <v>23</v>
      </c>
      <c r="B21" s="5" t="s">
        <v>28</v>
      </c>
      <c r="C21" s="5" t="s">
        <v>34</v>
      </c>
      <c r="D21" s="6" t="s">
        <v>44</v>
      </c>
      <c r="E21" s="5" t="s">
        <v>80</v>
      </c>
      <c r="F21" s="5" t="s">
        <v>81</v>
      </c>
      <c r="G21" s="5">
        <v>2002</v>
      </c>
      <c r="H21" s="11">
        <v>6</v>
      </c>
      <c r="I21" s="11">
        <v>49</v>
      </c>
      <c r="J21" s="11">
        <v>84</v>
      </c>
      <c r="K21" s="11">
        <v>85</v>
      </c>
      <c r="O21" s="25" t="s">
        <v>23</v>
      </c>
      <c r="P21" s="5" t="s">
        <v>82</v>
      </c>
      <c r="Q21" s="5" t="s">
        <v>28</v>
      </c>
      <c r="R21" s="6" t="s">
        <v>30</v>
      </c>
      <c r="S21" s="6" t="s">
        <v>26</v>
      </c>
      <c r="T21" s="5" t="s">
        <v>83</v>
      </c>
      <c r="U21" s="5">
        <v>2002</v>
      </c>
      <c r="V21" s="11">
        <v>464</v>
      </c>
      <c r="W21" s="11">
        <v>1694</v>
      </c>
      <c r="X21" s="11">
        <v>1202</v>
      </c>
      <c r="Y21" s="26">
        <v>1176</v>
      </c>
      <c r="Z21" s="10">
        <f t="shared" si="2"/>
        <v>4536</v>
      </c>
      <c r="AA21" s="27">
        <f t="shared" si="3"/>
        <v>70323177.341962487</v>
      </c>
      <c r="AB21" s="10">
        <f t="shared" si="4"/>
        <v>3132032545.4849973</v>
      </c>
      <c r="AC21" s="10">
        <f t="shared" si="5"/>
        <v>822867448.70091498</v>
      </c>
      <c r="AD21" s="28">
        <f t="shared" si="6"/>
        <v>706112471.03938949</v>
      </c>
      <c r="AF21" s="27">
        <f>IF(V21 &lt;&gt; "-", (V21-V$1883)^4, "-")</f>
        <v>29026721077.427898</v>
      </c>
      <c r="AG21" s="10">
        <f>(W21-W$1883)^4</f>
        <v>4582491713653.0488</v>
      </c>
      <c r="AH21" s="10">
        <f>(X21-X$1883)^4</f>
        <v>771092555470.92236</v>
      </c>
      <c r="AI21" s="28">
        <f>(Y21-Y$1883)^4</f>
        <v>628779695658.66968</v>
      </c>
      <c r="AK21" s="27">
        <f t="shared" si="7"/>
        <v>102.29276895943562</v>
      </c>
      <c r="AL21" s="10">
        <f t="shared" si="8"/>
        <v>373.45679012345676</v>
      </c>
      <c r="AM21" s="10">
        <f t="shared" si="9"/>
        <v>264.99118165784836</v>
      </c>
      <c r="AN21" s="28">
        <f t="shared" si="10"/>
        <v>259.25925925925924</v>
      </c>
      <c r="AP21" s="56">
        <f t="shared" si="11"/>
        <v>0.70956316410861886</v>
      </c>
    </row>
    <row r="22" spans="1:42" ht="15" customHeight="1">
      <c r="A22" s="5" t="s">
        <v>23</v>
      </c>
      <c r="B22" s="5" t="s">
        <v>28</v>
      </c>
      <c r="C22" s="5" t="s">
        <v>34</v>
      </c>
      <c r="D22" s="6" t="s">
        <v>44</v>
      </c>
      <c r="E22" s="5" t="s">
        <v>84</v>
      </c>
      <c r="F22" s="5" t="s">
        <v>85</v>
      </c>
      <c r="G22" s="5">
        <v>2002</v>
      </c>
      <c r="H22" s="11">
        <v>37</v>
      </c>
      <c r="I22" s="11">
        <v>136</v>
      </c>
      <c r="J22" s="11">
        <v>151</v>
      </c>
      <c r="K22" s="11">
        <v>120</v>
      </c>
      <c r="O22" s="25" t="s">
        <v>23</v>
      </c>
      <c r="P22" s="5" t="s">
        <v>82</v>
      </c>
      <c r="Q22" s="5" t="s">
        <v>37</v>
      </c>
      <c r="R22" s="6" t="s">
        <v>30</v>
      </c>
      <c r="S22" s="6" t="s">
        <v>26</v>
      </c>
      <c r="T22" s="5" t="s">
        <v>86</v>
      </c>
      <c r="U22" s="5">
        <v>2002</v>
      </c>
      <c r="V22" s="11">
        <v>2137</v>
      </c>
      <c r="W22" s="11">
        <v>5649</v>
      </c>
      <c r="X22" s="11">
        <v>3469</v>
      </c>
      <c r="Y22" s="26">
        <v>2825</v>
      </c>
      <c r="Z22" s="10">
        <f t="shared" si="2"/>
        <v>14080</v>
      </c>
      <c r="AA22" s="27">
        <f t="shared" si="3"/>
        <v>9073902869.3381424</v>
      </c>
      <c r="AB22" s="10">
        <f t="shared" si="4"/>
        <v>159053120072.22037</v>
      </c>
      <c r="AC22" s="10">
        <f t="shared" si="5"/>
        <v>32893494727.715038</v>
      </c>
      <c r="AD22" s="28">
        <f t="shared" si="6"/>
        <v>16377019714.807745</v>
      </c>
      <c r="AF22" s="27">
        <f>IF(V22 &lt;&gt; "-", (V22-V$1883)^4, "-")</f>
        <v>18925999958039.289</v>
      </c>
      <c r="AG22" s="10">
        <f>(W22-W$1883)^4</f>
        <v>861766466340613</v>
      </c>
      <c r="AH22" s="10">
        <f>(X22-X$1883)^4</f>
        <v>105393385654758.2</v>
      </c>
      <c r="AI22" s="28">
        <f>(Y22-Y$1883)^4</f>
        <v>41589129389648.867</v>
      </c>
      <c r="AK22" s="27">
        <f t="shared" si="7"/>
        <v>151.77556818181816</v>
      </c>
      <c r="AL22" s="10">
        <f t="shared" si="8"/>
        <v>401.20738636363632</v>
      </c>
      <c r="AM22" s="10">
        <f t="shared" si="9"/>
        <v>246.37784090909091</v>
      </c>
      <c r="AN22" s="28">
        <f t="shared" si="10"/>
        <v>200.63920454545456</v>
      </c>
      <c r="AP22" s="56">
        <f t="shared" si="11"/>
        <v>0.61409098955567365</v>
      </c>
    </row>
    <row r="23" spans="1:42" ht="15" customHeight="1">
      <c r="A23" s="5" t="s">
        <v>23</v>
      </c>
      <c r="B23" s="5" t="s">
        <v>28</v>
      </c>
      <c r="C23" s="5" t="s">
        <v>34</v>
      </c>
      <c r="D23" s="6" t="s">
        <v>44</v>
      </c>
      <c r="E23" s="5" t="s">
        <v>87</v>
      </c>
      <c r="F23" s="5" t="s">
        <v>88</v>
      </c>
      <c r="G23" s="5">
        <v>2002</v>
      </c>
      <c r="H23" s="11">
        <v>26</v>
      </c>
      <c r="I23" s="11">
        <v>120</v>
      </c>
      <c r="J23" s="11">
        <v>153</v>
      </c>
      <c r="K23" s="11">
        <v>157</v>
      </c>
      <c r="O23" s="25" t="s">
        <v>23</v>
      </c>
      <c r="P23" s="5" t="s">
        <v>82</v>
      </c>
      <c r="Q23" s="5" t="s">
        <v>89</v>
      </c>
      <c r="R23" s="6" t="s">
        <v>30</v>
      </c>
      <c r="S23" s="6" t="s">
        <v>26</v>
      </c>
      <c r="T23" s="5" t="s">
        <v>90</v>
      </c>
      <c r="U23" s="5">
        <v>2002</v>
      </c>
      <c r="V23" s="11">
        <v>301</v>
      </c>
      <c r="W23" s="11">
        <v>1554</v>
      </c>
      <c r="X23" s="11">
        <v>1634</v>
      </c>
      <c r="Y23" s="26">
        <v>1129</v>
      </c>
      <c r="Z23" s="10">
        <f t="shared" si="2"/>
        <v>4618</v>
      </c>
      <c r="AA23" s="27">
        <f t="shared" si="3"/>
        <v>15580379.551364072</v>
      </c>
      <c r="AB23" s="10">
        <f t="shared" si="4"/>
        <v>2316235383.6331463</v>
      </c>
      <c r="AC23" s="10">
        <f t="shared" si="5"/>
        <v>2566175732.6285644</v>
      </c>
      <c r="AD23" s="28">
        <f t="shared" si="6"/>
        <v>600103026.74330604</v>
      </c>
      <c r="AF23" s="27">
        <f>IF(V23 &lt;&gt; "-", (V23-V$1883)^4, "-")</f>
        <v>3891383600.6748672</v>
      </c>
      <c r="AG23" s="10">
        <f>(W23-W$1883)^4</f>
        <v>3064622052401.6104</v>
      </c>
      <c r="AH23" s="10">
        <f>(X23-X$1883)^4</f>
        <v>3513299643255.3608</v>
      </c>
      <c r="AI23" s="28">
        <f>(Y23-Y$1883)^4</f>
        <v>506175463990.98175</v>
      </c>
      <c r="AK23" s="27">
        <f t="shared" si="7"/>
        <v>65.179731485491558</v>
      </c>
      <c r="AL23" s="10">
        <f t="shared" si="8"/>
        <v>336.50931139021225</v>
      </c>
      <c r="AM23" s="10">
        <f t="shared" si="9"/>
        <v>353.83282806409699</v>
      </c>
      <c r="AN23" s="28">
        <f t="shared" si="10"/>
        <v>244.47812906019922</v>
      </c>
      <c r="AP23" s="56">
        <f t="shared" si="11"/>
        <v>1.0514800514800513</v>
      </c>
    </row>
    <row r="24" spans="1:42" ht="15" customHeight="1">
      <c r="A24" s="5" t="s">
        <v>23</v>
      </c>
      <c r="B24" s="5" t="s">
        <v>28</v>
      </c>
      <c r="C24" s="5" t="s">
        <v>34</v>
      </c>
      <c r="D24" s="6" t="s">
        <v>44</v>
      </c>
      <c r="E24" s="5" t="s">
        <v>91</v>
      </c>
      <c r="F24" s="5" t="s">
        <v>92</v>
      </c>
      <c r="G24" s="5">
        <v>2002</v>
      </c>
      <c r="H24" s="11">
        <v>12</v>
      </c>
      <c r="I24" s="11">
        <v>88</v>
      </c>
      <c r="J24" s="11">
        <v>142</v>
      </c>
      <c r="K24" s="11">
        <v>98</v>
      </c>
      <c r="O24" s="25" t="s">
        <v>23</v>
      </c>
      <c r="P24" s="5" t="s">
        <v>63</v>
      </c>
      <c r="Q24" s="5" t="s">
        <v>89</v>
      </c>
      <c r="R24" s="6" t="s">
        <v>30</v>
      </c>
      <c r="S24" s="6" t="s">
        <v>26</v>
      </c>
      <c r="T24" s="5" t="s">
        <v>93</v>
      </c>
      <c r="U24" s="5">
        <v>2002</v>
      </c>
      <c r="V24" s="11">
        <v>967</v>
      </c>
      <c r="W24" s="11">
        <v>3896</v>
      </c>
      <c r="X24" s="11">
        <v>2096</v>
      </c>
      <c r="Y24" s="26">
        <v>2497</v>
      </c>
      <c r="Z24" s="10">
        <f t="shared" si="2"/>
        <v>9456</v>
      </c>
      <c r="AA24" s="27">
        <f t="shared" si="3"/>
        <v>767975855.90703189</v>
      </c>
      <c r="AB24" s="10">
        <f t="shared" si="4"/>
        <v>49233326069.383453</v>
      </c>
      <c r="AC24" s="10">
        <f t="shared" si="5"/>
        <v>6139342944.0859861</v>
      </c>
      <c r="AD24" s="28">
        <f t="shared" si="6"/>
        <v>10815574694.240341</v>
      </c>
      <c r="AF24" s="27">
        <f>IF(V24 &lt;&gt; "-", (V24-V$1883)^4, "-")</f>
        <v>703282950153.00134</v>
      </c>
      <c r="AG24" s="10">
        <f>(W24-W$1883)^4</f>
        <v>180445297536996.41</v>
      </c>
      <c r="AH24" s="10">
        <f>(X24-X$1883)^4</f>
        <v>11241627530741.273</v>
      </c>
      <c r="AI24" s="28">
        <f>(Y24-Y$1883)^4</f>
        <v>23918437271574.086</v>
      </c>
      <c r="AK24" s="27">
        <f t="shared" si="7"/>
        <v>102.26311336717428</v>
      </c>
      <c r="AL24" s="10">
        <f t="shared" si="8"/>
        <v>412.0135363790186</v>
      </c>
      <c r="AM24" s="10">
        <f t="shared" si="9"/>
        <v>221.65820642978005</v>
      </c>
      <c r="AN24" s="28">
        <f t="shared" si="10"/>
        <v>264.06514382402707</v>
      </c>
      <c r="AP24" s="56">
        <f t="shared" si="11"/>
        <v>0.537987679671458</v>
      </c>
    </row>
    <row r="25" spans="1:42" ht="15" customHeight="1">
      <c r="A25" s="5" t="s">
        <v>23</v>
      </c>
      <c r="B25" s="5" t="s">
        <v>28</v>
      </c>
      <c r="C25" s="5" t="s">
        <v>34</v>
      </c>
      <c r="D25" s="6" t="s">
        <v>44</v>
      </c>
      <c r="E25" s="5" t="s">
        <v>94</v>
      </c>
      <c r="F25" s="5" t="s">
        <v>95</v>
      </c>
      <c r="G25" s="5">
        <v>2002</v>
      </c>
      <c r="H25" s="11" t="s">
        <v>96</v>
      </c>
      <c r="I25" s="11">
        <v>20</v>
      </c>
      <c r="J25" s="11">
        <v>39</v>
      </c>
      <c r="K25" s="11">
        <v>49</v>
      </c>
      <c r="O25" s="25" t="s">
        <v>23</v>
      </c>
      <c r="P25" s="5" t="s">
        <v>63</v>
      </c>
      <c r="Q25" s="5" t="s">
        <v>67</v>
      </c>
      <c r="R25" s="6" t="s">
        <v>30</v>
      </c>
      <c r="S25" s="6" t="s">
        <v>26</v>
      </c>
      <c r="T25" s="5" t="s">
        <v>97</v>
      </c>
      <c r="U25" s="5">
        <v>2002</v>
      </c>
      <c r="V25" s="11">
        <v>286</v>
      </c>
      <c r="W25" s="11">
        <v>1693</v>
      </c>
      <c r="X25" s="11">
        <v>916</v>
      </c>
      <c r="Y25" s="26">
        <v>955</v>
      </c>
      <c r="Z25" s="10">
        <f t="shared" si="2"/>
        <v>3850</v>
      </c>
      <c r="AA25" s="27">
        <f t="shared" si="3"/>
        <v>12938450.77013463</v>
      </c>
      <c r="AB25" s="10">
        <f t="shared" si="4"/>
        <v>3125614907.2170353</v>
      </c>
      <c r="AC25" s="10">
        <f t="shared" si="5"/>
        <v>275996062.36768466</v>
      </c>
      <c r="AD25" s="28">
        <f t="shared" si="6"/>
        <v>300064520.82684034</v>
      </c>
      <c r="AF25" s="27">
        <f>IF(V25 &lt;&gt; "-", (V25-V$1883)^4, "-")</f>
        <v>3037453958.1622486</v>
      </c>
      <c r="AG25" s="10">
        <f>(W25-W$1883)^4</f>
        <v>4569976421672.8555</v>
      </c>
      <c r="AH25" s="10">
        <f>(X25-X$1883)^4</f>
        <v>179695491681.60571</v>
      </c>
      <c r="AI25" s="28">
        <f>(Y25-Y$1883)^4</f>
        <v>200887476912.12518</v>
      </c>
      <c r="AK25" s="27">
        <f t="shared" si="7"/>
        <v>74.285714285714292</v>
      </c>
      <c r="AL25" s="10">
        <f t="shared" si="8"/>
        <v>439.74025974025977</v>
      </c>
      <c r="AM25" s="10">
        <f t="shared" si="9"/>
        <v>237.92207792207793</v>
      </c>
      <c r="AN25" s="28">
        <f t="shared" si="10"/>
        <v>248.05194805194805</v>
      </c>
      <c r="AP25" s="56">
        <f t="shared" si="11"/>
        <v>0.54105138806851738</v>
      </c>
    </row>
    <row r="26" spans="1:42" ht="15" customHeight="1">
      <c r="A26" s="5" t="s">
        <v>23</v>
      </c>
      <c r="B26" s="5" t="s">
        <v>28</v>
      </c>
      <c r="C26" s="5" t="s">
        <v>34</v>
      </c>
      <c r="D26" s="6" t="s">
        <v>44</v>
      </c>
      <c r="E26" s="5" t="s">
        <v>98</v>
      </c>
      <c r="F26" s="5" t="s">
        <v>99</v>
      </c>
      <c r="G26" s="5">
        <v>2002</v>
      </c>
      <c r="H26" s="11">
        <v>5</v>
      </c>
      <c r="I26" s="11">
        <v>25</v>
      </c>
      <c r="J26" s="11">
        <v>24</v>
      </c>
      <c r="K26" s="11">
        <v>26</v>
      </c>
      <c r="O26" s="25" t="s">
        <v>23</v>
      </c>
      <c r="P26" s="5" t="s">
        <v>63</v>
      </c>
      <c r="Q26" s="5" t="s">
        <v>100</v>
      </c>
      <c r="R26" s="6" t="s">
        <v>30</v>
      </c>
      <c r="S26" s="6" t="s">
        <v>26</v>
      </c>
      <c r="T26" s="5" t="s">
        <v>101</v>
      </c>
      <c r="U26" s="5">
        <v>2002</v>
      </c>
      <c r="V26" s="11">
        <v>235</v>
      </c>
      <c r="W26" s="11">
        <v>1334</v>
      </c>
      <c r="X26" s="11">
        <v>1242</v>
      </c>
      <c r="Y26" s="26">
        <v>1394</v>
      </c>
      <c r="Z26" s="10">
        <f t="shared" si="2"/>
        <v>4205</v>
      </c>
      <c r="AA26" s="27">
        <f t="shared" si="3"/>
        <v>6205341.5439389748</v>
      </c>
      <c r="AB26" s="10">
        <f t="shared" si="4"/>
        <v>1342302105.0652971</v>
      </c>
      <c r="AC26" s="10">
        <f t="shared" si="5"/>
        <v>932803683.39148402</v>
      </c>
      <c r="AD26" s="28">
        <f t="shared" si="6"/>
        <v>1362023772.3586686</v>
      </c>
      <c r="AF26" s="27">
        <f>IF(V26 &lt;&gt; "-", (V26-V$1883)^4, "-")</f>
        <v>1140304715.4963324</v>
      </c>
      <c r="AG26" s="10">
        <f>(W26-W$1883)^4</f>
        <v>1480699836260.8398</v>
      </c>
      <c r="AH26" s="10">
        <f>(X26-X$1883)^4</f>
        <v>911423739809.72522</v>
      </c>
      <c r="AI26" s="28">
        <f>(Y26-Y$1883)^4</f>
        <v>1509777388982.3623</v>
      </c>
      <c r="AK26" s="27">
        <f t="shared" si="7"/>
        <v>55.8858501783591</v>
      </c>
      <c r="AL26" s="10">
        <f t="shared" si="8"/>
        <v>317.24137931034483</v>
      </c>
      <c r="AM26" s="10">
        <f t="shared" si="9"/>
        <v>295.36266349583826</v>
      </c>
      <c r="AN26" s="28">
        <f t="shared" si="10"/>
        <v>331.51010701545778</v>
      </c>
      <c r="AP26" s="56">
        <f t="shared" si="11"/>
        <v>0.93103448275862066</v>
      </c>
    </row>
    <row r="27" spans="1:42" ht="15" customHeight="1">
      <c r="A27" s="5" t="s">
        <v>23</v>
      </c>
      <c r="B27" s="5" t="s">
        <v>28</v>
      </c>
      <c r="C27" s="5" t="s">
        <v>34</v>
      </c>
      <c r="D27" s="6" t="s">
        <v>44</v>
      </c>
      <c r="E27" s="5" t="s">
        <v>102</v>
      </c>
      <c r="F27" s="5" t="s">
        <v>103</v>
      </c>
      <c r="G27" s="5">
        <v>2002</v>
      </c>
      <c r="H27" s="11">
        <v>64</v>
      </c>
      <c r="I27" s="11">
        <v>569</v>
      </c>
      <c r="J27" s="11">
        <v>446</v>
      </c>
      <c r="K27" s="11">
        <v>450</v>
      </c>
      <c r="O27" s="25" t="s">
        <v>23</v>
      </c>
      <c r="P27" s="5" t="s">
        <v>63</v>
      </c>
      <c r="Q27" s="5" t="s">
        <v>104</v>
      </c>
      <c r="R27" s="6" t="s">
        <v>30</v>
      </c>
      <c r="S27" s="6" t="s">
        <v>26</v>
      </c>
      <c r="T27" s="5" t="s">
        <v>105</v>
      </c>
      <c r="U27" s="5">
        <v>2002</v>
      </c>
      <c r="V27" s="11">
        <v>760</v>
      </c>
      <c r="W27" s="11">
        <v>3043</v>
      </c>
      <c r="X27" s="11">
        <v>1621</v>
      </c>
      <c r="Y27" s="26">
        <v>1523</v>
      </c>
      <c r="Z27" s="10">
        <f t="shared" si="2"/>
        <v>6947</v>
      </c>
      <c r="AA27" s="27">
        <f t="shared" si="3"/>
        <v>356041729.88597959</v>
      </c>
      <c r="AB27" s="10">
        <f t="shared" si="4"/>
        <v>22237936448.84457</v>
      </c>
      <c r="AC27" s="10">
        <f t="shared" si="5"/>
        <v>2493766846.8538198</v>
      </c>
      <c r="AD27" s="28">
        <f t="shared" si="6"/>
        <v>1895027661.467962</v>
      </c>
      <c r="AF27" s="27">
        <f>IF(V27 &lt;&gt; "-", (V27-V$1883)^4, "-")</f>
        <v>252348776417.72424</v>
      </c>
      <c r="AG27" s="10">
        <f>(W27-W$1883)^4</f>
        <v>62535406854312.5</v>
      </c>
      <c r="AH27" s="10">
        <f>(X27-X$1883)^4</f>
        <v>3381747123364.9463</v>
      </c>
      <c r="AI27" s="28">
        <f>(Y27-Y$1883)^4</f>
        <v>2345060608355.311</v>
      </c>
      <c r="AK27" s="27">
        <f t="shared" si="7"/>
        <v>109.3997408953505</v>
      </c>
      <c r="AL27" s="10">
        <f t="shared" si="8"/>
        <v>438.03080466388366</v>
      </c>
      <c r="AM27" s="10">
        <f t="shared" si="9"/>
        <v>233.33813156758313</v>
      </c>
      <c r="AN27" s="28">
        <f t="shared" si="10"/>
        <v>219.23132287318268</v>
      </c>
      <c r="AP27" s="56">
        <f t="shared" si="11"/>
        <v>0.53269799539927709</v>
      </c>
    </row>
    <row r="28" spans="1:42" ht="15" customHeight="1">
      <c r="A28" s="5" t="s">
        <v>23</v>
      </c>
      <c r="B28" s="5" t="s">
        <v>28</v>
      </c>
      <c r="C28" s="5" t="s">
        <v>34</v>
      </c>
      <c r="D28" s="6" t="s">
        <v>44</v>
      </c>
      <c r="E28" s="5" t="s">
        <v>106</v>
      </c>
      <c r="F28" s="5" t="s">
        <v>107</v>
      </c>
      <c r="G28" s="5">
        <v>2002</v>
      </c>
      <c r="H28" s="11">
        <v>13</v>
      </c>
      <c r="I28" s="11">
        <v>170</v>
      </c>
      <c r="J28" s="11">
        <v>54</v>
      </c>
      <c r="K28" s="11">
        <v>113</v>
      </c>
      <c r="O28" s="25" t="s">
        <v>23</v>
      </c>
      <c r="P28" s="5" t="s">
        <v>67</v>
      </c>
      <c r="Q28" s="5" t="s">
        <v>23</v>
      </c>
      <c r="R28" s="6" t="s">
        <v>30</v>
      </c>
      <c r="S28" s="6" t="s">
        <v>26</v>
      </c>
      <c r="T28" s="5" t="s">
        <v>108</v>
      </c>
      <c r="U28" s="5">
        <v>2002</v>
      </c>
      <c r="V28" s="11">
        <v>1357</v>
      </c>
      <c r="W28" s="11">
        <v>4317</v>
      </c>
      <c r="X28" s="11">
        <v>2244</v>
      </c>
      <c r="Y28" s="26">
        <v>2452</v>
      </c>
      <c r="Z28" s="10">
        <f t="shared" si="2"/>
        <v>10370</v>
      </c>
      <c r="AA28" s="27">
        <f t="shared" si="3"/>
        <v>2226341977.4246907</v>
      </c>
      <c r="AB28" s="10">
        <f t="shared" si="4"/>
        <v>68222635025.739883</v>
      </c>
      <c r="AC28" s="10">
        <f t="shared" si="5"/>
        <v>7751575675.3134041</v>
      </c>
      <c r="AD28" s="28">
        <f t="shared" si="6"/>
        <v>10168680844.059715</v>
      </c>
      <c r="AF28" s="27">
        <f>IF(V28 &lt;&gt; "-", (V28-V$1883)^4, "-")</f>
        <v>2907072302033.6929</v>
      </c>
      <c r="AG28" s="10">
        <f>(W28-W$1883)^4</f>
        <v>278764833454396.81</v>
      </c>
      <c r="AH28" s="10">
        <f>(X28-X$1883)^4</f>
        <v>15340987696454.775</v>
      </c>
      <c r="AI28" s="28">
        <f>(Y28-Y$1883)^4</f>
        <v>22030253214903.066</v>
      </c>
      <c r="AK28" s="27">
        <f t="shared" si="7"/>
        <v>130.85824493731917</v>
      </c>
      <c r="AL28" s="10">
        <f t="shared" si="8"/>
        <v>416.29701060752171</v>
      </c>
      <c r="AM28" s="10">
        <f t="shared" si="9"/>
        <v>216.39344262295083</v>
      </c>
      <c r="AN28" s="28">
        <f t="shared" si="10"/>
        <v>236.45130183220832</v>
      </c>
      <c r="AP28" s="56">
        <f t="shared" si="11"/>
        <v>0.51980542043085476</v>
      </c>
    </row>
    <row r="29" spans="1:42" ht="15" customHeight="1">
      <c r="A29" s="5" t="s">
        <v>23</v>
      </c>
      <c r="B29" s="5" t="s">
        <v>28</v>
      </c>
      <c r="C29" s="5" t="s">
        <v>34</v>
      </c>
      <c r="D29" s="6" t="s">
        <v>44</v>
      </c>
      <c r="E29" s="5" t="s">
        <v>109</v>
      </c>
      <c r="F29" s="5" t="s">
        <v>110</v>
      </c>
      <c r="G29" s="5">
        <v>2002</v>
      </c>
      <c r="H29" s="11">
        <v>10</v>
      </c>
      <c r="I29" s="11">
        <v>61</v>
      </c>
      <c r="J29" s="11">
        <v>111</v>
      </c>
      <c r="K29" s="11">
        <v>79</v>
      </c>
      <c r="O29" s="25" t="s">
        <v>23</v>
      </c>
      <c r="P29" s="5" t="s">
        <v>23</v>
      </c>
      <c r="Q29" s="5" t="s">
        <v>50</v>
      </c>
      <c r="R29" s="6" t="s">
        <v>30</v>
      </c>
      <c r="S29" s="6" t="s">
        <v>26</v>
      </c>
      <c r="T29" s="5" t="s">
        <v>111</v>
      </c>
      <c r="U29" s="5">
        <v>2002</v>
      </c>
      <c r="V29" s="11">
        <v>4088</v>
      </c>
      <c r="W29" s="11">
        <v>13863</v>
      </c>
      <c r="X29" s="11">
        <v>6151</v>
      </c>
      <c r="Y29" s="26">
        <v>7088</v>
      </c>
      <c r="Z29" s="10">
        <f t="shared" si="2"/>
        <v>31190</v>
      </c>
      <c r="AA29" s="27">
        <f t="shared" si="3"/>
        <v>65780833112.3853</v>
      </c>
      <c r="AB29" s="10">
        <f t="shared" si="4"/>
        <v>2533312373359.2197</v>
      </c>
      <c r="AC29" s="10">
        <f t="shared" si="5"/>
        <v>203928752102.10977</v>
      </c>
      <c r="AD29" s="28">
        <f t="shared" si="6"/>
        <v>314776281320.1344</v>
      </c>
      <c r="AF29" s="27">
        <f>IF(V29 &lt;&gt; "-", (V29-V$1883)^4, "-")</f>
        <v>265541554108174.72</v>
      </c>
      <c r="AG29" s="10">
        <f>(W29-W$1883)^4</f>
        <v>3.45343796536332E+16</v>
      </c>
      <c r="AH29" s="10">
        <f>(X29-X$1883)^4</f>
        <v>1200340930993161.8</v>
      </c>
      <c r="AI29" s="28">
        <f>(Y29-Y$1883)^4</f>
        <v>2141259653465567</v>
      </c>
      <c r="AK29" s="27">
        <f t="shared" si="7"/>
        <v>131.06764988778454</v>
      </c>
      <c r="AL29" s="10">
        <f t="shared" si="8"/>
        <v>444.46938121192693</v>
      </c>
      <c r="AM29" s="10">
        <f t="shared" si="9"/>
        <v>197.21064443731964</v>
      </c>
      <c r="AN29" s="28">
        <f t="shared" si="10"/>
        <v>227.25232446296889</v>
      </c>
      <c r="AP29" s="56">
        <f t="shared" si="11"/>
        <v>0.44369905503859186</v>
      </c>
    </row>
    <row r="30" spans="1:42" ht="15" customHeight="1">
      <c r="A30" s="5" t="s">
        <v>23</v>
      </c>
      <c r="B30" s="5" t="s">
        <v>28</v>
      </c>
      <c r="C30" s="5" t="s">
        <v>34</v>
      </c>
      <c r="D30" s="6" t="s">
        <v>44</v>
      </c>
      <c r="E30" s="5" t="s">
        <v>112</v>
      </c>
      <c r="F30" s="5" t="s">
        <v>113</v>
      </c>
      <c r="G30" s="5">
        <v>2002</v>
      </c>
      <c r="H30" s="11">
        <v>4</v>
      </c>
      <c r="I30" s="11">
        <v>36</v>
      </c>
      <c r="J30" s="11">
        <v>58</v>
      </c>
      <c r="K30" s="11">
        <v>75</v>
      </c>
      <c r="O30" s="25" t="s">
        <v>23</v>
      </c>
      <c r="P30" s="5" t="s">
        <v>23</v>
      </c>
      <c r="Q30" s="5" t="s">
        <v>89</v>
      </c>
      <c r="R30" s="6" t="s">
        <v>30</v>
      </c>
      <c r="S30" s="6" t="s">
        <v>26</v>
      </c>
      <c r="T30" s="5" t="s">
        <v>114</v>
      </c>
      <c r="U30" s="5">
        <v>2002</v>
      </c>
      <c r="V30" s="11">
        <v>858</v>
      </c>
      <c r="W30" s="11">
        <v>3050</v>
      </c>
      <c r="X30" s="11">
        <v>1589</v>
      </c>
      <c r="Y30" s="26">
        <v>1885</v>
      </c>
      <c r="Z30" s="10">
        <f t="shared" si="2"/>
        <v>7382</v>
      </c>
      <c r="AA30" s="27">
        <f t="shared" si="3"/>
        <v>525092692.70895684</v>
      </c>
      <c r="AB30" s="10">
        <f t="shared" si="4"/>
        <v>22404416767.592148</v>
      </c>
      <c r="AC30" s="10">
        <f t="shared" si="5"/>
        <v>2321360494.7770185</v>
      </c>
      <c r="AD30" s="28">
        <f t="shared" si="6"/>
        <v>4092014898.1811676</v>
      </c>
      <c r="AF30" s="27">
        <f>IF(V30 &lt;&gt; "-", (V30-V$1883)^4, "-")</f>
        <v>423624724563.12476</v>
      </c>
      <c r="AG30" s="10">
        <f>(W30-W$1883)^4</f>
        <v>63160397867837.742</v>
      </c>
      <c r="AH30" s="10">
        <f>(X30-X$1883)^4</f>
        <v>3073666796977.6108</v>
      </c>
      <c r="AI30" s="28">
        <f>(Y30-Y$1883)^4</f>
        <v>6545099828313.5273</v>
      </c>
      <c r="AK30" s="27">
        <f t="shared" si="7"/>
        <v>116.22866431861284</v>
      </c>
      <c r="AL30" s="10">
        <f t="shared" si="8"/>
        <v>413.16716337036036</v>
      </c>
      <c r="AM30" s="10">
        <f t="shared" si="9"/>
        <v>215.25331888377133</v>
      </c>
      <c r="AN30" s="28">
        <f t="shared" si="10"/>
        <v>255.35085342725549</v>
      </c>
      <c r="AP30" s="56">
        <f t="shared" si="11"/>
        <v>0.52098360655737697</v>
      </c>
    </row>
    <row r="31" spans="1:42" ht="15" customHeight="1">
      <c r="A31" s="5" t="s">
        <v>23</v>
      </c>
      <c r="B31" s="5" t="s">
        <v>28</v>
      </c>
      <c r="C31" s="5" t="s">
        <v>34</v>
      </c>
      <c r="D31" s="6" t="s">
        <v>44</v>
      </c>
      <c r="E31" s="5" t="s">
        <v>115</v>
      </c>
      <c r="F31" s="5" t="s">
        <v>116</v>
      </c>
      <c r="G31" s="5">
        <v>2002</v>
      </c>
      <c r="H31" s="11">
        <v>13</v>
      </c>
      <c r="I31" s="11">
        <v>89</v>
      </c>
      <c r="J31" s="11">
        <v>104</v>
      </c>
      <c r="K31" s="11">
        <v>128</v>
      </c>
      <c r="O31" s="25" t="s">
        <v>23</v>
      </c>
      <c r="P31" s="5" t="s">
        <v>100</v>
      </c>
      <c r="Q31" s="5" t="s">
        <v>34</v>
      </c>
      <c r="R31" s="6" t="s">
        <v>30</v>
      </c>
      <c r="S31" s="6" t="s">
        <v>26</v>
      </c>
      <c r="T31" s="5" t="s">
        <v>117</v>
      </c>
      <c r="U31" s="5">
        <v>2002</v>
      </c>
      <c r="V31" s="11">
        <v>811</v>
      </c>
      <c r="W31" s="11">
        <v>3440</v>
      </c>
      <c r="X31" s="11">
        <v>2765</v>
      </c>
      <c r="Y31" s="26">
        <v>2675</v>
      </c>
      <c r="Z31" s="10">
        <f t="shared" si="2"/>
        <v>9691</v>
      </c>
      <c r="AA31" s="27">
        <f t="shared" si="3"/>
        <v>438563371.86192781</v>
      </c>
      <c r="AB31" s="10">
        <f t="shared" si="4"/>
        <v>33048494670.274963</v>
      </c>
      <c r="AC31" s="10">
        <f t="shared" si="5"/>
        <v>15626498376.351639</v>
      </c>
      <c r="AD31" s="28">
        <f t="shared" si="6"/>
        <v>13643026132.255188</v>
      </c>
      <c r="AF31" s="27">
        <f>IF(V31 &lt;&gt; "-", (V31-V$1883)^4, "-")</f>
        <v>333203695672.64124</v>
      </c>
      <c r="AG31" s="10">
        <f>(W31-W$1883)^4</f>
        <v>106056081429316.33</v>
      </c>
      <c r="AH31" s="10">
        <f>(X31-X$1883)^4</f>
        <v>39067494667664</v>
      </c>
      <c r="AI31" s="28">
        <f>(Y31-Y$1883)^4</f>
        <v>32599750881862.586</v>
      </c>
      <c r="AK31" s="27">
        <f t="shared" si="7"/>
        <v>83.685894128572897</v>
      </c>
      <c r="AL31" s="10">
        <f t="shared" si="8"/>
        <v>354.96852749974198</v>
      </c>
      <c r="AM31" s="10">
        <f t="shared" si="9"/>
        <v>285.31627283046123</v>
      </c>
      <c r="AN31" s="28">
        <f t="shared" si="10"/>
        <v>276.02930554122378</v>
      </c>
      <c r="AP31" s="56">
        <f t="shared" si="11"/>
        <v>0.80377906976744196</v>
      </c>
    </row>
    <row r="32" spans="1:42" ht="15" customHeight="1">
      <c r="A32" s="5" t="s">
        <v>23</v>
      </c>
      <c r="B32" s="5" t="s">
        <v>28</v>
      </c>
      <c r="C32" s="5" t="s">
        <v>34</v>
      </c>
      <c r="D32" s="6" t="s">
        <v>44</v>
      </c>
      <c r="E32" s="5" t="s">
        <v>118</v>
      </c>
      <c r="F32" s="5" t="s">
        <v>119</v>
      </c>
      <c r="G32" s="5">
        <v>2002</v>
      </c>
      <c r="H32" s="11">
        <v>7</v>
      </c>
      <c r="I32" s="11">
        <v>69</v>
      </c>
      <c r="J32" s="11">
        <v>106</v>
      </c>
      <c r="K32" s="11">
        <v>152</v>
      </c>
      <c r="O32" s="25" t="s">
        <v>23</v>
      </c>
      <c r="P32" s="5" t="s">
        <v>100</v>
      </c>
      <c r="Q32" s="5" t="s">
        <v>37</v>
      </c>
      <c r="R32" s="6" t="s">
        <v>30</v>
      </c>
      <c r="S32" s="6" t="s">
        <v>26</v>
      </c>
      <c r="T32" s="5" t="s">
        <v>120</v>
      </c>
      <c r="U32" s="5">
        <v>2002</v>
      </c>
      <c r="V32" s="11">
        <v>546</v>
      </c>
      <c r="W32" s="11">
        <v>2616</v>
      </c>
      <c r="X32" s="11">
        <v>2357</v>
      </c>
      <c r="Y32" s="26">
        <v>1962</v>
      </c>
      <c r="Z32" s="10">
        <f t="shared" si="2"/>
        <v>7481</v>
      </c>
      <c r="AA32" s="27">
        <f t="shared" si="3"/>
        <v>121112362.45820944</v>
      </c>
      <c r="AB32" s="10">
        <f t="shared" si="4"/>
        <v>13568204332.831726</v>
      </c>
      <c r="AC32" s="10">
        <f t="shared" si="5"/>
        <v>9156611908.9665337</v>
      </c>
      <c r="AD32" s="28">
        <f t="shared" si="6"/>
        <v>4711897770.3544245</v>
      </c>
      <c r="AF32" s="27">
        <f>IF(V32 &lt;&gt; "-", (V32-V$1883)^4, "-")</f>
        <v>59921770135.255959</v>
      </c>
      <c r="AG32" s="10">
        <f>(W32-W$1883)^4</f>
        <v>32361588686380.617</v>
      </c>
      <c r="AH32" s="10">
        <f>(X32-X$1883)^4</f>
        <v>19156363826208.789</v>
      </c>
      <c r="AI32" s="28">
        <f>(Y32-Y$1883)^4</f>
        <v>7899406794564.7266</v>
      </c>
      <c r="AK32" s="27">
        <f t="shared" si="7"/>
        <v>72.98489506750434</v>
      </c>
      <c r="AL32" s="10">
        <f t="shared" si="8"/>
        <v>349.68587087287796</v>
      </c>
      <c r="AM32" s="10">
        <f t="shared" si="9"/>
        <v>315.06483090495925</v>
      </c>
      <c r="AN32" s="28">
        <f t="shared" si="10"/>
        <v>262.26440315465851</v>
      </c>
      <c r="AP32" s="56">
        <f t="shared" si="11"/>
        <v>0.90099388379204903</v>
      </c>
    </row>
    <row r="33" spans="1:42" ht="15" customHeight="1">
      <c r="A33" s="5" t="s">
        <v>23</v>
      </c>
      <c r="B33" s="5" t="s">
        <v>28</v>
      </c>
      <c r="C33" s="5" t="s">
        <v>34</v>
      </c>
      <c r="D33" s="6" t="s">
        <v>44</v>
      </c>
      <c r="E33" s="5" t="s">
        <v>121</v>
      </c>
      <c r="F33" s="5" t="s">
        <v>122</v>
      </c>
      <c r="G33" s="5">
        <v>2002</v>
      </c>
      <c r="H33" s="11">
        <v>8</v>
      </c>
      <c r="I33" s="11">
        <v>45</v>
      </c>
      <c r="J33" s="11">
        <v>129</v>
      </c>
      <c r="K33" s="11">
        <v>137</v>
      </c>
      <c r="O33" s="25" t="s">
        <v>23</v>
      </c>
      <c r="P33" s="5" t="s">
        <v>100</v>
      </c>
      <c r="Q33" s="5" t="s">
        <v>46</v>
      </c>
      <c r="R33" s="6" t="s">
        <v>30</v>
      </c>
      <c r="S33" s="6" t="s">
        <v>26</v>
      </c>
      <c r="T33" s="5" t="s">
        <v>123</v>
      </c>
      <c r="U33" s="5">
        <v>2002</v>
      </c>
      <c r="V33" s="11">
        <v>1820</v>
      </c>
      <c r="W33" s="11">
        <v>5584</v>
      </c>
      <c r="X33" s="11">
        <v>4540</v>
      </c>
      <c r="Y33" s="26">
        <v>3508</v>
      </c>
      <c r="Z33" s="10">
        <f t="shared" si="2"/>
        <v>15452</v>
      </c>
      <c r="AA33" s="27">
        <f t="shared" si="3"/>
        <v>5533603644.1791763</v>
      </c>
      <c r="AB33" s="10">
        <f t="shared" si="4"/>
        <v>153397127391.06662</v>
      </c>
      <c r="AC33" s="10">
        <f t="shared" si="5"/>
        <v>78132678219.141891</v>
      </c>
      <c r="AD33" s="28">
        <f t="shared" si="6"/>
        <v>33463477550.793678</v>
      </c>
      <c r="AF33" s="27">
        <f>IF(V33 &lt;&gt; "-", (V33-V$1883)^4, "-")</f>
        <v>9787626727689.459</v>
      </c>
      <c r="AG33" s="10">
        <f>(W33-W$1883)^4</f>
        <v>821150892213798</v>
      </c>
      <c r="AH33" s="10">
        <f>(X33-X$1883)^4</f>
        <v>334023443035646.5</v>
      </c>
      <c r="AI33" s="28">
        <f>(Y33-Y$1883)^4</f>
        <v>107835418532026.92</v>
      </c>
      <c r="AK33" s="27">
        <f t="shared" si="7"/>
        <v>117.7841056173958</v>
      </c>
      <c r="AL33" s="10">
        <f t="shared" si="8"/>
        <v>361.37716800414188</v>
      </c>
      <c r="AM33" s="10">
        <f t="shared" si="9"/>
        <v>293.8130986280093</v>
      </c>
      <c r="AN33" s="28">
        <f t="shared" si="10"/>
        <v>227.02562775045303</v>
      </c>
      <c r="AP33" s="56">
        <f t="shared" si="11"/>
        <v>0.8130372492836675</v>
      </c>
    </row>
    <row r="34" spans="1:42" ht="15" customHeight="1">
      <c r="A34" s="5" t="s">
        <v>23</v>
      </c>
      <c r="B34" s="5" t="s">
        <v>28</v>
      </c>
      <c r="C34" s="5" t="s">
        <v>34</v>
      </c>
      <c r="D34" s="6" t="s">
        <v>44</v>
      </c>
      <c r="E34" s="5" t="s">
        <v>124</v>
      </c>
      <c r="F34" s="5" t="s">
        <v>125</v>
      </c>
      <c r="G34" s="5">
        <v>2002</v>
      </c>
      <c r="H34" s="11">
        <v>29</v>
      </c>
      <c r="I34" s="11">
        <v>134</v>
      </c>
      <c r="J34" s="11">
        <v>229</v>
      </c>
      <c r="K34" s="11">
        <v>180</v>
      </c>
      <c r="O34" s="25" t="s">
        <v>23</v>
      </c>
      <c r="P34" s="5" t="s">
        <v>100</v>
      </c>
      <c r="Q34" s="5" t="s">
        <v>82</v>
      </c>
      <c r="R34" s="6" t="s">
        <v>30</v>
      </c>
      <c r="S34" s="6" t="s">
        <v>26</v>
      </c>
      <c r="T34" s="5" t="s">
        <v>126</v>
      </c>
      <c r="U34" s="5">
        <v>2002</v>
      </c>
      <c r="V34" s="11">
        <v>232</v>
      </c>
      <c r="W34" s="11">
        <v>888</v>
      </c>
      <c r="X34" s="11">
        <v>984</v>
      </c>
      <c r="Y34" s="26">
        <v>736</v>
      </c>
      <c r="Z34" s="10">
        <f t="shared" si="2"/>
        <v>2840</v>
      </c>
      <c r="AA34" s="27">
        <f t="shared" si="3"/>
        <v>5906360.5288678939</v>
      </c>
      <c r="AB34" s="10">
        <f t="shared" si="4"/>
        <v>283729068.26687628</v>
      </c>
      <c r="AC34" s="10">
        <f t="shared" si="5"/>
        <v>371818905.1550408</v>
      </c>
      <c r="AD34" s="28">
        <f t="shared" si="6"/>
        <v>91417482.301380545</v>
      </c>
      <c r="AF34" s="27">
        <f>IF(V34 &lt;&gt; "-", (V34-V$1883)^4, "-")</f>
        <v>1067644345.19655</v>
      </c>
      <c r="AG34" s="10">
        <f>(W34-W$1883)^4</f>
        <v>186439720210.4978</v>
      </c>
      <c r="AH34" s="10">
        <f>(X34-X$1883)^4</f>
        <v>267367505171.63892</v>
      </c>
      <c r="AI34" s="28">
        <f>(Y34-Y$1883)^4</f>
        <v>41181833191.485535</v>
      </c>
      <c r="AK34" s="27">
        <f t="shared" si="7"/>
        <v>81.690140845070431</v>
      </c>
      <c r="AL34" s="10">
        <f t="shared" si="8"/>
        <v>312.67605633802822</v>
      </c>
      <c r="AM34" s="10">
        <f t="shared" si="9"/>
        <v>346.47887323943661</v>
      </c>
      <c r="AN34" s="28">
        <f t="shared" si="10"/>
        <v>259.15492957746477</v>
      </c>
      <c r="AP34" s="56">
        <f t="shared" si="11"/>
        <v>1.1081081081081079</v>
      </c>
    </row>
    <row r="35" spans="1:42" ht="15" customHeight="1">
      <c r="A35" s="5" t="s">
        <v>23</v>
      </c>
      <c r="B35" s="5" t="s">
        <v>28</v>
      </c>
      <c r="C35" s="5" t="s">
        <v>34</v>
      </c>
      <c r="D35" s="6" t="s">
        <v>44</v>
      </c>
      <c r="E35" s="5" t="s">
        <v>127</v>
      </c>
      <c r="F35" s="5" t="s">
        <v>128</v>
      </c>
      <c r="G35" s="5">
        <v>2002</v>
      </c>
      <c r="H35" s="11">
        <v>74</v>
      </c>
      <c r="I35" s="11">
        <v>379</v>
      </c>
      <c r="J35" s="11">
        <v>459</v>
      </c>
      <c r="K35" s="11">
        <v>283</v>
      </c>
      <c r="O35" s="25" t="s">
        <v>23</v>
      </c>
      <c r="P35" s="5" t="s">
        <v>74</v>
      </c>
      <c r="Q35" s="5" t="s">
        <v>50</v>
      </c>
      <c r="R35" s="6" t="s">
        <v>30</v>
      </c>
      <c r="S35" s="6" t="s">
        <v>26</v>
      </c>
      <c r="T35" s="5" t="s">
        <v>129</v>
      </c>
      <c r="U35" s="5">
        <v>2002</v>
      </c>
      <c r="V35" s="11">
        <v>517</v>
      </c>
      <c r="W35" s="11">
        <v>2090</v>
      </c>
      <c r="X35" s="11">
        <v>1218</v>
      </c>
      <c r="Y35" s="26">
        <v>1153</v>
      </c>
      <c r="Z35" s="10">
        <f t="shared" si="2"/>
        <v>4978</v>
      </c>
      <c r="AA35" s="27">
        <f t="shared" si="3"/>
        <v>101039593.92789629</v>
      </c>
      <c r="AB35" s="10">
        <f t="shared" si="4"/>
        <v>6425568914.3601913</v>
      </c>
      <c r="AC35" s="10">
        <f t="shared" si="5"/>
        <v>865740922.51984215</v>
      </c>
      <c r="AD35" s="28">
        <f t="shared" si="6"/>
        <v>652799512.5034554</v>
      </c>
      <c r="AF35" s="27">
        <f>IF(V35 &lt;&gt; "-", (V35-V$1883)^4, "-")</f>
        <v>47060382874.814621</v>
      </c>
      <c r="AG35" s="10">
        <f>(W35-W$1883)^4</f>
        <v>11945805729528.111</v>
      </c>
      <c r="AH35" s="10">
        <f>(X35-X$1883)^4</f>
        <v>825120281255.35681</v>
      </c>
      <c r="AI35" s="28">
        <f>(Y35-Y$1883)^4</f>
        <v>566291133537.84802</v>
      </c>
      <c r="AK35" s="27">
        <f t="shared" si="7"/>
        <v>103.85697067095219</v>
      </c>
      <c r="AL35" s="10">
        <f t="shared" si="8"/>
        <v>419.84732824427476</v>
      </c>
      <c r="AM35" s="10">
        <f t="shared" si="9"/>
        <v>244.67657693852954</v>
      </c>
      <c r="AN35" s="28">
        <f t="shared" si="10"/>
        <v>231.61912414624348</v>
      </c>
      <c r="AP35" s="56">
        <f t="shared" si="11"/>
        <v>0.58277511961722495</v>
      </c>
    </row>
    <row r="36" spans="1:42" ht="15" customHeight="1">
      <c r="A36" s="5" t="s">
        <v>23</v>
      </c>
      <c r="B36" s="5" t="s">
        <v>28</v>
      </c>
      <c r="C36" s="5" t="s">
        <v>34</v>
      </c>
      <c r="D36" s="6" t="s">
        <v>44</v>
      </c>
      <c r="E36" s="5" t="s">
        <v>130</v>
      </c>
      <c r="F36" s="5" t="s">
        <v>131</v>
      </c>
      <c r="G36" s="5">
        <v>2002</v>
      </c>
      <c r="H36" s="11">
        <v>35</v>
      </c>
      <c r="I36" s="11">
        <v>147</v>
      </c>
      <c r="J36" s="11">
        <v>190</v>
      </c>
      <c r="K36" s="11">
        <v>174</v>
      </c>
      <c r="O36" s="25" t="s">
        <v>23</v>
      </c>
      <c r="P36" s="5" t="s">
        <v>132</v>
      </c>
      <c r="Q36" s="5" t="s">
        <v>29</v>
      </c>
      <c r="R36" s="6" t="s">
        <v>30</v>
      </c>
      <c r="S36" s="6" t="s">
        <v>26</v>
      </c>
      <c r="T36" s="5" t="s">
        <v>133</v>
      </c>
      <c r="U36" s="5">
        <v>2002</v>
      </c>
      <c r="V36" s="11">
        <v>462</v>
      </c>
      <c r="W36" s="11">
        <v>1824</v>
      </c>
      <c r="X36" s="11">
        <v>1085</v>
      </c>
      <c r="Y36" s="26">
        <v>1143</v>
      </c>
      <c r="Z36" s="10">
        <f t="shared" si="2"/>
        <v>4514</v>
      </c>
      <c r="AA36" s="27">
        <f t="shared" si="3"/>
        <v>69305888.675252676</v>
      </c>
      <c r="AB36" s="10">
        <f t="shared" si="4"/>
        <v>4043272412.3107767</v>
      </c>
      <c r="AC36" s="10">
        <f t="shared" si="5"/>
        <v>551529211.87827182</v>
      </c>
      <c r="AD36" s="28">
        <f t="shared" si="6"/>
        <v>630483061.44269872</v>
      </c>
      <c r="AF36" s="27">
        <f>IF(V36 &lt;&gt; "-", (V36-V$1883)^4, "-")</f>
        <v>28468211401.547791</v>
      </c>
      <c r="AG36" s="10">
        <f>(W36-W$1883)^4</f>
        <v>6441356510381.5156</v>
      </c>
      <c r="AH36" s="10">
        <f>(X36-X$1883)^4</f>
        <v>452298026908.90851</v>
      </c>
      <c r="AI36" s="28">
        <f>(Y36-Y$1883)^4</f>
        <v>540627207020.80139</v>
      </c>
      <c r="AK36" s="27">
        <f t="shared" si="7"/>
        <v>102.3482498892335</v>
      </c>
      <c r="AL36" s="10">
        <f t="shared" si="8"/>
        <v>404.07620735489587</v>
      </c>
      <c r="AM36" s="10">
        <f t="shared" si="9"/>
        <v>240.36331413380594</v>
      </c>
      <c r="AN36" s="28">
        <f t="shared" si="10"/>
        <v>253.21222862206466</v>
      </c>
      <c r="AP36" s="56">
        <f t="shared" si="11"/>
        <v>0.59484649122807021</v>
      </c>
    </row>
    <row r="37" spans="1:42" ht="15" customHeight="1">
      <c r="A37" s="5" t="s">
        <v>23</v>
      </c>
      <c r="B37" s="5" t="s">
        <v>28</v>
      </c>
      <c r="C37" s="5" t="s">
        <v>34</v>
      </c>
      <c r="D37" s="6" t="s">
        <v>44</v>
      </c>
      <c r="E37" s="5" t="s">
        <v>134</v>
      </c>
      <c r="F37" s="5" t="s">
        <v>135</v>
      </c>
      <c r="G37" s="5">
        <v>2002</v>
      </c>
      <c r="H37" s="11">
        <v>9</v>
      </c>
      <c r="I37" s="11">
        <v>34</v>
      </c>
      <c r="J37" s="11">
        <v>43</v>
      </c>
      <c r="K37" s="11">
        <v>41</v>
      </c>
      <c r="O37" s="25" t="s">
        <v>23</v>
      </c>
      <c r="P37" s="5" t="s">
        <v>104</v>
      </c>
      <c r="Q37" s="5" t="s">
        <v>28</v>
      </c>
      <c r="R37" s="6" t="s">
        <v>30</v>
      </c>
      <c r="S37" s="6" t="s">
        <v>26</v>
      </c>
      <c r="T37" s="5" t="s">
        <v>136</v>
      </c>
      <c r="U37" s="5">
        <v>2002</v>
      </c>
      <c r="V37" s="11">
        <v>150</v>
      </c>
      <c r="W37" s="11">
        <v>722</v>
      </c>
      <c r="X37" s="11">
        <v>476</v>
      </c>
      <c r="Y37" s="26">
        <v>498</v>
      </c>
      <c r="Z37" s="10">
        <f t="shared" si="2"/>
        <v>1846</v>
      </c>
      <c r="AA37" s="27">
        <f t="shared" si="3"/>
        <v>963311.96689280285</v>
      </c>
      <c r="AB37" s="10">
        <f t="shared" si="4"/>
        <v>118446551.30335526</v>
      </c>
      <c r="AC37" s="10">
        <f t="shared" si="5"/>
        <v>9404608.1756912675</v>
      </c>
      <c r="AD37" s="28">
        <f t="shared" si="6"/>
        <v>9593121.0731927603</v>
      </c>
      <c r="AF37" s="27">
        <f>IF(V37 &lt;&gt; "-", (V37-V$1883)^4, "-")</f>
        <v>95138421.291927233</v>
      </c>
      <c r="AG37" s="10">
        <f>(W37-W$1883)^4</f>
        <v>58169664692.273781</v>
      </c>
      <c r="AH37" s="10">
        <f>(X37-X$1883)^4</f>
        <v>1985123855.3144019</v>
      </c>
      <c r="AI37" s="28">
        <f>(Y37-Y$1883)^4</f>
        <v>2038355365.5285709</v>
      </c>
      <c r="AK37" s="27">
        <f t="shared" si="7"/>
        <v>81.256771397616475</v>
      </c>
      <c r="AL37" s="10">
        <f t="shared" si="8"/>
        <v>391.11592632719396</v>
      </c>
      <c r="AM37" s="10">
        <f t="shared" si="9"/>
        <v>257.85482123510297</v>
      </c>
      <c r="AN37" s="28">
        <f t="shared" si="10"/>
        <v>269.77248104008669</v>
      </c>
      <c r="AP37" s="56">
        <f t="shared" si="11"/>
        <v>0.65927977839335183</v>
      </c>
    </row>
    <row r="38" spans="1:42" ht="15" customHeight="1">
      <c r="A38" s="5" t="s">
        <v>23</v>
      </c>
      <c r="B38" s="5" t="s">
        <v>28</v>
      </c>
      <c r="C38" s="5" t="s">
        <v>34</v>
      </c>
      <c r="D38" s="6" t="s">
        <v>44</v>
      </c>
      <c r="E38" s="5" t="s">
        <v>137</v>
      </c>
      <c r="F38" s="5" t="s">
        <v>138</v>
      </c>
      <c r="G38" s="5">
        <v>2002</v>
      </c>
      <c r="H38" s="11">
        <v>2</v>
      </c>
      <c r="I38" s="11">
        <v>54</v>
      </c>
      <c r="J38" s="11">
        <v>87</v>
      </c>
      <c r="K38" s="11">
        <v>79</v>
      </c>
      <c r="O38" s="25" t="s">
        <v>23</v>
      </c>
      <c r="P38" s="5" t="s">
        <v>104</v>
      </c>
      <c r="Q38" s="5" t="s">
        <v>29</v>
      </c>
      <c r="R38" s="6" t="s">
        <v>30</v>
      </c>
      <c r="S38" s="6" t="s">
        <v>26</v>
      </c>
      <c r="T38" s="5" t="s">
        <v>139</v>
      </c>
      <c r="U38" s="5">
        <v>2002</v>
      </c>
      <c r="V38" s="11">
        <v>94</v>
      </c>
      <c r="W38" s="11">
        <v>604</v>
      </c>
      <c r="X38" s="11">
        <v>687</v>
      </c>
      <c r="Y38" s="26">
        <v>701</v>
      </c>
      <c r="Z38" s="10">
        <f t="shared" si="2"/>
        <v>2086</v>
      </c>
      <c r="AA38" s="27">
        <f t="shared" si="3"/>
        <v>78192.996096487099</v>
      </c>
      <c r="AB38" s="10">
        <f t="shared" si="4"/>
        <v>51938853.12771631</v>
      </c>
      <c r="AC38" s="10">
        <f t="shared" si="5"/>
        <v>75194148.616882145</v>
      </c>
      <c r="AD38" s="28">
        <f t="shared" si="6"/>
        <v>71722151.806205884</v>
      </c>
      <c r="AF38" s="27">
        <f>IF(V38 &lt;&gt; "-", (V38-V$1883)^4, "-")</f>
        <v>3343673.0559321935</v>
      </c>
      <c r="AG38" s="10">
        <f>(W38-W$1883)^4</f>
        <v>19378633129.888466</v>
      </c>
      <c r="AH38" s="10">
        <f>(X38-X$1883)^4</f>
        <v>31737939544.737686</v>
      </c>
      <c r="AI38" s="28">
        <f>(Y38-Y$1883)^4</f>
        <v>29799186919.401829</v>
      </c>
      <c r="AK38" s="27">
        <f t="shared" si="7"/>
        <v>45.062320230105463</v>
      </c>
      <c r="AL38" s="10">
        <f t="shared" si="8"/>
        <v>289.54937679769893</v>
      </c>
      <c r="AM38" s="10">
        <f t="shared" si="9"/>
        <v>329.33844678811118</v>
      </c>
      <c r="AN38" s="28">
        <f t="shared" si="10"/>
        <v>336.04985618408438</v>
      </c>
      <c r="AP38" s="56">
        <f t="shared" si="11"/>
        <v>1.1374172185430462</v>
      </c>
    </row>
    <row r="39" spans="1:42" ht="15" customHeight="1">
      <c r="A39" s="5" t="s">
        <v>23</v>
      </c>
      <c r="B39" s="5" t="s">
        <v>28</v>
      </c>
      <c r="C39" s="5" t="s">
        <v>34</v>
      </c>
      <c r="D39" s="6" t="s">
        <v>44</v>
      </c>
      <c r="E39" s="5" t="s">
        <v>140</v>
      </c>
      <c r="F39" s="5" t="s">
        <v>141</v>
      </c>
      <c r="G39" s="5">
        <v>2002</v>
      </c>
      <c r="H39" s="11">
        <v>3</v>
      </c>
      <c r="I39" s="11">
        <v>53</v>
      </c>
      <c r="J39" s="11">
        <v>153</v>
      </c>
      <c r="K39" s="11">
        <v>147</v>
      </c>
      <c r="O39" s="25" t="s">
        <v>23</v>
      </c>
      <c r="P39" s="5" t="s">
        <v>104</v>
      </c>
      <c r="Q39" s="5" t="s">
        <v>63</v>
      </c>
      <c r="R39" s="6" t="s">
        <v>30</v>
      </c>
      <c r="S39" s="6" t="s">
        <v>26</v>
      </c>
      <c r="T39" s="5" t="s">
        <v>142</v>
      </c>
      <c r="U39" s="5">
        <v>2002</v>
      </c>
      <c r="V39" s="11">
        <v>409</v>
      </c>
      <c r="W39" s="11">
        <v>2002</v>
      </c>
      <c r="X39" s="11">
        <v>1220</v>
      </c>
      <c r="Y39" s="26">
        <v>1285</v>
      </c>
      <c r="Z39" s="10">
        <f t="shared" si="2"/>
        <v>4916</v>
      </c>
      <c r="AA39" s="27">
        <f t="shared" si="3"/>
        <v>45791185.925566435</v>
      </c>
      <c r="AB39" s="10">
        <f t="shared" si="4"/>
        <v>5555622753.5685949</v>
      </c>
      <c r="AC39" s="10">
        <f t="shared" si="5"/>
        <v>871202535.37757993</v>
      </c>
      <c r="AD39" s="28">
        <f t="shared" si="6"/>
        <v>998443622.62013972</v>
      </c>
      <c r="AF39" s="27">
        <f>IF(V39 &lt;&gt; "-", (V39-V$1883)^4, "-")</f>
        <v>16382336981.079268</v>
      </c>
      <c r="AG39" s="10">
        <f>(W39-W$1883)^4</f>
        <v>9839589882109.3848</v>
      </c>
      <c r="AH39" s="10">
        <f>(X39-X$1883)^4</f>
        <v>832068039821.66797</v>
      </c>
      <c r="AI39" s="28">
        <f>(Y39-Y$1883)^4</f>
        <v>997925368637.71448</v>
      </c>
      <c r="AK39" s="27">
        <f t="shared" si="7"/>
        <v>83.197721724979658</v>
      </c>
      <c r="AL39" s="10">
        <f t="shared" si="8"/>
        <v>407.24165988608621</v>
      </c>
      <c r="AM39" s="10">
        <f t="shared" si="9"/>
        <v>248.16924328722538</v>
      </c>
      <c r="AN39" s="28">
        <f t="shared" si="10"/>
        <v>261.39137510170872</v>
      </c>
      <c r="AP39" s="56">
        <f t="shared" si="11"/>
        <v>0.60939060939060941</v>
      </c>
    </row>
    <row r="40" spans="1:42" ht="15" customHeight="1">
      <c r="A40" s="5" t="s">
        <v>23</v>
      </c>
      <c r="B40" s="5" t="s">
        <v>28</v>
      </c>
      <c r="C40" s="5" t="s">
        <v>34</v>
      </c>
      <c r="D40" s="6" t="s">
        <v>44</v>
      </c>
      <c r="E40" s="5" t="s">
        <v>143</v>
      </c>
      <c r="F40" s="5" t="s">
        <v>144</v>
      </c>
      <c r="G40" s="5">
        <v>2002</v>
      </c>
      <c r="H40" s="11">
        <v>3</v>
      </c>
      <c r="I40" s="11">
        <v>16</v>
      </c>
      <c r="J40" s="11">
        <v>43</v>
      </c>
      <c r="K40" s="11">
        <v>62</v>
      </c>
      <c r="O40" s="25" t="s">
        <v>23</v>
      </c>
      <c r="P40" s="5" t="s">
        <v>104</v>
      </c>
      <c r="Q40" s="5" t="s">
        <v>132</v>
      </c>
      <c r="R40" s="6" t="s">
        <v>30</v>
      </c>
      <c r="S40" s="6" t="s">
        <v>26</v>
      </c>
      <c r="T40" s="5" t="s">
        <v>145</v>
      </c>
      <c r="U40" s="5">
        <v>2002</v>
      </c>
      <c r="V40" s="11">
        <v>293</v>
      </c>
      <c r="W40" s="11">
        <v>1179</v>
      </c>
      <c r="X40" s="11">
        <v>1057</v>
      </c>
      <c r="Y40" s="26">
        <v>847</v>
      </c>
      <c r="Z40" s="10">
        <f t="shared" si="2"/>
        <v>3376</v>
      </c>
      <c r="AA40" s="27">
        <f t="shared" si="3"/>
        <v>14130678.886081178</v>
      </c>
      <c r="AB40" s="10">
        <f t="shared" si="4"/>
        <v>852253857.46993554</v>
      </c>
      <c r="AC40" s="10">
        <f t="shared" si="5"/>
        <v>496943478.77334416</v>
      </c>
      <c r="AD40" s="28">
        <f t="shared" si="6"/>
        <v>177012954.40904018</v>
      </c>
      <c r="AF40" s="27">
        <f>IF(V40 &lt;&gt; "-", (V40-V$1883)^4, "-")</f>
        <v>3416258325.7562647</v>
      </c>
      <c r="AG40" s="10">
        <f>(W40-W$1883)^4</f>
        <v>808025935697.38477</v>
      </c>
      <c r="AH40" s="10">
        <f>(X40-X$1883)^4</f>
        <v>393618946364.82397</v>
      </c>
      <c r="AI40" s="28">
        <f>(Y40-Y$1883)^4</f>
        <v>99389399708.321487</v>
      </c>
      <c r="AK40" s="27">
        <f t="shared" si="7"/>
        <v>86.789099526066352</v>
      </c>
      <c r="AL40" s="10">
        <f t="shared" si="8"/>
        <v>349.22985781990525</v>
      </c>
      <c r="AM40" s="10">
        <f t="shared" si="9"/>
        <v>313.0924170616114</v>
      </c>
      <c r="AN40" s="28">
        <f t="shared" si="10"/>
        <v>250.88862559241704</v>
      </c>
      <c r="AP40" s="56">
        <f t="shared" si="11"/>
        <v>0.89652247667514839</v>
      </c>
    </row>
    <row r="41" spans="1:42" ht="15" customHeight="1">
      <c r="A41" s="5" t="s">
        <v>23</v>
      </c>
      <c r="B41" s="5" t="s">
        <v>28</v>
      </c>
      <c r="C41" s="5" t="s">
        <v>34</v>
      </c>
      <c r="D41" s="6" t="s">
        <v>44</v>
      </c>
      <c r="E41" s="5" t="s">
        <v>146</v>
      </c>
      <c r="F41" s="5" t="s">
        <v>147</v>
      </c>
      <c r="G41" s="5">
        <v>2002</v>
      </c>
      <c r="H41" s="11">
        <v>7</v>
      </c>
      <c r="I41" s="11">
        <v>59</v>
      </c>
      <c r="J41" s="11">
        <v>103</v>
      </c>
      <c r="K41" s="11">
        <v>68</v>
      </c>
      <c r="O41" s="25" t="s">
        <v>23</v>
      </c>
      <c r="P41" s="5" t="s">
        <v>148</v>
      </c>
      <c r="Q41" s="5" t="s">
        <v>28</v>
      </c>
      <c r="R41" s="6" t="s">
        <v>30</v>
      </c>
      <c r="S41" s="6" t="s">
        <v>26</v>
      </c>
      <c r="T41" s="5" t="s">
        <v>149</v>
      </c>
      <c r="U41" s="5">
        <v>2002</v>
      </c>
      <c r="V41" s="11">
        <v>1938</v>
      </c>
      <c r="W41" s="11">
        <v>6270</v>
      </c>
      <c r="X41" s="11">
        <v>5390</v>
      </c>
      <c r="Y41" s="26">
        <v>4268</v>
      </c>
      <c r="Z41" s="10">
        <f t="shared" si="2"/>
        <v>17866</v>
      </c>
      <c r="AA41" s="27">
        <f t="shared" si="3"/>
        <v>6716626870.7229233</v>
      </c>
      <c r="AB41" s="10">
        <f t="shared" si="4"/>
        <v>220250898735.46298</v>
      </c>
      <c r="AC41" s="10">
        <f t="shared" si="5"/>
        <v>134617624948.52632</v>
      </c>
      <c r="AD41" s="28">
        <f t="shared" si="6"/>
        <v>63162762665.175858</v>
      </c>
      <c r="AF41" s="27">
        <f>IF(V41 &lt;&gt; "-", (V41-V$1883)^4, "-")</f>
        <v>12672674986963.396</v>
      </c>
      <c r="AG41" s="10">
        <f>(W41-W$1883)^4</f>
        <v>1330118250095241.3</v>
      </c>
      <c r="AH41" s="10">
        <f>(X41-X$1883)^4</f>
        <v>689926085270179.63</v>
      </c>
      <c r="AI41" s="28">
        <f>(Y41-Y$1883)^4</f>
        <v>251544498315679.84</v>
      </c>
      <c r="AK41" s="27">
        <f t="shared" si="7"/>
        <v>108.47419679838801</v>
      </c>
      <c r="AL41" s="10">
        <f t="shared" si="8"/>
        <v>350.94593081831408</v>
      </c>
      <c r="AM41" s="10">
        <f t="shared" si="9"/>
        <v>301.69036158065597</v>
      </c>
      <c r="AN41" s="28">
        <f t="shared" si="10"/>
        <v>238.88951080264189</v>
      </c>
      <c r="AP41" s="56">
        <f t="shared" si="11"/>
        <v>0.85964912280701755</v>
      </c>
    </row>
    <row r="42" spans="1:42" ht="15" customHeight="1">
      <c r="A42" s="5" t="s">
        <v>23</v>
      </c>
      <c r="B42" s="5" t="s">
        <v>28</v>
      </c>
      <c r="C42" s="5" t="s">
        <v>37</v>
      </c>
      <c r="D42" s="6" t="s">
        <v>44</v>
      </c>
      <c r="E42" s="6" t="s">
        <v>26</v>
      </c>
      <c r="F42" s="5" t="s">
        <v>150</v>
      </c>
      <c r="G42" s="5">
        <v>2002</v>
      </c>
      <c r="H42" s="11">
        <v>143</v>
      </c>
      <c r="I42" s="11">
        <v>1057</v>
      </c>
      <c r="J42" s="11">
        <v>1562</v>
      </c>
      <c r="K42" s="11">
        <v>2116</v>
      </c>
      <c r="O42" s="25" t="s">
        <v>23</v>
      </c>
      <c r="P42" s="5" t="s">
        <v>148</v>
      </c>
      <c r="Q42" s="5" t="s">
        <v>37</v>
      </c>
      <c r="R42" s="6" t="s">
        <v>30</v>
      </c>
      <c r="S42" s="6" t="s">
        <v>26</v>
      </c>
      <c r="T42" s="5" t="s">
        <v>151</v>
      </c>
      <c r="U42" s="5">
        <v>2002</v>
      </c>
      <c r="V42" s="11">
        <v>373</v>
      </c>
      <c r="W42" s="11">
        <v>1306</v>
      </c>
      <c r="X42" s="11">
        <v>1240</v>
      </c>
      <c r="Y42" s="26">
        <v>647</v>
      </c>
      <c r="Z42" s="10">
        <f t="shared" si="2"/>
        <v>3566</v>
      </c>
      <c r="AA42" s="27">
        <f t="shared" si="3"/>
        <v>33312209.397707038</v>
      </c>
      <c r="AB42" s="10">
        <f t="shared" si="4"/>
        <v>1242660086.799998</v>
      </c>
      <c r="AC42" s="10">
        <f t="shared" si="5"/>
        <v>927087289.43728149</v>
      </c>
      <c r="AD42" s="28">
        <f t="shared" si="6"/>
        <v>47234160.637205645</v>
      </c>
      <c r="AF42" s="27">
        <f>IF(V42 &lt;&gt; "-", (V42-V$1883)^4, "-")</f>
        <v>10718596370.641081</v>
      </c>
      <c r="AG42" s="10">
        <f>(W42-W$1883)^4</f>
        <v>1335989769571.5962</v>
      </c>
      <c r="AH42" s="10">
        <f>(X42-X$1883)^4</f>
        <v>903984191535.68884</v>
      </c>
      <c r="AI42" s="28">
        <f>(Y42-Y$1883)^4</f>
        <v>17074248700.4067</v>
      </c>
      <c r="AK42" s="27">
        <f t="shared" si="7"/>
        <v>104.59899046550757</v>
      </c>
      <c r="AL42" s="10">
        <f t="shared" si="8"/>
        <v>366.23667975322491</v>
      </c>
      <c r="AM42" s="10">
        <f t="shared" si="9"/>
        <v>347.72854739203592</v>
      </c>
      <c r="AN42" s="28">
        <f t="shared" si="10"/>
        <v>181.43578238923163</v>
      </c>
      <c r="AP42" s="56">
        <f t="shared" si="11"/>
        <v>0.94946401225114863</v>
      </c>
    </row>
    <row r="43" spans="1:42" ht="15" customHeight="1">
      <c r="A43" s="5" t="s">
        <v>23</v>
      </c>
      <c r="B43" s="5" t="s">
        <v>28</v>
      </c>
      <c r="C43" s="5" t="s">
        <v>37</v>
      </c>
      <c r="D43" s="6" t="s">
        <v>44</v>
      </c>
      <c r="E43" s="5" t="s">
        <v>152</v>
      </c>
      <c r="F43" s="5" t="s">
        <v>153</v>
      </c>
      <c r="G43" s="5">
        <v>2002</v>
      </c>
      <c r="H43" s="11">
        <v>2</v>
      </c>
      <c r="I43" s="11">
        <v>37</v>
      </c>
      <c r="J43" s="11">
        <v>49</v>
      </c>
      <c r="K43" s="11">
        <v>64</v>
      </c>
      <c r="O43" s="25" t="s">
        <v>23</v>
      </c>
      <c r="P43" s="5" t="s">
        <v>148</v>
      </c>
      <c r="Q43" s="5" t="s">
        <v>82</v>
      </c>
      <c r="R43" s="6" t="s">
        <v>30</v>
      </c>
      <c r="S43" s="6" t="s">
        <v>26</v>
      </c>
      <c r="T43" s="5" t="s">
        <v>154</v>
      </c>
      <c r="U43" s="5">
        <v>2002</v>
      </c>
      <c r="V43" s="11">
        <v>1922</v>
      </c>
      <c r="W43" s="11">
        <v>6424</v>
      </c>
      <c r="X43" s="11">
        <v>4092</v>
      </c>
      <c r="Y43" s="26">
        <v>3395</v>
      </c>
      <c r="Z43" s="10">
        <f t="shared" si="2"/>
        <v>15833</v>
      </c>
      <c r="AA43" s="27">
        <f t="shared" si="3"/>
        <v>6547198043.9400501</v>
      </c>
      <c r="AB43" s="10">
        <f t="shared" si="4"/>
        <v>237533724474.69867</v>
      </c>
      <c r="AC43" s="10">
        <f t="shared" si="5"/>
        <v>56053481462.269684</v>
      </c>
      <c r="AD43" s="28">
        <f t="shared" si="6"/>
        <v>30065172259.571869</v>
      </c>
      <c r="AF43" s="27">
        <f>IF(V43 &lt;&gt; "-", (V43-V$1883)^4, "-")</f>
        <v>12248247980510.824</v>
      </c>
      <c r="AG43" s="10">
        <f>(W43-W$1883)^4</f>
        <v>1471071238785529</v>
      </c>
      <c r="AH43" s="10">
        <f>(X43-X$1883)^4</f>
        <v>214521152837516.63</v>
      </c>
      <c r="AI43" s="28">
        <f>(Y43-Y$1883)^4</f>
        <v>93487080043679.75</v>
      </c>
      <c r="AK43" s="27">
        <f t="shared" si="7"/>
        <v>121.39202930588013</v>
      </c>
      <c r="AL43" s="10">
        <f t="shared" si="8"/>
        <v>405.73485757594898</v>
      </c>
      <c r="AM43" s="10">
        <f t="shared" si="9"/>
        <v>258.44754626413186</v>
      </c>
      <c r="AN43" s="28">
        <f t="shared" si="10"/>
        <v>214.42556685403903</v>
      </c>
      <c r="AP43" s="56">
        <f t="shared" si="11"/>
        <v>0.63698630136986301</v>
      </c>
    </row>
    <row r="44" spans="1:42" ht="15" customHeight="1">
      <c r="A44" s="5" t="s">
        <v>23</v>
      </c>
      <c r="B44" s="5" t="s">
        <v>28</v>
      </c>
      <c r="C44" s="5" t="s">
        <v>37</v>
      </c>
      <c r="D44" s="6" t="s">
        <v>44</v>
      </c>
      <c r="E44" s="5" t="s">
        <v>155</v>
      </c>
      <c r="F44" s="5" t="s">
        <v>156</v>
      </c>
      <c r="G44" s="5">
        <v>2002</v>
      </c>
      <c r="H44" s="11">
        <v>25</v>
      </c>
      <c r="I44" s="11">
        <v>112</v>
      </c>
      <c r="J44" s="11">
        <v>192</v>
      </c>
      <c r="K44" s="11">
        <v>263</v>
      </c>
      <c r="O44" s="25" t="s">
        <v>23</v>
      </c>
      <c r="P44" s="5" t="s">
        <v>157</v>
      </c>
      <c r="Q44" s="5" t="s">
        <v>46</v>
      </c>
      <c r="R44" s="6" t="s">
        <v>30</v>
      </c>
      <c r="S44" s="6" t="s">
        <v>26</v>
      </c>
      <c r="T44" s="5" t="s">
        <v>158</v>
      </c>
      <c r="U44" s="5">
        <v>2002</v>
      </c>
      <c r="V44" s="11">
        <v>652</v>
      </c>
      <c r="W44" s="11">
        <v>2432</v>
      </c>
      <c r="X44" s="11">
        <v>1963</v>
      </c>
      <c r="Y44" s="26">
        <v>1358</v>
      </c>
      <c r="Z44" s="10">
        <f t="shared" si="2"/>
        <v>6405</v>
      </c>
      <c r="AA44" s="27">
        <f t="shared" si="3"/>
        <v>216823786.22036287</v>
      </c>
      <c r="AB44" s="10">
        <f t="shared" si="4"/>
        <v>10664049115.56424</v>
      </c>
      <c r="AC44" s="10">
        <f t="shared" si="5"/>
        <v>4896371622.3860607</v>
      </c>
      <c r="AD44" s="28">
        <f t="shared" si="6"/>
        <v>1233584051.2973683</v>
      </c>
      <c r="AF44" s="27">
        <f>IF(V44 &lt;&gt; "-", (V44-V$1883)^4, "-")</f>
        <v>130259447525.36687</v>
      </c>
      <c r="AG44" s="10">
        <f>(W44-W$1883)^4</f>
        <v>23472689227872.363</v>
      </c>
      <c r="AH44" s="10">
        <f>(X44-X$1883)^4</f>
        <v>8314430288035.1592</v>
      </c>
      <c r="AI44" s="28">
        <f>(Y44-Y$1883)^4</f>
        <v>1322995380636.4292</v>
      </c>
      <c r="AK44" s="27">
        <f t="shared" si="7"/>
        <v>101.79547228727556</v>
      </c>
      <c r="AL44" s="10">
        <f t="shared" si="8"/>
        <v>379.7033567525371</v>
      </c>
      <c r="AM44" s="10">
        <f t="shared" si="9"/>
        <v>306.47931303669009</v>
      </c>
      <c r="AN44" s="28">
        <f t="shared" si="10"/>
        <v>212.02185792349727</v>
      </c>
      <c r="AP44" s="56">
        <f t="shared" si="11"/>
        <v>0.80715460526315785</v>
      </c>
    </row>
    <row r="45" spans="1:42" ht="15" customHeight="1">
      <c r="A45" s="5" t="s">
        <v>23</v>
      </c>
      <c r="B45" s="5" t="s">
        <v>28</v>
      </c>
      <c r="C45" s="5" t="s">
        <v>37</v>
      </c>
      <c r="D45" s="6" t="s">
        <v>44</v>
      </c>
      <c r="E45" s="5" t="s">
        <v>159</v>
      </c>
      <c r="F45" s="5" t="s">
        <v>160</v>
      </c>
      <c r="G45" s="5">
        <v>2002</v>
      </c>
      <c r="H45" s="11">
        <v>22</v>
      </c>
      <c r="I45" s="11">
        <v>221</v>
      </c>
      <c r="J45" s="11">
        <v>247</v>
      </c>
      <c r="K45" s="11">
        <v>378</v>
      </c>
      <c r="O45" s="35" t="s">
        <v>23</v>
      </c>
      <c r="P45" s="36" t="s">
        <v>157</v>
      </c>
      <c r="Q45" s="36" t="s">
        <v>50</v>
      </c>
      <c r="R45" s="37" t="s">
        <v>30</v>
      </c>
      <c r="S45" s="37" t="s">
        <v>26</v>
      </c>
      <c r="T45" s="36" t="s">
        <v>161</v>
      </c>
      <c r="U45" s="36">
        <v>2002</v>
      </c>
      <c r="V45" s="38">
        <v>2302</v>
      </c>
      <c r="W45" s="38">
        <v>6319</v>
      </c>
      <c r="X45" s="38">
        <v>3318</v>
      </c>
      <c r="Y45" s="39">
        <v>3028</v>
      </c>
      <c r="Z45" s="10">
        <f t="shared" si="2"/>
        <v>14967</v>
      </c>
      <c r="AA45" s="27">
        <f t="shared" si="3"/>
        <v>11402198715.47579</v>
      </c>
      <c r="AB45" s="10">
        <f t="shared" si="4"/>
        <v>225655721635.58167</v>
      </c>
      <c r="AC45" s="10">
        <f t="shared" si="5"/>
        <v>28458664436.827824</v>
      </c>
      <c r="AD45" s="28">
        <f t="shared" si="6"/>
        <v>20626752283.83868</v>
      </c>
      <c r="AF45" s="27">
        <f>IF(V45 &lt;&gt; "-", (V45-V$1883)^4, "-")</f>
        <v>25663633274974.746</v>
      </c>
      <c r="AG45" s="10">
        <f>(W45-W$1883)^4</f>
        <v>1373815672137532</v>
      </c>
      <c r="AH45" s="10">
        <f>(X45-X$1883)^4</f>
        <v>86886576681731.547</v>
      </c>
      <c r="AI45" s="28">
        <f>(Y45-Y$1883)^4</f>
        <v>56568474954606.156</v>
      </c>
      <c r="AK45" s="27">
        <f t="shared" si="7"/>
        <v>153.80503774971604</v>
      </c>
      <c r="AL45" s="10">
        <f t="shared" si="8"/>
        <v>422.19549675953766</v>
      </c>
      <c r="AM45" s="10">
        <f t="shared" si="9"/>
        <v>221.68771296853078</v>
      </c>
      <c r="AN45" s="28">
        <f t="shared" si="10"/>
        <v>202.31175252221553</v>
      </c>
      <c r="AP45" s="56">
        <f t="shared" si="11"/>
        <v>0.52508308276626048</v>
      </c>
    </row>
    <row r="46" spans="1:42" ht="15" customHeight="1">
      <c r="A46" s="5" t="s">
        <v>23</v>
      </c>
      <c r="B46" s="5" t="s">
        <v>28</v>
      </c>
      <c r="C46" s="5" t="s">
        <v>37</v>
      </c>
      <c r="D46" s="6" t="s">
        <v>44</v>
      </c>
      <c r="E46" s="5" t="s">
        <v>162</v>
      </c>
      <c r="F46" s="5" t="s">
        <v>163</v>
      </c>
      <c r="G46" s="5">
        <v>2002</v>
      </c>
      <c r="H46" s="11">
        <v>9</v>
      </c>
      <c r="I46" s="11">
        <v>93</v>
      </c>
      <c r="J46" s="11">
        <v>117</v>
      </c>
      <c r="K46" s="11">
        <v>127</v>
      </c>
      <c r="O46" s="27"/>
      <c r="U46" s="10" t="s">
        <v>164</v>
      </c>
      <c r="V46" s="10">
        <f>AVERAGE(V6:V45)</f>
        <v>965.57500000000005</v>
      </c>
      <c r="W46" s="10">
        <f>AVERAGE(W6:W45)</f>
        <v>3419.4</v>
      </c>
      <c r="X46" s="10">
        <f>AVERAGE(X6:X45)</f>
        <v>2299.2750000000001</v>
      </c>
      <c r="Y46" s="28">
        <f>AVERAGE(Y6:Y45)</f>
        <v>2145.1</v>
      </c>
      <c r="AA46" s="27"/>
      <c r="AD46" s="28"/>
      <c r="AF46" s="27"/>
      <c r="AI46" s="28"/>
      <c r="AK46" s="27"/>
      <c r="AN46" s="28"/>
      <c r="AP46" s="56"/>
    </row>
    <row r="47" spans="1:42" ht="15" customHeight="1">
      <c r="A47" s="5" t="s">
        <v>23</v>
      </c>
      <c r="B47" s="5" t="s">
        <v>28</v>
      </c>
      <c r="C47" s="5" t="s">
        <v>37</v>
      </c>
      <c r="D47" s="6" t="s">
        <v>44</v>
      </c>
      <c r="E47" s="5" t="s">
        <v>165</v>
      </c>
      <c r="F47" s="5" t="s">
        <v>166</v>
      </c>
      <c r="G47" s="5">
        <v>2002</v>
      </c>
      <c r="H47" s="11">
        <v>26</v>
      </c>
      <c r="I47" s="11">
        <v>167</v>
      </c>
      <c r="J47" s="11">
        <v>239</v>
      </c>
      <c r="K47" s="11">
        <v>331</v>
      </c>
      <c r="O47" s="27"/>
      <c r="U47" s="10" t="s">
        <v>167</v>
      </c>
      <c r="V47" s="10">
        <f>GEOMEAN(V6:V45)</f>
        <v>618.81103529444567</v>
      </c>
      <c r="W47" s="10">
        <f>GEOMEAN(W6:W45)</f>
        <v>2415.9819403362999</v>
      </c>
      <c r="X47" s="10">
        <f>GEOMEAN(X6:X45)</f>
        <v>1727.56632364248</v>
      </c>
      <c r="Y47" s="28">
        <f>GEOMEAN(Y6:Y45)</f>
        <v>1598.7854929251585</v>
      </c>
      <c r="AA47" s="27"/>
      <c r="AD47" s="28"/>
      <c r="AF47" s="27"/>
      <c r="AI47" s="28"/>
      <c r="AK47" s="27"/>
      <c r="AN47" s="28"/>
      <c r="AP47" s="56"/>
    </row>
    <row r="48" spans="1:42" ht="15" customHeight="1">
      <c r="A48" s="5" t="s">
        <v>23</v>
      </c>
      <c r="B48" s="5" t="s">
        <v>28</v>
      </c>
      <c r="C48" s="5" t="s">
        <v>37</v>
      </c>
      <c r="D48" s="6" t="s">
        <v>44</v>
      </c>
      <c r="E48" s="5" t="s">
        <v>168</v>
      </c>
      <c r="F48" s="5" t="s">
        <v>169</v>
      </c>
      <c r="G48" s="5">
        <v>2002</v>
      </c>
      <c r="H48" s="11">
        <v>4</v>
      </c>
      <c r="I48" s="11">
        <v>48</v>
      </c>
      <c r="J48" s="11">
        <v>90</v>
      </c>
      <c r="K48" s="11">
        <v>133</v>
      </c>
      <c r="O48" s="27"/>
      <c r="U48" s="10" t="s">
        <v>170</v>
      </c>
      <c r="V48" s="10">
        <f>_xlfn.QUARTILE.EXC(V6:V45, 1)</f>
        <v>275.5</v>
      </c>
      <c r="W48" s="10">
        <f>_xlfn.QUARTILE.EXC(W6:W45, 1)</f>
        <v>1209.5</v>
      </c>
      <c r="X48" s="10">
        <f>_xlfn.QUARTILE.EXC(X6:X45, 1)</f>
        <v>1002.25</v>
      </c>
      <c r="Y48" s="28">
        <f>_xlfn.QUARTILE.EXC(Y6:Y45, 1)</f>
        <v>853</v>
      </c>
      <c r="AA48" s="27"/>
      <c r="AD48" s="28"/>
      <c r="AF48" s="27"/>
      <c r="AI48" s="28"/>
      <c r="AK48" s="27"/>
      <c r="AN48" s="28"/>
      <c r="AP48" s="56"/>
    </row>
    <row r="49" spans="1:42" ht="15" customHeight="1">
      <c r="A49" s="5" t="s">
        <v>23</v>
      </c>
      <c r="B49" s="5" t="s">
        <v>28</v>
      </c>
      <c r="C49" s="5" t="s">
        <v>37</v>
      </c>
      <c r="D49" s="6" t="s">
        <v>44</v>
      </c>
      <c r="E49" s="5" t="s">
        <v>171</v>
      </c>
      <c r="F49" s="5" t="s">
        <v>172</v>
      </c>
      <c r="G49" s="5">
        <v>2002</v>
      </c>
      <c r="H49" s="11">
        <v>23</v>
      </c>
      <c r="I49" s="11">
        <v>162</v>
      </c>
      <c r="J49" s="11">
        <v>213</v>
      </c>
      <c r="K49" s="11">
        <v>242</v>
      </c>
      <c r="O49" s="27"/>
      <c r="U49" s="17" t="s">
        <v>173</v>
      </c>
      <c r="V49" s="10">
        <f>_xlfn.QUARTILE.EXC(V7:V46, 2)</f>
        <v>706</v>
      </c>
      <c r="W49" s="10">
        <f>_xlfn.QUARTILE.EXC(W7:W46, 2)</f>
        <v>2829.5</v>
      </c>
      <c r="X49" s="10">
        <f>_xlfn.QUARTILE.EXC(X7:X46, 2)</f>
        <v>1686</v>
      </c>
      <c r="Y49" s="28">
        <f>_xlfn.QUARTILE.EXC(Y7:Y46, 2)</f>
        <v>1653.5</v>
      </c>
      <c r="AA49" s="27"/>
      <c r="AD49" s="28"/>
      <c r="AF49" s="27"/>
      <c r="AI49" s="28"/>
      <c r="AK49" s="27"/>
      <c r="AN49" s="28"/>
      <c r="AP49" s="56"/>
    </row>
    <row r="50" spans="1:42" ht="15" customHeight="1">
      <c r="A50" s="5" t="s">
        <v>23</v>
      </c>
      <c r="B50" s="5" t="s">
        <v>28</v>
      </c>
      <c r="C50" s="5" t="s">
        <v>37</v>
      </c>
      <c r="D50" s="6" t="s">
        <v>44</v>
      </c>
      <c r="E50" s="5" t="s">
        <v>174</v>
      </c>
      <c r="F50" s="5" t="s">
        <v>175</v>
      </c>
      <c r="G50" s="5">
        <v>2002</v>
      </c>
      <c r="H50" s="11">
        <v>5</v>
      </c>
      <c r="I50" s="11">
        <v>36</v>
      </c>
      <c r="J50" s="11">
        <v>91</v>
      </c>
      <c r="K50" s="11">
        <v>112</v>
      </c>
      <c r="O50" s="29"/>
      <c r="P50" s="18"/>
      <c r="Q50" s="18"/>
      <c r="R50" s="18"/>
      <c r="S50" s="18"/>
      <c r="T50" s="18"/>
      <c r="U50" s="19" t="s">
        <v>176</v>
      </c>
      <c r="V50" s="18">
        <f>_xlfn.QUARTILE.EXC(V8:V47, 3)</f>
        <v>1317.25</v>
      </c>
      <c r="W50" s="18">
        <f>_xlfn.QUARTILE.EXC(W8:W47, 3)</f>
        <v>4431</v>
      </c>
      <c r="X50" s="18">
        <f>_xlfn.QUARTILE.EXC(X8:X47, 3)</f>
        <v>3179.75</v>
      </c>
      <c r="Y50" s="30">
        <f>_xlfn.QUARTILE.EXC(Y8:Y47, 3)</f>
        <v>2787.5</v>
      </c>
      <c r="AA50" s="27"/>
      <c r="AD50" s="28"/>
      <c r="AF50" s="27"/>
      <c r="AI50" s="28"/>
      <c r="AK50" s="27"/>
      <c r="AN50" s="28"/>
      <c r="AP50" s="56"/>
    </row>
    <row r="51" spans="1:42" ht="15" customHeight="1">
      <c r="A51" s="5" t="s">
        <v>23</v>
      </c>
      <c r="B51" s="5" t="s">
        <v>28</v>
      </c>
      <c r="C51" s="5" t="s">
        <v>37</v>
      </c>
      <c r="D51" s="6" t="s">
        <v>44</v>
      </c>
      <c r="E51" s="5" t="s">
        <v>177</v>
      </c>
      <c r="F51" s="5" t="s">
        <v>178</v>
      </c>
      <c r="G51" s="5">
        <v>2002</v>
      </c>
      <c r="H51" s="11">
        <v>9</v>
      </c>
      <c r="I51" s="11">
        <v>50</v>
      </c>
      <c r="J51" s="11">
        <v>100</v>
      </c>
      <c r="K51" s="11">
        <v>146</v>
      </c>
      <c r="O51" s="23" t="s">
        <v>23</v>
      </c>
      <c r="P51" s="14" t="s">
        <v>28</v>
      </c>
      <c r="Q51" s="14" t="s">
        <v>34</v>
      </c>
      <c r="R51" s="15" t="s">
        <v>44</v>
      </c>
      <c r="S51" s="14" t="s">
        <v>48</v>
      </c>
      <c r="T51" s="14" t="s">
        <v>49</v>
      </c>
      <c r="U51" s="14">
        <v>2002</v>
      </c>
      <c r="V51" s="16">
        <v>30</v>
      </c>
      <c r="W51" s="16">
        <v>156</v>
      </c>
      <c r="X51" s="16">
        <v>222</v>
      </c>
      <c r="Y51" s="24">
        <v>238</v>
      </c>
      <c r="Z51" s="10">
        <f t="shared" si="2"/>
        <v>646</v>
      </c>
      <c r="AA51" s="27">
        <f t="shared" ref="AA46:AA109" si="12">IF(V51 &lt;&gt; "-", (V51-V$1883)^3, "-")</f>
        <v>-9579.7302272260404</v>
      </c>
      <c r="AB51" s="10">
        <f t="shared" ref="AB46:AB109" si="13">IF(W51 &lt;&gt; "-", (W51-W$1883)^3, "-")</f>
        <v>-420109.70827220136</v>
      </c>
      <c r="AC51" s="10">
        <f t="shared" ref="AC46:AC109" si="14">IF(X51 &lt;&gt; "-", (X51-X$1883)^3, "-")</f>
        <v>-79064.557759671618</v>
      </c>
      <c r="AD51" s="28">
        <f t="shared" ref="AD46:AD109" si="15">IF(Y51 &lt;&gt; "-", (Y51-Y$1883)^3, "-")</f>
        <v>-107300.95160437307</v>
      </c>
      <c r="AF51" s="27">
        <f>IF(V51 &lt;&gt; "-", (V51-V$1883)^4, "-")</f>
        <v>203456.25157167341</v>
      </c>
      <c r="AG51" s="10">
        <f>(W51-W$1883)^4</f>
        <v>31464219.053201206</v>
      </c>
      <c r="AH51" s="10">
        <f>(X51-X$1883)^4</f>
        <v>3393457.8675637683</v>
      </c>
      <c r="AI51" s="28">
        <f>(Y51-Y$1883)^4</f>
        <v>5098840.5546212615</v>
      </c>
      <c r="AK51" s="27">
        <f t="shared" si="7"/>
        <v>46.43962848297214</v>
      </c>
      <c r="AL51" s="10">
        <f t="shared" si="8"/>
        <v>241.48606811145513</v>
      </c>
      <c r="AM51" s="10">
        <f t="shared" si="9"/>
        <v>343.65325077399382</v>
      </c>
      <c r="AN51" s="28">
        <f t="shared" si="10"/>
        <v>368.4210526315789</v>
      </c>
      <c r="AP51" s="56">
        <f>AM51/AL51</f>
        <v>1.4230769230769231</v>
      </c>
    </row>
    <row r="52" spans="1:42" ht="15" customHeight="1">
      <c r="A52" s="5" t="s">
        <v>23</v>
      </c>
      <c r="B52" s="5" t="s">
        <v>28</v>
      </c>
      <c r="C52" s="5" t="s">
        <v>37</v>
      </c>
      <c r="D52" s="6" t="s">
        <v>44</v>
      </c>
      <c r="E52" s="5" t="s">
        <v>179</v>
      </c>
      <c r="F52" s="5" t="s">
        <v>180</v>
      </c>
      <c r="G52" s="5">
        <v>2002</v>
      </c>
      <c r="H52" s="11">
        <v>1</v>
      </c>
      <c r="I52" s="11">
        <v>15</v>
      </c>
      <c r="J52" s="11">
        <v>20</v>
      </c>
      <c r="K52" s="11">
        <v>34</v>
      </c>
      <c r="O52" s="25" t="s">
        <v>23</v>
      </c>
      <c r="P52" s="5" t="s">
        <v>28</v>
      </c>
      <c r="Q52" s="5" t="s">
        <v>34</v>
      </c>
      <c r="R52" s="6" t="s">
        <v>44</v>
      </c>
      <c r="S52" s="5" t="s">
        <v>52</v>
      </c>
      <c r="T52" s="5" t="s">
        <v>53</v>
      </c>
      <c r="U52" s="5">
        <v>2002</v>
      </c>
      <c r="V52" s="11">
        <v>5</v>
      </c>
      <c r="W52" s="11">
        <v>37</v>
      </c>
      <c r="X52" s="11">
        <v>82</v>
      </c>
      <c r="Y52" s="26">
        <v>108</v>
      </c>
      <c r="Z52" s="10">
        <f t="shared" si="2"/>
        <v>232</v>
      </c>
      <c r="AA52" s="27">
        <f t="shared" si="12"/>
        <v>-98855.953908687909</v>
      </c>
      <c r="AB52" s="10">
        <f t="shared" si="13"/>
        <v>-7289562.5805032393</v>
      </c>
      <c r="AC52" s="10">
        <f t="shared" si="14"/>
        <v>-6120462.1017861627</v>
      </c>
      <c r="AD52" s="28">
        <f t="shared" si="15"/>
        <v>-5594161.2696432723</v>
      </c>
      <c r="AF52" s="27">
        <f>IF(V52 &lt;&gt; "-", (V52-V$1883)^4, "-")</f>
        <v>4570921.6266198922</v>
      </c>
      <c r="AG52" s="10">
        <f>(W52-W$1883)^4</f>
        <v>1413411514.2523046</v>
      </c>
      <c r="AH52" s="10">
        <f>(X52-X$1883)^4</f>
        <v>1119555473.2912126</v>
      </c>
      <c r="AI52" s="28">
        <f>(Y52-Y$1883)^4</f>
        <v>993070260.36051047</v>
      </c>
      <c r="AK52" s="27">
        <f t="shared" si="7"/>
        <v>21.551724137931036</v>
      </c>
      <c r="AL52" s="10">
        <f t="shared" si="8"/>
        <v>159.48275862068968</v>
      </c>
      <c r="AM52" s="10">
        <f t="shared" si="9"/>
        <v>353.44827586206895</v>
      </c>
      <c r="AN52" s="28">
        <f t="shared" si="10"/>
        <v>465.51724137931035</v>
      </c>
      <c r="AP52" s="56">
        <f t="shared" si="11"/>
        <v>2.2162162162162158</v>
      </c>
    </row>
    <row r="53" spans="1:42" ht="15" customHeight="1">
      <c r="A53" s="5" t="s">
        <v>23</v>
      </c>
      <c r="B53" s="5" t="s">
        <v>28</v>
      </c>
      <c r="C53" s="5" t="s">
        <v>37</v>
      </c>
      <c r="D53" s="6" t="s">
        <v>44</v>
      </c>
      <c r="E53" s="5" t="s">
        <v>181</v>
      </c>
      <c r="F53" s="5" t="s">
        <v>182</v>
      </c>
      <c r="G53" s="5">
        <v>2002</v>
      </c>
      <c r="H53" s="11">
        <v>11</v>
      </c>
      <c r="I53" s="11">
        <v>48</v>
      </c>
      <c r="J53" s="11">
        <v>71</v>
      </c>
      <c r="K53" s="11">
        <v>97</v>
      </c>
      <c r="O53" s="25" t="s">
        <v>23</v>
      </c>
      <c r="P53" s="5" t="s">
        <v>28</v>
      </c>
      <c r="Q53" s="5" t="s">
        <v>34</v>
      </c>
      <c r="R53" s="6" t="s">
        <v>44</v>
      </c>
      <c r="S53" s="5" t="s">
        <v>55</v>
      </c>
      <c r="T53" s="5" t="s">
        <v>56</v>
      </c>
      <c r="U53" s="5">
        <v>2002</v>
      </c>
      <c r="V53" s="11">
        <v>21</v>
      </c>
      <c r="W53" s="11">
        <v>141</v>
      </c>
      <c r="X53" s="11">
        <v>211</v>
      </c>
      <c r="Y53" s="26">
        <v>176</v>
      </c>
      <c r="Z53" s="10">
        <f t="shared" si="2"/>
        <v>549</v>
      </c>
      <c r="AA53" s="27">
        <f t="shared" si="12"/>
        <v>-27648.267222475166</v>
      </c>
      <c r="AB53" s="10">
        <f t="shared" si="13"/>
        <v>-726457.38783005846</v>
      </c>
      <c r="AC53" s="10">
        <f t="shared" si="14"/>
        <v>-156765.97385486908</v>
      </c>
      <c r="AD53" s="28">
        <f t="shared" si="15"/>
        <v>-1313618.1629968965</v>
      </c>
      <c r="AF53" s="27">
        <f>IF(V53 &lt;&gt; "-", (V53-V$1883)^4, "-")</f>
        <v>836033.90625228477</v>
      </c>
      <c r="AG53" s="10">
        <f>(W53-W$1883)^4</f>
        <v>65305064.0401465</v>
      </c>
      <c r="AH53" s="10">
        <f>(X53-X$1883)^4</f>
        <v>8452835.28576928</v>
      </c>
      <c r="AI53" s="28">
        <f>(Y53-Y$1883)^4</f>
        <v>143866228.82547262</v>
      </c>
      <c r="AK53" s="27">
        <f t="shared" si="7"/>
        <v>38.251366120218577</v>
      </c>
      <c r="AL53" s="10">
        <f t="shared" si="8"/>
        <v>256.83060109289619</v>
      </c>
      <c r="AM53" s="10">
        <f t="shared" si="9"/>
        <v>384.3351548269581</v>
      </c>
      <c r="AN53" s="28">
        <f t="shared" si="10"/>
        <v>320.58287795992715</v>
      </c>
      <c r="AP53" s="56">
        <f t="shared" si="11"/>
        <v>1.4964539007092197</v>
      </c>
    </row>
    <row r="54" spans="1:42" ht="15" customHeight="1">
      <c r="A54" s="5" t="s">
        <v>23</v>
      </c>
      <c r="B54" s="5" t="s">
        <v>28</v>
      </c>
      <c r="C54" s="5" t="s">
        <v>37</v>
      </c>
      <c r="D54" s="6" t="s">
        <v>44</v>
      </c>
      <c r="E54" s="5" t="s">
        <v>183</v>
      </c>
      <c r="F54" s="5" t="s">
        <v>184</v>
      </c>
      <c r="G54" s="5">
        <v>2002</v>
      </c>
      <c r="H54" s="11">
        <v>3</v>
      </c>
      <c r="I54" s="11">
        <v>40</v>
      </c>
      <c r="J54" s="11">
        <v>88</v>
      </c>
      <c r="K54" s="11">
        <v>109</v>
      </c>
      <c r="O54" s="25" t="s">
        <v>23</v>
      </c>
      <c r="P54" s="5" t="s">
        <v>28</v>
      </c>
      <c r="Q54" s="5" t="s">
        <v>34</v>
      </c>
      <c r="R54" s="6" t="s">
        <v>44</v>
      </c>
      <c r="S54" s="5" t="s">
        <v>58</v>
      </c>
      <c r="T54" s="5" t="s">
        <v>59</v>
      </c>
      <c r="U54" s="5">
        <v>2002</v>
      </c>
      <c r="V54" s="11">
        <v>35</v>
      </c>
      <c r="W54" s="11">
        <v>188</v>
      </c>
      <c r="X54" s="11">
        <v>342</v>
      </c>
      <c r="Y54" s="26">
        <v>275</v>
      </c>
      <c r="Z54" s="10">
        <f t="shared" si="2"/>
        <v>840</v>
      </c>
      <c r="AA54" s="27">
        <f t="shared" si="12"/>
        <v>-4281.6766680973597</v>
      </c>
      <c r="AB54" s="10">
        <f t="shared" si="13"/>
        <v>-78927.332223547681</v>
      </c>
      <c r="AC54" s="10">
        <f t="shared" si="14"/>
        <v>457955.84992562875</v>
      </c>
      <c r="AD54" s="28">
        <f t="shared" si="15"/>
        <v>-1163.9411556609864</v>
      </c>
      <c r="AF54" s="27">
        <f>IF(V54 &lt;&gt; "-", (V54-V$1883)^4, "-")</f>
        <v>69526.733272419238</v>
      </c>
      <c r="AG54" s="10">
        <f>(W54-W$1883)^4</f>
        <v>3385607.1637376118</v>
      </c>
      <c r="AH54" s="10">
        <f>(X54-X$1883)^4</f>
        <v>35299196.086005397</v>
      </c>
      <c r="AI54" s="28">
        <f>(Y54-Y$1883)^4</f>
        <v>12243.56899280737</v>
      </c>
      <c r="AK54" s="27">
        <f t="shared" si="7"/>
        <v>41.666666666666664</v>
      </c>
      <c r="AL54" s="10">
        <f t="shared" si="8"/>
        <v>223.80952380952382</v>
      </c>
      <c r="AM54" s="10">
        <f t="shared" si="9"/>
        <v>407.14285714285717</v>
      </c>
      <c r="AN54" s="28">
        <f t="shared" si="10"/>
        <v>327.38095238095241</v>
      </c>
      <c r="AP54" s="56">
        <f t="shared" si="11"/>
        <v>1.8191489361702127</v>
      </c>
    </row>
    <row r="55" spans="1:42" ht="15" customHeight="1">
      <c r="A55" s="5" t="s">
        <v>23</v>
      </c>
      <c r="B55" s="5" t="s">
        <v>28</v>
      </c>
      <c r="C55" s="5" t="s">
        <v>37</v>
      </c>
      <c r="D55" s="6" t="s">
        <v>44</v>
      </c>
      <c r="E55" s="5" t="s">
        <v>185</v>
      </c>
      <c r="F55" s="5" t="s">
        <v>186</v>
      </c>
      <c r="G55" s="5">
        <v>2002</v>
      </c>
      <c r="H55" s="11">
        <v>3</v>
      </c>
      <c r="I55" s="11">
        <v>28</v>
      </c>
      <c r="J55" s="11">
        <v>45</v>
      </c>
      <c r="K55" s="11">
        <v>80</v>
      </c>
      <c r="O55" s="25" t="s">
        <v>23</v>
      </c>
      <c r="P55" s="5" t="s">
        <v>28</v>
      </c>
      <c r="Q55" s="5" t="s">
        <v>34</v>
      </c>
      <c r="R55" s="6" t="s">
        <v>44</v>
      </c>
      <c r="S55" s="5" t="s">
        <v>61</v>
      </c>
      <c r="T55" s="5" t="s">
        <v>62</v>
      </c>
      <c r="U55" s="5">
        <v>2002</v>
      </c>
      <c r="V55" s="11">
        <v>3</v>
      </c>
      <c r="W55" s="11">
        <v>55</v>
      </c>
      <c r="X55" s="11">
        <v>92</v>
      </c>
      <c r="Y55" s="26">
        <v>158</v>
      </c>
      <c r="Z55" s="10">
        <f t="shared" si="2"/>
        <v>308</v>
      </c>
      <c r="AA55" s="27">
        <f t="shared" si="12"/>
        <v>-112246.64062698378</v>
      </c>
      <c r="AB55" s="10">
        <f t="shared" si="13"/>
        <v>-5442047.0153929079</v>
      </c>
      <c r="AC55" s="10">
        <f t="shared" si="14"/>
        <v>-5170545.3581035454</v>
      </c>
      <c r="AD55" s="28">
        <f t="shared" si="15"/>
        <v>-2073601.6360274958</v>
      </c>
      <c r="AF55" s="27">
        <f>IF(V55 &lt;&gt; "-", (V55-V$1883)^4, "-")</f>
        <v>5414576.1935207229</v>
      </c>
      <c r="AG55" s="10">
        <f>(W55-W$1883)^4</f>
        <v>957230186.9245429</v>
      </c>
      <c r="AH55" s="10">
        <f>(X55-X$1883)^4</f>
        <v>894091164.27171624</v>
      </c>
      <c r="AI55" s="28">
        <f>(Y55-Y$1883)^4</f>
        <v>264423735.25306615</v>
      </c>
      <c r="AK55" s="27">
        <f t="shared" si="7"/>
        <v>9.7402597402597397</v>
      </c>
      <c r="AL55" s="10">
        <f t="shared" si="8"/>
        <v>178.57142857142858</v>
      </c>
      <c r="AM55" s="10">
        <f t="shared" si="9"/>
        <v>298.7012987012987</v>
      </c>
      <c r="AN55" s="28">
        <f t="shared" si="10"/>
        <v>512.98701298701303</v>
      </c>
      <c r="AP55" s="56">
        <f t="shared" si="11"/>
        <v>1.6727272727272726</v>
      </c>
    </row>
    <row r="56" spans="1:42" ht="15" customHeight="1">
      <c r="A56" s="5" t="s">
        <v>23</v>
      </c>
      <c r="B56" s="5" t="s">
        <v>28</v>
      </c>
      <c r="C56" s="5" t="s">
        <v>46</v>
      </c>
      <c r="D56" s="6" t="s">
        <v>44</v>
      </c>
      <c r="E56" s="6" t="s">
        <v>26</v>
      </c>
      <c r="F56" s="5" t="s">
        <v>187</v>
      </c>
      <c r="G56" s="5">
        <v>2002</v>
      </c>
      <c r="H56" s="11">
        <v>127</v>
      </c>
      <c r="I56" s="11">
        <v>803</v>
      </c>
      <c r="J56" s="11">
        <v>1276</v>
      </c>
      <c r="K56" s="11">
        <v>1665</v>
      </c>
      <c r="O56" s="25" t="s">
        <v>23</v>
      </c>
      <c r="P56" s="5" t="s">
        <v>28</v>
      </c>
      <c r="Q56" s="5" t="s">
        <v>34</v>
      </c>
      <c r="R56" s="6" t="s">
        <v>44</v>
      </c>
      <c r="S56" s="5" t="s">
        <v>65</v>
      </c>
      <c r="T56" s="5" t="s">
        <v>66</v>
      </c>
      <c r="U56" s="5">
        <v>2002</v>
      </c>
      <c r="V56" s="11">
        <v>10</v>
      </c>
      <c r="W56" s="11">
        <v>56</v>
      </c>
      <c r="X56" s="11">
        <v>82</v>
      </c>
      <c r="Y56" s="26">
        <v>92</v>
      </c>
      <c r="Z56" s="10">
        <f t="shared" si="2"/>
        <v>240</v>
      </c>
      <c r="AA56" s="27">
        <f t="shared" si="12"/>
        <v>-70129.248387619737</v>
      </c>
      <c r="AB56" s="10">
        <f t="shared" si="13"/>
        <v>-5349756.2906762566</v>
      </c>
      <c r="AC56" s="10">
        <f t="shared" si="14"/>
        <v>-6120462.1017861627</v>
      </c>
      <c r="AD56" s="28">
        <f t="shared" si="15"/>
        <v>-7247216.7403047821</v>
      </c>
      <c r="AF56" s="27">
        <f>IF(V56 &lt;&gt; "-", (V56-V$1883)^4, "-")</f>
        <v>2892004.1543107955</v>
      </c>
      <c r="AG56" s="10">
        <f>(W56-W$1883)^4</f>
        <v>935646931.10289216</v>
      </c>
      <c r="AH56" s="10">
        <f>(X56-X$1883)^4</f>
        <v>1119555473.2912126</v>
      </c>
      <c r="AI56" s="28">
        <f>(Y56-Y$1883)^4</f>
        <v>1402474584.5242672</v>
      </c>
      <c r="AK56" s="27">
        <f t="shared" si="7"/>
        <v>41.666666666666664</v>
      </c>
      <c r="AL56" s="10">
        <f t="shared" si="8"/>
        <v>233.33333333333334</v>
      </c>
      <c r="AM56" s="10">
        <f t="shared" si="9"/>
        <v>341.66666666666669</v>
      </c>
      <c r="AN56" s="28">
        <f t="shared" si="10"/>
        <v>383.33333333333337</v>
      </c>
      <c r="AP56" s="56">
        <f t="shared" si="11"/>
        <v>1.4642857142857144</v>
      </c>
    </row>
    <row r="57" spans="1:42" ht="15" customHeight="1">
      <c r="A57" s="5" t="s">
        <v>23</v>
      </c>
      <c r="B57" s="5" t="s">
        <v>28</v>
      </c>
      <c r="C57" s="5" t="s">
        <v>46</v>
      </c>
      <c r="D57" s="6" t="s">
        <v>44</v>
      </c>
      <c r="E57" s="5" t="s">
        <v>188</v>
      </c>
      <c r="F57" s="5" t="s">
        <v>189</v>
      </c>
      <c r="G57" s="5">
        <v>2002</v>
      </c>
      <c r="H57" s="11">
        <v>4</v>
      </c>
      <c r="I57" s="11">
        <v>24</v>
      </c>
      <c r="J57" s="11">
        <v>60</v>
      </c>
      <c r="K57" s="11">
        <v>162</v>
      </c>
      <c r="O57" s="25" t="s">
        <v>23</v>
      </c>
      <c r="P57" s="5" t="s">
        <v>28</v>
      </c>
      <c r="Q57" s="5" t="s">
        <v>34</v>
      </c>
      <c r="R57" s="6" t="s">
        <v>44</v>
      </c>
      <c r="S57" s="5" t="s">
        <v>69</v>
      </c>
      <c r="T57" s="5" t="s">
        <v>70</v>
      </c>
      <c r="U57" s="5">
        <v>2002</v>
      </c>
      <c r="V57" s="11">
        <v>33</v>
      </c>
      <c r="W57" s="11">
        <v>215</v>
      </c>
      <c r="X57" s="11">
        <v>227</v>
      </c>
      <c r="Y57" s="26">
        <v>175</v>
      </c>
      <c r="Z57" s="10">
        <f t="shared" si="2"/>
        <v>650</v>
      </c>
      <c r="AA57" s="27">
        <f t="shared" si="12"/>
        <v>-6066.610444662284</v>
      </c>
      <c r="AB57" s="10">
        <f t="shared" si="13"/>
        <v>-4016.0728872276027</v>
      </c>
      <c r="AC57" s="10">
        <f t="shared" si="14"/>
        <v>-54526.553657591518</v>
      </c>
      <c r="AD57" s="28">
        <f t="shared" si="15"/>
        <v>-1349930.9949003872</v>
      </c>
      <c r="AF57" s="27">
        <f>IF(V57 &lt;&gt; "-", (V57-V$1883)^4, "-")</f>
        <v>110644.07048160309</v>
      </c>
      <c r="AG57" s="10">
        <f>(W57-W$1883)^4</f>
        <v>63836.457942179019</v>
      </c>
      <c r="AH57" s="10">
        <f>(X57-X$1883)^4</f>
        <v>2067651.7756783632</v>
      </c>
      <c r="AI57" s="28">
        <f>(Y57-Y$1883)^4</f>
        <v>149193107.10314351</v>
      </c>
      <c r="AK57" s="27">
        <f t="shared" si="7"/>
        <v>50.769230769230766</v>
      </c>
      <c r="AL57" s="10">
        <f t="shared" si="8"/>
        <v>330.76923076923077</v>
      </c>
      <c r="AM57" s="10">
        <f t="shared" si="9"/>
        <v>349.23076923076923</v>
      </c>
      <c r="AN57" s="28">
        <f t="shared" si="10"/>
        <v>269.23076923076923</v>
      </c>
      <c r="AP57" s="56">
        <f t="shared" si="11"/>
        <v>1.0558139534883721</v>
      </c>
    </row>
    <row r="58" spans="1:42" ht="15" customHeight="1">
      <c r="A58" s="5" t="s">
        <v>23</v>
      </c>
      <c r="B58" s="5" t="s">
        <v>28</v>
      </c>
      <c r="C58" s="5" t="s">
        <v>46</v>
      </c>
      <c r="D58" s="6" t="s">
        <v>44</v>
      </c>
      <c r="E58" s="5" t="s">
        <v>190</v>
      </c>
      <c r="F58" s="5" t="s">
        <v>191</v>
      </c>
      <c r="G58" s="5">
        <v>2002</v>
      </c>
      <c r="H58" s="11">
        <v>34</v>
      </c>
      <c r="I58" s="11">
        <v>150</v>
      </c>
      <c r="J58" s="11">
        <v>298</v>
      </c>
      <c r="K58" s="11">
        <v>302</v>
      </c>
      <c r="O58" s="25" t="s">
        <v>23</v>
      </c>
      <c r="P58" s="5" t="s">
        <v>28</v>
      </c>
      <c r="Q58" s="5" t="s">
        <v>34</v>
      </c>
      <c r="R58" s="6" t="s">
        <v>44</v>
      </c>
      <c r="S58" s="5" t="s">
        <v>72</v>
      </c>
      <c r="T58" s="5" t="s">
        <v>73</v>
      </c>
      <c r="U58" s="5">
        <v>2002</v>
      </c>
      <c r="V58" s="11">
        <v>6</v>
      </c>
      <c r="W58" s="11">
        <v>48</v>
      </c>
      <c r="X58" s="11">
        <v>40</v>
      </c>
      <c r="Y58" s="26">
        <v>46</v>
      </c>
      <c r="Z58" s="10">
        <f t="shared" si="2"/>
        <v>140</v>
      </c>
      <c r="AA58" s="27">
        <f t="shared" si="12"/>
        <v>-92579.75437308324</v>
      </c>
      <c r="AB58" s="10">
        <f t="shared" si="13"/>
        <v>-6117968.489379622</v>
      </c>
      <c r="AC58" s="10">
        <f t="shared" si="14"/>
        <v>-11378492.849356774</v>
      </c>
      <c r="AD58" s="28">
        <f t="shared" si="15"/>
        <v>-13741060.31154708</v>
      </c>
      <c r="AF58" s="27">
        <f>IF(V58 &lt;&gt; "-", (V58-V$1883)^4, "-")</f>
        <v>4188141.6864615814</v>
      </c>
      <c r="AG58" s="10">
        <f>(W58-W$1883)^4</f>
        <v>1118947338.8540633</v>
      </c>
      <c r="AH58" s="10">
        <f>(X58-X$1883)^4</f>
        <v>2559251626.0574913</v>
      </c>
      <c r="AI58" s="28">
        <f>(Y58-Y$1883)^4</f>
        <v>3291245874.4884081</v>
      </c>
      <c r="AK58" s="27">
        <f t="shared" si="7"/>
        <v>42.857142857142854</v>
      </c>
      <c r="AL58" s="10">
        <f t="shared" si="8"/>
        <v>342.85714285714283</v>
      </c>
      <c r="AM58" s="10">
        <f t="shared" si="9"/>
        <v>285.71428571428572</v>
      </c>
      <c r="AN58" s="28">
        <f t="shared" si="10"/>
        <v>328.57142857142856</v>
      </c>
      <c r="AP58" s="56">
        <f t="shared" si="11"/>
        <v>0.83333333333333337</v>
      </c>
    </row>
    <row r="59" spans="1:42" ht="15" customHeight="1">
      <c r="A59" s="5" t="s">
        <v>23</v>
      </c>
      <c r="B59" s="5" t="s">
        <v>28</v>
      </c>
      <c r="C59" s="5" t="s">
        <v>46</v>
      </c>
      <c r="D59" s="6" t="s">
        <v>44</v>
      </c>
      <c r="E59" s="5" t="s">
        <v>192</v>
      </c>
      <c r="F59" s="5" t="s">
        <v>193</v>
      </c>
      <c r="G59" s="5">
        <v>2002</v>
      </c>
      <c r="H59" s="11">
        <v>18</v>
      </c>
      <c r="I59" s="11">
        <v>145</v>
      </c>
      <c r="J59" s="11">
        <v>243</v>
      </c>
      <c r="K59" s="11">
        <v>362</v>
      </c>
      <c r="O59" s="25" t="s">
        <v>23</v>
      </c>
      <c r="P59" s="5" t="s">
        <v>28</v>
      </c>
      <c r="Q59" s="5" t="s">
        <v>34</v>
      </c>
      <c r="R59" s="6" t="s">
        <v>44</v>
      </c>
      <c r="S59" s="5" t="s">
        <v>76</v>
      </c>
      <c r="T59" s="5" t="s">
        <v>77</v>
      </c>
      <c r="U59" s="5">
        <v>2002</v>
      </c>
      <c r="V59" s="11">
        <v>21</v>
      </c>
      <c r="W59" s="11">
        <v>133</v>
      </c>
      <c r="X59" s="11">
        <v>237</v>
      </c>
      <c r="Y59" s="26">
        <v>173</v>
      </c>
      <c r="Z59" s="10">
        <f t="shared" si="2"/>
        <v>564</v>
      </c>
      <c r="AA59" s="27">
        <f t="shared" si="12"/>
        <v>-27648.267222475166</v>
      </c>
      <c r="AB59" s="10">
        <f t="shared" si="13"/>
        <v>-938176.99154382246</v>
      </c>
      <c r="AC59" s="10">
        <f t="shared" si="14"/>
        <v>-21764.585570438077</v>
      </c>
      <c r="AD59" s="28">
        <f t="shared" si="15"/>
        <v>-1424552.0018204618</v>
      </c>
      <c r="AF59" s="27">
        <f>IF(V59 &lt;&gt; "-", (V59-V$1883)^4, "-")</f>
        <v>836033.90625228477</v>
      </c>
      <c r="AG59" s="10">
        <f>(W59-W$1883)^4</f>
        <v>91843065.380405724</v>
      </c>
      <c r="AH59" s="10">
        <f>(X59-X$1883)^4</f>
        <v>607669.16941557883</v>
      </c>
      <c r="AI59" s="28">
        <f>(Y59-Y$1883)^4</f>
        <v>160289254.78503749</v>
      </c>
      <c r="AK59" s="27">
        <f t="shared" si="7"/>
        <v>37.234042553191486</v>
      </c>
      <c r="AL59" s="10">
        <f t="shared" si="8"/>
        <v>235.81560283687944</v>
      </c>
      <c r="AM59" s="10">
        <f t="shared" si="9"/>
        <v>420.21276595744683</v>
      </c>
      <c r="AN59" s="28">
        <f t="shared" si="10"/>
        <v>306.73758865248232</v>
      </c>
      <c r="AP59" s="56">
        <f t="shared" si="11"/>
        <v>1.7819548872180453</v>
      </c>
    </row>
    <row r="60" spans="1:42" ht="15" customHeight="1">
      <c r="A60" s="5" t="s">
        <v>23</v>
      </c>
      <c r="B60" s="5" t="s">
        <v>28</v>
      </c>
      <c r="C60" s="5" t="s">
        <v>46</v>
      </c>
      <c r="D60" s="6" t="s">
        <v>44</v>
      </c>
      <c r="E60" s="5" t="s">
        <v>194</v>
      </c>
      <c r="F60" s="5" t="s">
        <v>195</v>
      </c>
      <c r="G60" s="5">
        <v>2002</v>
      </c>
      <c r="H60" s="11">
        <v>47</v>
      </c>
      <c r="I60" s="11">
        <v>153</v>
      </c>
      <c r="J60" s="11">
        <v>154</v>
      </c>
      <c r="K60" s="11">
        <v>189</v>
      </c>
      <c r="O60" s="25" t="s">
        <v>23</v>
      </c>
      <c r="P60" s="5" t="s">
        <v>28</v>
      </c>
      <c r="Q60" s="5" t="s">
        <v>34</v>
      </c>
      <c r="R60" s="6" t="s">
        <v>44</v>
      </c>
      <c r="S60" s="5" t="s">
        <v>80</v>
      </c>
      <c r="T60" s="5" t="s">
        <v>81</v>
      </c>
      <c r="U60" s="5">
        <v>2002</v>
      </c>
      <c r="V60" s="11">
        <v>6</v>
      </c>
      <c r="W60" s="11">
        <v>49</v>
      </c>
      <c r="X60" s="11">
        <v>84</v>
      </c>
      <c r="Y60" s="26">
        <v>85</v>
      </c>
      <c r="Z60" s="10">
        <f t="shared" si="2"/>
        <v>224</v>
      </c>
      <c r="AA60" s="27">
        <f t="shared" si="12"/>
        <v>-92579.75437308324</v>
      </c>
      <c r="AB60" s="10">
        <f t="shared" si="13"/>
        <v>-6018164.1644204315</v>
      </c>
      <c r="AC60" s="10">
        <f t="shared" si="14"/>
        <v>-5921890.588770492</v>
      </c>
      <c r="AD60" s="28">
        <f t="shared" si="15"/>
        <v>-8062449.2155872015</v>
      </c>
      <c r="AF60" s="27">
        <f>IF(V60 &lt;&gt; "-", (V60-V$1883)^4, "-")</f>
        <v>4188141.6864615814</v>
      </c>
      <c r="AG60" s="10">
        <f>(W60-W$1883)^4</f>
        <v>1094675438.336951</v>
      </c>
      <c r="AH60" s="10">
        <f>(X60-X$1883)^4</f>
        <v>1071388973.2504125</v>
      </c>
      <c r="AI60" s="28">
        <f>(Y60-Y$1883)^4</f>
        <v>1616674752.8303335</v>
      </c>
      <c r="AK60" s="27">
        <f t="shared" si="7"/>
        <v>26.785714285714285</v>
      </c>
      <c r="AL60" s="10">
        <f t="shared" si="8"/>
        <v>218.75</v>
      </c>
      <c r="AM60" s="10">
        <f t="shared" si="9"/>
        <v>375</v>
      </c>
      <c r="AN60" s="28">
        <f t="shared" si="10"/>
        <v>379.46428571428572</v>
      </c>
      <c r="AP60" s="56">
        <f t="shared" si="11"/>
        <v>1.7142857142857142</v>
      </c>
    </row>
    <row r="61" spans="1:42" ht="15" customHeight="1">
      <c r="A61" s="5" t="s">
        <v>23</v>
      </c>
      <c r="B61" s="5" t="s">
        <v>28</v>
      </c>
      <c r="C61" s="5" t="s">
        <v>46</v>
      </c>
      <c r="D61" s="6" t="s">
        <v>44</v>
      </c>
      <c r="E61" s="5" t="s">
        <v>196</v>
      </c>
      <c r="F61" s="5" t="s">
        <v>197</v>
      </c>
      <c r="G61" s="5">
        <v>2002</v>
      </c>
      <c r="H61" s="11">
        <v>24</v>
      </c>
      <c r="I61" s="11">
        <v>331</v>
      </c>
      <c r="J61" s="11">
        <v>521</v>
      </c>
      <c r="K61" s="11">
        <v>650</v>
      </c>
      <c r="O61" s="25" t="s">
        <v>23</v>
      </c>
      <c r="P61" s="5" t="s">
        <v>28</v>
      </c>
      <c r="Q61" s="5" t="s">
        <v>34</v>
      </c>
      <c r="R61" s="6" t="s">
        <v>44</v>
      </c>
      <c r="S61" s="5" t="s">
        <v>84</v>
      </c>
      <c r="T61" s="5" t="s">
        <v>85</v>
      </c>
      <c r="U61" s="5">
        <v>2002</v>
      </c>
      <c r="V61" s="11">
        <v>37</v>
      </c>
      <c r="W61" s="11">
        <v>136</v>
      </c>
      <c r="X61" s="11">
        <v>151</v>
      </c>
      <c r="Y61" s="26">
        <v>120</v>
      </c>
      <c r="Z61" s="10">
        <f t="shared" si="2"/>
        <v>444</v>
      </c>
      <c r="AA61" s="27">
        <f t="shared" si="12"/>
        <v>-2886.4597543144987</v>
      </c>
      <c r="AB61" s="10">
        <f t="shared" si="13"/>
        <v>-854541.85417701094</v>
      </c>
      <c r="AC61" s="10">
        <f t="shared" si="14"/>
        <v>-1478430.6191516654</v>
      </c>
      <c r="AD61" s="28">
        <f t="shared" si="15"/>
        <v>-4534652.880980378</v>
      </c>
      <c r="AF61" s="27">
        <f>IF(V61 &lt;&gt; "-", (V61-V$1883)^4, "-")</f>
        <v>41097.998824626513</v>
      </c>
      <c r="AG61" s="10">
        <f>(W61-W$1883)^4</f>
        <v>81091957.649249688</v>
      </c>
      <c r="AH61" s="10">
        <f>(X61-X$1883)^4</f>
        <v>168422947.93422693</v>
      </c>
      <c r="AI61" s="28">
        <f>(Y61-Y$1883)^4</f>
        <v>750571490.62325704</v>
      </c>
      <c r="AK61" s="27">
        <f t="shared" si="7"/>
        <v>83.333333333333329</v>
      </c>
      <c r="AL61" s="10">
        <f t="shared" si="8"/>
        <v>306.30630630630628</v>
      </c>
      <c r="AM61" s="10">
        <f t="shared" si="9"/>
        <v>340.09009009009009</v>
      </c>
      <c r="AN61" s="28">
        <f t="shared" si="10"/>
        <v>270.27027027027026</v>
      </c>
      <c r="AP61" s="56">
        <f t="shared" si="11"/>
        <v>1.1102941176470589</v>
      </c>
    </row>
    <row r="62" spans="1:42" ht="15" customHeight="1">
      <c r="A62" s="5" t="s">
        <v>23</v>
      </c>
      <c r="B62" s="5" t="s">
        <v>28</v>
      </c>
      <c r="C62" s="5" t="s">
        <v>50</v>
      </c>
      <c r="D62" s="6" t="s">
        <v>44</v>
      </c>
      <c r="E62" s="6" t="s">
        <v>26</v>
      </c>
      <c r="F62" s="5" t="s">
        <v>198</v>
      </c>
      <c r="G62" s="5">
        <v>2002</v>
      </c>
      <c r="H62" s="11">
        <v>249</v>
      </c>
      <c r="I62" s="11">
        <v>1345</v>
      </c>
      <c r="J62" s="11">
        <v>1864</v>
      </c>
      <c r="K62" s="11">
        <v>1899</v>
      </c>
      <c r="O62" s="25" t="s">
        <v>23</v>
      </c>
      <c r="P62" s="5" t="s">
        <v>28</v>
      </c>
      <c r="Q62" s="5" t="s">
        <v>34</v>
      </c>
      <c r="R62" s="6" t="s">
        <v>44</v>
      </c>
      <c r="S62" s="5" t="s">
        <v>87</v>
      </c>
      <c r="T62" s="5" t="s">
        <v>88</v>
      </c>
      <c r="U62" s="5">
        <v>2002</v>
      </c>
      <c r="V62" s="11">
        <v>26</v>
      </c>
      <c r="W62" s="11">
        <v>120</v>
      </c>
      <c r="X62" s="11">
        <v>153</v>
      </c>
      <c r="Y62" s="26">
        <v>157</v>
      </c>
      <c r="Z62" s="10">
        <f t="shared" si="2"/>
        <v>456</v>
      </c>
      <c r="AA62" s="27">
        <f t="shared" si="12"/>
        <v>-16075.898957048272</v>
      </c>
      <c r="AB62" s="10">
        <f t="shared" si="13"/>
        <v>-1363762.5523082193</v>
      </c>
      <c r="AC62" s="10">
        <f t="shared" si="14"/>
        <v>-1401922.9399512871</v>
      </c>
      <c r="AD62" s="28">
        <f t="shared" si="15"/>
        <v>-2122768.5266095474</v>
      </c>
      <c r="AF62" s="27">
        <f>IF(V62 &lt;&gt; "-", (V62-V$1883)^4, "-")</f>
        <v>405726.79511103028</v>
      </c>
      <c r="AG62" s="10">
        <f>(W62-W$1883)^4</f>
        <v>151234780.81899402</v>
      </c>
      <c r="AH62" s="10">
        <f>(X62-X$1883)^4</f>
        <v>156903340.41924155</v>
      </c>
      <c r="AI62" s="28">
        <f>(Y62-Y$1883)^4</f>
        <v>272816219.54021657</v>
      </c>
      <c r="AK62" s="27">
        <f t="shared" si="7"/>
        <v>57.017543859649116</v>
      </c>
      <c r="AL62" s="10">
        <f t="shared" si="8"/>
        <v>263.15789473684208</v>
      </c>
      <c r="AM62" s="10">
        <f t="shared" si="9"/>
        <v>335.5263157894737</v>
      </c>
      <c r="AN62" s="28">
        <f t="shared" si="10"/>
        <v>344.29824561403512</v>
      </c>
      <c r="AP62" s="56">
        <f t="shared" si="11"/>
        <v>1.2750000000000001</v>
      </c>
    </row>
    <row r="63" spans="1:42" ht="15" customHeight="1">
      <c r="A63" s="5" t="s">
        <v>23</v>
      </c>
      <c r="B63" s="5" t="s">
        <v>28</v>
      </c>
      <c r="C63" s="5" t="s">
        <v>50</v>
      </c>
      <c r="D63" s="6" t="s">
        <v>44</v>
      </c>
      <c r="E63" s="5" t="s">
        <v>199</v>
      </c>
      <c r="F63" s="5" t="s">
        <v>200</v>
      </c>
      <c r="G63" s="5">
        <v>2002</v>
      </c>
      <c r="H63" s="11">
        <v>3</v>
      </c>
      <c r="I63" s="11">
        <v>43</v>
      </c>
      <c r="J63" s="11">
        <v>83</v>
      </c>
      <c r="K63" s="11">
        <v>57</v>
      </c>
      <c r="O63" s="25" t="s">
        <v>23</v>
      </c>
      <c r="P63" s="5" t="s">
        <v>28</v>
      </c>
      <c r="Q63" s="5" t="s">
        <v>34</v>
      </c>
      <c r="R63" s="6" t="s">
        <v>44</v>
      </c>
      <c r="S63" s="5" t="s">
        <v>91</v>
      </c>
      <c r="T63" s="5" t="s">
        <v>92</v>
      </c>
      <c r="U63" s="5">
        <v>2002</v>
      </c>
      <c r="V63" s="11">
        <v>12</v>
      </c>
      <c r="W63" s="11">
        <v>88</v>
      </c>
      <c r="X63" s="11">
        <v>142</v>
      </c>
      <c r="Y63" s="26">
        <v>98</v>
      </c>
      <c r="Z63" s="10">
        <f t="shared" si="2"/>
        <v>340</v>
      </c>
      <c r="AA63" s="27">
        <f t="shared" si="12"/>
        <v>-60412.570689061082</v>
      </c>
      <c r="AB63" s="10">
        <f t="shared" si="13"/>
        <v>-2917785.2323235972</v>
      </c>
      <c r="AC63" s="10">
        <f t="shared" si="14"/>
        <v>-1857242.4420305931</v>
      </c>
      <c r="AD63" s="28">
        <f t="shared" si="15"/>
        <v>-6593807.5076757809</v>
      </c>
      <c r="AF63" s="27">
        <f>IF(V63 &lt;&gt; "-", (V63-V$1883)^4, "-")</f>
        <v>2370480.6892459271</v>
      </c>
      <c r="AG63" s="10">
        <f>(W63-W$1883)^4</f>
        <v>416937632.33316594</v>
      </c>
      <c r="AH63" s="10">
        <f>(X63-X$1883)^4</f>
        <v>228292406.5455285</v>
      </c>
      <c r="AI63" s="28">
        <f>(Y63-Y$1883)^4</f>
        <v>1236464597.7832146</v>
      </c>
      <c r="AK63" s="27">
        <f t="shared" si="7"/>
        <v>35.294117647058826</v>
      </c>
      <c r="AL63" s="10">
        <f t="shared" si="8"/>
        <v>258.82352941176475</v>
      </c>
      <c r="AM63" s="10">
        <f t="shared" si="9"/>
        <v>417.64705882352945</v>
      </c>
      <c r="AN63" s="28">
        <f t="shared" si="10"/>
        <v>288.23529411764702</v>
      </c>
      <c r="AP63" s="56">
        <f t="shared" si="11"/>
        <v>1.6136363636363635</v>
      </c>
    </row>
    <row r="64" spans="1:42" ht="15" customHeight="1">
      <c r="A64" s="5" t="s">
        <v>23</v>
      </c>
      <c r="B64" s="5" t="s">
        <v>28</v>
      </c>
      <c r="C64" s="5" t="s">
        <v>50</v>
      </c>
      <c r="D64" s="6" t="s">
        <v>44</v>
      </c>
      <c r="E64" s="5" t="s">
        <v>201</v>
      </c>
      <c r="F64" s="5" t="s">
        <v>202</v>
      </c>
      <c r="G64" s="5">
        <v>2002</v>
      </c>
      <c r="H64" s="11">
        <v>7</v>
      </c>
      <c r="I64" s="11">
        <v>55</v>
      </c>
      <c r="J64" s="11">
        <v>94</v>
      </c>
      <c r="K64" s="11">
        <v>72</v>
      </c>
      <c r="O64" s="25" t="s">
        <v>23</v>
      </c>
      <c r="P64" s="5" t="s">
        <v>28</v>
      </c>
      <c r="Q64" s="5" t="s">
        <v>34</v>
      </c>
      <c r="R64" s="6" t="s">
        <v>44</v>
      </c>
      <c r="S64" s="5" t="s">
        <v>94</v>
      </c>
      <c r="T64" s="5" t="s">
        <v>95</v>
      </c>
      <c r="U64" s="5">
        <v>2002</v>
      </c>
      <c r="V64" s="11" t="s">
        <v>96</v>
      </c>
      <c r="W64" s="11">
        <v>20</v>
      </c>
      <c r="X64" s="11">
        <v>39</v>
      </c>
      <c r="Y64" s="26">
        <v>49</v>
      </c>
      <c r="Z64" s="10">
        <f t="shared" si="2"/>
        <v>108</v>
      </c>
      <c r="AA64" s="27" t="str">
        <f t="shared" si="12"/>
        <v>-</v>
      </c>
      <c r="AB64" s="10">
        <f t="shared" si="13"/>
        <v>-9379946.4023042805</v>
      </c>
      <c r="AC64" s="10">
        <f t="shared" si="14"/>
        <v>-11530935.749132475</v>
      </c>
      <c r="AD64" s="28">
        <f t="shared" si="15"/>
        <v>-13231175.897360638</v>
      </c>
      <c r="AF64" s="27" t="str">
        <f>IF(V64 &lt;&gt; "-", (V64-V$1883)^4, "-")</f>
        <v>-</v>
      </c>
      <c r="AG64" s="10">
        <f>(W64-W$1883)^4</f>
        <v>1978186084.0014935</v>
      </c>
      <c r="AH64" s="10">
        <f>(X64-X$1883)^4</f>
        <v>2605070032.4142919</v>
      </c>
      <c r="AI64" s="28">
        <f>(Y64-Y$1883)^4</f>
        <v>3129425310.2643013</v>
      </c>
      <c r="AK64" s="27">
        <f t="shared" si="7"/>
        <v>0</v>
      </c>
      <c r="AL64" s="10">
        <f t="shared" si="8"/>
        <v>185.18518518518516</v>
      </c>
      <c r="AM64" s="10">
        <f t="shared" si="9"/>
        <v>361.11111111111109</v>
      </c>
      <c r="AN64" s="28">
        <f t="shared" si="10"/>
        <v>453.7037037037037</v>
      </c>
      <c r="AP64" s="56">
        <f t="shared" si="11"/>
        <v>1.9500000000000002</v>
      </c>
    </row>
    <row r="65" spans="1:42" ht="15" customHeight="1">
      <c r="A65" s="5" t="s">
        <v>23</v>
      </c>
      <c r="B65" s="5" t="s">
        <v>28</v>
      </c>
      <c r="C65" s="5" t="s">
        <v>50</v>
      </c>
      <c r="D65" s="6" t="s">
        <v>44</v>
      </c>
      <c r="E65" s="5" t="s">
        <v>203</v>
      </c>
      <c r="F65" s="5" t="s">
        <v>204</v>
      </c>
      <c r="G65" s="5">
        <v>2002</v>
      </c>
      <c r="H65" s="11">
        <v>22</v>
      </c>
      <c r="I65" s="11">
        <v>47</v>
      </c>
      <c r="J65" s="11">
        <v>77</v>
      </c>
      <c r="K65" s="11">
        <v>90</v>
      </c>
      <c r="O65" s="25" t="s">
        <v>23</v>
      </c>
      <c r="P65" s="5" t="s">
        <v>28</v>
      </c>
      <c r="Q65" s="5" t="s">
        <v>34</v>
      </c>
      <c r="R65" s="6" t="s">
        <v>44</v>
      </c>
      <c r="S65" s="5" t="s">
        <v>98</v>
      </c>
      <c r="T65" s="5" t="s">
        <v>99</v>
      </c>
      <c r="U65" s="5">
        <v>2002</v>
      </c>
      <c r="V65" s="11">
        <v>5</v>
      </c>
      <c r="W65" s="11">
        <v>25</v>
      </c>
      <c r="X65" s="11">
        <v>24</v>
      </c>
      <c r="Y65" s="26">
        <v>26</v>
      </c>
      <c r="Z65" s="10">
        <f t="shared" si="2"/>
        <v>80</v>
      </c>
      <c r="AA65" s="27">
        <f t="shared" si="12"/>
        <v>-98855.953908687909</v>
      </c>
      <c r="AB65" s="10">
        <f t="shared" si="13"/>
        <v>-8728486.4872897267</v>
      </c>
      <c r="AC65" s="10">
        <f t="shared" si="14"/>
        <v>-13983601.709955174</v>
      </c>
      <c r="AD65" s="28">
        <f t="shared" si="15"/>
        <v>-17478646.044793874</v>
      </c>
      <c r="AF65" s="27">
        <f>IF(V65 &lt;&gt; "-", (V65-V$1883)^4, "-")</f>
        <v>4570921.6266198922</v>
      </c>
      <c r="AG65" s="10">
        <f>(W65-W$1883)^4</f>
        <v>1797153853.9165206</v>
      </c>
      <c r="AH65" s="10">
        <f>(X65-X$1883)^4</f>
        <v>3368930570.5851655</v>
      </c>
      <c r="AI65" s="28">
        <f>(Y65-Y$1883)^4</f>
        <v>4536041823.7526302</v>
      </c>
      <c r="AK65" s="27">
        <f t="shared" si="7"/>
        <v>62.5</v>
      </c>
      <c r="AL65" s="10">
        <f t="shared" si="8"/>
        <v>312.5</v>
      </c>
      <c r="AM65" s="10">
        <f t="shared" si="9"/>
        <v>300</v>
      </c>
      <c r="AN65" s="28">
        <f t="shared" si="10"/>
        <v>325</v>
      </c>
      <c r="AP65" s="56">
        <f t="shared" si="11"/>
        <v>0.96</v>
      </c>
    </row>
    <row r="66" spans="1:42" ht="15" customHeight="1">
      <c r="A66" s="5" t="s">
        <v>23</v>
      </c>
      <c r="B66" s="5" t="s">
        <v>28</v>
      </c>
      <c r="C66" s="5" t="s">
        <v>50</v>
      </c>
      <c r="D66" s="6" t="s">
        <v>44</v>
      </c>
      <c r="E66" s="5" t="s">
        <v>205</v>
      </c>
      <c r="F66" s="5" t="s">
        <v>206</v>
      </c>
      <c r="G66" s="5">
        <v>2002</v>
      </c>
      <c r="H66" s="11">
        <v>3</v>
      </c>
      <c r="I66" s="11">
        <v>50</v>
      </c>
      <c r="J66" s="11">
        <v>129</v>
      </c>
      <c r="K66" s="11">
        <v>128</v>
      </c>
      <c r="O66" s="25" t="s">
        <v>23</v>
      </c>
      <c r="P66" s="5" t="s">
        <v>28</v>
      </c>
      <c r="Q66" s="5" t="s">
        <v>34</v>
      </c>
      <c r="R66" s="6" t="s">
        <v>44</v>
      </c>
      <c r="S66" s="5" t="s">
        <v>102</v>
      </c>
      <c r="T66" s="5" t="s">
        <v>103</v>
      </c>
      <c r="U66" s="5">
        <v>2002</v>
      </c>
      <c r="V66" s="11">
        <v>64</v>
      </c>
      <c r="W66" s="11">
        <v>569</v>
      </c>
      <c r="X66" s="11">
        <v>446</v>
      </c>
      <c r="Y66" s="26">
        <v>450</v>
      </c>
      <c r="Z66" s="10">
        <f t="shared" si="2"/>
        <v>1529</v>
      </c>
      <c r="AA66" s="27">
        <f t="shared" si="12"/>
        <v>2078.4306369596607</v>
      </c>
      <c r="AB66" s="10">
        <f t="shared" si="13"/>
        <v>38650386.406577267</v>
      </c>
      <c r="AC66" s="10">
        <f t="shared" si="14"/>
        <v>5937598.3461476257</v>
      </c>
      <c r="AD66" s="28">
        <f t="shared" si="15"/>
        <v>4449863.8499599183</v>
      </c>
      <c r="AF66" s="27">
        <f>IF(V66 &lt;&gt; "-", (V66-V$1883)^4, "-")</f>
        <v>26524.510665744954</v>
      </c>
      <c r="AG66" s="10">
        <f>(W66-W$1883)^4</f>
        <v>13067879470.326063</v>
      </c>
      <c r="AH66" s="10">
        <f>(X66-X$1883)^4</f>
        <v>1075179779.1900277</v>
      </c>
      <c r="AI66" s="28">
        <f>(Y66-Y$1883)^4</f>
        <v>731917780.73222041</v>
      </c>
      <c r="AK66" s="27">
        <f t="shared" si="7"/>
        <v>41.857423152387184</v>
      </c>
      <c r="AL66" s="10">
        <f t="shared" si="8"/>
        <v>372.13865271419229</v>
      </c>
      <c r="AM66" s="10">
        <f t="shared" si="9"/>
        <v>291.69391759319819</v>
      </c>
      <c r="AN66" s="28">
        <f t="shared" si="10"/>
        <v>294.31000654022239</v>
      </c>
      <c r="AP66" s="56">
        <f t="shared" si="11"/>
        <v>0.78383128295254834</v>
      </c>
    </row>
    <row r="67" spans="1:42" ht="15" customHeight="1">
      <c r="A67" s="5" t="s">
        <v>23</v>
      </c>
      <c r="B67" s="5" t="s">
        <v>28</v>
      </c>
      <c r="C67" s="5" t="s">
        <v>50</v>
      </c>
      <c r="D67" s="6" t="s">
        <v>44</v>
      </c>
      <c r="E67" s="5" t="s">
        <v>207</v>
      </c>
      <c r="F67" s="5" t="s">
        <v>208</v>
      </c>
      <c r="G67" s="5">
        <v>2002</v>
      </c>
      <c r="H67" s="11">
        <v>8</v>
      </c>
      <c r="I67" s="11">
        <v>84</v>
      </c>
      <c r="J67" s="11">
        <v>142</v>
      </c>
      <c r="K67" s="11">
        <v>150</v>
      </c>
      <c r="O67" s="25" t="s">
        <v>23</v>
      </c>
      <c r="P67" s="5" t="s">
        <v>28</v>
      </c>
      <c r="Q67" s="5" t="s">
        <v>34</v>
      </c>
      <c r="R67" s="6" t="s">
        <v>44</v>
      </c>
      <c r="S67" s="5" t="s">
        <v>106</v>
      </c>
      <c r="T67" s="5" t="s">
        <v>107</v>
      </c>
      <c r="U67" s="5">
        <v>2002</v>
      </c>
      <c r="V67" s="11">
        <v>13</v>
      </c>
      <c r="W67" s="11">
        <v>170</v>
      </c>
      <c r="X67" s="11">
        <v>54</v>
      </c>
      <c r="Y67" s="26">
        <v>113</v>
      </c>
      <c r="Z67" s="10">
        <f t="shared" si="2"/>
        <v>350</v>
      </c>
      <c r="AA67" s="27">
        <f t="shared" si="12"/>
        <v>-55910.375663325023</v>
      </c>
      <c r="AB67" s="10">
        <f t="shared" si="13"/>
        <v>-225813.61438519516</v>
      </c>
      <c r="AC67" s="10">
        <f t="shared" si="14"/>
        <v>-9383261.9086607937</v>
      </c>
      <c r="AD67" s="28">
        <f t="shared" si="15"/>
        <v>-5134654.939540687</v>
      </c>
      <c r="AF67" s="27">
        <f>IF(V67 &lt;&gt; "-", (V67-V$1883)^4, "-")</f>
        <v>2137912.2729463866</v>
      </c>
      <c r="AG67" s="10">
        <f>(W67-W$1883)^4</f>
        <v>13750975.117152669</v>
      </c>
      <c r="AH67" s="10">
        <f>(X67-X$1883)^4</f>
        <v>1979118438.282249</v>
      </c>
      <c r="AI67" s="28">
        <f>(Y67-Y$1883)^4</f>
        <v>885825853.03413045</v>
      </c>
      <c r="AK67" s="27">
        <f t="shared" si="7"/>
        <v>37.142857142857146</v>
      </c>
      <c r="AL67" s="10">
        <f t="shared" si="8"/>
        <v>485.71428571428572</v>
      </c>
      <c r="AM67" s="10">
        <f t="shared" si="9"/>
        <v>154.28571428571428</v>
      </c>
      <c r="AN67" s="28">
        <f t="shared" si="10"/>
        <v>322.85714285714283</v>
      </c>
      <c r="AP67" s="56">
        <f t="shared" si="11"/>
        <v>0.31764705882352939</v>
      </c>
    </row>
    <row r="68" spans="1:42" ht="15" customHeight="1">
      <c r="A68" s="5" t="s">
        <v>23</v>
      </c>
      <c r="B68" s="5" t="s">
        <v>28</v>
      </c>
      <c r="C68" s="5" t="s">
        <v>50</v>
      </c>
      <c r="D68" s="6" t="s">
        <v>44</v>
      </c>
      <c r="E68" s="5" t="s">
        <v>209</v>
      </c>
      <c r="F68" s="5" t="s">
        <v>210</v>
      </c>
      <c r="G68" s="5">
        <v>2002</v>
      </c>
      <c r="H68" s="11">
        <v>8</v>
      </c>
      <c r="I68" s="11">
        <v>43</v>
      </c>
      <c r="J68" s="11">
        <v>84</v>
      </c>
      <c r="K68" s="11">
        <v>88</v>
      </c>
      <c r="O68" s="25" t="s">
        <v>23</v>
      </c>
      <c r="P68" s="5" t="s">
        <v>28</v>
      </c>
      <c r="Q68" s="5" t="s">
        <v>34</v>
      </c>
      <c r="R68" s="6" t="s">
        <v>44</v>
      </c>
      <c r="S68" s="5" t="s">
        <v>109</v>
      </c>
      <c r="T68" s="5" t="s">
        <v>110</v>
      </c>
      <c r="U68" s="5">
        <v>2002</v>
      </c>
      <c r="V68" s="11">
        <v>10</v>
      </c>
      <c r="W68" s="11">
        <v>61</v>
      </c>
      <c r="X68" s="11">
        <v>111</v>
      </c>
      <c r="Y68" s="26">
        <v>79</v>
      </c>
      <c r="Z68" s="10">
        <f t="shared" si="2"/>
        <v>261</v>
      </c>
      <c r="AA68" s="27">
        <f t="shared" si="12"/>
        <v>-70129.248387619737</v>
      </c>
      <c r="AB68" s="10">
        <f t="shared" si="13"/>
        <v>-4903923.2390413033</v>
      </c>
      <c r="AC68" s="10">
        <f t="shared" si="14"/>
        <v>-3646581.4524697103</v>
      </c>
      <c r="AD68" s="28">
        <f t="shared" si="15"/>
        <v>-8808063.3691566344</v>
      </c>
      <c r="AF68" s="27">
        <f>IF(V68 &lt;&gt; "-", (V68-V$1883)^4, "-")</f>
        <v>2892004.1543107955</v>
      </c>
      <c r="AG68" s="10">
        <f>(W68-W$1883)^4</f>
        <v>833153234.61668408</v>
      </c>
      <c r="AH68" s="10">
        <f>(X68-X$1883)^4</f>
        <v>561282142.25287735</v>
      </c>
      <c r="AI68" s="28">
        <f>(Y68-Y$1883)^4</f>
        <v>1819032983.6125453</v>
      </c>
      <c r="AK68" s="27">
        <f t="shared" si="7"/>
        <v>38.314176245210724</v>
      </c>
      <c r="AL68" s="10">
        <f t="shared" si="8"/>
        <v>233.71647509578546</v>
      </c>
      <c r="AM68" s="10">
        <f t="shared" si="9"/>
        <v>425.28735632183907</v>
      </c>
      <c r="AN68" s="28">
        <f t="shared" si="10"/>
        <v>302.68199233716473</v>
      </c>
      <c r="AP68" s="56">
        <f t="shared" si="11"/>
        <v>1.8196721311475408</v>
      </c>
    </row>
    <row r="69" spans="1:42" ht="15" customHeight="1">
      <c r="A69" s="5" t="s">
        <v>23</v>
      </c>
      <c r="B69" s="5" t="s">
        <v>28</v>
      </c>
      <c r="C69" s="5" t="s">
        <v>50</v>
      </c>
      <c r="D69" s="6" t="s">
        <v>44</v>
      </c>
      <c r="E69" s="5" t="s">
        <v>211</v>
      </c>
      <c r="F69" s="5" t="s">
        <v>212</v>
      </c>
      <c r="G69" s="5">
        <v>2002</v>
      </c>
      <c r="H69" s="11">
        <v>6</v>
      </c>
      <c r="I69" s="11">
        <v>44</v>
      </c>
      <c r="J69" s="11">
        <v>48</v>
      </c>
      <c r="K69" s="11">
        <v>59</v>
      </c>
      <c r="O69" s="25" t="s">
        <v>23</v>
      </c>
      <c r="P69" s="5" t="s">
        <v>28</v>
      </c>
      <c r="Q69" s="5" t="s">
        <v>34</v>
      </c>
      <c r="R69" s="6" t="s">
        <v>44</v>
      </c>
      <c r="S69" s="5" t="s">
        <v>112</v>
      </c>
      <c r="T69" s="5" t="s">
        <v>113</v>
      </c>
      <c r="U69" s="5">
        <v>2002</v>
      </c>
      <c r="V69" s="11">
        <v>4</v>
      </c>
      <c r="W69" s="11">
        <v>36</v>
      </c>
      <c r="X69" s="11">
        <v>58</v>
      </c>
      <c r="Y69" s="26">
        <v>75</v>
      </c>
      <c r="Z69" s="10">
        <f t="shared" si="2"/>
        <v>173</v>
      </c>
      <c r="AA69" s="27">
        <f t="shared" si="12"/>
        <v>-105409.58265998808</v>
      </c>
      <c r="AB69" s="10">
        <f t="shared" si="13"/>
        <v>-7402931.3630210701</v>
      </c>
      <c r="AC69" s="10">
        <f t="shared" si="14"/>
        <v>-8859474.6648609601</v>
      </c>
      <c r="AD69" s="28">
        <f t="shared" si="15"/>
        <v>-9329841.7589568812</v>
      </c>
      <c r="AF69" s="27">
        <f>IF(V69 &lt;&gt; "-", (V69-V$1883)^4, "-")</f>
        <v>4979359.2233520132</v>
      </c>
      <c r="AG69" s="10">
        <f>(W69-W$1883)^4</f>
        <v>1442796113.3488653</v>
      </c>
      <c r="AH69" s="10">
        <f>(X69-X$1883)^4</f>
        <v>1833203287.4654856</v>
      </c>
      <c r="AI69" s="28">
        <f>(Y69-Y$1883)^4</f>
        <v>1964109534.1975381</v>
      </c>
      <c r="AK69" s="27">
        <f t="shared" si="7"/>
        <v>23.121387283236992</v>
      </c>
      <c r="AL69" s="10">
        <f t="shared" si="8"/>
        <v>208.09248554913296</v>
      </c>
      <c r="AM69" s="10">
        <f t="shared" si="9"/>
        <v>335.26011560693644</v>
      </c>
      <c r="AN69" s="28">
        <f t="shared" si="10"/>
        <v>433.52601156069363</v>
      </c>
      <c r="AP69" s="56">
        <f t="shared" si="11"/>
        <v>1.6111111111111112</v>
      </c>
    </row>
    <row r="70" spans="1:42" ht="15" customHeight="1">
      <c r="A70" s="5" t="s">
        <v>23</v>
      </c>
      <c r="B70" s="5" t="s">
        <v>28</v>
      </c>
      <c r="C70" s="5" t="s">
        <v>50</v>
      </c>
      <c r="D70" s="6" t="s">
        <v>44</v>
      </c>
      <c r="E70" s="5" t="s">
        <v>213</v>
      </c>
      <c r="F70" s="5" t="s">
        <v>214</v>
      </c>
      <c r="G70" s="5">
        <v>2002</v>
      </c>
      <c r="H70" s="11">
        <v>27</v>
      </c>
      <c r="I70" s="11">
        <v>136</v>
      </c>
      <c r="J70" s="11">
        <v>211</v>
      </c>
      <c r="K70" s="11">
        <v>183</v>
      </c>
      <c r="O70" s="25" t="s">
        <v>23</v>
      </c>
      <c r="P70" s="5" t="s">
        <v>28</v>
      </c>
      <c r="Q70" s="5" t="s">
        <v>34</v>
      </c>
      <c r="R70" s="6" t="s">
        <v>44</v>
      </c>
      <c r="S70" s="5" t="s">
        <v>115</v>
      </c>
      <c r="T70" s="5" t="s">
        <v>116</v>
      </c>
      <c r="U70" s="5">
        <v>2002</v>
      </c>
      <c r="V70" s="11">
        <v>13</v>
      </c>
      <c r="W70" s="11">
        <v>89</v>
      </c>
      <c r="X70" s="11">
        <v>104</v>
      </c>
      <c r="Y70" s="26">
        <v>128</v>
      </c>
      <c r="Z70" s="10">
        <f t="shared" si="2"/>
        <v>334</v>
      </c>
      <c r="AA70" s="27">
        <f t="shared" si="12"/>
        <v>-55910.375663325023</v>
      </c>
      <c r="AB70" s="10">
        <f t="shared" si="13"/>
        <v>-2856955.7658932065</v>
      </c>
      <c r="AC70" s="10">
        <f t="shared" si="14"/>
        <v>-4167069.9762903359</v>
      </c>
      <c r="AD70" s="28">
        <f t="shared" si="15"/>
        <v>-3908403.1048876089</v>
      </c>
      <c r="AF70" s="27">
        <f>IF(V70 &lt;&gt; "-", (V70-V$1883)^4, "-")</f>
        <v>2137912.2729463866</v>
      </c>
      <c r="AG70" s="10">
        <f>(W70-W$1883)^4</f>
        <v>405388435.12722009</v>
      </c>
      <c r="AH70" s="10">
        <f>(X70-X$1883)^4</f>
        <v>670565272.0743618</v>
      </c>
      <c r="AI70" s="28">
        <f>(Y70-Y$1883)^4</f>
        <v>615647990.3686918</v>
      </c>
      <c r="AK70" s="27">
        <f t="shared" si="7"/>
        <v>38.922155688622759</v>
      </c>
      <c r="AL70" s="10">
        <f t="shared" si="8"/>
        <v>266.46706586826349</v>
      </c>
      <c r="AM70" s="10">
        <f t="shared" si="9"/>
        <v>311.37724550898207</v>
      </c>
      <c r="AN70" s="28">
        <f t="shared" si="10"/>
        <v>383.23353293413174</v>
      </c>
      <c r="AP70" s="56">
        <f t="shared" si="11"/>
        <v>1.1685393258426966</v>
      </c>
    </row>
    <row r="71" spans="1:42" ht="15" customHeight="1">
      <c r="A71" s="5" t="s">
        <v>23</v>
      </c>
      <c r="B71" s="5" t="s">
        <v>28</v>
      </c>
      <c r="C71" s="5" t="s">
        <v>50</v>
      </c>
      <c r="D71" s="6" t="s">
        <v>44</v>
      </c>
      <c r="E71" s="5" t="s">
        <v>215</v>
      </c>
      <c r="F71" s="5" t="s">
        <v>216</v>
      </c>
      <c r="G71" s="5">
        <v>2002</v>
      </c>
      <c r="H71" s="11">
        <v>9</v>
      </c>
      <c r="I71" s="11">
        <v>48</v>
      </c>
      <c r="J71" s="11">
        <v>53</v>
      </c>
      <c r="K71" s="11">
        <v>81</v>
      </c>
      <c r="O71" s="25" t="s">
        <v>23</v>
      </c>
      <c r="P71" s="5" t="s">
        <v>28</v>
      </c>
      <c r="Q71" s="5" t="s">
        <v>34</v>
      </c>
      <c r="R71" s="6" t="s">
        <v>44</v>
      </c>
      <c r="S71" s="5" t="s">
        <v>118</v>
      </c>
      <c r="T71" s="5" t="s">
        <v>119</v>
      </c>
      <c r="U71" s="5">
        <v>2002</v>
      </c>
      <c r="V71" s="11">
        <v>7</v>
      </c>
      <c r="W71" s="11">
        <v>69</v>
      </c>
      <c r="X71" s="11">
        <v>106</v>
      </c>
      <c r="Y71" s="26">
        <v>152</v>
      </c>
      <c r="Z71" s="10">
        <f t="shared" ref="Z71:Z134" si="16">IF(V71 &lt;&gt; "-", V71, 0) + IF(W71 &lt;&gt; "-", W71, 0) + IF(X71 &lt;&gt; "-", X71, 0) + IF(Y71 &lt;&gt; "-", Y71, 0)</f>
        <v>334</v>
      </c>
      <c r="AA71" s="27">
        <f t="shared" si="12"/>
        <v>-86574.984053174077</v>
      </c>
      <c r="AB71" s="10">
        <f t="shared" si="13"/>
        <v>-4243285.6725128181</v>
      </c>
      <c r="AC71" s="10">
        <f t="shared" si="14"/>
        <v>-4013621.3668099758</v>
      </c>
      <c r="AD71" s="28">
        <f t="shared" si="15"/>
        <v>-2380289.6950852741</v>
      </c>
      <c r="AF71" s="27">
        <f>IF(V71 &lt;&gt; "-", (V71-V$1883)^4, "-")</f>
        <v>3829921.6860142983</v>
      </c>
      <c r="AG71" s="10">
        <f>(W71-W$1883)^4</f>
        <v>686967768.76154101</v>
      </c>
      <c r="AH71" s="10">
        <f>(X71-X$1883)^4</f>
        <v>637845065.42338705</v>
      </c>
      <c r="AI71" s="28">
        <f>(Y71-Y$1883)^4</f>
        <v>317814046.99170518</v>
      </c>
      <c r="AK71" s="27">
        <f t="shared" ref="AK71:AK134" si="17">IF(V71 &lt;&gt; "-", (V71/$Z71)*1000, 0)</f>
        <v>20.958083832335326</v>
      </c>
      <c r="AL71" s="10">
        <f t="shared" ref="AL71:AL134" si="18">IF(W71 &lt;&gt; "-", (W71/$Z71)*1000, 0)</f>
        <v>206.58682634730539</v>
      </c>
      <c r="AM71" s="10">
        <f t="shared" ref="AM71:AM134" si="19">IF(X71 &lt;&gt; "-", (X71/$Z71)*1000, 0)</f>
        <v>317.36526946107784</v>
      </c>
      <c r="AN71" s="28">
        <f t="shared" ref="AN71:AN134" si="20">IF(Y71 &lt;&gt; "-", (Y71/$Z71)*1000, 0)</f>
        <v>455.08982035928142</v>
      </c>
      <c r="AP71" s="56">
        <f t="shared" ref="AP71:AP134" si="21">AM71/AL71</f>
        <v>1.536231884057971</v>
      </c>
    </row>
    <row r="72" spans="1:42" ht="15" customHeight="1">
      <c r="A72" s="5" t="s">
        <v>23</v>
      </c>
      <c r="B72" s="5" t="s">
        <v>28</v>
      </c>
      <c r="C72" s="5" t="s">
        <v>50</v>
      </c>
      <c r="D72" s="6" t="s">
        <v>44</v>
      </c>
      <c r="E72" s="5" t="s">
        <v>217</v>
      </c>
      <c r="F72" s="5" t="s">
        <v>218</v>
      </c>
      <c r="G72" s="5">
        <v>2002</v>
      </c>
      <c r="H72" s="11">
        <v>93</v>
      </c>
      <c r="I72" s="11">
        <v>376</v>
      </c>
      <c r="J72" s="11">
        <v>177</v>
      </c>
      <c r="K72" s="11">
        <v>168</v>
      </c>
      <c r="O72" s="25" t="s">
        <v>23</v>
      </c>
      <c r="P72" s="5" t="s">
        <v>28</v>
      </c>
      <c r="Q72" s="5" t="s">
        <v>34</v>
      </c>
      <c r="R72" s="6" t="s">
        <v>44</v>
      </c>
      <c r="S72" s="5" t="s">
        <v>121</v>
      </c>
      <c r="T72" s="5" t="s">
        <v>122</v>
      </c>
      <c r="U72" s="5">
        <v>2002</v>
      </c>
      <c r="V72" s="11">
        <v>8</v>
      </c>
      <c r="W72" s="11">
        <v>45</v>
      </c>
      <c r="X72" s="11">
        <v>129</v>
      </c>
      <c r="Y72" s="26">
        <v>137</v>
      </c>
      <c r="Z72" s="10">
        <f t="shared" si="16"/>
        <v>319</v>
      </c>
      <c r="AA72" s="27">
        <f t="shared" si="12"/>
        <v>-80835.642948960449</v>
      </c>
      <c r="AB72" s="10">
        <f t="shared" si="13"/>
        <v>-6423989.6930365143</v>
      </c>
      <c r="AC72" s="10">
        <f t="shared" si="14"/>
        <v>-2511024.5115676918</v>
      </c>
      <c r="AD72" s="28">
        <f t="shared" si="15"/>
        <v>-3276020.3561671283</v>
      </c>
      <c r="AF72" s="27">
        <f>IF(V72 &lt;&gt; "-", (V72-V$1883)^4, "-")</f>
        <v>3495187.9084152617</v>
      </c>
      <c r="AG72" s="10">
        <f>(W72-W$1883)^4</f>
        <v>1194189130.6053913</v>
      </c>
      <c r="AH72" s="10">
        <f>(X72-X$1883)^4</f>
        <v>341298675.4673636</v>
      </c>
      <c r="AI72" s="28">
        <f>(Y72-Y$1883)^4</f>
        <v>486551469.86186707</v>
      </c>
      <c r="AK72" s="27">
        <f t="shared" si="17"/>
        <v>25.078369905956112</v>
      </c>
      <c r="AL72" s="10">
        <f t="shared" si="18"/>
        <v>141.06583072100312</v>
      </c>
      <c r="AM72" s="10">
        <f t="shared" si="19"/>
        <v>404.38871473354232</v>
      </c>
      <c r="AN72" s="28">
        <f t="shared" si="20"/>
        <v>429.46708463949847</v>
      </c>
      <c r="AP72" s="56">
        <f t="shared" si="21"/>
        <v>2.8666666666666667</v>
      </c>
    </row>
    <row r="73" spans="1:42" ht="15" customHeight="1">
      <c r="A73" s="5" t="s">
        <v>23</v>
      </c>
      <c r="B73" s="5" t="s">
        <v>28</v>
      </c>
      <c r="C73" s="5" t="s">
        <v>50</v>
      </c>
      <c r="D73" s="6" t="s">
        <v>44</v>
      </c>
      <c r="E73" s="5" t="s">
        <v>219</v>
      </c>
      <c r="F73" s="5" t="s">
        <v>220</v>
      </c>
      <c r="G73" s="5">
        <v>2002</v>
      </c>
      <c r="H73" s="11">
        <v>20</v>
      </c>
      <c r="I73" s="11">
        <v>110</v>
      </c>
      <c r="J73" s="11">
        <v>182</v>
      </c>
      <c r="K73" s="11">
        <v>244</v>
      </c>
      <c r="O73" s="25" t="s">
        <v>23</v>
      </c>
      <c r="P73" s="5" t="s">
        <v>28</v>
      </c>
      <c r="Q73" s="5" t="s">
        <v>34</v>
      </c>
      <c r="R73" s="6" t="s">
        <v>44</v>
      </c>
      <c r="S73" s="5" t="s">
        <v>124</v>
      </c>
      <c r="T73" s="5" t="s">
        <v>125</v>
      </c>
      <c r="U73" s="5">
        <v>2002</v>
      </c>
      <c r="V73" s="11">
        <v>29</v>
      </c>
      <c r="W73" s="11">
        <v>134</v>
      </c>
      <c r="X73" s="11">
        <v>229</v>
      </c>
      <c r="Y73" s="26">
        <v>180</v>
      </c>
      <c r="Z73" s="10">
        <f t="shared" si="16"/>
        <v>572</v>
      </c>
      <c r="AA73" s="27">
        <f t="shared" si="12"/>
        <v>-10997.628586138324</v>
      </c>
      <c r="AB73" s="10">
        <f t="shared" si="13"/>
        <v>-909719.24095833185</v>
      </c>
      <c r="AC73" s="10">
        <f t="shared" si="14"/>
        <v>-46345.995761013437</v>
      </c>
      <c r="AD73" s="28">
        <f t="shared" si="15"/>
        <v>-1174877.9790932464</v>
      </c>
      <c r="AF73" s="27">
        <f>IF(V73 &lt;&gt; "-", (V73-V$1883)^4, "-")</f>
        <v>244567.49279317027</v>
      </c>
      <c r="AG73" s="10">
        <f>(W73-W$1883)^4</f>
        <v>88147467.705889136</v>
      </c>
      <c r="AH73" s="10">
        <f>(X73-X$1883)^4</f>
        <v>1664752.2994303256</v>
      </c>
      <c r="AI73" s="28">
        <f>(Y73-Y$1883)^4</f>
        <v>123972022.12866679</v>
      </c>
      <c r="AK73" s="27">
        <f t="shared" si="17"/>
        <v>50.699300699300693</v>
      </c>
      <c r="AL73" s="10">
        <f t="shared" si="18"/>
        <v>234.26573426573427</v>
      </c>
      <c r="AM73" s="10">
        <f t="shared" si="19"/>
        <v>400.34965034965035</v>
      </c>
      <c r="AN73" s="28">
        <f t="shared" si="20"/>
        <v>314.68531468531467</v>
      </c>
      <c r="AP73" s="56">
        <f t="shared" si="21"/>
        <v>1.708955223880597</v>
      </c>
    </row>
    <row r="74" spans="1:42" ht="15" customHeight="1">
      <c r="A74" s="5" t="s">
        <v>23</v>
      </c>
      <c r="B74" s="5" t="s">
        <v>28</v>
      </c>
      <c r="C74" s="5" t="s">
        <v>50</v>
      </c>
      <c r="D74" s="6" t="s">
        <v>44</v>
      </c>
      <c r="E74" s="5" t="s">
        <v>221</v>
      </c>
      <c r="F74" s="5" t="s">
        <v>222</v>
      </c>
      <c r="G74" s="5">
        <v>2002</v>
      </c>
      <c r="H74" s="11">
        <v>24</v>
      </c>
      <c r="I74" s="11">
        <v>105</v>
      </c>
      <c r="J74" s="11">
        <v>190</v>
      </c>
      <c r="K74" s="11">
        <v>218</v>
      </c>
      <c r="O74" s="25" t="s">
        <v>23</v>
      </c>
      <c r="P74" s="5" t="s">
        <v>28</v>
      </c>
      <c r="Q74" s="5" t="s">
        <v>34</v>
      </c>
      <c r="R74" s="6" t="s">
        <v>44</v>
      </c>
      <c r="S74" s="5" t="s">
        <v>127</v>
      </c>
      <c r="T74" s="5" t="s">
        <v>128</v>
      </c>
      <c r="U74" s="5">
        <v>2002</v>
      </c>
      <c r="V74" s="11">
        <v>74</v>
      </c>
      <c r="W74" s="11">
        <v>379</v>
      </c>
      <c r="X74" s="11">
        <v>459</v>
      </c>
      <c r="Y74" s="26">
        <v>283</v>
      </c>
      <c r="Z74" s="10">
        <f t="shared" si="16"/>
        <v>1195</v>
      </c>
      <c r="AA74" s="27">
        <f t="shared" si="12"/>
        <v>11792.874026353727</v>
      </c>
      <c r="AB74" s="10">
        <f t="shared" si="13"/>
        <v>3248680.6083520842</v>
      </c>
      <c r="AC74" s="10">
        <f t="shared" si="14"/>
        <v>7310410.291388927</v>
      </c>
      <c r="AD74" s="28">
        <f t="shared" si="15"/>
        <v>-15.985141551277763</v>
      </c>
      <c r="AF74" s="27">
        <f>IF(V74 &lt;&gt; "-", (V74-V$1883)^4, "-")</f>
        <v>268427.00916385138</v>
      </c>
      <c r="AG74" s="10">
        <f>(W74-W$1883)^4</f>
        <v>481145049.24424452</v>
      </c>
      <c r="AH74" s="10">
        <f>(X74-X$1883)^4</f>
        <v>1418803777.6376982</v>
      </c>
      <c r="AI74" s="28">
        <f>(Y74-Y$1883)^4</f>
        <v>40.267560065315536</v>
      </c>
      <c r="AK74" s="27">
        <f t="shared" si="17"/>
        <v>61.92468619246862</v>
      </c>
      <c r="AL74" s="10">
        <f t="shared" si="18"/>
        <v>317.15481171548117</v>
      </c>
      <c r="AM74" s="10">
        <f t="shared" si="19"/>
        <v>384.10041841004181</v>
      </c>
      <c r="AN74" s="28">
        <f t="shared" si="20"/>
        <v>236.82008368200837</v>
      </c>
      <c r="AP74" s="56">
        <f t="shared" si="21"/>
        <v>1.2110817941952505</v>
      </c>
    </row>
    <row r="75" spans="1:42" ht="15" customHeight="1">
      <c r="A75" s="5" t="s">
        <v>23</v>
      </c>
      <c r="B75" s="5" t="s">
        <v>28</v>
      </c>
      <c r="C75" s="5" t="s">
        <v>50</v>
      </c>
      <c r="D75" s="6" t="s">
        <v>44</v>
      </c>
      <c r="E75" s="5" t="s">
        <v>223</v>
      </c>
      <c r="F75" s="5" t="s">
        <v>224</v>
      </c>
      <c r="G75" s="5">
        <v>2002</v>
      </c>
      <c r="H75" s="11">
        <v>2</v>
      </c>
      <c r="I75" s="11">
        <v>44</v>
      </c>
      <c r="J75" s="11">
        <v>85</v>
      </c>
      <c r="K75" s="11">
        <v>53</v>
      </c>
      <c r="O75" s="25" t="s">
        <v>23</v>
      </c>
      <c r="P75" s="5" t="s">
        <v>28</v>
      </c>
      <c r="Q75" s="5" t="s">
        <v>34</v>
      </c>
      <c r="R75" s="6" t="s">
        <v>44</v>
      </c>
      <c r="S75" s="5" t="s">
        <v>130</v>
      </c>
      <c r="T75" s="5" t="s">
        <v>131</v>
      </c>
      <c r="U75" s="5">
        <v>2002</v>
      </c>
      <c r="V75" s="11">
        <v>35</v>
      </c>
      <c r="W75" s="11">
        <v>147</v>
      </c>
      <c r="X75" s="11">
        <v>190</v>
      </c>
      <c r="Y75" s="26">
        <v>174</v>
      </c>
      <c r="Z75" s="10">
        <f t="shared" si="16"/>
        <v>546</v>
      </c>
      <c r="AA75" s="27">
        <f t="shared" si="12"/>
        <v>-4281.6766680973597</v>
      </c>
      <c r="AB75" s="10">
        <f t="shared" si="13"/>
        <v>-590489.2864999756</v>
      </c>
      <c r="AC75" s="10">
        <f t="shared" si="14"/>
        <v>-420527.9406698909</v>
      </c>
      <c r="AD75" s="28">
        <f t="shared" si="15"/>
        <v>-1386906.9411749088</v>
      </c>
      <c r="AF75" s="27">
        <f>IF(V75 &lt;&gt; "-", (V75-V$1883)^4, "-")</f>
        <v>69526.733272419238</v>
      </c>
      <c r="AG75" s="10">
        <f>(W75-W$1883)^4</f>
        <v>49539242.693537936</v>
      </c>
      <c r="AH75" s="10">
        <f>(X75-X$1883)^4</f>
        <v>31505990.804593198</v>
      </c>
      <c r="AI75" s="28">
        <f>(Y75-Y$1883)^4</f>
        <v>154666560.93717042</v>
      </c>
      <c r="AK75" s="27">
        <f t="shared" si="17"/>
        <v>64.102564102564102</v>
      </c>
      <c r="AL75" s="10">
        <f t="shared" si="18"/>
        <v>269.23076923076923</v>
      </c>
      <c r="AM75" s="10">
        <f t="shared" si="19"/>
        <v>347.98534798534797</v>
      </c>
      <c r="AN75" s="28">
        <f t="shared" si="20"/>
        <v>318.68131868131866</v>
      </c>
      <c r="AP75" s="56">
        <f t="shared" si="21"/>
        <v>1.292517006802721</v>
      </c>
    </row>
    <row r="76" spans="1:42" ht="15" customHeight="1">
      <c r="A76" s="5" t="s">
        <v>23</v>
      </c>
      <c r="B76" s="5" t="s">
        <v>28</v>
      </c>
      <c r="C76" s="5" t="s">
        <v>50</v>
      </c>
      <c r="D76" s="6" t="s">
        <v>44</v>
      </c>
      <c r="E76" s="5" t="s">
        <v>225</v>
      </c>
      <c r="F76" s="5" t="s">
        <v>226</v>
      </c>
      <c r="G76" s="5">
        <v>2002</v>
      </c>
      <c r="H76" s="11" t="s">
        <v>96</v>
      </c>
      <c r="I76" s="11">
        <v>21</v>
      </c>
      <c r="J76" s="11">
        <v>52</v>
      </c>
      <c r="K76" s="11">
        <v>42</v>
      </c>
      <c r="O76" s="25" t="s">
        <v>23</v>
      </c>
      <c r="P76" s="5" t="s">
        <v>28</v>
      </c>
      <c r="Q76" s="5" t="s">
        <v>34</v>
      </c>
      <c r="R76" s="6" t="s">
        <v>44</v>
      </c>
      <c r="S76" s="5" t="s">
        <v>134</v>
      </c>
      <c r="T76" s="5" t="s">
        <v>135</v>
      </c>
      <c r="U76" s="5">
        <v>2002</v>
      </c>
      <c r="V76" s="11">
        <v>9</v>
      </c>
      <c r="W76" s="11">
        <v>34</v>
      </c>
      <c r="X76" s="11">
        <v>43</v>
      </c>
      <c r="Y76" s="26">
        <v>41</v>
      </c>
      <c r="Z76" s="10">
        <f t="shared" si="16"/>
        <v>127</v>
      </c>
      <c r="AA76" s="27">
        <f t="shared" si="12"/>
        <v>-75355.731060442326</v>
      </c>
      <c r="AB76" s="10">
        <f t="shared" si="13"/>
        <v>-7633183.0424463917</v>
      </c>
      <c r="AC76" s="10">
        <f t="shared" si="14"/>
        <v>-10929237.273239037</v>
      </c>
      <c r="AD76" s="28">
        <f t="shared" si="15"/>
        <v>-14619689.95594511</v>
      </c>
      <c r="AF76" s="27">
        <f>IF(V76 &lt;&gt; "-", (V76-V$1883)^4, "-")</f>
        <v>3182890.6368016875</v>
      </c>
      <c r="AG76" s="10">
        <f>(W76-W$1883)^4</f>
        <v>1502937436.6468332</v>
      </c>
      <c r="AH76" s="10">
        <f>(X76-X$1883)^4</f>
        <v>2425417310.0067306</v>
      </c>
      <c r="AI76" s="28">
        <f>(Y76-Y$1883)^4</f>
        <v>3574792872.397871</v>
      </c>
      <c r="AK76" s="27">
        <f t="shared" si="17"/>
        <v>70.866141732283467</v>
      </c>
      <c r="AL76" s="10">
        <f t="shared" si="18"/>
        <v>267.71653543307087</v>
      </c>
      <c r="AM76" s="10">
        <f t="shared" si="19"/>
        <v>338.58267716535431</v>
      </c>
      <c r="AN76" s="28">
        <f t="shared" si="20"/>
        <v>322.83464566929132</v>
      </c>
      <c r="AP76" s="56">
        <f t="shared" si="21"/>
        <v>1.2647058823529411</v>
      </c>
    </row>
    <row r="77" spans="1:42" ht="15" customHeight="1">
      <c r="A77" s="5" t="s">
        <v>23</v>
      </c>
      <c r="B77" s="5" t="s">
        <v>28</v>
      </c>
      <c r="C77" s="5" t="s">
        <v>50</v>
      </c>
      <c r="D77" s="6" t="s">
        <v>44</v>
      </c>
      <c r="E77" s="5" t="s">
        <v>227</v>
      </c>
      <c r="F77" s="5" t="s">
        <v>228</v>
      </c>
      <c r="G77" s="5">
        <v>2002</v>
      </c>
      <c r="H77" s="11" t="s">
        <v>96</v>
      </c>
      <c r="I77" s="11">
        <v>25</v>
      </c>
      <c r="J77" s="11">
        <v>31</v>
      </c>
      <c r="K77" s="11">
        <v>45</v>
      </c>
      <c r="O77" s="25" t="s">
        <v>23</v>
      </c>
      <c r="P77" s="5" t="s">
        <v>28</v>
      </c>
      <c r="Q77" s="5" t="s">
        <v>34</v>
      </c>
      <c r="R77" s="6" t="s">
        <v>44</v>
      </c>
      <c r="S77" s="5" t="s">
        <v>137</v>
      </c>
      <c r="T77" s="5" t="s">
        <v>138</v>
      </c>
      <c r="U77" s="5">
        <v>2002</v>
      </c>
      <c r="V77" s="11">
        <v>2</v>
      </c>
      <c r="W77" s="11">
        <v>54</v>
      </c>
      <c r="X77" s="11">
        <v>87</v>
      </c>
      <c r="Y77" s="26">
        <v>79</v>
      </c>
      <c r="Z77" s="10">
        <f t="shared" si="16"/>
        <v>222</v>
      </c>
      <c r="AA77" s="27">
        <f t="shared" si="12"/>
        <v>-119373.12780967499</v>
      </c>
      <c r="AB77" s="10">
        <f t="shared" si="13"/>
        <v>-5535393.1115727779</v>
      </c>
      <c r="AC77" s="10">
        <f t="shared" si="14"/>
        <v>-5632159.7232586863</v>
      </c>
      <c r="AD77" s="28">
        <f t="shared" si="15"/>
        <v>-8808063.3691566344</v>
      </c>
      <c r="AF77" s="27">
        <f>IF(V77 &lt;&gt; "-", (V77-V$1883)^4, "-")</f>
        <v>5877718.253988809</v>
      </c>
      <c r="AG77" s="10">
        <f>(W77-W$1883)^4</f>
        <v>979184714.38798642</v>
      </c>
      <c r="AH77" s="10">
        <f>(X77-X$1883)^4</f>
        <v>1002074360.0630513</v>
      </c>
      <c r="AI77" s="28">
        <f>(Y77-Y$1883)^4</f>
        <v>1819032983.6125453</v>
      </c>
      <c r="AK77" s="27">
        <f t="shared" si="17"/>
        <v>9.0090090090090094</v>
      </c>
      <c r="AL77" s="10">
        <f t="shared" si="18"/>
        <v>243.24324324324326</v>
      </c>
      <c r="AM77" s="10">
        <f t="shared" si="19"/>
        <v>391.89189189189187</v>
      </c>
      <c r="AN77" s="28">
        <f t="shared" si="20"/>
        <v>355.85585585585585</v>
      </c>
      <c r="AP77" s="56">
        <f t="shared" si="21"/>
        <v>1.6111111111111109</v>
      </c>
    </row>
    <row r="78" spans="1:42" ht="15" customHeight="1">
      <c r="A78" s="5" t="s">
        <v>23</v>
      </c>
      <c r="B78" s="5" t="s">
        <v>28</v>
      </c>
      <c r="C78" s="5" t="s">
        <v>50</v>
      </c>
      <c r="D78" s="6" t="s">
        <v>44</v>
      </c>
      <c r="E78" s="5" t="s">
        <v>229</v>
      </c>
      <c r="F78" s="5" t="s">
        <v>230</v>
      </c>
      <c r="G78" s="5">
        <v>2002</v>
      </c>
      <c r="H78" s="11">
        <v>10</v>
      </c>
      <c r="I78" s="11">
        <v>40</v>
      </c>
      <c r="J78" s="11">
        <v>77</v>
      </c>
      <c r="K78" s="11">
        <v>65</v>
      </c>
      <c r="O78" s="25" t="s">
        <v>23</v>
      </c>
      <c r="P78" s="5" t="s">
        <v>28</v>
      </c>
      <c r="Q78" s="5" t="s">
        <v>34</v>
      </c>
      <c r="R78" s="6" t="s">
        <v>44</v>
      </c>
      <c r="S78" s="5" t="s">
        <v>140</v>
      </c>
      <c r="T78" s="5" t="s">
        <v>141</v>
      </c>
      <c r="U78" s="5">
        <v>2002</v>
      </c>
      <c r="V78" s="11">
        <v>3</v>
      </c>
      <c r="W78" s="11">
        <v>53</v>
      </c>
      <c r="X78" s="11">
        <v>153</v>
      </c>
      <c r="Y78" s="26">
        <v>147</v>
      </c>
      <c r="Z78" s="10">
        <f t="shared" si="16"/>
        <v>356</v>
      </c>
      <c r="AA78" s="27">
        <f t="shared" si="12"/>
        <v>-112246.64062698378</v>
      </c>
      <c r="AB78" s="10">
        <f t="shared" si="13"/>
        <v>-5629800.5792158684</v>
      </c>
      <c r="AC78" s="10">
        <f t="shared" si="14"/>
        <v>-1401922.9399512871</v>
      </c>
      <c r="AD78" s="28">
        <f t="shared" si="15"/>
        <v>-2657838.722836779</v>
      </c>
      <c r="AF78" s="27">
        <f>IF(V78 &lt;&gt; "-", (V78-V$1883)^4, "-")</f>
        <v>5414576.1935207229</v>
      </c>
      <c r="AG78" s="10">
        <f>(W78-W$1883)^4</f>
        <v>1001514746.9790759</v>
      </c>
      <c r="AH78" s="10">
        <f>(X78-X$1883)^4</f>
        <v>156903340.41924155</v>
      </c>
      <c r="AI78" s="28">
        <f>(Y78-Y$1883)^4</f>
        <v>368161326.40546596</v>
      </c>
      <c r="AK78" s="27">
        <f t="shared" si="17"/>
        <v>8.4269662921348321</v>
      </c>
      <c r="AL78" s="10">
        <f t="shared" si="18"/>
        <v>148.87640449438203</v>
      </c>
      <c r="AM78" s="10">
        <f t="shared" si="19"/>
        <v>429.77528089887642</v>
      </c>
      <c r="AN78" s="28">
        <f t="shared" si="20"/>
        <v>412.92134831460675</v>
      </c>
      <c r="AP78" s="56">
        <f t="shared" si="21"/>
        <v>2.8867924528301887</v>
      </c>
    </row>
    <row r="79" spans="1:42" ht="15" customHeight="1">
      <c r="A79" s="5" t="s">
        <v>23</v>
      </c>
      <c r="B79" s="5" t="s">
        <v>28</v>
      </c>
      <c r="C79" s="5" t="s">
        <v>50</v>
      </c>
      <c r="D79" s="6" t="s">
        <v>44</v>
      </c>
      <c r="E79" s="5" t="s">
        <v>231</v>
      </c>
      <c r="F79" s="5" t="s">
        <v>232</v>
      </c>
      <c r="G79" s="5">
        <v>2002</v>
      </c>
      <c r="H79" s="11">
        <v>7</v>
      </c>
      <c r="I79" s="11">
        <v>74</v>
      </c>
      <c r="J79" s="11">
        <v>149</v>
      </c>
      <c r="K79" s="11">
        <v>156</v>
      </c>
      <c r="O79" s="25" t="s">
        <v>23</v>
      </c>
      <c r="P79" s="5" t="s">
        <v>28</v>
      </c>
      <c r="Q79" s="5" t="s">
        <v>34</v>
      </c>
      <c r="R79" s="6" t="s">
        <v>44</v>
      </c>
      <c r="S79" s="5" t="s">
        <v>143</v>
      </c>
      <c r="T79" s="5" t="s">
        <v>144</v>
      </c>
      <c r="U79" s="5">
        <v>2002</v>
      </c>
      <c r="V79" s="11">
        <v>3</v>
      </c>
      <c r="W79" s="11">
        <v>16</v>
      </c>
      <c r="X79" s="11">
        <v>43</v>
      </c>
      <c r="Y79" s="26">
        <v>62</v>
      </c>
      <c r="Z79" s="10">
        <f t="shared" si="16"/>
        <v>124</v>
      </c>
      <c r="AA79" s="27">
        <f t="shared" si="12"/>
        <v>-112246.64062698378</v>
      </c>
      <c r="AB79" s="10">
        <f t="shared" si="13"/>
        <v>-9923855.0206538849</v>
      </c>
      <c r="AC79" s="10">
        <f t="shared" si="14"/>
        <v>-10929237.273239037</v>
      </c>
      <c r="AD79" s="28">
        <f t="shared" si="15"/>
        <v>-11167184.663806625</v>
      </c>
      <c r="AF79" s="27">
        <f>IF(V79 &lt;&gt; "-", (V79-V$1883)^4, "-")</f>
        <v>5414576.1935207229</v>
      </c>
      <c r="AG79" s="10">
        <f>(W79-W$1883)^4</f>
        <v>2132589244.7939436</v>
      </c>
      <c r="AH79" s="10">
        <f>(X79-X$1883)^4</f>
        <v>2425417310.0067306</v>
      </c>
      <c r="AI79" s="28">
        <f>(Y79-Y$1883)^4</f>
        <v>2496078639.4316707</v>
      </c>
      <c r="AK79" s="27">
        <f t="shared" si="17"/>
        <v>24.193548387096772</v>
      </c>
      <c r="AL79" s="10">
        <f t="shared" si="18"/>
        <v>129.03225806451613</v>
      </c>
      <c r="AM79" s="10">
        <f t="shared" si="19"/>
        <v>346.77419354838713</v>
      </c>
      <c r="AN79" s="28">
        <f t="shared" si="20"/>
        <v>500</v>
      </c>
      <c r="AP79" s="56">
        <f t="shared" si="21"/>
        <v>2.6875000000000004</v>
      </c>
    </row>
    <row r="80" spans="1:42" ht="15" customHeight="1">
      <c r="A80" s="5" t="s">
        <v>23</v>
      </c>
      <c r="B80" s="5" t="s">
        <v>28</v>
      </c>
      <c r="C80" s="5" t="s">
        <v>29</v>
      </c>
      <c r="D80" s="6" t="s">
        <v>233</v>
      </c>
      <c r="E80" s="6" t="s">
        <v>26</v>
      </c>
      <c r="F80" s="5" t="s">
        <v>234</v>
      </c>
      <c r="G80" s="5">
        <v>2002</v>
      </c>
      <c r="H80" s="11">
        <v>454</v>
      </c>
      <c r="I80" s="11">
        <v>2490</v>
      </c>
      <c r="J80" s="11">
        <v>3060</v>
      </c>
      <c r="K80" s="11">
        <v>3260</v>
      </c>
      <c r="O80" s="25" t="s">
        <v>23</v>
      </c>
      <c r="P80" s="5" t="s">
        <v>28</v>
      </c>
      <c r="Q80" s="5" t="s">
        <v>34</v>
      </c>
      <c r="R80" s="6" t="s">
        <v>44</v>
      </c>
      <c r="S80" s="5" t="s">
        <v>146</v>
      </c>
      <c r="T80" s="5" t="s">
        <v>147</v>
      </c>
      <c r="U80" s="5">
        <v>2002</v>
      </c>
      <c r="V80" s="11">
        <v>7</v>
      </c>
      <c r="W80" s="11">
        <v>59</v>
      </c>
      <c r="X80" s="11">
        <v>103</v>
      </c>
      <c r="Y80" s="26">
        <v>68</v>
      </c>
      <c r="Z80" s="10">
        <f t="shared" si="16"/>
        <v>237</v>
      </c>
      <c r="AA80" s="27">
        <f t="shared" si="12"/>
        <v>-86574.984053174077</v>
      </c>
      <c r="AB80" s="10">
        <f t="shared" si="13"/>
        <v>-5079156.3453056253</v>
      </c>
      <c r="AC80" s="10">
        <f t="shared" si="14"/>
        <v>-4245239.5618328564</v>
      </c>
      <c r="AD80" s="28">
        <f t="shared" si="15"/>
        <v>-10291814.844392011</v>
      </c>
      <c r="AF80" s="27">
        <f>IF(V80 &lt;&gt; "-", (V80-V$1883)^4, "-")</f>
        <v>3829921.6860142983</v>
      </c>
      <c r="AG80" s="10">
        <f>(W80-W$1883)^4</f>
        <v>873082818.63016999</v>
      </c>
      <c r="AH80" s="10">
        <f>(X80-X$1883)^4</f>
        <v>687389568.31042981</v>
      </c>
      <c r="AI80" s="28">
        <f>(Y80-Y$1883)^4</f>
        <v>2238665909.5680013</v>
      </c>
      <c r="AK80" s="27">
        <f t="shared" si="17"/>
        <v>29.535864978902953</v>
      </c>
      <c r="AL80" s="10">
        <f t="shared" si="18"/>
        <v>248.94514767932492</v>
      </c>
      <c r="AM80" s="10">
        <f t="shared" si="19"/>
        <v>434.59915611814347</v>
      </c>
      <c r="AN80" s="28">
        <f t="shared" si="20"/>
        <v>286.91983122362871</v>
      </c>
      <c r="AP80" s="56">
        <f t="shared" si="21"/>
        <v>1.7457627118644066</v>
      </c>
    </row>
    <row r="81" spans="1:42" ht="15" customHeight="1">
      <c r="A81" s="5" t="s">
        <v>23</v>
      </c>
      <c r="B81" s="5" t="s">
        <v>28</v>
      </c>
      <c r="C81" s="5" t="s">
        <v>29</v>
      </c>
      <c r="D81" s="6" t="s">
        <v>30</v>
      </c>
      <c r="E81" s="6" t="s">
        <v>26</v>
      </c>
      <c r="F81" s="5" t="s">
        <v>31</v>
      </c>
      <c r="G81" s="5">
        <v>2002</v>
      </c>
      <c r="H81" s="11">
        <v>218</v>
      </c>
      <c r="I81" s="11">
        <v>832</v>
      </c>
      <c r="J81" s="11">
        <v>420</v>
      </c>
      <c r="K81" s="11">
        <v>569</v>
      </c>
      <c r="O81" s="25" t="s">
        <v>23</v>
      </c>
      <c r="P81" s="5" t="s">
        <v>28</v>
      </c>
      <c r="Q81" s="5" t="s">
        <v>37</v>
      </c>
      <c r="R81" s="6" t="s">
        <v>44</v>
      </c>
      <c r="S81" s="5" t="s">
        <v>152</v>
      </c>
      <c r="T81" s="5" t="s">
        <v>153</v>
      </c>
      <c r="U81" s="5">
        <v>2002</v>
      </c>
      <c r="V81" s="11">
        <v>2</v>
      </c>
      <c r="W81" s="11">
        <v>37</v>
      </c>
      <c r="X81" s="11">
        <v>49</v>
      </c>
      <c r="Y81" s="26">
        <v>64</v>
      </c>
      <c r="Z81" s="10">
        <f t="shared" si="16"/>
        <v>152</v>
      </c>
      <c r="AA81" s="27">
        <f t="shared" si="12"/>
        <v>-119373.12780967499</v>
      </c>
      <c r="AB81" s="10">
        <f t="shared" si="13"/>
        <v>-7289562.5805032393</v>
      </c>
      <c r="AC81" s="10">
        <f t="shared" si="14"/>
        <v>-10066515.175445685</v>
      </c>
      <c r="AD81" s="28">
        <f t="shared" si="15"/>
        <v>-10870094.266517628</v>
      </c>
      <c r="AF81" s="27">
        <f>IF(V81 &lt;&gt; "-", (V81-V$1883)^4, "-")</f>
        <v>5877718.253988809</v>
      </c>
      <c r="AG81" s="10">
        <f>(W81-W$1883)^4</f>
        <v>1413411514.2523046</v>
      </c>
      <c r="AH81" s="10">
        <f>(X81-X$1883)^4</f>
        <v>2173562854.1010265</v>
      </c>
      <c r="AI81" s="28">
        <f>(Y81-Y$1883)^4</f>
        <v>2407933084.0153627</v>
      </c>
      <c r="AK81" s="27">
        <f t="shared" si="17"/>
        <v>13.157894736842104</v>
      </c>
      <c r="AL81" s="10">
        <f t="shared" si="18"/>
        <v>243.42105263157896</v>
      </c>
      <c r="AM81" s="10">
        <f t="shared" si="19"/>
        <v>322.36842105263156</v>
      </c>
      <c r="AN81" s="28">
        <f t="shared" si="20"/>
        <v>421.05263157894734</v>
      </c>
      <c r="AP81" s="56">
        <f t="shared" si="21"/>
        <v>1.3243243243243241</v>
      </c>
    </row>
    <row r="82" spans="1:42" ht="15" customHeight="1">
      <c r="A82" s="5" t="s">
        <v>23</v>
      </c>
      <c r="B82" s="5" t="s">
        <v>28</v>
      </c>
      <c r="C82" s="5" t="s">
        <v>29</v>
      </c>
      <c r="D82" s="6" t="s">
        <v>235</v>
      </c>
      <c r="E82" s="6" t="s">
        <v>26</v>
      </c>
      <c r="F82" s="5" t="s">
        <v>236</v>
      </c>
      <c r="G82" s="5">
        <v>2002</v>
      </c>
      <c r="H82" s="11">
        <v>236</v>
      </c>
      <c r="I82" s="11">
        <v>1658</v>
      </c>
      <c r="J82" s="11">
        <v>2640</v>
      </c>
      <c r="K82" s="11">
        <v>2691</v>
      </c>
      <c r="O82" s="25" t="s">
        <v>23</v>
      </c>
      <c r="P82" s="5" t="s">
        <v>28</v>
      </c>
      <c r="Q82" s="5" t="s">
        <v>37</v>
      </c>
      <c r="R82" s="6" t="s">
        <v>44</v>
      </c>
      <c r="S82" s="5" t="s">
        <v>155</v>
      </c>
      <c r="T82" s="5" t="s">
        <v>156</v>
      </c>
      <c r="U82" s="5">
        <v>2002</v>
      </c>
      <c r="V82" s="11">
        <v>25</v>
      </c>
      <c r="W82" s="11">
        <v>112</v>
      </c>
      <c r="X82" s="11">
        <v>192</v>
      </c>
      <c r="Y82" s="26">
        <v>263</v>
      </c>
      <c r="Z82" s="10">
        <f t="shared" si="16"/>
        <v>592</v>
      </c>
      <c r="AA82" s="27">
        <f t="shared" si="12"/>
        <v>-18063.514178742618</v>
      </c>
      <c r="AB82" s="10">
        <f t="shared" si="13"/>
        <v>-1680712.5618429433</v>
      </c>
      <c r="AC82" s="10">
        <f t="shared" si="14"/>
        <v>-387740.86319119955</v>
      </c>
      <c r="AD82" s="28">
        <f t="shared" si="15"/>
        <v>-11419.599700566765</v>
      </c>
      <c r="AF82" s="27">
        <f>IF(V82 &lt;&gt; "-", (V82-V$1883)^4, "-")</f>
        <v>473954.14497738023</v>
      </c>
      <c r="AG82" s="10">
        <f>(W82-W$1883)^4</f>
        <v>199828729.91568974</v>
      </c>
      <c r="AH82" s="10">
        <f>(X82-X$1883)^4</f>
        <v>28274098.310575224</v>
      </c>
      <c r="AI82" s="28">
        <f>(Y82-Y$1883)^4</f>
        <v>257158.67182831556</v>
      </c>
      <c r="AK82" s="27">
        <f t="shared" si="17"/>
        <v>42.229729729729726</v>
      </c>
      <c r="AL82" s="10">
        <f t="shared" si="18"/>
        <v>189.18918918918919</v>
      </c>
      <c r="AM82" s="10">
        <f t="shared" si="19"/>
        <v>324.32432432432432</v>
      </c>
      <c r="AN82" s="28">
        <f t="shared" si="20"/>
        <v>444.25675675675672</v>
      </c>
      <c r="AP82" s="56">
        <f t="shared" si="21"/>
        <v>1.7142857142857142</v>
      </c>
    </row>
    <row r="83" spans="1:42" ht="15" customHeight="1">
      <c r="A83" s="5" t="s">
        <v>23</v>
      </c>
      <c r="B83" s="5" t="s">
        <v>28</v>
      </c>
      <c r="C83" s="5" t="s">
        <v>29</v>
      </c>
      <c r="D83" s="6" t="s">
        <v>235</v>
      </c>
      <c r="E83" s="5" t="s">
        <v>237</v>
      </c>
      <c r="F83" s="5" t="s">
        <v>238</v>
      </c>
      <c r="G83" s="5">
        <v>2002</v>
      </c>
      <c r="H83" s="11">
        <v>7</v>
      </c>
      <c r="I83" s="11">
        <v>50</v>
      </c>
      <c r="J83" s="11">
        <v>132</v>
      </c>
      <c r="K83" s="11">
        <v>148</v>
      </c>
      <c r="O83" s="25" t="s">
        <v>23</v>
      </c>
      <c r="P83" s="5" t="s">
        <v>28</v>
      </c>
      <c r="Q83" s="5" t="s">
        <v>37</v>
      </c>
      <c r="R83" s="6" t="s">
        <v>44</v>
      </c>
      <c r="S83" s="5" t="s">
        <v>159</v>
      </c>
      <c r="T83" s="5" t="s">
        <v>160</v>
      </c>
      <c r="U83" s="5">
        <v>2002</v>
      </c>
      <c r="V83" s="11">
        <v>22</v>
      </c>
      <c r="W83" s="11">
        <v>221</v>
      </c>
      <c r="X83" s="11">
        <v>247</v>
      </c>
      <c r="Y83" s="26">
        <v>378</v>
      </c>
      <c r="Z83" s="10">
        <f t="shared" si="16"/>
        <v>868</v>
      </c>
      <c r="AA83" s="27">
        <f t="shared" si="12"/>
        <v>-24994.935137998757</v>
      </c>
      <c r="AB83" s="10">
        <f t="shared" si="13"/>
        <v>-968.90122682555057</v>
      </c>
      <c r="AC83" s="10">
        <f t="shared" si="14"/>
        <v>-5754.6709726269919</v>
      </c>
      <c r="AD83" s="28">
        <f t="shared" si="15"/>
        <v>790963.93225596892</v>
      </c>
      <c r="AF83" s="27">
        <f>IF(V83 &lt;&gt; "-", (V83-V$1883)^4, "-")</f>
        <v>730806.97793656879</v>
      </c>
      <c r="AG83" s="10">
        <f>(W83-W$1883)^4</f>
        <v>9587.513925381314</v>
      </c>
      <c r="AH83" s="10">
        <f>(X83-X$1883)^4</f>
        <v>103124.21685208527</v>
      </c>
      <c r="AI83" s="28">
        <f>(Y83-Y$1883)^4</f>
        <v>73149086.506917834</v>
      </c>
      <c r="AK83" s="27">
        <f t="shared" si="17"/>
        <v>25.345622119815669</v>
      </c>
      <c r="AL83" s="10">
        <f t="shared" si="18"/>
        <v>254.60829493087556</v>
      </c>
      <c r="AM83" s="10">
        <f t="shared" si="19"/>
        <v>284.56221198156686</v>
      </c>
      <c r="AN83" s="28">
        <f t="shared" si="20"/>
        <v>435.48387096774195</v>
      </c>
      <c r="AP83" s="56">
        <f t="shared" si="21"/>
        <v>1.1176470588235297</v>
      </c>
    </row>
    <row r="84" spans="1:42" ht="15" customHeight="1">
      <c r="A84" s="5" t="s">
        <v>23</v>
      </c>
      <c r="B84" s="5" t="s">
        <v>28</v>
      </c>
      <c r="C84" s="5" t="s">
        <v>29</v>
      </c>
      <c r="D84" s="6" t="s">
        <v>235</v>
      </c>
      <c r="E84" s="5" t="s">
        <v>239</v>
      </c>
      <c r="F84" s="5" t="s">
        <v>240</v>
      </c>
      <c r="G84" s="5">
        <v>2002</v>
      </c>
      <c r="H84" s="11">
        <v>14</v>
      </c>
      <c r="I84" s="11">
        <v>168</v>
      </c>
      <c r="J84" s="11">
        <v>332</v>
      </c>
      <c r="K84" s="11">
        <v>388</v>
      </c>
      <c r="O84" s="25" t="s">
        <v>23</v>
      </c>
      <c r="P84" s="5" t="s">
        <v>28</v>
      </c>
      <c r="Q84" s="5" t="s">
        <v>37</v>
      </c>
      <c r="R84" s="6" t="s">
        <v>44</v>
      </c>
      <c r="S84" s="5" t="s">
        <v>162</v>
      </c>
      <c r="T84" s="5" t="s">
        <v>163</v>
      </c>
      <c r="U84" s="5">
        <v>2002</v>
      </c>
      <c r="V84" s="11">
        <v>9</v>
      </c>
      <c r="W84" s="11">
        <v>93</v>
      </c>
      <c r="X84" s="11">
        <v>117</v>
      </c>
      <c r="Y84" s="26">
        <v>127</v>
      </c>
      <c r="Z84" s="10">
        <f t="shared" si="16"/>
        <v>346</v>
      </c>
      <c r="AA84" s="27">
        <f t="shared" si="12"/>
        <v>-75355.731060442326</v>
      </c>
      <c r="AB84" s="10">
        <f t="shared" si="13"/>
        <v>-2622091.6148038441</v>
      </c>
      <c r="AC84" s="10">
        <f t="shared" si="14"/>
        <v>-3236543.7329128743</v>
      </c>
      <c r="AD84" s="28">
        <f t="shared" si="15"/>
        <v>-3983313.4266005955</v>
      </c>
      <c r="AF84" s="27">
        <f>IF(V84 &lt;&gt; "-", (V84-V$1883)^4, "-")</f>
        <v>3182890.6368016875</v>
      </c>
      <c r="AG84" s="10">
        <f>(W84-W$1883)^4</f>
        <v>361573962.67285907</v>
      </c>
      <c r="AH84" s="10">
        <f>(X84-X$1883)^4</f>
        <v>478749837.50679868</v>
      </c>
      <c r="AI84" s="28">
        <f>(Y84-Y$1883)^4</f>
        <v>631431107.39354455</v>
      </c>
      <c r="AK84" s="27">
        <f t="shared" si="17"/>
        <v>26.01156069364162</v>
      </c>
      <c r="AL84" s="10">
        <f t="shared" si="18"/>
        <v>268.78612716763007</v>
      </c>
      <c r="AM84" s="10">
        <f t="shared" si="19"/>
        <v>338.15028901734104</v>
      </c>
      <c r="AN84" s="28">
        <f t="shared" si="20"/>
        <v>367.05202312138732</v>
      </c>
      <c r="AP84" s="56">
        <f>AM84/AL84</f>
        <v>1.2580645161290323</v>
      </c>
    </row>
    <row r="85" spans="1:42" ht="15" customHeight="1">
      <c r="A85" s="5" t="s">
        <v>23</v>
      </c>
      <c r="B85" s="5" t="s">
        <v>28</v>
      </c>
      <c r="C85" s="5" t="s">
        <v>29</v>
      </c>
      <c r="D85" s="6" t="s">
        <v>235</v>
      </c>
      <c r="E85" s="5" t="s">
        <v>241</v>
      </c>
      <c r="F85" s="5" t="s">
        <v>242</v>
      </c>
      <c r="G85" s="5">
        <v>2002</v>
      </c>
      <c r="H85" s="11">
        <v>30</v>
      </c>
      <c r="I85" s="11">
        <v>128</v>
      </c>
      <c r="J85" s="11">
        <v>147</v>
      </c>
      <c r="K85" s="11">
        <v>85</v>
      </c>
      <c r="O85" s="25" t="s">
        <v>23</v>
      </c>
      <c r="P85" s="5" t="s">
        <v>28</v>
      </c>
      <c r="Q85" s="5" t="s">
        <v>37</v>
      </c>
      <c r="R85" s="6" t="s">
        <v>44</v>
      </c>
      <c r="S85" s="5" t="s">
        <v>165</v>
      </c>
      <c r="T85" s="5" t="s">
        <v>166</v>
      </c>
      <c r="U85" s="5">
        <v>2002</v>
      </c>
      <c r="V85" s="11">
        <v>26</v>
      </c>
      <c r="W85" s="11">
        <v>167</v>
      </c>
      <c r="X85" s="11">
        <v>239</v>
      </c>
      <c r="Y85" s="26">
        <v>331</v>
      </c>
      <c r="Z85" s="10">
        <f t="shared" si="16"/>
        <v>763</v>
      </c>
      <c r="AA85" s="27">
        <f t="shared" si="12"/>
        <v>-16075.898957048272</v>
      </c>
      <c r="AB85" s="10">
        <f t="shared" si="13"/>
        <v>-260858.86250356649</v>
      </c>
      <c r="AC85" s="10">
        <f t="shared" si="14"/>
        <v>-17414.438371728473</v>
      </c>
      <c r="AD85" s="28">
        <f t="shared" si="15"/>
        <v>94078.036277205363</v>
      </c>
      <c r="AF85" s="27">
        <f>IF(V85 &lt;&gt; "-", (V85-V$1883)^4, "-")</f>
        <v>405726.79511103028</v>
      </c>
      <c r="AG85" s="10">
        <f>(W85-W$1883)^4</f>
        <v>16667640.635316262</v>
      </c>
      <c r="AH85" s="10">
        <f>(X85-X$1883)^4</f>
        <v>451383.79507329507</v>
      </c>
      <c r="AI85" s="28">
        <f>(Y85-Y$1883)^4</f>
        <v>4278757.3502761591</v>
      </c>
      <c r="AK85" s="27">
        <f t="shared" si="17"/>
        <v>34.076015727391876</v>
      </c>
      <c r="AL85" s="10">
        <f t="shared" si="18"/>
        <v>218.87287024901701</v>
      </c>
      <c r="AM85" s="10">
        <f t="shared" si="19"/>
        <v>313.23722149410219</v>
      </c>
      <c r="AN85" s="28">
        <f t="shared" si="20"/>
        <v>433.8138925294889</v>
      </c>
      <c r="AP85" s="56">
        <f>AM85/AL85</f>
        <v>1.4311377245508983</v>
      </c>
    </row>
    <row r="86" spans="1:42" ht="15" customHeight="1">
      <c r="A86" s="5" t="s">
        <v>23</v>
      </c>
      <c r="B86" s="5" t="s">
        <v>28</v>
      </c>
      <c r="C86" s="5" t="s">
        <v>29</v>
      </c>
      <c r="D86" s="6" t="s">
        <v>235</v>
      </c>
      <c r="E86" s="5" t="s">
        <v>243</v>
      </c>
      <c r="F86" s="5" t="s">
        <v>244</v>
      </c>
      <c r="G86" s="5">
        <v>2002</v>
      </c>
      <c r="H86" s="11">
        <v>32</v>
      </c>
      <c r="I86" s="11">
        <v>323</v>
      </c>
      <c r="J86" s="11">
        <v>518</v>
      </c>
      <c r="K86" s="11">
        <v>553</v>
      </c>
      <c r="O86" s="25" t="s">
        <v>23</v>
      </c>
      <c r="P86" s="5" t="s">
        <v>28</v>
      </c>
      <c r="Q86" s="5" t="s">
        <v>37</v>
      </c>
      <c r="R86" s="6" t="s">
        <v>44</v>
      </c>
      <c r="S86" s="5" t="s">
        <v>168</v>
      </c>
      <c r="T86" s="5" t="s">
        <v>169</v>
      </c>
      <c r="U86" s="5">
        <v>2002</v>
      </c>
      <c r="V86" s="11">
        <v>4</v>
      </c>
      <c r="W86" s="11">
        <v>48</v>
      </c>
      <c r="X86" s="11">
        <v>90</v>
      </c>
      <c r="Y86" s="26">
        <v>133</v>
      </c>
      <c r="Z86" s="10">
        <f t="shared" si="16"/>
        <v>275</v>
      </c>
      <c r="AA86" s="27">
        <f t="shared" si="12"/>
        <v>-105409.58265998808</v>
      </c>
      <c r="AB86" s="10">
        <f t="shared" si="13"/>
        <v>-6117968.489379622</v>
      </c>
      <c r="AC86" s="10">
        <f t="shared" si="14"/>
        <v>-5352036.5425609211</v>
      </c>
      <c r="AD86" s="28">
        <f t="shared" si="15"/>
        <v>-3547908.2118881415</v>
      </c>
      <c r="AF86" s="27">
        <f>IF(V86 &lt;&gt; "-", (V86-V$1883)^4, "-")</f>
        <v>4979359.2233520132</v>
      </c>
      <c r="AG86" s="10">
        <f>(W86-W$1883)^4</f>
        <v>1118947338.8540633</v>
      </c>
      <c r="AH86" s="10">
        <f>(X86-X$1883)^4</f>
        <v>936178709.1529479</v>
      </c>
      <c r="AI86" s="28">
        <f>(Y86-Y$1883)^4</f>
        <v>541123631.96639395</v>
      </c>
      <c r="AK86" s="27">
        <f t="shared" si="17"/>
        <v>14.545454545454545</v>
      </c>
      <c r="AL86" s="10">
        <f t="shared" si="18"/>
        <v>174.54545454545456</v>
      </c>
      <c r="AM86" s="10">
        <f t="shared" si="19"/>
        <v>327.27272727272725</v>
      </c>
      <c r="AN86" s="28">
        <f t="shared" si="20"/>
        <v>483.63636363636363</v>
      </c>
      <c r="AP86" s="56">
        <f>AM86/AL86</f>
        <v>1.8749999999999998</v>
      </c>
    </row>
    <row r="87" spans="1:42" ht="15" customHeight="1">
      <c r="A87" s="5" t="s">
        <v>23</v>
      </c>
      <c r="B87" s="5" t="s">
        <v>28</v>
      </c>
      <c r="C87" s="5" t="s">
        <v>29</v>
      </c>
      <c r="D87" s="6" t="s">
        <v>235</v>
      </c>
      <c r="E87" s="5" t="s">
        <v>245</v>
      </c>
      <c r="F87" s="5" t="s">
        <v>246</v>
      </c>
      <c r="G87" s="5">
        <v>2002</v>
      </c>
      <c r="H87" s="11">
        <v>30</v>
      </c>
      <c r="I87" s="11">
        <v>173</v>
      </c>
      <c r="J87" s="11">
        <v>150</v>
      </c>
      <c r="K87" s="11">
        <v>167</v>
      </c>
      <c r="O87" s="25" t="s">
        <v>23</v>
      </c>
      <c r="P87" s="5" t="s">
        <v>28</v>
      </c>
      <c r="Q87" s="5" t="s">
        <v>37</v>
      </c>
      <c r="R87" s="6" t="s">
        <v>44</v>
      </c>
      <c r="S87" s="5" t="s">
        <v>171</v>
      </c>
      <c r="T87" s="5" t="s">
        <v>172</v>
      </c>
      <c r="U87" s="5">
        <v>2002</v>
      </c>
      <c r="V87" s="11">
        <v>23</v>
      </c>
      <c r="W87" s="11">
        <v>162</v>
      </c>
      <c r="X87" s="11">
        <v>213</v>
      </c>
      <c r="Y87" s="26">
        <v>242</v>
      </c>
      <c r="Z87" s="10">
        <f t="shared" si="16"/>
        <v>640</v>
      </c>
      <c r="AA87" s="27">
        <f t="shared" si="12"/>
        <v>-22517.03226921786</v>
      </c>
      <c r="AB87" s="10">
        <f t="shared" si="13"/>
        <v>-327015.03863191867</v>
      </c>
      <c r="AC87" s="10">
        <f t="shared" si="14"/>
        <v>-139960.75884170146</v>
      </c>
      <c r="AD87" s="28">
        <f t="shared" si="15"/>
        <v>-82421.131716454649</v>
      </c>
      <c r="AF87" s="27">
        <f>IF(V87 &lt;&gt; "-", (V87-V$1883)^4, "-")</f>
        <v>635840.51952736743</v>
      </c>
      <c r="AG87" s="10">
        <f>(W87-W$1883)^4</f>
        <v>22529780.835703611</v>
      </c>
      <c r="AH87" s="10">
        <f>(X87-X$1883)^4</f>
        <v>7266775.0764093809</v>
      </c>
      <c r="AI87" s="28">
        <f>(Y87-Y$1883)^4</f>
        <v>3586890.327969972</v>
      </c>
      <c r="AK87" s="27">
        <f t="shared" si="17"/>
        <v>35.9375</v>
      </c>
      <c r="AL87" s="10">
        <f t="shared" si="18"/>
        <v>253.125</v>
      </c>
      <c r="AM87" s="10">
        <f t="shared" si="19"/>
        <v>332.8125</v>
      </c>
      <c r="AN87" s="28">
        <f t="shared" si="20"/>
        <v>378.125</v>
      </c>
      <c r="AP87" s="56">
        <f t="shared" si="21"/>
        <v>1.3148148148148149</v>
      </c>
    </row>
    <row r="88" spans="1:42" ht="15" customHeight="1">
      <c r="A88" s="5" t="s">
        <v>23</v>
      </c>
      <c r="B88" s="5" t="s">
        <v>28</v>
      </c>
      <c r="C88" s="5" t="s">
        <v>29</v>
      </c>
      <c r="D88" s="6" t="s">
        <v>235</v>
      </c>
      <c r="E88" s="5" t="s">
        <v>247</v>
      </c>
      <c r="F88" s="5" t="s">
        <v>248</v>
      </c>
      <c r="G88" s="5">
        <v>2002</v>
      </c>
      <c r="H88" s="11">
        <v>11</v>
      </c>
      <c r="I88" s="11">
        <v>79</v>
      </c>
      <c r="J88" s="11">
        <v>123</v>
      </c>
      <c r="K88" s="11">
        <v>139</v>
      </c>
      <c r="O88" s="25" t="s">
        <v>23</v>
      </c>
      <c r="P88" s="5" t="s">
        <v>28</v>
      </c>
      <c r="Q88" s="5" t="s">
        <v>37</v>
      </c>
      <c r="R88" s="6" t="s">
        <v>44</v>
      </c>
      <c r="S88" s="5" t="s">
        <v>174</v>
      </c>
      <c r="T88" s="5" t="s">
        <v>175</v>
      </c>
      <c r="U88" s="5">
        <v>2002</v>
      </c>
      <c r="V88" s="11">
        <v>5</v>
      </c>
      <c r="W88" s="11">
        <v>36</v>
      </c>
      <c r="X88" s="11">
        <v>91</v>
      </c>
      <c r="Y88" s="26">
        <v>112</v>
      </c>
      <c r="Z88" s="10">
        <f t="shared" si="16"/>
        <v>244</v>
      </c>
      <c r="AA88" s="27">
        <f t="shared" si="12"/>
        <v>-98855.953908687909</v>
      </c>
      <c r="AB88" s="10">
        <f t="shared" si="13"/>
        <v>-7402931.3630210701</v>
      </c>
      <c r="AC88" s="10">
        <f t="shared" si="14"/>
        <v>-5260769.190064786</v>
      </c>
      <c r="AD88" s="28">
        <f t="shared" si="15"/>
        <v>-5224461.9768191418</v>
      </c>
      <c r="AF88" s="27">
        <f>IF(V88 &lt;&gt; "-", (V88-V$1883)^4, "-")</f>
        <v>4570921.6266198922</v>
      </c>
      <c r="AG88" s="10">
        <f>(W88-W$1883)^4</f>
        <v>1442796113.3488653</v>
      </c>
      <c r="AH88" s="10">
        <f>(X88-X$1883)^4</f>
        <v>914953446.52787459</v>
      </c>
      <c r="AI88" s="28">
        <f>(Y88-Y$1883)^4</f>
        <v>906543740.82872653</v>
      </c>
      <c r="AK88" s="27">
        <f t="shared" si="17"/>
        <v>20.491803278688522</v>
      </c>
      <c r="AL88" s="10">
        <f t="shared" si="18"/>
        <v>147.54098360655738</v>
      </c>
      <c r="AM88" s="10">
        <f t="shared" si="19"/>
        <v>372.95081967213116</v>
      </c>
      <c r="AN88" s="28">
        <f t="shared" si="20"/>
        <v>459.01639344262298</v>
      </c>
      <c r="AP88" s="56">
        <f t="shared" si="21"/>
        <v>2.5277777777777777</v>
      </c>
    </row>
    <row r="89" spans="1:42" ht="15" customHeight="1">
      <c r="A89" s="5" t="s">
        <v>23</v>
      </c>
      <c r="B89" s="5" t="s">
        <v>28</v>
      </c>
      <c r="C89" s="5" t="s">
        <v>29</v>
      </c>
      <c r="D89" s="6" t="s">
        <v>235</v>
      </c>
      <c r="E89" s="5" t="s">
        <v>249</v>
      </c>
      <c r="F89" s="5" t="s">
        <v>250</v>
      </c>
      <c r="G89" s="5">
        <v>2002</v>
      </c>
      <c r="H89" s="11">
        <v>24</v>
      </c>
      <c r="I89" s="11">
        <v>157</v>
      </c>
      <c r="J89" s="11">
        <v>236</v>
      </c>
      <c r="K89" s="11">
        <v>263</v>
      </c>
      <c r="O89" s="25" t="s">
        <v>23</v>
      </c>
      <c r="P89" s="5" t="s">
        <v>28</v>
      </c>
      <c r="Q89" s="5" t="s">
        <v>37</v>
      </c>
      <c r="R89" s="6" t="s">
        <v>44</v>
      </c>
      <c r="S89" s="5" t="s">
        <v>177</v>
      </c>
      <c r="T89" s="5" t="s">
        <v>178</v>
      </c>
      <c r="U89" s="5">
        <v>2002</v>
      </c>
      <c r="V89" s="11">
        <v>9</v>
      </c>
      <c r="W89" s="11">
        <v>50</v>
      </c>
      <c r="X89" s="11">
        <v>100</v>
      </c>
      <c r="Y89" s="26">
        <v>146</v>
      </c>
      <c r="Z89" s="10">
        <f t="shared" si="16"/>
        <v>305</v>
      </c>
      <c r="AA89" s="27">
        <f t="shared" si="12"/>
        <v>-75355.731060442326</v>
      </c>
      <c r="AB89" s="10">
        <f t="shared" si="13"/>
        <v>-5919451.2109244606</v>
      </c>
      <c r="AC89" s="10">
        <f t="shared" si="14"/>
        <v>-4485601.441669778</v>
      </c>
      <c r="AD89" s="28">
        <f t="shared" si="15"/>
        <v>-2715817.8715001736</v>
      </c>
      <c r="AF89" s="27">
        <f>IF(V89 &lt;&gt; "-", (V89-V$1883)^4, "-")</f>
        <v>3182890.6368016875</v>
      </c>
      <c r="AG89" s="10">
        <f>(W89-W$1883)^4</f>
        <v>1070800570.3767489</v>
      </c>
      <c r="AH89" s="10">
        <f>(X89-X$1883)^4</f>
        <v>739765789.64663172</v>
      </c>
      <c r="AI89" s="28">
        <f>(Y89-Y$1883)^4</f>
        <v>378908361.55601615</v>
      </c>
      <c r="AK89" s="27">
        <f t="shared" si="17"/>
        <v>29.508196721311478</v>
      </c>
      <c r="AL89" s="10">
        <f t="shared" si="18"/>
        <v>163.93442622950818</v>
      </c>
      <c r="AM89" s="10">
        <f t="shared" si="19"/>
        <v>327.86885245901635</v>
      </c>
      <c r="AN89" s="28">
        <f t="shared" si="20"/>
        <v>478.68852459016392</v>
      </c>
      <c r="AP89" s="56">
        <f t="shared" si="21"/>
        <v>2</v>
      </c>
    </row>
    <row r="90" spans="1:42" ht="15" customHeight="1">
      <c r="A90" s="5" t="s">
        <v>23</v>
      </c>
      <c r="B90" s="5" t="s">
        <v>28</v>
      </c>
      <c r="C90" s="5" t="s">
        <v>29</v>
      </c>
      <c r="D90" s="6" t="s">
        <v>235</v>
      </c>
      <c r="E90" s="5" t="s">
        <v>251</v>
      </c>
      <c r="F90" s="5" t="s">
        <v>252</v>
      </c>
      <c r="G90" s="5">
        <v>2002</v>
      </c>
      <c r="H90" s="11">
        <v>12</v>
      </c>
      <c r="I90" s="11">
        <v>94</v>
      </c>
      <c r="J90" s="11">
        <v>157</v>
      </c>
      <c r="K90" s="11">
        <v>171</v>
      </c>
      <c r="O90" s="25" t="s">
        <v>23</v>
      </c>
      <c r="P90" s="5" t="s">
        <v>28</v>
      </c>
      <c r="Q90" s="5" t="s">
        <v>37</v>
      </c>
      <c r="R90" s="6" t="s">
        <v>44</v>
      </c>
      <c r="S90" s="5" t="s">
        <v>179</v>
      </c>
      <c r="T90" s="5" t="s">
        <v>180</v>
      </c>
      <c r="U90" s="5">
        <v>2002</v>
      </c>
      <c r="V90" s="11">
        <v>1</v>
      </c>
      <c r="W90" s="11">
        <v>15</v>
      </c>
      <c r="X90" s="11">
        <v>20</v>
      </c>
      <c r="Y90" s="26">
        <v>34</v>
      </c>
      <c r="Z90" s="10">
        <f t="shared" si="16"/>
        <v>70</v>
      </c>
      <c r="AA90" s="27">
        <f t="shared" si="12"/>
        <v>-126795.04420806172</v>
      </c>
      <c r="AB90" s="10">
        <f t="shared" si="13"/>
        <v>-10063040.603899335</v>
      </c>
      <c r="AC90" s="10">
        <f t="shared" si="14"/>
        <v>-14691739.746500513</v>
      </c>
      <c r="AD90" s="28">
        <f t="shared" si="15"/>
        <v>-15911558.26168566</v>
      </c>
      <c r="AF90" s="27">
        <f>IF(V90 &lt;&gt; "-", (V90-V$1883)^4, "-")</f>
        <v>6369955.1216190513</v>
      </c>
      <c r="AG90" s="10">
        <f>(W90-W$1883)^4</f>
        <v>2172562605.2525625</v>
      </c>
      <c r="AH90" s="10">
        <f>(X90-X$1883)^4</f>
        <v>3598302208.4654007</v>
      </c>
      <c r="AI90" s="28">
        <f>(Y90-Y$1883)^4</f>
        <v>4002060206.3682799</v>
      </c>
      <c r="AK90" s="27">
        <f t="shared" si="17"/>
        <v>14.285714285714285</v>
      </c>
      <c r="AL90" s="10">
        <f t="shared" si="18"/>
        <v>214.28571428571428</v>
      </c>
      <c r="AM90" s="10">
        <f t="shared" si="19"/>
        <v>285.71428571428572</v>
      </c>
      <c r="AN90" s="28">
        <f t="shared" si="20"/>
        <v>485.71428571428572</v>
      </c>
      <c r="AP90" s="56">
        <f t="shared" si="21"/>
        <v>1.3333333333333335</v>
      </c>
    </row>
    <row r="91" spans="1:42" ht="15" customHeight="1">
      <c r="A91" s="5" t="s">
        <v>23</v>
      </c>
      <c r="B91" s="5" t="s">
        <v>28</v>
      </c>
      <c r="C91" s="5" t="s">
        <v>29</v>
      </c>
      <c r="D91" s="6" t="s">
        <v>235</v>
      </c>
      <c r="E91" s="5" t="s">
        <v>253</v>
      </c>
      <c r="F91" s="5" t="s">
        <v>254</v>
      </c>
      <c r="G91" s="5">
        <v>2002</v>
      </c>
      <c r="H91" s="11">
        <v>18</v>
      </c>
      <c r="I91" s="11">
        <v>103</v>
      </c>
      <c r="J91" s="11">
        <v>130</v>
      </c>
      <c r="K91" s="11">
        <v>148</v>
      </c>
      <c r="O91" s="25" t="s">
        <v>23</v>
      </c>
      <c r="P91" s="5" t="s">
        <v>28</v>
      </c>
      <c r="Q91" s="5" t="s">
        <v>37</v>
      </c>
      <c r="R91" s="6" t="s">
        <v>44</v>
      </c>
      <c r="S91" s="5" t="s">
        <v>181</v>
      </c>
      <c r="T91" s="5" t="s">
        <v>182</v>
      </c>
      <c r="U91" s="5">
        <v>2002</v>
      </c>
      <c r="V91" s="11">
        <v>11</v>
      </c>
      <c r="W91" s="11">
        <v>48</v>
      </c>
      <c r="X91" s="11">
        <v>71</v>
      </c>
      <c r="Y91" s="26">
        <v>97</v>
      </c>
      <c r="Z91" s="10">
        <f t="shared" si="16"/>
        <v>227</v>
      </c>
      <c r="AA91" s="27">
        <f t="shared" si="12"/>
        <v>-65150.194930492646</v>
      </c>
      <c r="AB91" s="10">
        <f t="shared" si="13"/>
        <v>-6117968.489379622</v>
      </c>
      <c r="AC91" s="10">
        <f t="shared" si="14"/>
        <v>-7292365.1416172329</v>
      </c>
      <c r="AD91" s="28">
        <f t="shared" si="15"/>
        <v>-6699861.260519702</v>
      </c>
      <c r="AF91" s="27">
        <f>IF(V91 &lt;&gt; "-", (V91-V$1883)^4, "-")</f>
        <v>2621526.7440798022</v>
      </c>
      <c r="AG91" s="10">
        <f>(W91-W$1883)^4</f>
        <v>1118947338.8540633</v>
      </c>
      <c r="AH91" s="10">
        <f>(X91-X$1883)^4</f>
        <v>1414136098.3687732</v>
      </c>
      <c r="AI91" s="28">
        <f>(Y91-Y$1883)^4</f>
        <v>1263051559.2814815</v>
      </c>
      <c r="AK91" s="27">
        <f t="shared" si="17"/>
        <v>48.458149779735685</v>
      </c>
      <c r="AL91" s="10">
        <f t="shared" si="18"/>
        <v>211.45374449339207</v>
      </c>
      <c r="AM91" s="10">
        <f t="shared" si="19"/>
        <v>312.77533039647574</v>
      </c>
      <c r="AN91" s="28">
        <f t="shared" si="20"/>
        <v>427.31277533039645</v>
      </c>
      <c r="AP91" s="56">
        <f t="shared" si="21"/>
        <v>1.4791666666666665</v>
      </c>
    </row>
    <row r="92" spans="1:42" ht="15" customHeight="1">
      <c r="A92" s="5" t="s">
        <v>23</v>
      </c>
      <c r="B92" s="5" t="s">
        <v>28</v>
      </c>
      <c r="C92" s="5" t="s">
        <v>29</v>
      </c>
      <c r="D92" s="6" t="s">
        <v>235</v>
      </c>
      <c r="E92" s="5" t="s">
        <v>255</v>
      </c>
      <c r="F92" s="5" t="s">
        <v>256</v>
      </c>
      <c r="G92" s="5">
        <v>2002</v>
      </c>
      <c r="H92" s="11">
        <v>50</v>
      </c>
      <c r="I92" s="11">
        <v>300</v>
      </c>
      <c r="J92" s="11">
        <v>588</v>
      </c>
      <c r="K92" s="11">
        <v>473</v>
      </c>
      <c r="O92" s="25" t="s">
        <v>23</v>
      </c>
      <c r="P92" s="5" t="s">
        <v>28</v>
      </c>
      <c r="Q92" s="5" t="s">
        <v>37</v>
      </c>
      <c r="R92" s="6" t="s">
        <v>44</v>
      </c>
      <c r="S92" s="5" t="s">
        <v>183</v>
      </c>
      <c r="T92" s="5" t="s">
        <v>184</v>
      </c>
      <c r="U92" s="5">
        <v>2002</v>
      </c>
      <c r="V92" s="11">
        <v>3</v>
      </c>
      <c r="W92" s="11">
        <v>40</v>
      </c>
      <c r="X92" s="11">
        <v>88</v>
      </c>
      <c r="Y92" s="26">
        <v>109</v>
      </c>
      <c r="Z92" s="10">
        <f t="shared" si="16"/>
        <v>240</v>
      </c>
      <c r="AA92" s="27">
        <f t="shared" si="12"/>
        <v>-112246.64062698378</v>
      </c>
      <c r="AB92" s="10">
        <f t="shared" si="13"/>
        <v>-6956412.4617290664</v>
      </c>
      <c r="AC92" s="10">
        <f t="shared" si="14"/>
        <v>-5537725.8091578707</v>
      </c>
      <c r="AD92" s="28">
        <f t="shared" si="15"/>
        <v>-5500153.7748806924</v>
      </c>
      <c r="AF92" s="27">
        <f>IF(V92 &lt;&gt; "-", (V92-V$1883)^4, "-")</f>
        <v>5414576.1935207229</v>
      </c>
      <c r="AG92" s="10">
        <f>(W92-W$1883)^4</f>
        <v>1327946053.3420794</v>
      </c>
      <c r="AH92" s="10">
        <f>(X92-X$1883)^4</f>
        <v>979734943.83839655</v>
      </c>
      <c r="AI92" s="28">
        <f>(Y92-Y$1883)^4</f>
        <v>970881984.30958629</v>
      </c>
      <c r="AK92" s="27">
        <f t="shared" si="17"/>
        <v>12.5</v>
      </c>
      <c r="AL92" s="10">
        <f t="shared" si="18"/>
        <v>166.66666666666666</v>
      </c>
      <c r="AM92" s="10">
        <f t="shared" si="19"/>
        <v>366.66666666666663</v>
      </c>
      <c r="AN92" s="28">
        <f t="shared" si="20"/>
        <v>454.16666666666669</v>
      </c>
      <c r="AP92" s="56">
        <f t="shared" si="21"/>
        <v>2.1999999999999997</v>
      </c>
    </row>
    <row r="93" spans="1:42" ht="15" customHeight="1">
      <c r="A93" s="5" t="s">
        <v>23</v>
      </c>
      <c r="B93" s="5" t="s">
        <v>28</v>
      </c>
      <c r="C93" s="5" t="s">
        <v>29</v>
      </c>
      <c r="D93" s="6" t="s">
        <v>235</v>
      </c>
      <c r="E93" s="5" t="s">
        <v>257</v>
      </c>
      <c r="F93" s="5" t="s">
        <v>258</v>
      </c>
      <c r="G93" s="5">
        <v>2002</v>
      </c>
      <c r="H93" s="11">
        <v>8</v>
      </c>
      <c r="I93" s="11">
        <v>83</v>
      </c>
      <c r="J93" s="11">
        <v>127</v>
      </c>
      <c r="K93" s="11">
        <v>156</v>
      </c>
      <c r="O93" s="25" t="s">
        <v>23</v>
      </c>
      <c r="P93" s="5" t="s">
        <v>28</v>
      </c>
      <c r="Q93" s="5" t="s">
        <v>37</v>
      </c>
      <c r="R93" s="6" t="s">
        <v>44</v>
      </c>
      <c r="S93" s="5" t="s">
        <v>185</v>
      </c>
      <c r="T93" s="5" t="s">
        <v>186</v>
      </c>
      <c r="U93" s="5">
        <v>2002</v>
      </c>
      <c r="V93" s="11">
        <v>3</v>
      </c>
      <c r="W93" s="11">
        <v>28</v>
      </c>
      <c r="X93" s="11">
        <v>45</v>
      </c>
      <c r="Y93" s="26">
        <v>80</v>
      </c>
      <c r="Z93" s="10">
        <f t="shared" si="16"/>
        <v>156</v>
      </c>
      <c r="AA93" s="27">
        <f t="shared" si="12"/>
        <v>-112246.64062698378</v>
      </c>
      <c r="AB93" s="10">
        <f t="shared" si="13"/>
        <v>-8352482.9958396358</v>
      </c>
      <c r="AC93" s="10">
        <f t="shared" si="14"/>
        <v>-10636401.158501679</v>
      </c>
      <c r="AD93" s="28">
        <f t="shared" si="15"/>
        <v>-8680731.5576341525</v>
      </c>
      <c r="AF93" s="27">
        <f>IF(V93 &lt;&gt; "-", (V93-V$1883)^4, "-")</f>
        <v>5414576.1935207229</v>
      </c>
      <c r="AG93" s="10">
        <f>(W93-W$1883)^4</f>
        <v>1694679074.3609138</v>
      </c>
      <c r="AH93" s="10">
        <f>(X93-X$1883)^4</f>
        <v>2339158291.001194</v>
      </c>
      <c r="AI93" s="28">
        <f>(Y93-Y$1883)^4</f>
        <v>1784055805.7970877</v>
      </c>
      <c r="AK93" s="27">
        <f t="shared" si="17"/>
        <v>19.230769230769234</v>
      </c>
      <c r="AL93" s="10">
        <f t="shared" si="18"/>
        <v>179.48717948717947</v>
      </c>
      <c r="AM93" s="10">
        <f t="shared" si="19"/>
        <v>288.46153846153845</v>
      </c>
      <c r="AN93" s="28">
        <f t="shared" si="20"/>
        <v>512.82051282051282</v>
      </c>
      <c r="AP93" s="56">
        <f t="shared" si="21"/>
        <v>1.6071428571428572</v>
      </c>
    </row>
    <row r="94" spans="1:42" ht="15" customHeight="1">
      <c r="A94" s="5" t="s">
        <v>23</v>
      </c>
      <c r="B94" s="5" t="s">
        <v>28</v>
      </c>
      <c r="C94" s="5" t="s">
        <v>89</v>
      </c>
      <c r="D94" s="6" t="s">
        <v>44</v>
      </c>
      <c r="E94" s="6" t="s">
        <v>26</v>
      </c>
      <c r="F94" s="5" t="s">
        <v>259</v>
      </c>
      <c r="G94" s="5">
        <v>2002</v>
      </c>
      <c r="H94" s="11">
        <v>272</v>
      </c>
      <c r="I94" s="11">
        <v>1923</v>
      </c>
      <c r="J94" s="11">
        <v>2789</v>
      </c>
      <c r="K94" s="11">
        <v>2646</v>
      </c>
      <c r="O94" s="25" t="s">
        <v>23</v>
      </c>
      <c r="P94" s="5" t="s">
        <v>28</v>
      </c>
      <c r="Q94" s="5" t="s">
        <v>46</v>
      </c>
      <c r="R94" s="6" t="s">
        <v>44</v>
      </c>
      <c r="S94" s="5" t="s">
        <v>188</v>
      </c>
      <c r="T94" s="5" t="s">
        <v>189</v>
      </c>
      <c r="U94" s="5">
        <v>2002</v>
      </c>
      <c r="V94" s="11">
        <v>4</v>
      </c>
      <c r="W94" s="11">
        <v>24</v>
      </c>
      <c r="X94" s="11">
        <v>60</v>
      </c>
      <c r="Y94" s="26">
        <v>162</v>
      </c>
      <c r="Z94" s="10">
        <f t="shared" si="16"/>
        <v>250</v>
      </c>
      <c r="AA94" s="27">
        <f t="shared" si="12"/>
        <v>-105409.58265998808</v>
      </c>
      <c r="AB94" s="10">
        <f t="shared" si="13"/>
        <v>-8856283.7273661979</v>
      </c>
      <c r="AC94" s="10">
        <f t="shared" si="14"/>
        <v>-8605054.1661704052</v>
      </c>
      <c r="AD94" s="28">
        <f t="shared" si="15"/>
        <v>-1884525.217409601</v>
      </c>
      <c r="AF94" s="27">
        <f>IF(V94 &lt;&gt; "-", (V94-V$1883)^4, "-")</f>
        <v>4979359.2233520132</v>
      </c>
      <c r="AG94" s="10">
        <f>(W94-W$1883)^4</f>
        <v>1832322981.5553448</v>
      </c>
      <c r="AH94" s="10">
        <f>(X94-X$1883)^4</f>
        <v>1763348466.8627865</v>
      </c>
      <c r="AI94" s="28">
        <f>(Y94-Y$1883)^4</f>
        <v>232774786.86548468</v>
      </c>
      <c r="AK94" s="27">
        <f t="shared" si="17"/>
        <v>16</v>
      </c>
      <c r="AL94" s="10">
        <f t="shared" si="18"/>
        <v>96</v>
      </c>
      <c r="AM94" s="10">
        <f t="shared" si="19"/>
        <v>240</v>
      </c>
      <c r="AN94" s="28">
        <f t="shared" si="20"/>
        <v>648</v>
      </c>
      <c r="AP94" s="56">
        <f t="shared" si="21"/>
        <v>2.5</v>
      </c>
    </row>
    <row r="95" spans="1:42" ht="15" customHeight="1">
      <c r="A95" s="5" t="s">
        <v>23</v>
      </c>
      <c r="B95" s="5" t="s">
        <v>28</v>
      </c>
      <c r="C95" s="5" t="s">
        <v>89</v>
      </c>
      <c r="D95" s="6" t="s">
        <v>44</v>
      </c>
      <c r="E95" s="5" t="s">
        <v>260</v>
      </c>
      <c r="F95" s="5" t="s">
        <v>261</v>
      </c>
      <c r="G95" s="5">
        <v>2002</v>
      </c>
      <c r="H95" s="11">
        <v>30</v>
      </c>
      <c r="I95" s="11">
        <v>168</v>
      </c>
      <c r="J95" s="11">
        <v>364</v>
      </c>
      <c r="K95" s="11">
        <v>305</v>
      </c>
      <c r="O95" s="25" t="s">
        <v>23</v>
      </c>
      <c r="P95" s="5" t="s">
        <v>28</v>
      </c>
      <c r="Q95" s="5" t="s">
        <v>46</v>
      </c>
      <c r="R95" s="6" t="s">
        <v>44</v>
      </c>
      <c r="S95" s="5" t="s">
        <v>190</v>
      </c>
      <c r="T95" s="5" t="s">
        <v>191</v>
      </c>
      <c r="U95" s="5">
        <v>2002</v>
      </c>
      <c r="V95" s="11">
        <v>34</v>
      </c>
      <c r="W95" s="11">
        <v>150</v>
      </c>
      <c r="X95" s="11">
        <v>298</v>
      </c>
      <c r="Y95" s="26">
        <v>302</v>
      </c>
      <c r="Z95" s="10">
        <f t="shared" si="16"/>
        <v>784</v>
      </c>
      <c r="AA95" s="27">
        <f t="shared" si="12"/>
        <v>-5122.4289485320642</v>
      </c>
      <c r="AB95" s="10">
        <f t="shared" si="13"/>
        <v>-529381.75058840425</v>
      </c>
      <c r="AC95" s="10">
        <f t="shared" si="14"/>
        <v>36198.701449489337</v>
      </c>
      <c r="AD95" s="28">
        <f t="shared" si="15"/>
        <v>4476.57422246243</v>
      </c>
      <c r="AF95" s="27">
        <f>IF(V95 &lt;&gt; "-", (V95-V$1883)^4, "-")</f>
        <v>88301.468100446233</v>
      </c>
      <c r="AG95" s="10">
        <f>(W95-W$1883)^4</f>
        <v>42824465.814176641</v>
      </c>
      <c r="AH95" s="10">
        <f>(X95-X$1883)^4</f>
        <v>1197449.8168745502</v>
      </c>
      <c r="AI95" s="28">
        <f>(Y95-Y$1883)^4</f>
        <v>73778.142935636337</v>
      </c>
      <c r="AK95" s="27">
        <f t="shared" si="17"/>
        <v>43.367346938775512</v>
      </c>
      <c r="AL95" s="10">
        <f t="shared" si="18"/>
        <v>191.32653061224488</v>
      </c>
      <c r="AM95" s="10">
        <f t="shared" si="19"/>
        <v>380.10204081632656</v>
      </c>
      <c r="AN95" s="28">
        <f t="shared" si="20"/>
        <v>385.20408163265307</v>
      </c>
      <c r="AP95" s="56">
        <f t="shared" si="21"/>
        <v>1.986666666666667</v>
      </c>
    </row>
    <row r="96" spans="1:42" ht="15" customHeight="1">
      <c r="A96" s="5" t="s">
        <v>23</v>
      </c>
      <c r="B96" s="5" t="s">
        <v>28</v>
      </c>
      <c r="C96" s="5" t="s">
        <v>89</v>
      </c>
      <c r="D96" s="6" t="s">
        <v>44</v>
      </c>
      <c r="E96" s="5" t="s">
        <v>262</v>
      </c>
      <c r="F96" s="5" t="s">
        <v>263</v>
      </c>
      <c r="G96" s="5">
        <v>2002</v>
      </c>
      <c r="H96" s="11">
        <v>9</v>
      </c>
      <c r="I96" s="11">
        <v>99</v>
      </c>
      <c r="J96" s="11">
        <v>158</v>
      </c>
      <c r="K96" s="11">
        <v>238</v>
      </c>
      <c r="O96" s="25" t="s">
        <v>23</v>
      </c>
      <c r="P96" s="5" t="s">
        <v>28</v>
      </c>
      <c r="Q96" s="5" t="s">
        <v>46</v>
      </c>
      <c r="R96" s="6" t="s">
        <v>44</v>
      </c>
      <c r="S96" s="5" t="s">
        <v>192</v>
      </c>
      <c r="T96" s="5" t="s">
        <v>193</v>
      </c>
      <c r="U96" s="5">
        <v>2002</v>
      </c>
      <c r="V96" s="11">
        <v>18</v>
      </c>
      <c r="W96" s="11">
        <v>145</v>
      </c>
      <c r="X96" s="11">
        <v>243</v>
      </c>
      <c r="Y96" s="26">
        <v>362</v>
      </c>
      <c r="Z96" s="10">
        <f t="shared" si="16"/>
        <v>768</v>
      </c>
      <c r="AA96" s="27">
        <f t="shared" si="12"/>
        <v>-36720.838770077491</v>
      </c>
      <c r="AB96" s="10">
        <f t="shared" si="13"/>
        <v>-633734.5010904565</v>
      </c>
      <c r="AC96" s="10">
        <f t="shared" si="14"/>
        <v>-10532.390393030344</v>
      </c>
      <c r="AD96" s="28">
        <f t="shared" si="15"/>
        <v>447362.54444914305</v>
      </c>
      <c r="AF96" s="27">
        <f>IF(V96 &lt;&gt; "-", (V96-V$1883)^4, "-")</f>
        <v>1220534.679266341</v>
      </c>
      <c r="AG96" s="10">
        <f>(W96-W$1883)^4</f>
        <v>54434779.519997746</v>
      </c>
      <c r="AH96" s="10">
        <f>(X96-X$1883)^4</f>
        <v>230870.93636628427</v>
      </c>
      <c r="AI96" s="28">
        <f>(Y96-Y$1883)^4</f>
        <v>34214707.097773023</v>
      </c>
      <c r="AK96" s="27">
        <f t="shared" si="17"/>
        <v>23.4375</v>
      </c>
      <c r="AL96" s="10">
        <f t="shared" si="18"/>
        <v>188.80208333333334</v>
      </c>
      <c r="AM96" s="10">
        <f t="shared" si="19"/>
        <v>316.40625</v>
      </c>
      <c r="AN96" s="28">
        <f t="shared" si="20"/>
        <v>471.35416666666669</v>
      </c>
      <c r="AP96" s="56">
        <f t="shared" si="21"/>
        <v>1.6758620689655173</v>
      </c>
    </row>
    <row r="97" spans="1:42" ht="15" customHeight="1">
      <c r="A97" s="5" t="s">
        <v>23</v>
      </c>
      <c r="B97" s="5" t="s">
        <v>28</v>
      </c>
      <c r="C97" s="5" t="s">
        <v>89</v>
      </c>
      <c r="D97" s="6" t="s">
        <v>44</v>
      </c>
      <c r="E97" s="5" t="s">
        <v>264</v>
      </c>
      <c r="F97" s="5" t="s">
        <v>265</v>
      </c>
      <c r="G97" s="5">
        <v>2002</v>
      </c>
      <c r="H97" s="11">
        <v>5</v>
      </c>
      <c r="I97" s="11">
        <v>78</v>
      </c>
      <c r="J97" s="11">
        <v>59</v>
      </c>
      <c r="K97" s="11">
        <v>140</v>
      </c>
      <c r="O97" s="25" t="s">
        <v>23</v>
      </c>
      <c r="P97" s="5" t="s">
        <v>28</v>
      </c>
      <c r="Q97" s="5" t="s">
        <v>46</v>
      </c>
      <c r="R97" s="6" t="s">
        <v>44</v>
      </c>
      <c r="S97" s="5" t="s">
        <v>194</v>
      </c>
      <c r="T97" s="5" t="s">
        <v>195</v>
      </c>
      <c r="U97" s="5">
        <v>2002</v>
      </c>
      <c r="V97" s="11">
        <v>47</v>
      </c>
      <c r="W97" s="11">
        <v>153</v>
      </c>
      <c r="X97" s="11">
        <v>154</v>
      </c>
      <c r="Y97" s="26">
        <v>189</v>
      </c>
      <c r="Z97" s="10">
        <f t="shared" si="16"/>
        <v>543</v>
      </c>
      <c r="AA97" s="27">
        <f t="shared" si="12"/>
        <v>-76.128127131145391</v>
      </c>
      <c r="AB97" s="10">
        <f t="shared" si="13"/>
        <v>-472642.55784581281</v>
      </c>
      <c r="AC97" s="10">
        <f t="shared" si="14"/>
        <v>-1364679.381153438</v>
      </c>
      <c r="AD97" s="28">
        <f t="shared" si="15"/>
        <v>-899164.7560153571</v>
      </c>
      <c r="AF97" s="27">
        <f>IF(V97 &lt;&gt; "-", (V97-V$1883)^4, "-")</f>
        <v>322.64642755225844</v>
      </c>
      <c r="AG97" s="10">
        <f>(W97-W$1883)^4</f>
        <v>36816607.306740321</v>
      </c>
      <c r="AH97" s="10">
        <f>(X97-X$1883)^4</f>
        <v>151370358.61721036</v>
      </c>
      <c r="AI97" s="28">
        <f>(Y97-Y$1883)^4</f>
        <v>86786538.688872516</v>
      </c>
      <c r="AK97" s="27">
        <f t="shared" si="17"/>
        <v>86.556169429097608</v>
      </c>
      <c r="AL97" s="10">
        <f t="shared" si="18"/>
        <v>281.76795580110496</v>
      </c>
      <c r="AM97" s="10">
        <f t="shared" si="19"/>
        <v>283.609576427256</v>
      </c>
      <c r="AN97" s="28">
        <f t="shared" si="20"/>
        <v>348.06629834254142</v>
      </c>
      <c r="AP97" s="56">
        <f t="shared" si="21"/>
        <v>1.0065359477124185</v>
      </c>
    </row>
    <row r="98" spans="1:42" ht="15" customHeight="1">
      <c r="A98" s="5" t="s">
        <v>23</v>
      </c>
      <c r="B98" s="5" t="s">
        <v>28</v>
      </c>
      <c r="C98" s="5" t="s">
        <v>89</v>
      </c>
      <c r="D98" s="6" t="s">
        <v>44</v>
      </c>
      <c r="E98" s="5" t="s">
        <v>266</v>
      </c>
      <c r="F98" s="5" t="s">
        <v>267</v>
      </c>
      <c r="G98" s="5">
        <v>2002</v>
      </c>
      <c r="H98" s="11">
        <v>2</v>
      </c>
      <c r="I98" s="11">
        <v>48</v>
      </c>
      <c r="J98" s="11">
        <v>88</v>
      </c>
      <c r="K98" s="11">
        <v>102</v>
      </c>
      <c r="O98" s="25" t="s">
        <v>23</v>
      </c>
      <c r="P98" s="5" t="s">
        <v>28</v>
      </c>
      <c r="Q98" s="5" t="s">
        <v>46</v>
      </c>
      <c r="R98" s="6" t="s">
        <v>44</v>
      </c>
      <c r="S98" s="5" t="s">
        <v>196</v>
      </c>
      <c r="T98" s="5" t="s">
        <v>197</v>
      </c>
      <c r="U98" s="5">
        <v>2002</v>
      </c>
      <c r="V98" s="11">
        <v>24</v>
      </c>
      <c r="W98" s="11">
        <v>331</v>
      </c>
      <c r="X98" s="11">
        <v>521</v>
      </c>
      <c r="Y98" s="26">
        <v>650</v>
      </c>
      <c r="Z98" s="10">
        <f t="shared" si="16"/>
        <v>1526</v>
      </c>
      <c r="AA98" s="27">
        <f t="shared" si="12"/>
        <v>-20208.558616132483</v>
      </c>
      <c r="AB98" s="10">
        <f t="shared" si="13"/>
        <v>1003145.9772036001</v>
      </c>
      <c r="AC98" s="10">
        <f t="shared" si="14"/>
        <v>16792932.017374076</v>
      </c>
      <c r="AD98" s="28">
        <f t="shared" si="15"/>
        <v>48419963.840422876</v>
      </c>
      <c r="AF98" s="27">
        <f>IF(V98 &lt;&gt; "-", (V98-V$1883)^4, "-")</f>
        <v>550444.81416189857</v>
      </c>
      <c r="AG98" s="10">
        <f>(W98-W$1883)^4</f>
        <v>100419683.41075662</v>
      </c>
      <c r="AH98" s="10">
        <f>(X98-X$1883)^4</f>
        <v>4300332533.9376717</v>
      </c>
      <c r="AI98" s="28">
        <f>(Y98-Y$1883)^4</f>
        <v>17648153846.301811</v>
      </c>
      <c r="AK98" s="27">
        <f t="shared" si="17"/>
        <v>15.727391874180864</v>
      </c>
      <c r="AL98" s="10">
        <f t="shared" si="18"/>
        <v>216.90694626474445</v>
      </c>
      <c r="AM98" s="10">
        <f t="shared" si="19"/>
        <v>341.41546526867626</v>
      </c>
      <c r="AN98" s="28">
        <f t="shared" si="20"/>
        <v>425.95019659239841</v>
      </c>
      <c r="AP98" s="56">
        <f t="shared" si="21"/>
        <v>1.5740181268882174</v>
      </c>
    </row>
    <row r="99" spans="1:42" ht="15" customHeight="1">
      <c r="A99" s="5" t="s">
        <v>23</v>
      </c>
      <c r="B99" s="5" t="s">
        <v>28</v>
      </c>
      <c r="C99" s="5" t="s">
        <v>89</v>
      </c>
      <c r="D99" s="6" t="s">
        <v>44</v>
      </c>
      <c r="E99" s="5" t="s">
        <v>268</v>
      </c>
      <c r="F99" s="5" t="s">
        <v>269</v>
      </c>
      <c r="G99" s="5">
        <v>2002</v>
      </c>
      <c r="H99" s="11">
        <v>7</v>
      </c>
      <c r="I99" s="11">
        <v>103</v>
      </c>
      <c r="J99" s="11">
        <v>197</v>
      </c>
      <c r="K99" s="11">
        <v>256</v>
      </c>
      <c r="O99" s="25" t="s">
        <v>23</v>
      </c>
      <c r="P99" s="5" t="s">
        <v>28</v>
      </c>
      <c r="Q99" s="5" t="s">
        <v>50</v>
      </c>
      <c r="R99" s="6" t="s">
        <v>44</v>
      </c>
      <c r="S99" s="5" t="s">
        <v>199</v>
      </c>
      <c r="T99" s="5" t="s">
        <v>200</v>
      </c>
      <c r="U99" s="5">
        <v>2002</v>
      </c>
      <c r="V99" s="11">
        <v>3</v>
      </c>
      <c r="W99" s="11">
        <v>43</v>
      </c>
      <c r="X99" s="11">
        <v>83</v>
      </c>
      <c r="Y99" s="26">
        <v>57</v>
      </c>
      <c r="Z99" s="10">
        <f t="shared" si="16"/>
        <v>186</v>
      </c>
      <c r="AA99" s="27">
        <f t="shared" si="12"/>
        <v>-112246.64062698378</v>
      </c>
      <c r="AB99" s="10">
        <f t="shared" si="13"/>
        <v>-6633570.686123875</v>
      </c>
      <c r="AC99" s="10">
        <f t="shared" si="14"/>
        <v>-6020630.5850108797</v>
      </c>
      <c r="AD99" s="28">
        <f t="shared" si="15"/>
        <v>-11933485.158522161</v>
      </c>
      <c r="AF99" s="27">
        <f>IF(V99 &lt;&gt; "-", (V99-V$1883)^4, "-")</f>
        <v>5414576.1935207229</v>
      </c>
      <c r="AG99" s="10">
        <f>(W99-W$1883)^4</f>
        <v>1246416381.798131</v>
      </c>
      <c r="AH99" s="10">
        <f>(X99-X$1883)^4</f>
        <v>1095273652.7577968</v>
      </c>
      <c r="AI99" s="28">
        <f>(Y99-Y$1883)^4</f>
        <v>2727028832.8894992</v>
      </c>
      <c r="AK99" s="27">
        <f t="shared" si="17"/>
        <v>16.129032258064516</v>
      </c>
      <c r="AL99" s="10">
        <f t="shared" si="18"/>
        <v>231.18279569892471</v>
      </c>
      <c r="AM99" s="10">
        <f t="shared" si="19"/>
        <v>446.23655913978496</v>
      </c>
      <c r="AN99" s="28">
        <f t="shared" si="20"/>
        <v>306.45161290322579</v>
      </c>
      <c r="AP99" s="56">
        <f t="shared" si="21"/>
        <v>1.9302325581395352</v>
      </c>
    </row>
    <row r="100" spans="1:42" ht="15" customHeight="1">
      <c r="A100" s="5" t="s">
        <v>23</v>
      </c>
      <c r="B100" s="5" t="s">
        <v>28</v>
      </c>
      <c r="C100" s="5" t="s">
        <v>89</v>
      </c>
      <c r="D100" s="6" t="s">
        <v>44</v>
      </c>
      <c r="E100" s="5" t="s">
        <v>270</v>
      </c>
      <c r="F100" s="5" t="s">
        <v>271</v>
      </c>
      <c r="G100" s="5">
        <v>2002</v>
      </c>
      <c r="H100" s="11">
        <v>25</v>
      </c>
      <c r="I100" s="11">
        <v>267</v>
      </c>
      <c r="J100" s="11">
        <v>406</v>
      </c>
      <c r="K100" s="11">
        <v>312</v>
      </c>
      <c r="O100" s="25" t="s">
        <v>23</v>
      </c>
      <c r="P100" s="5" t="s">
        <v>28</v>
      </c>
      <c r="Q100" s="5" t="s">
        <v>50</v>
      </c>
      <c r="R100" s="6" t="s">
        <v>44</v>
      </c>
      <c r="S100" s="5" t="s">
        <v>201</v>
      </c>
      <c r="T100" s="5" t="s">
        <v>202</v>
      </c>
      <c r="U100" s="5">
        <v>2002</v>
      </c>
      <c r="V100" s="11">
        <v>7</v>
      </c>
      <c r="W100" s="11">
        <v>55</v>
      </c>
      <c r="X100" s="11">
        <v>94</v>
      </c>
      <c r="Y100" s="26">
        <v>72</v>
      </c>
      <c r="Z100" s="10">
        <f t="shared" si="16"/>
        <v>228</v>
      </c>
      <c r="AA100" s="27">
        <f t="shared" si="12"/>
        <v>-86574.984053174077</v>
      </c>
      <c r="AB100" s="10">
        <f t="shared" si="13"/>
        <v>-5442047.0153929079</v>
      </c>
      <c r="AC100" s="10">
        <f t="shared" si="14"/>
        <v>-4993204.2557857428</v>
      </c>
      <c r="AD100" s="28">
        <f t="shared" si="15"/>
        <v>-9734417.2522028927</v>
      </c>
      <c r="AF100" s="27">
        <f>IF(V100 &lt;&gt; "-", (V100-V$1883)^4, "-")</f>
        <v>3829921.6860142983</v>
      </c>
      <c r="AG100" s="10">
        <f>(W100-W$1883)^4</f>
        <v>957230186.9245429</v>
      </c>
      <c r="AH100" s="10">
        <f>(X100-X$1883)^4</f>
        <v>853438916.53758562</v>
      </c>
      <c r="AI100" s="28">
        <f>(Y100-Y$1883)^4</f>
        <v>2078483639.235158</v>
      </c>
      <c r="AK100" s="27">
        <f t="shared" si="17"/>
        <v>30.701754385964911</v>
      </c>
      <c r="AL100" s="10">
        <f t="shared" si="18"/>
        <v>241.2280701754386</v>
      </c>
      <c r="AM100" s="10">
        <f t="shared" si="19"/>
        <v>412.28070175438597</v>
      </c>
      <c r="AN100" s="28">
        <f t="shared" si="20"/>
        <v>315.78947368421052</v>
      </c>
      <c r="AP100" s="56">
        <f t="shared" si="21"/>
        <v>1.709090909090909</v>
      </c>
    </row>
    <row r="101" spans="1:42" ht="15" customHeight="1">
      <c r="A101" s="5" t="s">
        <v>23</v>
      </c>
      <c r="B101" s="5" t="s">
        <v>28</v>
      </c>
      <c r="C101" s="5" t="s">
        <v>89</v>
      </c>
      <c r="D101" s="6" t="s">
        <v>44</v>
      </c>
      <c r="E101" s="5" t="s">
        <v>272</v>
      </c>
      <c r="F101" s="5" t="s">
        <v>273</v>
      </c>
      <c r="G101" s="5">
        <v>2002</v>
      </c>
      <c r="H101" s="11">
        <v>43</v>
      </c>
      <c r="I101" s="11">
        <v>303</v>
      </c>
      <c r="J101" s="11">
        <v>349</v>
      </c>
      <c r="K101" s="11">
        <v>381</v>
      </c>
      <c r="O101" s="25" t="s">
        <v>23</v>
      </c>
      <c r="P101" s="5" t="s">
        <v>28</v>
      </c>
      <c r="Q101" s="5" t="s">
        <v>50</v>
      </c>
      <c r="R101" s="6" t="s">
        <v>44</v>
      </c>
      <c r="S101" s="5" t="s">
        <v>203</v>
      </c>
      <c r="T101" s="5" t="s">
        <v>204</v>
      </c>
      <c r="U101" s="5">
        <v>2002</v>
      </c>
      <c r="V101" s="11">
        <v>22</v>
      </c>
      <c r="W101" s="11">
        <v>47</v>
      </c>
      <c r="X101" s="11">
        <v>77</v>
      </c>
      <c r="Y101" s="26">
        <v>90</v>
      </c>
      <c r="Z101" s="10">
        <f t="shared" si="16"/>
        <v>236</v>
      </c>
      <c r="AA101" s="27">
        <f t="shared" si="12"/>
        <v>-24994.935137998757</v>
      </c>
      <c r="AB101" s="10">
        <f t="shared" si="13"/>
        <v>-6218870.1858020322</v>
      </c>
      <c r="AC101" s="10">
        <f t="shared" si="14"/>
        <v>-6636202.4936859747</v>
      </c>
      <c r="AD101" s="28">
        <f t="shared" si="15"/>
        <v>-7474244.7328160321</v>
      </c>
      <c r="AF101" s="27">
        <f>IF(V101 &lt;&gt; "-", (V101-V$1883)^4, "-")</f>
        <v>730806.97793656879</v>
      </c>
      <c r="AG101" s="10">
        <f>(W101-W$1883)^4</f>
        <v>1143620649.4139388</v>
      </c>
      <c r="AH101" s="10">
        <f>(X101-X$1883)^4</f>
        <v>1247075764.2236469</v>
      </c>
      <c r="AI101" s="28">
        <f>(Y101-Y$1883)^4</f>
        <v>1461357318.1117611</v>
      </c>
      <c r="AK101" s="27">
        <f t="shared" si="17"/>
        <v>93.220338983050851</v>
      </c>
      <c r="AL101" s="10">
        <f t="shared" si="18"/>
        <v>199.15254237288136</v>
      </c>
      <c r="AM101" s="10">
        <f t="shared" si="19"/>
        <v>326.27118644067798</v>
      </c>
      <c r="AN101" s="28">
        <f t="shared" si="20"/>
        <v>381.35593220338984</v>
      </c>
      <c r="AP101" s="56">
        <f t="shared" si="21"/>
        <v>1.6382978723404256</v>
      </c>
    </row>
    <row r="102" spans="1:42" ht="15" customHeight="1">
      <c r="A102" s="5" t="s">
        <v>23</v>
      </c>
      <c r="B102" s="5" t="s">
        <v>28</v>
      </c>
      <c r="C102" s="5" t="s">
        <v>89</v>
      </c>
      <c r="D102" s="6" t="s">
        <v>44</v>
      </c>
      <c r="E102" s="5" t="s">
        <v>274</v>
      </c>
      <c r="F102" s="5" t="s">
        <v>275</v>
      </c>
      <c r="G102" s="5">
        <v>2002</v>
      </c>
      <c r="H102" s="11">
        <v>21</v>
      </c>
      <c r="I102" s="11">
        <v>201</v>
      </c>
      <c r="J102" s="11">
        <v>294</v>
      </c>
      <c r="K102" s="11">
        <v>252</v>
      </c>
      <c r="O102" s="25" t="s">
        <v>23</v>
      </c>
      <c r="P102" s="5" t="s">
        <v>28</v>
      </c>
      <c r="Q102" s="5" t="s">
        <v>50</v>
      </c>
      <c r="R102" s="6" t="s">
        <v>44</v>
      </c>
      <c r="S102" s="5" t="s">
        <v>205</v>
      </c>
      <c r="T102" s="5" t="s">
        <v>206</v>
      </c>
      <c r="U102" s="5">
        <v>2002</v>
      </c>
      <c r="V102" s="11">
        <v>3</v>
      </c>
      <c r="W102" s="11">
        <v>50</v>
      </c>
      <c r="X102" s="11">
        <v>129</v>
      </c>
      <c r="Y102" s="26">
        <v>128</v>
      </c>
      <c r="Z102" s="10">
        <f t="shared" si="16"/>
        <v>310</v>
      </c>
      <c r="AA102" s="27">
        <f t="shared" si="12"/>
        <v>-112246.64062698378</v>
      </c>
      <c r="AB102" s="10">
        <f t="shared" si="13"/>
        <v>-5919451.2109244606</v>
      </c>
      <c r="AC102" s="10">
        <f t="shared" si="14"/>
        <v>-2511024.5115676918</v>
      </c>
      <c r="AD102" s="28">
        <f t="shared" si="15"/>
        <v>-3908403.1048876089</v>
      </c>
      <c r="AF102" s="27">
        <f>IF(V102 &lt;&gt; "-", (V102-V$1883)^4, "-")</f>
        <v>5414576.1935207229</v>
      </c>
      <c r="AG102" s="10">
        <f>(W102-W$1883)^4</f>
        <v>1070800570.3767489</v>
      </c>
      <c r="AH102" s="10">
        <f>(X102-X$1883)^4</f>
        <v>341298675.4673636</v>
      </c>
      <c r="AI102" s="28">
        <f>(Y102-Y$1883)^4</f>
        <v>615647990.3686918</v>
      </c>
      <c r="AK102" s="27">
        <f t="shared" si="17"/>
        <v>9.67741935483871</v>
      </c>
      <c r="AL102" s="10">
        <f t="shared" si="18"/>
        <v>161.29032258064515</v>
      </c>
      <c r="AM102" s="10">
        <f t="shared" si="19"/>
        <v>416.12903225806451</v>
      </c>
      <c r="AN102" s="28">
        <f t="shared" si="20"/>
        <v>412.90322580645159</v>
      </c>
      <c r="AP102" s="56">
        <f t="shared" si="21"/>
        <v>2.58</v>
      </c>
    </row>
    <row r="103" spans="1:42" ht="15" customHeight="1">
      <c r="A103" s="5" t="s">
        <v>23</v>
      </c>
      <c r="B103" s="5" t="s">
        <v>28</v>
      </c>
      <c r="C103" s="5" t="s">
        <v>89</v>
      </c>
      <c r="D103" s="6" t="s">
        <v>44</v>
      </c>
      <c r="E103" s="5" t="s">
        <v>276</v>
      </c>
      <c r="F103" s="5" t="s">
        <v>277</v>
      </c>
      <c r="G103" s="5">
        <v>2002</v>
      </c>
      <c r="H103" s="11">
        <v>10</v>
      </c>
      <c r="I103" s="11">
        <v>49</v>
      </c>
      <c r="J103" s="11">
        <v>85</v>
      </c>
      <c r="K103" s="11">
        <v>61</v>
      </c>
      <c r="O103" s="25" t="s">
        <v>23</v>
      </c>
      <c r="P103" s="5" t="s">
        <v>28</v>
      </c>
      <c r="Q103" s="5" t="s">
        <v>50</v>
      </c>
      <c r="R103" s="6" t="s">
        <v>44</v>
      </c>
      <c r="S103" s="5" t="s">
        <v>207</v>
      </c>
      <c r="T103" s="5" t="s">
        <v>208</v>
      </c>
      <c r="U103" s="5">
        <v>2002</v>
      </c>
      <c r="V103" s="11">
        <v>8</v>
      </c>
      <c r="W103" s="11">
        <v>84</v>
      </c>
      <c r="X103" s="11">
        <v>142</v>
      </c>
      <c r="Y103" s="26">
        <v>150</v>
      </c>
      <c r="Z103" s="10">
        <f t="shared" si="16"/>
        <v>384</v>
      </c>
      <c r="AA103" s="27">
        <f t="shared" si="12"/>
        <v>-80835.642948960449</v>
      </c>
      <c r="AB103" s="10">
        <f t="shared" si="13"/>
        <v>-3169736.8126773592</v>
      </c>
      <c r="AC103" s="10">
        <f t="shared" si="14"/>
        <v>-1857242.4420305931</v>
      </c>
      <c r="AD103" s="28">
        <f t="shared" si="15"/>
        <v>-2488863.9630727824</v>
      </c>
      <c r="AF103" s="27">
        <f>IF(V103 &lt;&gt; "-", (V103-V$1883)^4, "-")</f>
        <v>3495187.9084152617</v>
      </c>
      <c r="AG103" s="10">
        <f>(W103-W$1883)^4</f>
        <v>465619262.10195822</v>
      </c>
      <c r="AH103" s="10">
        <f>(X103-X$1883)^4</f>
        <v>228292406.5455285</v>
      </c>
      <c r="AI103" s="28">
        <f>(Y103-Y$1883)^4</f>
        <v>337288509.31934798</v>
      </c>
      <c r="AK103" s="27">
        <f t="shared" si="17"/>
        <v>20.833333333333332</v>
      </c>
      <c r="AL103" s="10">
        <f t="shared" si="18"/>
        <v>218.75</v>
      </c>
      <c r="AM103" s="10">
        <f t="shared" si="19"/>
        <v>369.79166666666669</v>
      </c>
      <c r="AN103" s="28">
        <f t="shared" si="20"/>
        <v>390.625</v>
      </c>
      <c r="AP103" s="56">
        <f t="shared" si="21"/>
        <v>1.6904761904761905</v>
      </c>
    </row>
    <row r="104" spans="1:42" ht="15" customHeight="1">
      <c r="A104" s="5" t="s">
        <v>23</v>
      </c>
      <c r="B104" s="5" t="s">
        <v>28</v>
      </c>
      <c r="C104" s="5" t="s">
        <v>89</v>
      </c>
      <c r="D104" s="6" t="s">
        <v>44</v>
      </c>
      <c r="E104" s="5" t="s">
        <v>278</v>
      </c>
      <c r="F104" s="5" t="s">
        <v>279</v>
      </c>
      <c r="G104" s="5">
        <v>2002</v>
      </c>
      <c r="H104" s="11">
        <v>9</v>
      </c>
      <c r="I104" s="11">
        <v>41</v>
      </c>
      <c r="J104" s="11">
        <v>99</v>
      </c>
      <c r="K104" s="11">
        <v>85</v>
      </c>
      <c r="O104" s="25" t="s">
        <v>23</v>
      </c>
      <c r="P104" s="5" t="s">
        <v>28</v>
      </c>
      <c r="Q104" s="5" t="s">
        <v>50</v>
      </c>
      <c r="R104" s="6" t="s">
        <v>44</v>
      </c>
      <c r="S104" s="5" t="s">
        <v>209</v>
      </c>
      <c r="T104" s="5" t="s">
        <v>210</v>
      </c>
      <c r="U104" s="5">
        <v>2002</v>
      </c>
      <c r="V104" s="11">
        <v>8</v>
      </c>
      <c r="W104" s="11">
        <v>43</v>
      </c>
      <c r="X104" s="11">
        <v>84</v>
      </c>
      <c r="Y104" s="26">
        <v>88</v>
      </c>
      <c r="Z104" s="10">
        <f t="shared" si="16"/>
        <v>223</v>
      </c>
      <c r="AA104" s="27">
        <f t="shared" si="12"/>
        <v>-80835.642948960449</v>
      </c>
      <c r="AB104" s="10">
        <f t="shared" si="13"/>
        <v>-6633570.686123875</v>
      </c>
      <c r="AC104" s="10">
        <f t="shared" si="14"/>
        <v>-5921890.588770492</v>
      </c>
      <c r="AD104" s="28">
        <f t="shared" si="15"/>
        <v>-7705965.1828114064</v>
      </c>
      <c r="AF104" s="27">
        <f>IF(V104 &lt;&gt; "-", (V104-V$1883)^4, "-")</f>
        <v>3495187.9084152617</v>
      </c>
      <c r="AG104" s="10">
        <f>(W104-W$1883)^4</f>
        <v>1246416381.798131</v>
      </c>
      <c r="AH104" s="10">
        <f>(X104-X$1883)^4</f>
        <v>1071388973.2504125</v>
      </c>
      <c r="AI104" s="28">
        <f>(Y104-Y$1883)^4</f>
        <v>1522075013.4692814</v>
      </c>
      <c r="AK104" s="27">
        <f t="shared" si="17"/>
        <v>35.874439461883405</v>
      </c>
      <c r="AL104" s="10">
        <f t="shared" si="18"/>
        <v>192.82511210762331</v>
      </c>
      <c r="AM104" s="10">
        <f t="shared" si="19"/>
        <v>376.68161434977577</v>
      </c>
      <c r="AN104" s="28">
        <f t="shared" si="20"/>
        <v>394.61883408071748</v>
      </c>
      <c r="AP104" s="56">
        <f t="shared" si="21"/>
        <v>1.9534883720930232</v>
      </c>
    </row>
    <row r="105" spans="1:42" ht="15" customHeight="1">
      <c r="A105" s="5" t="s">
        <v>23</v>
      </c>
      <c r="B105" s="5" t="s">
        <v>28</v>
      </c>
      <c r="C105" s="5" t="s">
        <v>89</v>
      </c>
      <c r="D105" s="6" t="s">
        <v>44</v>
      </c>
      <c r="E105" s="5" t="s">
        <v>280</v>
      </c>
      <c r="F105" s="5" t="s">
        <v>281</v>
      </c>
      <c r="G105" s="5">
        <v>2002</v>
      </c>
      <c r="H105" s="11">
        <v>111</v>
      </c>
      <c r="I105" s="11">
        <v>566</v>
      </c>
      <c r="J105" s="11">
        <v>690</v>
      </c>
      <c r="K105" s="11">
        <v>514</v>
      </c>
      <c r="O105" s="25" t="s">
        <v>23</v>
      </c>
      <c r="P105" s="5" t="s">
        <v>28</v>
      </c>
      <c r="Q105" s="5" t="s">
        <v>50</v>
      </c>
      <c r="R105" s="6" t="s">
        <v>44</v>
      </c>
      <c r="S105" s="5" t="s">
        <v>211</v>
      </c>
      <c r="T105" s="5" t="s">
        <v>212</v>
      </c>
      <c r="U105" s="5">
        <v>2002</v>
      </c>
      <c r="V105" s="11">
        <v>6</v>
      </c>
      <c r="W105" s="11">
        <v>44</v>
      </c>
      <c r="X105" s="11">
        <v>48</v>
      </c>
      <c r="Y105" s="26">
        <v>59</v>
      </c>
      <c r="Z105" s="10">
        <f t="shared" si="16"/>
        <v>157</v>
      </c>
      <c r="AA105" s="27">
        <f t="shared" si="12"/>
        <v>-92579.75437308324</v>
      </c>
      <c r="AB105" s="10">
        <f t="shared" si="13"/>
        <v>-6528219.5038485853</v>
      </c>
      <c r="AC105" s="10">
        <f t="shared" si="14"/>
        <v>-10207028.390407342</v>
      </c>
      <c r="AD105" s="28">
        <f t="shared" si="15"/>
        <v>-11622893.617522852</v>
      </c>
      <c r="AF105" s="27">
        <f>IF(V105 &lt;&gt; "-", (V105-V$1883)^4, "-")</f>
        <v>4188141.6864615814</v>
      </c>
      <c r="AG105" s="10">
        <f>(W105-W$1883)^4</f>
        <v>1220093176.2086737</v>
      </c>
      <c r="AH105" s="10">
        <f>(X105-X$1883)^4</f>
        <v>2214109508.3925538</v>
      </c>
      <c r="AI105" s="28">
        <f>(Y105-Y$1883)^4</f>
        <v>2632806958.0903087</v>
      </c>
      <c r="AK105" s="27">
        <f t="shared" si="17"/>
        <v>38.216560509554135</v>
      </c>
      <c r="AL105" s="10">
        <f t="shared" si="18"/>
        <v>280.25477707006371</v>
      </c>
      <c r="AM105" s="10">
        <f t="shared" si="19"/>
        <v>305.73248407643308</v>
      </c>
      <c r="AN105" s="28">
        <f t="shared" si="20"/>
        <v>375.79617834394907</v>
      </c>
      <c r="AP105" s="56">
        <f t="shared" si="21"/>
        <v>1.0909090909090906</v>
      </c>
    </row>
    <row r="106" spans="1:42" ht="15" customHeight="1">
      <c r="A106" s="5" t="s">
        <v>23</v>
      </c>
      <c r="B106" s="5" t="s">
        <v>28</v>
      </c>
      <c r="C106" s="5" t="s">
        <v>78</v>
      </c>
      <c r="D106" s="6" t="s">
        <v>44</v>
      </c>
      <c r="E106" s="6" t="s">
        <v>26</v>
      </c>
      <c r="F106" s="5" t="s">
        <v>282</v>
      </c>
      <c r="G106" s="5">
        <v>2002</v>
      </c>
      <c r="H106" s="11">
        <v>157</v>
      </c>
      <c r="I106" s="11">
        <v>1005</v>
      </c>
      <c r="J106" s="11">
        <v>1221</v>
      </c>
      <c r="K106" s="11">
        <v>1185</v>
      </c>
      <c r="O106" s="25" t="s">
        <v>23</v>
      </c>
      <c r="P106" s="5" t="s">
        <v>28</v>
      </c>
      <c r="Q106" s="5" t="s">
        <v>50</v>
      </c>
      <c r="R106" s="6" t="s">
        <v>44</v>
      </c>
      <c r="S106" s="5" t="s">
        <v>213</v>
      </c>
      <c r="T106" s="5" t="s">
        <v>214</v>
      </c>
      <c r="U106" s="5">
        <v>2002</v>
      </c>
      <c r="V106" s="11">
        <v>27</v>
      </c>
      <c r="W106" s="11">
        <v>136</v>
      </c>
      <c r="X106" s="11">
        <v>211</v>
      </c>
      <c r="Y106" s="26">
        <v>183</v>
      </c>
      <c r="Z106" s="10">
        <f t="shared" si="16"/>
        <v>557</v>
      </c>
      <c r="AA106" s="27">
        <f t="shared" si="12"/>
        <v>-14239.712951049438</v>
      </c>
      <c r="AB106" s="10">
        <f t="shared" si="13"/>
        <v>-854541.85417701094</v>
      </c>
      <c r="AC106" s="10">
        <f t="shared" si="14"/>
        <v>-156765.97385486908</v>
      </c>
      <c r="AD106" s="28">
        <f t="shared" si="15"/>
        <v>-1077491.5420613359</v>
      </c>
      <c r="AF106" s="27">
        <f>IF(V106 &lt;&gt; "-", (V106-V$1883)^4, "-")</f>
        <v>345145.04770006659</v>
      </c>
      <c r="AG106" s="10">
        <f>(W106-W$1883)^4</f>
        <v>81091957.649249688</v>
      </c>
      <c r="AH106" s="10">
        <f>(X106-X$1883)^4</f>
        <v>8452835.28576928</v>
      </c>
      <c r="AI106" s="28">
        <f>(Y106-Y$1883)^4</f>
        <v>110463422.03107856</v>
      </c>
      <c r="AK106" s="27">
        <f t="shared" si="17"/>
        <v>48.473967684021538</v>
      </c>
      <c r="AL106" s="10">
        <f t="shared" si="18"/>
        <v>244.16517055655297</v>
      </c>
      <c r="AM106" s="10">
        <f t="shared" si="19"/>
        <v>378.81508078994614</v>
      </c>
      <c r="AN106" s="28">
        <f t="shared" si="20"/>
        <v>328.54578096947932</v>
      </c>
      <c r="AP106" s="56">
        <f t="shared" si="21"/>
        <v>1.5514705882352942</v>
      </c>
    </row>
    <row r="107" spans="1:42" ht="15" customHeight="1">
      <c r="A107" s="5" t="s">
        <v>23</v>
      </c>
      <c r="B107" s="5" t="s">
        <v>28</v>
      </c>
      <c r="C107" s="5" t="s">
        <v>78</v>
      </c>
      <c r="D107" s="6" t="s">
        <v>44</v>
      </c>
      <c r="E107" s="5" t="s">
        <v>283</v>
      </c>
      <c r="F107" s="5" t="s">
        <v>284</v>
      </c>
      <c r="G107" s="5">
        <v>2002</v>
      </c>
      <c r="H107" s="11">
        <v>35</v>
      </c>
      <c r="I107" s="11">
        <v>120</v>
      </c>
      <c r="J107" s="11">
        <v>202</v>
      </c>
      <c r="K107" s="11">
        <v>181</v>
      </c>
      <c r="O107" s="25" t="s">
        <v>23</v>
      </c>
      <c r="P107" s="5" t="s">
        <v>28</v>
      </c>
      <c r="Q107" s="5" t="s">
        <v>50</v>
      </c>
      <c r="R107" s="6" t="s">
        <v>44</v>
      </c>
      <c r="S107" s="5" t="s">
        <v>215</v>
      </c>
      <c r="T107" s="5" t="s">
        <v>216</v>
      </c>
      <c r="U107" s="5">
        <v>2002</v>
      </c>
      <c r="V107" s="11">
        <v>9</v>
      </c>
      <c r="W107" s="11">
        <v>48</v>
      </c>
      <c r="X107" s="11">
        <v>53</v>
      </c>
      <c r="Y107" s="26">
        <v>81</v>
      </c>
      <c r="Z107" s="10">
        <f t="shared" si="16"/>
        <v>191</v>
      </c>
      <c r="AA107" s="27">
        <f t="shared" si="12"/>
        <v>-75355.731060442326</v>
      </c>
      <c r="AB107" s="10">
        <f t="shared" si="13"/>
        <v>-6117968.489379622</v>
      </c>
      <c r="AC107" s="10">
        <f t="shared" si="14"/>
        <v>-9517357.5209479835</v>
      </c>
      <c r="AD107" s="28">
        <f t="shared" si="15"/>
        <v>-8554632.8604827002</v>
      </c>
      <c r="AF107" s="27">
        <f>IF(V107 &lt;&gt; "-", (V107-V$1883)^4, "-")</f>
        <v>3182890.6368016875</v>
      </c>
      <c r="AG107" s="10">
        <f>(W107-W$1883)^4</f>
        <v>1118947338.8540633</v>
      </c>
      <c r="AH107" s="10">
        <f>(X107-X$1883)^4</f>
        <v>2016919254.3012879</v>
      </c>
      <c r="AI107" s="28">
        <f>(Y107-Y$1883)^4</f>
        <v>1749585486.9989774</v>
      </c>
      <c r="AK107" s="27">
        <f t="shared" si="17"/>
        <v>47.120418848167539</v>
      </c>
      <c r="AL107" s="10">
        <f t="shared" si="18"/>
        <v>251.3089005235602</v>
      </c>
      <c r="AM107" s="10">
        <f t="shared" si="19"/>
        <v>277.4869109947644</v>
      </c>
      <c r="AN107" s="28">
        <f t="shared" si="20"/>
        <v>424.08376963350787</v>
      </c>
      <c r="AP107" s="56">
        <f t="shared" si="21"/>
        <v>1.1041666666666667</v>
      </c>
    </row>
    <row r="108" spans="1:42" ht="15" customHeight="1">
      <c r="A108" s="5" t="s">
        <v>23</v>
      </c>
      <c r="B108" s="5" t="s">
        <v>28</v>
      </c>
      <c r="C108" s="5" t="s">
        <v>78</v>
      </c>
      <c r="D108" s="6" t="s">
        <v>44</v>
      </c>
      <c r="E108" s="5" t="s">
        <v>285</v>
      </c>
      <c r="F108" s="5" t="s">
        <v>286</v>
      </c>
      <c r="G108" s="5">
        <v>2002</v>
      </c>
      <c r="H108" s="11">
        <v>11</v>
      </c>
      <c r="I108" s="11">
        <v>91</v>
      </c>
      <c r="J108" s="11">
        <v>111</v>
      </c>
      <c r="K108" s="11">
        <v>120</v>
      </c>
      <c r="O108" s="25" t="s">
        <v>23</v>
      </c>
      <c r="P108" s="5" t="s">
        <v>28</v>
      </c>
      <c r="Q108" s="5" t="s">
        <v>50</v>
      </c>
      <c r="R108" s="6" t="s">
        <v>44</v>
      </c>
      <c r="S108" s="5" t="s">
        <v>217</v>
      </c>
      <c r="T108" s="5" t="s">
        <v>218</v>
      </c>
      <c r="U108" s="5">
        <v>2002</v>
      </c>
      <c r="V108" s="11">
        <v>93</v>
      </c>
      <c r="W108" s="11">
        <v>376</v>
      </c>
      <c r="X108" s="11">
        <v>177</v>
      </c>
      <c r="Y108" s="26">
        <v>168</v>
      </c>
      <c r="Z108" s="10">
        <f t="shared" si="16"/>
        <v>814</v>
      </c>
      <c r="AA108" s="27">
        <f t="shared" si="12"/>
        <v>72834.567542087825</v>
      </c>
      <c r="AB108" s="10">
        <f t="shared" si="13"/>
        <v>3055237.2676726538</v>
      </c>
      <c r="AC108" s="10">
        <f t="shared" si="14"/>
        <v>-679617.19643349387</v>
      </c>
      <c r="AD108" s="28">
        <f t="shared" si="15"/>
        <v>-1623024.0206136936</v>
      </c>
      <c r="AF108" s="27">
        <f>IF(V108 &lt;&gt; "-", (V108-V$1883)^4, "-")</f>
        <v>3041702.4522498115</v>
      </c>
      <c r="AG108" s="10">
        <f>(W108-W$1883)^4</f>
        <v>443329458.64492697</v>
      </c>
      <c r="AH108" s="10">
        <f>(X108-X$1883)^4</f>
        <v>59752004.497560926</v>
      </c>
      <c r="AI108" s="28">
        <f>(Y108-Y$1883)^4</f>
        <v>190736260.24391937</v>
      </c>
      <c r="AK108" s="27">
        <f t="shared" si="17"/>
        <v>114.25061425061425</v>
      </c>
      <c r="AL108" s="10">
        <f t="shared" si="18"/>
        <v>461.91646191646191</v>
      </c>
      <c r="AM108" s="10">
        <f t="shared" si="19"/>
        <v>217.44471744471744</v>
      </c>
      <c r="AN108" s="28">
        <f t="shared" si="20"/>
        <v>206.38820638820638</v>
      </c>
      <c r="AP108" s="56">
        <f t="shared" si="21"/>
        <v>0.4707446808510638</v>
      </c>
    </row>
    <row r="109" spans="1:42" ht="15" customHeight="1">
      <c r="A109" s="5" t="s">
        <v>23</v>
      </c>
      <c r="B109" s="5" t="s">
        <v>28</v>
      </c>
      <c r="C109" s="5" t="s">
        <v>78</v>
      </c>
      <c r="D109" s="6" t="s">
        <v>44</v>
      </c>
      <c r="E109" s="5" t="s">
        <v>287</v>
      </c>
      <c r="F109" s="5" t="s">
        <v>288</v>
      </c>
      <c r="G109" s="5">
        <v>2002</v>
      </c>
      <c r="H109" s="11">
        <v>14</v>
      </c>
      <c r="I109" s="11">
        <v>172</v>
      </c>
      <c r="J109" s="11">
        <v>157</v>
      </c>
      <c r="K109" s="11">
        <v>200</v>
      </c>
      <c r="O109" s="25" t="s">
        <v>23</v>
      </c>
      <c r="P109" s="5" t="s">
        <v>28</v>
      </c>
      <c r="Q109" s="5" t="s">
        <v>50</v>
      </c>
      <c r="R109" s="6" t="s">
        <v>44</v>
      </c>
      <c r="S109" s="5" t="s">
        <v>219</v>
      </c>
      <c r="T109" s="5" t="s">
        <v>220</v>
      </c>
      <c r="U109" s="5">
        <v>2002</v>
      </c>
      <c r="V109" s="11">
        <v>20</v>
      </c>
      <c r="W109" s="11">
        <v>110</v>
      </c>
      <c r="X109" s="11">
        <v>182</v>
      </c>
      <c r="Y109" s="26">
        <v>244</v>
      </c>
      <c r="Z109" s="10">
        <f t="shared" si="16"/>
        <v>556</v>
      </c>
      <c r="AA109" s="27">
        <f t="shared" si="12"/>
        <v>-30483.028522647091</v>
      </c>
      <c r="AB109" s="10">
        <f t="shared" si="13"/>
        <v>-1766963.7788588244</v>
      </c>
      <c r="AC109" s="10">
        <f t="shared" si="14"/>
        <v>-570137.07198039349</v>
      </c>
      <c r="AD109" s="28">
        <f t="shared" si="15"/>
        <v>-71571.907998682495</v>
      </c>
      <c r="AF109" s="27">
        <f>IF(V109 &lt;&gt; "-", (V109-V$1883)^4, "-")</f>
        <v>952235.0213372974</v>
      </c>
      <c r="AG109" s="10">
        <f>(W109-W$1883)^4</f>
        <v>213617516.95459488</v>
      </c>
      <c r="AH109" s="10">
        <f>(X109-X$1883)^4</f>
        <v>47275816.835709274</v>
      </c>
      <c r="AI109" s="28">
        <f>(Y109-Y$1883)^4</f>
        <v>2971598.4740988403</v>
      </c>
      <c r="AK109" s="27">
        <f t="shared" si="17"/>
        <v>35.97122302158273</v>
      </c>
      <c r="AL109" s="10">
        <f t="shared" si="18"/>
        <v>197.84172661870502</v>
      </c>
      <c r="AM109" s="10">
        <f t="shared" si="19"/>
        <v>327.33812949640287</v>
      </c>
      <c r="AN109" s="28">
        <f t="shared" si="20"/>
        <v>438.84892086330933</v>
      </c>
      <c r="AP109" s="56">
        <f t="shared" si="21"/>
        <v>1.6545454545454545</v>
      </c>
    </row>
    <row r="110" spans="1:42" ht="15" customHeight="1">
      <c r="A110" s="5" t="s">
        <v>23</v>
      </c>
      <c r="B110" s="5" t="s">
        <v>28</v>
      </c>
      <c r="C110" s="5" t="s">
        <v>78</v>
      </c>
      <c r="D110" s="6" t="s">
        <v>44</v>
      </c>
      <c r="E110" s="5" t="s">
        <v>289</v>
      </c>
      <c r="F110" s="5" t="s">
        <v>290</v>
      </c>
      <c r="G110" s="5">
        <v>2002</v>
      </c>
      <c r="H110" s="11">
        <v>30</v>
      </c>
      <c r="I110" s="11">
        <v>209</v>
      </c>
      <c r="J110" s="11">
        <v>231</v>
      </c>
      <c r="K110" s="11">
        <v>233</v>
      </c>
      <c r="O110" s="25" t="s">
        <v>23</v>
      </c>
      <c r="P110" s="5" t="s">
        <v>28</v>
      </c>
      <c r="Q110" s="5" t="s">
        <v>50</v>
      </c>
      <c r="R110" s="6" t="s">
        <v>44</v>
      </c>
      <c r="S110" s="5" t="s">
        <v>221</v>
      </c>
      <c r="T110" s="5" t="s">
        <v>222</v>
      </c>
      <c r="U110" s="5">
        <v>2002</v>
      </c>
      <c r="V110" s="11">
        <v>24</v>
      </c>
      <c r="W110" s="11">
        <v>105</v>
      </c>
      <c r="X110" s="11">
        <v>190</v>
      </c>
      <c r="Y110" s="26">
        <v>218</v>
      </c>
      <c r="Z110" s="10">
        <f t="shared" si="16"/>
        <v>537</v>
      </c>
      <c r="AA110" s="27">
        <f t="shared" ref="AA110:AA173" si="22">IF(V110 &lt;&gt; "-", (V110-V$1883)^3, "-")</f>
        <v>-20208.558616132483</v>
      </c>
      <c r="AB110" s="10">
        <f t="shared" ref="AB110:AB173" si="23">IF(W110 &lt;&gt; "-", (W110-W$1883)^3, "-")</f>
        <v>-1995390.8220048773</v>
      </c>
      <c r="AC110" s="10">
        <f t="shared" ref="AC110:AC173" si="24">IF(X110 &lt;&gt; "-", (X110-X$1883)^3, "-")</f>
        <v>-420527.9406698909</v>
      </c>
      <c r="AD110" s="28">
        <f t="shared" ref="AD110:AD173" si="25">IF(Y110 &lt;&gt; "-", (Y110-Y$1883)^3, "-")</f>
        <v>-307807.50009144773</v>
      </c>
      <c r="AF110" s="27">
        <f>IF(V110 &lt;&gt; "-", (V110-V$1883)^4, "-")</f>
        <v>550444.81416189857</v>
      </c>
      <c r="AG110" s="10">
        <f>(W110-W$1883)^4</f>
        <v>251210214.15226442</v>
      </c>
      <c r="AH110" s="10">
        <f>(X110-X$1883)^4</f>
        <v>31505990.804593198</v>
      </c>
      <c r="AI110" s="28">
        <f>(Y110-Y$1883)^4</f>
        <v>20782873.633037623</v>
      </c>
      <c r="AK110" s="27">
        <f t="shared" si="17"/>
        <v>44.692737430167597</v>
      </c>
      <c r="AL110" s="10">
        <f t="shared" si="18"/>
        <v>195.53072625698323</v>
      </c>
      <c r="AM110" s="10">
        <f t="shared" si="19"/>
        <v>353.81750465549351</v>
      </c>
      <c r="AN110" s="28">
        <f t="shared" si="20"/>
        <v>405.95903165735569</v>
      </c>
      <c r="AP110" s="56">
        <f t="shared" si="21"/>
        <v>1.8095238095238098</v>
      </c>
    </row>
    <row r="111" spans="1:42" ht="15" customHeight="1">
      <c r="A111" s="5" t="s">
        <v>23</v>
      </c>
      <c r="B111" s="5" t="s">
        <v>28</v>
      </c>
      <c r="C111" s="5" t="s">
        <v>78</v>
      </c>
      <c r="D111" s="6" t="s">
        <v>44</v>
      </c>
      <c r="E111" s="5" t="s">
        <v>291</v>
      </c>
      <c r="F111" s="5" t="s">
        <v>292</v>
      </c>
      <c r="G111" s="5">
        <v>2002</v>
      </c>
      <c r="H111" s="11">
        <v>4</v>
      </c>
      <c r="I111" s="11">
        <v>34</v>
      </c>
      <c r="J111" s="11">
        <v>66</v>
      </c>
      <c r="K111" s="11">
        <v>57</v>
      </c>
      <c r="O111" s="25" t="s">
        <v>23</v>
      </c>
      <c r="P111" s="5" t="s">
        <v>28</v>
      </c>
      <c r="Q111" s="5" t="s">
        <v>50</v>
      </c>
      <c r="R111" s="6" t="s">
        <v>44</v>
      </c>
      <c r="S111" s="5" t="s">
        <v>223</v>
      </c>
      <c r="T111" s="5" t="s">
        <v>224</v>
      </c>
      <c r="U111" s="5">
        <v>2002</v>
      </c>
      <c r="V111" s="11">
        <v>2</v>
      </c>
      <c r="W111" s="11">
        <v>44</v>
      </c>
      <c r="X111" s="11">
        <v>85</v>
      </c>
      <c r="Y111" s="26">
        <v>53</v>
      </c>
      <c r="Z111" s="10">
        <f t="shared" si="16"/>
        <v>184</v>
      </c>
      <c r="AA111" s="27">
        <f t="shared" si="22"/>
        <v>-119373.12780967499</v>
      </c>
      <c r="AB111" s="10">
        <f t="shared" si="23"/>
        <v>-6528219.5038485853</v>
      </c>
      <c r="AC111" s="10">
        <f t="shared" si="24"/>
        <v>-5824236.1130649969</v>
      </c>
      <c r="AD111" s="28">
        <f t="shared" si="25"/>
        <v>-12571169.61297315</v>
      </c>
      <c r="AF111" s="27">
        <f>IF(V111 &lt;&gt; "-", (V111-V$1883)^4, "-")</f>
        <v>5877718.253988809</v>
      </c>
      <c r="AG111" s="10">
        <f>(W111-W$1883)^4</f>
        <v>1220093176.2086737</v>
      </c>
      <c r="AH111" s="10">
        <f>(X111-X$1883)^4</f>
        <v>1047897080.6869198</v>
      </c>
      <c r="AI111" s="28">
        <f>(Y111-Y$1883)^4</f>
        <v>2923036564.6215463</v>
      </c>
      <c r="AK111" s="27">
        <f t="shared" si="17"/>
        <v>10.869565217391305</v>
      </c>
      <c r="AL111" s="10">
        <f t="shared" si="18"/>
        <v>239.13043478260872</v>
      </c>
      <c r="AM111" s="10">
        <f t="shared" si="19"/>
        <v>461.95652173913044</v>
      </c>
      <c r="AN111" s="28">
        <f t="shared" si="20"/>
        <v>288.04347826086956</v>
      </c>
      <c r="AP111" s="56">
        <f t="shared" si="21"/>
        <v>1.9318181818181817</v>
      </c>
    </row>
    <row r="112" spans="1:42" ht="15" customHeight="1">
      <c r="A112" s="5" t="s">
        <v>23</v>
      </c>
      <c r="B112" s="5" t="s">
        <v>28</v>
      </c>
      <c r="C112" s="5" t="s">
        <v>78</v>
      </c>
      <c r="D112" s="6" t="s">
        <v>44</v>
      </c>
      <c r="E112" s="5" t="s">
        <v>293</v>
      </c>
      <c r="F112" s="5" t="s">
        <v>294</v>
      </c>
      <c r="G112" s="5">
        <v>2002</v>
      </c>
      <c r="H112" s="11">
        <v>56</v>
      </c>
      <c r="I112" s="11">
        <v>321</v>
      </c>
      <c r="J112" s="11">
        <v>361</v>
      </c>
      <c r="K112" s="11">
        <v>307</v>
      </c>
      <c r="O112" s="25" t="s">
        <v>23</v>
      </c>
      <c r="P112" s="5" t="s">
        <v>28</v>
      </c>
      <c r="Q112" s="5" t="s">
        <v>50</v>
      </c>
      <c r="R112" s="6" t="s">
        <v>44</v>
      </c>
      <c r="S112" s="5" t="s">
        <v>225</v>
      </c>
      <c r="T112" s="5" t="s">
        <v>226</v>
      </c>
      <c r="U112" s="5">
        <v>2002</v>
      </c>
      <c r="V112" s="11" t="s">
        <v>96</v>
      </c>
      <c r="W112" s="11">
        <v>21</v>
      </c>
      <c r="X112" s="11">
        <v>52</v>
      </c>
      <c r="Y112" s="26">
        <v>42</v>
      </c>
      <c r="Z112" s="10">
        <f t="shared" si="16"/>
        <v>115</v>
      </c>
      <c r="AA112" s="27" t="str">
        <f t="shared" si="22"/>
        <v>-</v>
      </c>
      <c r="AB112" s="10">
        <f t="shared" si="23"/>
        <v>-9247147.6763749309</v>
      </c>
      <c r="AC112" s="10">
        <f t="shared" si="24"/>
        <v>-9652724.6537700687</v>
      </c>
      <c r="AD112" s="28">
        <f t="shared" si="25"/>
        <v>-14441053.798323441</v>
      </c>
      <c r="AF112" s="27" t="str">
        <f>IF(V112 &lt;&gt; "-", (V112-V$1883)^4, "-")</f>
        <v>-</v>
      </c>
      <c r="AG112" s="10">
        <f>(W112-W$1883)^4</f>
        <v>1940932316.6346228</v>
      </c>
      <c r="AH112" s="10">
        <f>(X112-X$1883)^4</f>
        <v>2055258993.8105459</v>
      </c>
      <c r="AI112" s="28">
        <f>(Y112-Y$1883)^4</f>
        <v>3516671872.9274569</v>
      </c>
      <c r="AK112" s="27">
        <f t="shared" si="17"/>
        <v>0</v>
      </c>
      <c r="AL112" s="10">
        <f t="shared" si="18"/>
        <v>182.60869565217391</v>
      </c>
      <c r="AM112" s="10">
        <f t="shared" si="19"/>
        <v>452.17391304347825</v>
      </c>
      <c r="AN112" s="28">
        <f t="shared" si="20"/>
        <v>365.21739130434781</v>
      </c>
      <c r="AP112" s="56">
        <f t="shared" si="21"/>
        <v>2.4761904761904763</v>
      </c>
    </row>
    <row r="113" spans="1:42" ht="15" customHeight="1">
      <c r="A113" s="5" t="s">
        <v>23</v>
      </c>
      <c r="B113" s="5" t="s">
        <v>28</v>
      </c>
      <c r="C113" s="5" t="s">
        <v>78</v>
      </c>
      <c r="D113" s="6" t="s">
        <v>44</v>
      </c>
      <c r="E113" s="5" t="s">
        <v>295</v>
      </c>
      <c r="F113" s="5" t="s">
        <v>296</v>
      </c>
      <c r="G113" s="5">
        <v>2002</v>
      </c>
      <c r="H113" s="11">
        <v>7</v>
      </c>
      <c r="I113" s="11">
        <v>58</v>
      </c>
      <c r="J113" s="11">
        <v>93</v>
      </c>
      <c r="K113" s="11">
        <v>87</v>
      </c>
      <c r="O113" s="25" t="s">
        <v>23</v>
      </c>
      <c r="P113" s="5" t="s">
        <v>28</v>
      </c>
      <c r="Q113" s="5" t="s">
        <v>50</v>
      </c>
      <c r="R113" s="6" t="s">
        <v>44</v>
      </c>
      <c r="S113" s="5" t="s">
        <v>227</v>
      </c>
      <c r="T113" s="5" t="s">
        <v>228</v>
      </c>
      <c r="U113" s="5">
        <v>2002</v>
      </c>
      <c r="V113" s="11" t="s">
        <v>96</v>
      </c>
      <c r="W113" s="11">
        <v>25</v>
      </c>
      <c r="X113" s="11">
        <v>31</v>
      </c>
      <c r="Y113" s="26">
        <v>45</v>
      </c>
      <c r="Z113" s="10">
        <f t="shared" si="16"/>
        <v>101</v>
      </c>
      <c r="AA113" s="27" t="str">
        <f t="shared" si="22"/>
        <v>-</v>
      </c>
      <c r="AB113" s="10">
        <f t="shared" si="23"/>
        <v>-8728486.4872897267</v>
      </c>
      <c r="AC113" s="10">
        <f t="shared" si="24"/>
        <v>-12799781.686594231</v>
      </c>
      <c r="AD113" s="28">
        <f t="shared" si="25"/>
        <v>-13913888.011684624</v>
      </c>
      <c r="AF113" s="27" t="str">
        <f>IF(V113 &lt;&gt; "-", (V113-V$1883)^4, "-")</f>
        <v>-</v>
      </c>
      <c r="AG113" s="10">
        <f>(W113-W$1883)^4</f>
        <v>1797153853.9165206</v>
      </c>
      <c r="AH113" s="10">
        <f>(X113-X$1883)^4</f>
        <v>2994126073.2146301</v>
      </c>
      <c r="AI113" s="28">
        <f>(Y113-Y$1883)^4</f>
        <v>3346555291.0967484</v>
      </c>
      <c r="AK113" s="27">
        <f t="shared" si="17"/>
        <v>0</v>
      </c>
      <c r="AL113" s="10">
        <f t="shared" si="18"/>
        <v>247.52475247524751</v>
      </c>
      <c r="AM113" s="10">
        <f t="shared" si="19"/>
        <v>306.93069306930693</v>
      </c>
      <c r="AN113" s="28">
        <f t="shared" si="20"/>
        <v>445.54455445544556</v>
      </c>
      <c r="AP113" s="56">
        <f t="shared" si="21"/>
        <v>1.24</v>
      </c>
    </row>
    <row r="114" spans="1:42" ht="15" customHeight="1">
      <c r="A114" s="5" t="s">
        <v>23</v>
      </c>
      <c r="B114" s="5" t="s">
        <v>28</v>
      </c>
      <c r="C114" s="5" t="s">
        <v>82</v>
      </c>
      <c r="D114" s="6" t="s">
        <v>44</v>
      </c>
      <c r="E114" s="6" t="s">
        <v>26</v>
      </c>
      <c r="F114" s="5" t="s">
        <v>297</v>
      </c>
      <c r="G114" s="5">
        <v>2002</v>
      </c>
      <c r="H114" s="11">
        <v>172</v>
      </c>
      <c r="I114" s="11">
        <v>1039</v>
      </c>
      <c r="J114" s="11">
        <v>1093</v>
      </c>
      <c r="K114" s="11">
        <v>1281</v>
      </c>
      <c r="O114" s="25" t="s">
        <v>23</v>
      </c>
      <c r="P114" s="5" t="s">
        <v>28</v>
      </c>
      <c r="Q114" s="5" t="s">
        <v>50</v>
      </c>
      <c r="R114" s="6" t="s">
        <v>44</v>
      </c>
      <c r="S114" s="5" t="s">
        <v>229</v>
      </c>
      <c r="T114" s="5" t="s">
        <v>230</v>
      </c>
      <c r="U114" s="5">
        <v>2002</v>
      </c>
      <c r="V114" s="11">
        <v>10</v>
      </c>
      <c r="W114" s="11">
        <v>40</v>
      </c>
      <c r="X114" s="11">
        <v>77</v>
      </c>
      <c r="Y114" s="26">
        <v>65</v>
      </c>
      <c r="Z114" s="10">
        <f t="shared" si="16"/>
        <v>192</v>
      </c>
      <c r="AA114" s="27">
        <f t="shared" si="22"/>
        <v>-70129.248387619737</v>
      </c>
      <c r="AB114" s="10">
        <f t="shared" si="23"/>
        <v>-6956412.4617290664</v>
      </c>
      <c r="AC114" s="10">
        <f t="shared" si="24"/>
        <v>-6636202.4936859747</v>
      </c>
      <c r="AD114" s="28">
        <f t="shared" si="25"/>
        <v>-10723545.739429679</v>
      </c>
      <c r="AF114" s="27">
        <f>IF(V114 &lt;&gt; "-", (V114-V$1883)^4, "-")</f>
        <v>2892004.1543107955</v>
      </c>
      <c r="AG114" s="10">
        <f>(W114-W$1883)^4</f>
        <v>1327946053.3420794</v>
      </c>
      <c r="AH114" s="10">
        <f>(X114-X$1883)^4</f>
        <v>1247075764.2236469</v>
      </c>
      <c r="AI114" s="28">
        <f>(Y114-Y$1883)^4</f>
        <v>2364746246.0415926</v>
      </c>
      <c r="AK114" s="27">
        <f t="shared" si="17"/>
        <v>52.083333333333336</v>
      </c>
      <c r="AL114" s="10">
        <f t="shared" si="18"/>
        <v>208.33333333333334</v>
      </c>
      <c r="AM114" s="10">
        <f t="shared" si="19"/>
        <v>401.04166666666669</v>
      </c>
      <c r="AN114" s="28">
        <f t="shared" si="20"/>
        <v>338.54166666666669</v>
      </c>
      <c r="AP114" s="56">
        <f t="shared" si="21"/>
        <v>1.925</v>
      </c>
    </row>
    <row r="115" spans="1:42" ht="15" customHeight="1">
      <c r="A115" s="5" t="s">
        <v>23</v>
      </c>
      <c r="B115" s="5" t="s">
        <v>28</v>
      </c>
      <c r="C115" s="5" t="s">
        <v>82</v>
      </c>
      <c r="D115" s="6" t="s">
        <v>44</v>
      </c>
      <c r="E115" s="5" t="s">
        <v>298</v>
      </c>
      <c r="F115" s="5" t="s">
        <v>299</v>
      </c>
      <c r="G115" s="5">
        <v>2002</v>
      </c>
      <c r="H115" s="11">
        <v>9</v>
      </c>
      <c r="I115" s="11">
        <v>96</v>
      </c>
      <c r="J115" s="11">
        <v>34</v>
      </c>
      <c r="K115" s="11">
        <v>75</v>
      </c>
      <c r="O115" s="25" t="s">
        <v>23</v>
      </c>
      <c r="P115" s="5" t="s">
        <v>28</v>
      </c>
      <c r="Q115" s="5" t="s">
        <v>50</v>
      </c>
      <c r="R115" s="6" t="s">
        <v>44</v>
      </c>
      <c r="S115" s="5" t="s">
        <v>231</v>
      </c>
      <c r="T115" s="5" t="s">
        <v>232</v>
      </c>
      <c r="U115" s="5">
        <v>2002</v>
      </c>
      <c r="V115" s="11">
        <v>7</v>
      </c>
      <c r="W115" s="11">
        <v>74</v>
      </c>
      <c r="X115" s="11">
        <v>149</v>
      </c>
      <c r="Y115" s="26">
        <v>156</v>
      </c>
      <c r="Z115" s="10">
        <f t="shared" si="16"/>
        <v>386</v>
      </c>
      <c r="AA115" s="27">
        <f t="shared" si="22"/>
        <v>-86574.984053174077</v>
      </c>
      <c r="AB115" s="10">
        <f t="shared" si="23"/>
        <v>-3862151.7659871657</v>
      </c>
      <c r="AC115" s="10">
        <f t="shared" si="24"/>
        <v>-1557672.3804916176</v>
      </c>
      <c r="AD115" s="28">
        <f t="shared" si="25"/>
        <v>-2172706.5315626306</v>
      </c>
      <c r="AF115" s="27">
        <f>IF(V115 &lt;&gt; "-", (V115-V$1883)^4, "-")</f>
        <v>3829921.6860142983</v>
      </c>
      <c r="AG115" s="10">
        <f>(W115-W$1883)^4</f>
        <v>605953243.1875087</v>
      </c>
      <c r="AH115" s="10">
        <f>(X115-X$1883)^4</f>
        <v>180565521.21137369</v>
      </c>
      <c r="AI115" s="28">
        <f>(Y115-Y$1883)^4</f>
        <v>281406911.61843723</v>
      </c>
      <c r="AK115" s="27">
        <f t="shared" si="17"/>
        <v>18.134715025906733</v>
      </c>
      <c r="AL115" s="10">
        <f t="shared" si="18"/>
        <v>191.70984455958549</v>
      </c>
      <c r="AM115" s="10">
        <f t="shared" si="19"/>
        <v>386.01036269430051</v>
      </c>
      <c r="AN115" s="28">
        <f t="shared" si="20"/>
        <v>404.14507772020727</v>
      </c>
      <c r="AP115" s="56">
        <f t="shared" si="21"/>
        <v>2.0135135135135136</v>
      </c>
    </row>
    <row r="116" spans="1:42" ht="15" customHeight="1">
      <c r="A116" s="5" t="s">
        <v>23</v>
      </c>
      <c r="B116" s="5" t="s">
        <v>28</v>
      </c>
      <c r="C116" s="5" t="s">
        <v>82</v>
      </c>
      <c r="D116" s="6" t="s">
        <v>44</v>
      </c>
      <c r="E116" s="5" t="s">
        <v>300</v>
      </c>
      <c r="F116" s="5" t="s">
        <v>301</v>
      </c>
      <c r="G116" s="5">
        <v>2002</v>
      </c>
      <c r="H116" s="11">
        <v>10</v>
      </c>
      <c r="I116" s="11">
        <v>83</v>
      </c>
      <c r="J116" s="11">
        <v>183</v>
      </c>
      <c r="K116" s="11">
        <v>192</v>
      </c>
      <c r="O116" s="25" t="s">
        <v>23</v>
      </c>
      <c r="P116" s="5" t="s">
        <v>28</v>
      </c>
      <c r="Q116" s="5" t="s">
        <v>29</v>
      </c>
      <c r="R116" s="6" t="s">
        <v>235</v>
      </c>
      <c r="S116" s="5" t="s">
        <v>237</v>
      </c>
      <c r="T116" s="5" t="s">
        <v>238</v>
      </c>
      <c r="U116" s="5">
        <v>2002</v>
      </c>
      <c r="V116" s="11">
        <v>7</v>
      </c>
      <c r="W116" s="11">
        <v>50</v>
      </c>
      <c r="X116" s="11">
        <v>132</v>
      </c>
      <c r="Y116" s="26">
        <v>148</v>
      </c>
      <c r="Z116" s="10">
        <f t="shared" si="16"/>
        <v>337</v>
      </c>
      <c r="AA116" s="27">
        <f t="shared" si="22"/>
        <v>-86574.984053174077</v>
      </c>
      <c r="AB116" s="10">
        <f t="shared" si="23"/>
        <v>-5919451.2109244606</v>
      </c>
      <c r="AC116" s="10">
        <f t="shared" si="24"/>
        <v>-2348398.9182664989</v>
      </c>
      <c r="AD116" s="28">
        <f t="shared" si="25"/>
        <v>-2600690.6885444154</v>
      </c>
      <c r="AF116" s="27">
        <f>IF(V116 &lt;&gt; "-", (V116-V$1883)^4, "-")</f>
        <v>3829921.6860142983</v>
      </c>
      <c r="AG116" s="10">
        <f>(W116-W$1883)^4</f>
        <v>1070800570.3767489</v>
      </c>
      <c r="AH116" s="10">
        <f>(X116-X$1883)^4</f>
        <v>312149393.57317257</v>
      </c>
      <c r="AI116" s="28">
        <f>(Y116-Y$1883)^4</f>
        <v>357644543.6208272</v>
      </c>
      <c r="AK116" s="27">
        <f t="shared" si="17"/>
        <v>20.771513353115726</v>
      </c>
      <c r="AL116" s="10">
        <f t="shared" si="18"/>
        <v>148.36795252225519</v>
      </c>
      <c r="AM116" s="10">
        <f t="shared" si="19"/>
        <v>391.69139465875367</v>
      </c>
      <c r="AN116" s="28">
        <f t="shared" si="20"/>
        <v>439.16913946587539</v>
      </c>
      <c r="AP116" s="56">
        <f t="shared" si="21"/>
        <v>2.6399999999999997</v>
      </c>
    </row>
    <row r="117" spans="1:42" ht="15" customHeight="1">
      <c r="A117" s="5" t="s">
        <v>23</v>
      </c>
      <c r="B117" s="5" t="s">
        <v>28</v>
      </c>
      <c r="C117" s="5" t="s">
        <v>82</v>
      </c>
      <c r="D117" s="6" t="s">
        <v>44</v>
      </c>
      <c r="E117" s="5" t="s">
        <v>302</v>
      </c>
      <c r="F117" s="5" t="s">
        <v>303</v>
      </c>
      <c r="G117" s="5">
        <v>2002</v>
      </c>
      <c r="H117" s="11">
        <v>41</v>
      </c>
      <c r="I117" s="11">
        <v>268</v>
      </c>
      <c r="J117" s="11">
        <v>384</v>
      </c>
      <c r="K117" s="11">
        <v>361</v>
      </c>
      <c r="O117" s="25" t="s">
        <v>23</v>
      </c>
      <c r="P117" s="5" t="s">
        <v>28</v>
      </c>
      <c r="Q117" s="5" t="s">
        <v>29</v>
      </c>
      <c r="R117" s="6" t="s">
        <v>235</v>
      </c>
      <c r="S117" s="5" t="s">
        <v>239</v>
      </c>
      <c r="T117" s="5" t="s">
        <v>240</v>
      </c>
      <c r="U117" s="5">
        <v>2002</v>
      </c>
      <c r="V117" s="11">
        <v>14</v>
      </c>
      <c r="W117" s="11">
        <v>168</v>
      </c>
      <c r="X117" s="11">
        <v>332</v>
      </c>
      <c r="Y117" s="26">
        <v>388</v>
      </c>
      <c r="Z117" s="10">
        <f t="shared" si="16"/>
        <v>902</v>
      </c>
      <c r="AA117" s="27">
        <f t="shared" si="22"/>
        <v>-51637.609853284492</v>
      </c>
      <c r="AB117" s="10">
        <f t="shared" si="23"/>
        <v>-248801.74166755602</v>
      </c>
      <c r="AC117" s="10">
        <f t="shared" si="24"/>
        <v>301840.44347656996</v>
      </c>
      <c r="AD117" s="28">
        <f t="shared" si="25"/>
        <v>1076289.9314011822</v>
      </c>
      <c r="AF117" s="27">
        <f>IF(V117 &lt;&gt; "-", (V117-V$1883)^4, "-")</f>
        <v>1922891.7783183996</v>
      </c>
      <c r="AG117" s="10">
        <f>(W117-W$1883)^4</f>
        <v>15648446.217461754</v>
      </c>
      <c r="AH117" s="10">
        <f>(X117-X$1883)^4</f>
        <v>20247430.03966362</v>
      </c>
      <c r="AI117" s="28">
        <f>(Y117-Y$1883)^4</f>
        <v>110299201.90373792</v>
      </c>
      <c r="AK117" s="27">
        <f t="shared" si="17"/>
        <v>15.521064301552107</v>
      </c>
      <c r="AL117" s="10">
        <f t="shared" si="18"/>
        <v>186.25277161862527</v>
      </c>
      <c r="AM117" s="10">
        <f t="shared" si="19"/>
        <v>368.07095343680709</v>
      </c>
      <c r="AN117" s="28">
        <f t="shared" si="20"/>
        <v>430.15521064301555</v>
      </c>
      <c r="AP117" s="56">
        <f t="shared" si="21"/>
        <v>1.9761904761904763</v>
      </c>
    </row>
    <row r="118" spans="1:42" ht="15" customHeight="1">
      <c r="A118" s="5" t="s">
        <v>23</v>
      </c>
      <c r="B118" s="5" t="s">
        <v>28</v>
      </c>
      <c r="C118" s="5" t="s">
        <v>82</v>
      </c>
      <c r="D118" s="6" t="s">
        <v>44</v>
      </c>
      <c r="E118" s="5" t="s">
        <v>304</v>
      </c>
      <c r="F118" s="5" t="s">
        <v>305</v>
      </c>
      <c r="G118" s="5">
        <v>2002</v>
      </c>
      <c r="H118" s="11">
        <v>26</v>
      </c>
      <c r="I118" s="11">
        <v>123</v>
      </c>
      <c r="J118" s="11">
        <v>181</v>
      </c>
      <c r="K118" s="11">
        <v>262</v>
      </c>
      <c r="O118" s="25" t="s">
        <v>23</v>
      </c>
      <c r="P118" s="5" t="s">
        <v>28</v>
      </c>
      <c r="Q118" s="5" t="s">
        <v>29</v>
      </c>
      <c r="R118" s="6" t="s">
        <v>235</v>
      </c>
      <c r="S118" s="5" t="s">
        <v>241</v>
      </c>
      <c r="T118" s="5" t="s">
        <v>242</v>
      </c>
      <c r="U118" s="5">
        <v>2002</v>
      </c>
      <c r="V118" s="11">
        <v>30</v>
      </c>
      <c r="W118" s="11">
        <v>128</v>
      </c>
      <c r="X118" s="11">
        <v>147</v>
      </c>
      <c r="Y118" s="26">
        <v>85</v>
      </c>
      <c r="Z118" s="10">
        <f t="shared" si="16"/>
        <v>390</v>
      </c>
      <c r="AA118" s="27">
        <f t="shared" si="22"/>
        <v>-9579.7302272260404</v>
      </c>
      <c r="AB118" s="10">
        <f t="shared" si="23"/>
        <v>-1089396.3164195751</v>
      </c>
      <c r="AC118" s="10">
        <f t="shared" si="24"/>
        <v>-1639696.2239711436</v>
      </c>
      <c r="AD118" s="28">
        <f t="shared" si="25"/>
        <v>-8062449.2155872015</v>
      </c>
      <c r="AF118" s="27">
        <f>IF(V118 &lt;&gt; "-", (V118-V$1883)^4, "-")</f>
        <v>203456.25157167341</v>
      </c>
      <c r="AG118" s="10">
        <f>(W118-W$1883)^4</f>
        <v>112093699.64907221</v>
      </c>
      <c r="AH118" s="10">
        <f>(X118-X$1883)^4</f>
        <v>193353124.90779835</v>
      </c>
      <c r="AI118" s="28">
        <f>(Y118-Y$1883)^4</f>
        <v>1616674752.8303335</v>
      </c>
      <c r="AK118" s="27">
        <f t="shared" si="17"/>
        <v>76.923076923076934</v>
      </c>
      <c r="AL118" s="10">
        <f t="shared" si="18"/>
        <v>328.20512820512823</v>
      </c>
      <c r="AM118" s="10">
        <f t="shared" si="19"/>
        <v>376.92307692307691</v>
      </c>
      <c r="AN118" s="28">
        <f t="shared" si="20"/>
        <v>217.94871794871796</v>
      </c>
      <c r="AP118" s="56">
        <f t="shared" si="21"/>
        <v>1.1484374999999998</v>
      </c>
    </row>
    <row r="119" spans="1:42" ht="15" customHeight="1">
      <c r="A119" s="5" t="s">
        <v>23</v>
      </c>
      <c r="B119" s="5" t="s">
        <v>28</v>
      </c>
      <c r="C119" s="5" t="s">
        <v>82</v>
      </c>
      <c r="D119" s="6" t="s">
        <v>44</v>
      </c>
      <c r="E119" s="5" t="s">
        <v>306</v>
      </c>
      <c r="F119" s="5" t="s">
        <v>307</v>
      </c>
      <c r="G119" s="5">
        <v>2002</v>
      </c>
      <c r="H119" s="11">
        <v>86</v>
      </c>
      <c r="I119" s="11">
        <v>469</v>
      </c>
      <c r="J119" s="11">
        <v>311</v>
      </c>
      <c r="K119" s="11">
        <v>391</v>
      </c>
      <c r="O119" s="25" t="s">
        <v>23</v>
      </c>
      <c r="P119" s="5" t="s">
        <v>28</v>
      </c>
      <c r="Q119" s="5" t="s">
        <v>29</v>
      </c>
      <c r="R119" s="6" t="s">
        <v>235</v>
      </c>
      <c r="S119" s="5" t="s">
        <v>243</v>
      </c>
      <c r="T119" s="5" t="s">
        <v>244</v>
      </c>
      <c r="U119" s="5">
        <v>2002</v>
      </c>
      <c r="V119" s="11">
        <v>32</v>
      </c>
      <c r="W119" s="11">
        <v>323</v>
      </c>
      <c r="X119" s="11">
        <v>518</v>
      </c>
      <c r="Y119" s="26">
        <v>553</v>
      </c>
      <c r="Z119" s="10">
        <f t="shared" si="16"/>
        <v>1426</v>
      </c>
      <c r="AA119" s="27">
        <f t="shared" si="22"/>
        <v>-7120.2211564880208</v>
      </c>
      <c r="AB119" s="10">
        <f t="shared" si="23"/>
        <v>781350.997584239</v>
      </c>
      <c r="AC119" s="10">
        <f t="shared" si="24"/>
        <v>16209626.888293508</v>
      </c>
      <c r="AD119" s="28">
        <f t="shared" si="25"/>
        <v>19137205.185534585</v>
      </c>
      <c r="AF119" s="27">
        <f>IF(V119 &lt;&gt; "-", (V119-V$1883)^4, "-")</f>
        <v>136980.2572786719</v>
      </c>
      <c r="AG119" s="10">
        <f>(W119-W$1883)^4</f>
        <v>71966143.084428295</v>
      </c>
      <c r="AH119" s="10">
        <f>(X119-X$1883)^4</f>
        <v>4102330927.818851</v>
      </c>
      <c r="AI119" s="28">
        <f>(Y119-Y$1883)^4</f>
        <v>5118837596.8153505</v>
      </c>
      <c r="AK119" s="27">
        <f t="shared" si="17"/>
        <v>22.44039270687237</v>
      </c>
      <c r="AL119" s="10">
        <f t="shared" si="18"/>
        <v>226.507713884993</v>
      </c>
      <c r="AM119" s="10">
        <f t="shared" si="19"/>
        <v>363.2538569424965</v>
      </c>
      <c r="AN119" s="28">
        <f t="shared" si="20"/>
        <v>387.79803646563818</v>
      </c>
      <c r="AP119" s="56">
        <f t="shared" si="21"/>
        <v>1.6037151702786376</v>
      </c>
    </row>
    <row r="120" spans="1:42" ht="15" customHeight="1">
      <c r="A120" s="5" t="s">
        <v>23</v>
      </c>
      <c r="B120" s="5" t="s">
        <v>34</v>
      </c>
      <c r="C120" s="5" t="s">
        <v>24</v>
      </c>
      <c r="D120" s="6" t="s">
        <v>25</v>
      </c>
      <c r="E120" s="6" t="s">
        <v>26</v>
      </c>
      <c r="F120" s="5" t="s">
        <v>308</v>
      </c>
      <c r="G120" s="5">
        <v>2002</v>
      </c>
      <c r="H120" s="11">
        <v>3982</v>
      </c>
      <c r="I120" s="11">
        <v>18285</v>
      </c>
      <c r="J120" s="11">
        <v>23182</v>
      </c>
      <c r="K120" s="11">
        <v>21705</v>
      </c>
      <c r="O120" s="25" t="s">
        <v>23</v>
      </c>
      <c r="P120" s="5" t="s">
        <v>28</v>
      </c>
      <c r="Q120" s="5" t="s">
        <v>29</v>
      </c>
      <c r="R120" s="6" t="s">
        <v>235</v>
      </c>
      <c r="S120" s="5" t="s">
        <v>245</v>
      </c>
      <c r="T120" s="5" t="s">
        <v>246</v>
      </c>
      <c r="U120" s="5">
        <v>2002</v>
      </c>
      <c r="V120" s="11">
        <v>30</v>
      </c>
      <c r="W120" s="11">
        <v>173</v>
      </c>
      <c r="X120" s="11">
        <v>150</v>
      </c>
      <c r="Y120" s="26">
        <v>167</v>
      </c>
      <c r="Z120" s="10">
        <f t="shared" si="16"/>
        <v>520</v>
      </c>
      <c r="AA120" s="27">
        <f t="shared" si="22"/>
        <v>-9579.7302272260404</v>
      </c>
      <c r="AB120" s="10">
        <f t="shared" si="23"/>
        <v>-194056.70943580387</v>
      </c>
      <c r="AC120" s="10">
        <f t="shared" si="24"/>
        <v>-1517706.739554195</v>
      </c>
      <c r="AD120" s="28">
        <f t="shared" si="25"/>
        <v>-1664809.7674854335</v>
      </c>
      <c r="AF120" s="27">
        <f>IF(V120 &lt;&gt; "-", (V120-V$1883)^4, "-")</f>
        <v>203456.25157167341</v>
      </c>
      <c r="AG120" s="10">
        <f>(W120-W$1883)^4</f>
        <v>11234960.517395657</v>
      </c>
      <c r="AH120" s="10">
        <f>(X120-X$1883)^4</f>
        <v>174414993.81146038</v>
      </c>
      <c r="AI120" s="28">
        <f>(Y120-Y$1883)^4</f>
        <v>197311691.78199396</v>
      </c>
      <c r="AK120" s="27">
        <f t="shared" si="17"/>
        <v>57.692307692307693</v>
      </c>
      <c r="AL120" s="10">
        <f t="shared" si="18"/>
        <v>332.69230769230768</v>
      </c>
      <c r="AM120" s="10">
        <f t="shared" si="19"/>
        <v>288.46153846153845</v>
      </c>
      <c r="AN120" s="28">
        <f t="shared" si="20"/>
        <v>321.15384615384619</v>
      </c>
      <c r="AP120" s="56">
        <f t="shared" si="21"/>
        <v>0.86705202312138729</v>
      </c>
    </row>
    <row r="121" spans="1:42" ht="15" customHeight="1">
      <c r="A121" s="5" t="s">
        <v>23</v>
      </c>
      <c r="B121" s="5" t="s">
        <v>34</v>
      </c>
      <c r="C121" s="5" t="s">
        <v>28</v>
      </c>
      <c r="D121" s="6" t="s">
        <v>44</v>
      </c>
      <c r="E121" s="6" t="s">
        <v>26</v>
      </c>
      <c r="F121" s="5" t="s">
        <v>309</v>
      </c>
      <c r="G121" s="5">
        <v>2002</v>
      </c>
      <c r="H121" s="11">
        <v>176</v>
      </c>
      <c r="I121" s="11">
        <v>1250</v>
      </c>
      <c r="J121" s="11">
        <v>2428</v>
      </c>
      <c r="K121" s="11">
        <v>2367</v>
      </c>
      <c r="O121" s="25" t="s">
        <v>23</v>
      </c>
      <c r="P121" s="5" t="s">
        <v>28</v>
      </c>
      <c r="Q121" s="5" t="s">
        <v>29</v>
      </c>
      <c r="R121" s="6" t="s">
        <v>235</v>
      </c>
      <c r="S121" s="5" t="s">
        <v>247</v>
      </c>
      <c r="T121" s="5" t="s">
        <v>248</v>
      </c>
      <c r="U121" s="5">
        <v>2002</v>
      </c>
      <c r="V121" s="11">
        <v>11</v>
      </c>
      <c r="W121" s="11">
        <v>79</v>
      </c>
      <c r="X121" s="11">
        <v>123</v>
      </c>
      <c r="Y121" s="26">
        <v>139</v>
      </c>
      <c r="Z121" s="10">
        <f t="shared" si="16"/>
        <v>352</v>
      </c>
      <c r="AA121" s="27">
        <f t="shared" si="22"/>
        <v>-65150.194930492646</v>
      </c>
      <c r="AB121" s="10">
        <f t="shared" si="23"/>
        <v>-3504552.1460420121</v>
      </c>
      <c r="AC121" s="10">
        <f t="shared" si="24"/>
        <v>-2858456.7526122015</v>
      </c>
      <c r="AD121" s="28">
        <f t="shared" si="25"/>
        <v>-3145447.1145328092</v>
      </c>
      <c r="AF121" s="27">
        <f>IF(V121 &lt;&gt; "-", (V121-V$1883)^4, "-")</f>
        <v>2621526.7440798022</v>
      </c>
      <c r="AG121" s="10">
        <f>(W121-W$1883)^4</f>
        <v>532324802.87818438</v>
      </c>
      <c r="AH121" s="10">
        <f>(X121-X$1883)^4</f>
        <v>405672437.15900993</v>
      </c>
      <c r="AI121" s="28">
        <f>(Y121-Y$1883)^4</f>
        <v>460867960.28405672</v>
      </c>
      <c r="AK121" s="27">
        <f t="shared" si="17"/>
        <v>31.25</v>
      </c>
      <c r="AL121" s="10">
        <f t="shared" si="18"/>
        <v>224.43181818181819</v>
      </c>
      <c r="AM121" s="10">
        <f t="shared" si="19"/>
        <v>349.43181818181819</v>
      </c>
      <c r="AN121" s="28">
        <f t="shared" si="20"/>
        <v>394.88636363636363</v>
      </c>
      <c r="AP121" s="56">
        <f t="shared" si="21"/>
        <v>1.5569620253164558</v>
      </c>
    </row>
    <row r="122" spans="1:42" ht="15" customHeight="1">
      <c r="A122" s="5" t="s">
        <v>23</v>
      </c>
      <c r="B122" s="5" t="s">
        <v>34</v>
      </c>
      <c r="C122" s="5" t="s">
        <v>28</v>
      </c>
      <c r="D122" s="6" t="s">
        <v>44</v>
      </c>
      <c r="E122" s="5" t="s">
        <v>310</v>
      </c>
      <c r="F122" s="5" t="s">
        <v>311</v>
      </c>
      <c r="G122" s="5">
        <v>2002</v>
      </c>
      <c r="H122" s="11">
        <v>32</v>
      </c>
      <c r="I122" s="11">
        <v>259</v>
      </c>
      <c r="J122" s="11">
        <v>546</v>
      </c>
      <c r="K122" s="11">
        <v>402</v>
      </c>
      <c r="O122" s="25" t="s">
        <v>23</v>
      </c>
      <c r="P122" s="5" t="s">
        <v>28</v>
      </c>
      <c r="Q122" s="5" t="s">
        <v>29</v>
      </c>
      <c r="R122" s="6" t="s">
        <v>235</v>
      </c>
      <c r="S122" s="5" t="s">
        <v>249</v>
      </c>
      <c r="T122" s="5" t="s">
        <v>250</v>
      </c>
      <c r="U122" s="5">
        <v>2002</v>
      </c>
      <c r="V122" s="11">
        <v>24</v>
      </c>
      <c r="W122" s="11">
        <v>157</v>
      </c>
      <c r="X122" s="11">
        <v>236</v>
      </c>
      <c r="Y122" s="26">
        <v>263</v>
      </c>
      <c r="Z122" s="10">
        <f t="shared" si="16"/>
        <v>680</v>
      </c>
      <c r="AA122" s="27">
        <f t="shared" si="22"/>
        <v>-20208.558616132483</v>
      </c>
      <c r="AB122" s="10">
        <f t="shared" si="23"/>
        <v>-403505.50134077092</v>
      </c>
      <c r="AC122" s="10">
        <f t="shared" si="24"/>
        <v>-24187.939972133016</v>
      </c>
      <c r="AD122" s="28">
        <f t="shared" si="25"/>
        <v>-11419.599700566765</v>
      </c>
      <c r="AF122" s="27">
        <f>IF(V122 &lt;&gt; "-", (V122-V$1883)^4, "-")</f>
        <v>550444.81416189857</v>
      </c>
      <c r="AG122" s="10">
        <f>(W122-W$1883)^4</f>
        <v>29817137.424463004</v>
      </c>
      <c r="AH122" s="10">
        <f>(X122-X$1883)^4</f>
        <v>699517.38032242318</v>
      </c>
      <c r="AI122" s="28">
        <f>(Y122-Y$1883)^4</f>
        <v>257158.67182831556</v>
      </c>
      <c r="AK122" s="27">
        <f t="shared" si="17"/>
        <v>35.294117647058826</v>
      </c>
      <c r="AL122" s="10">
        <f t="shared" si="18"/>
        <v>230.88235294117649</v>
      </c>
      <c r="AM122" s="10">
        <f t="shared" si="19"/>
        <v>347.05882352941177</v>
      </c>
      <c r="AN122" s="28">
        <f t="shared" si="20"/>
        <v>386.76470588235293</v>
      </c>
      <c r="AP122" s="56">
        <f t="shared" si="21"/>
        <v>1.5031847133757961</v>
      </c>
    </row>
    <row r="123" spans="1:42" ht="15" customHeight="1">
      <c r="A123" s="5" t="s">
        <v>23</v>
      </c>
      <c r="B123" s="5" t="s">
        <v>34</v>
      </c>
      <c r="C123" s="5" t="s">
        <v>28</v>
      </c>
      <c r="D123" s="6" t="s">
        <v>44</v>
      </c>
      <c r="E123" s="5" t="s">
        <v>312</v>
      </c>
      <c r="F123" s="5" t="s">
        <v>313</v>
      </c>
      <c r="G123" s="5">
        <v>2002</v>
      </c>
      <c r="H123" s="11">
        <v>81</v>
      </c>
      <c r="I123" s="11">
        <v>555</v>
      </c>
      <c r="J123" s="11">
        <v>1066</v>
      </c>
      <c r="K123" s="11">
        <v>1145</v>
      </c>
      <c r="O123" s="25" t="s">
        <v>23</v>
      </c>
      <c r="P123" s="5" t="s">
        <v>28</v>
      </c>
      <c r="Q123" s="5" t="s">
        <v>29</v>
      </c>
      <c r="R123" s="6" t="s">
        <v>235</v>
      </c>
      <c r="S123" s="5" t="s">
        <v>251</v>
      </c>
      <c r="T123" s="5" t="s">
        <v>252</v>
      </c>
      <c r="U123" s="5">
        <v>2002</v>
      </c>
      <c r="V123" s="11">
        <v>12</v>
      </c>
      <c r="W123" s="11">
        <v>94</v>
      </c>
      <c r="X123" s="11">
        <v>157</v>
      </c>
      <c r="Y123" s="26">
        <v>171</v>
      </c>
      <c r="Z123" s="10">
        <f t="shared" si="16"/>
        <v>434</v>
      </c>
      <c r="AA123" s="27">
        <f t="shared" si="22"/>
        <v>-60412.570689061082</v>
      </c>
      <c r="AB123" s="10">
        <f t="shared" si="23"/>
        <v>-2565459.0056895535</v>
      </c>
      <c r="AC123" s="10">
        <f t="shared" si="24"/>
        <v>-1256917.8279692512</v>
      </c>
      <c r="AD123" s="28">
        <f t="shared" si="25"/>
        <v>-1501873.4662246609</v>
      </c>
      <c r="AF123" s="27">
        <f>IF(V123 &lt;&gt; "-", (V123-V$1883)^4, "-")</f>
        <v>2370480.6892459271</v>
      </c>
      <c r="AG123" s="10">
        <f>(W123-W$1883)^4</f>
        <v>351199136.2223599</v>
      </c>
      <c r="AH123" s="10">
        <f>(X123-X$1883)^4</f>
        <v>135646684.04728827</v>
      </c>
      <c r="AI123" s="28">
        <f>(Y123-Y$1883)^4</f>
        <v>171993140.35222852</v>
      </c>
      <c r="AK123" s="27">
        <f t="shared" si="17"/>
        <v>27.649769585253459</v>
      </c>
      <c r="AL123" s="10">
        <f t="shared" si="18"/>
        <v>216.58986175115209</v>
      </c>
      <c r="AM123" s="10">
        <f t="shared" si="19"/>
        <v>361.75115207373273</v>
      </c>
      <c r="AN123" s="28">
        <f t="shared" si="20"/>
        <v>394.00921658986175</v>
      </c>
      <c r="AP123" s="56">
        <f t="shared" si="21"/>
        <v>1.6702127659574468</v>
      </c>
    </row>
    <row r="124" spans="1:42" ht="15" customHeight="1">
      <c r="A124" s="5" t="s">
        <v>23</v>
      </c>
      <c r="B124" s="5" t="s">
        <v>34</v>
      </c>
      <c r="C124" s="5" t="s">
        <v>28</v>
      </c>
      <c r="D124" s="6" t="s">
        <v>44</v>
      </c>
      <c r="E124" s="5" t="s">
        <v>314</v>
      </c>
      <c r="F124" s="5" t="s">
        <v>315</v>
      </c>
      <c r="G124" s="5">
        <v>2002</v>
      </c>
      <c r="H124" s="11">
        <v>19</v>
      </c>
      <c r="I124" s="11">
        <v>124</v>
      </c>
      <c r="J124" s="11">
        <v>173</v>
      </c>
      <c r="K124" s="11">
        <v>190</v>
      </c>
      <c r="O124" s="25" t="s">
        <v>23</v>
      </c>
      <c r="P124" s="5" t="s">
        <v>28</v>
      </c>
      <c r="Q124" s="5" t="s">
        <v>29</v>
      </c>
      <c r="R124" s="6" t="s">
        <v>235</v>
      </c>
      <c r="S124" s="5" t="s">
        <v>253</v>
      </c>
      <c r="T124" s="5" t="s">
        <v>254</v>
      </c>
      <c r="U124" s="5">
        <v>2002</v>
      </c>
      <c r="V124" s="11">
        <v>18</v>
      </c>
      <c r="W124" s="11">
        <v>103</v>
      </c>
      <c r="X124" s="11">
        <v>130</v>
      </c>
      <c r="Y124" s="26">
        <v>148</v>
      </c>
      <c r="Z124" s="10">
        <f t="shared" si="16"/>
        <v>399</v>
      </c>
      <c r="AA124" s="27">
        <f t="shared" si="22"/>
        <v>-36720.838770077491</v>
      </c>
      <c r="AB124" s="10">
        <f t="shared" si="23"/>
        <v>-2092007.2395058384</v>
      </c>
      <c r="AC124" s="10">
        <f t="shared" si="24"/>
        <v>-2456008.4599324008</v>
      </c>
      <c r="AD124" s="28">
        <f t="shared" si="25"/>
        <v>-2600690.6885444154</v>
      </c>
      <c r="AF124" s="27">
        <f>IF(V124 &lt;&gt; "-", (V124-V$1883)^4, "-")</f>
        <v>1220534.679266341</v>
      </c>
      <c r="AG124" s="10">
        <f>(W124-W$1883)^4</f>
        <v>267557776.07440537</v>
      </c>
      <c r="AH124" s="10">
        <f>(X124-X$1883)^4</f>
        <v>331364880.36454171</v>
      </c>
      <c r="AI124" s="28">
        <f>(Y124-Y$1883)^4</f>
        <v>357644543.6208272</v>
      </c>
      <c r="AK124" s="27">
        <f t="shared" si="17"/>
        <v>45.112781954887218</v>
      </c>
      <c r="AL124" s="10">
        <f t="shared" si="18"/>
        <v>258.14536340852129</v>
      </c>
      <c r="AM124" s="10">
        <f t="shared" si="19"/>
        <v>325.8145363408521</v>
      </c>
      <c r="AN124" s="28">
        <f t="shared" si="20"/>
        <v>370.92731829573933</v>
      </c>
      <c r="AP124" s="56">
        <f t="shared" si="21"/>
        <v>1.262135922330097</v>
      </c>
    </row>
    <row r="125" spans="1:42" ht="15" customHeight="1">
      <c r="A125" s="5" t="s">
        <v>23</v>
      </c>
      <c r="B125" s="5" t="s">
        <v>34</v>
      </c>
      <c r="C125" s="5" t="s">
        <v>28</v>
      </c>
      <c r="D125" s="6" t="s">
        <v>44</v>
      </c>
      <c r="E125" s="5" t="s">
        <v>316</v>
      </c>
      <c r="F125" s="5" t="s">
        <v>317</v>
      </c>
      <c r="G125" s="5">
        <v>2002</v>
      </c>
      <c r="H125" s="11">
        <v>40</v>
      </c>
      <c r="I125" s="11">
        <v>265</v>
      </c>
      <c r="J125" s="11">
        <v>479</v>
      </c>
      <c r="K125" s="11">
        <v>489</v>
      </c>
      <c r="O125" s="25" t="s">
        <v>23</v>
      </c>
      <c r="P125" s="5" t="s">
        <v>28</v>
      </c>
      <c r="Q125" s="5" t="s">
        <v>29</v>
      </c>
      <c r="R125" s="6" t="s">
        <v>235</v>
      </c>
      <c r="S125" s="5" t="s">
        <v>255</v>
      </c>
      <c r="T125" s="5" t="s">
        <v>256</v>
      </c>
      <c r="U125" s="5">
        <v>2002</v>
      </c>
      <c r="V125" s="11">
        <v>50</v>
      </c>
      <c r="W125" s="11">
        <v>300</v>
      </c>
      <c r="X125" s="11">
        <v>588</v>
      </c>
      <c r="Y125" s="26">
        <v>473</v>
      </c>
      <c r="Z125" s="10">
        <f t="shared" si="16"/>
        <v>1411</v>
      </c>
      <c r="AA125" s="27">
        <f t="shared" si="22"/>
        <v>-1.8983450386990621</v>
      </c>
      <c r="AB125" s="10">
        <f t="shared" si="23"/>
        <v>330007.50454064511</v>
      </c>
      <c r="AC125" s="10">
        <f t="shared" si="24"/>
        <v>33723284.245848358</v>
      </c>
      <c r="AD125" s="28">
        <f t="shared" si="25"/>
        <v>6589786.6510971179</v>
      </c>
      <c r="AF125" s="27">
        <f>IF(V125 &lt;&gt; "-", (V125-V$1883)^4, "-")</f>
        <v>2.3505357928346284</v>
      </c>
      <c r="AG125" s="10">
        <f>(W125-W$1883)^4</f>
        <v>22805088.122351043</v>
      </c>
      <c r="AH125" s="10">
        <f>(X125-X$1883)^4</f>
        <v>10895315667.75486</v>
      </c>
      <c r="AI125" s="28">
        <f>(Y125-Y$1883)^4</f>
        <v>1235459383.6316228</v>
      </c>
      <c r="AK125" s="27">
        <f t="shared" si="17"/>
        <v>35.43586109142452</v>
      </c>
      <c r="AL125" s="10">
        <f t="shared" si="18"/>
        <v>212.61516654854711</v>
      </c>
      <c r="AM125" s="10">
        <f t="shared" si="19"/>
        <v>416.72572643515235</v>
      </c>
      <c r="AN125" s="28">
        <f t="shared" si="20"/>
        <v>335.22324592487598</v>
      </c>
      <c r="AP125" s="56">
        <f t="shared" si="21"/>
        <v>1.9600000000000002</v>
      </c>
    </row>
    <row r="126" spans="1:42" ht="15" customHeight="1">
      <c r="A126" s="5" t="s">
        <v>23</v>
      </c>
      <c r="B126" s="5" t="s">
        <v>34</v>
      </c>
      <c r="C126" s="5" t="s">
        <v>28</v>
      </c>
      <c r="D126" s="6" t="s">
        <v>44</v>
      </c>
      <c r="E126" s="5" t="s">
        <v>318</v>
      </c>
      <c r="F126" s="5" t="s">
        <v>319</v>
      </c>
      <c r="G126" s="5">
        <v>2002</v>
      </c>
      <c r="H126" s="11">
        <v>4</v>
      </c>
      <c r="I126" s="11">
        <v>47</v>
      </c>
      <c r="J126" s="11">
        <v>164</v>
      </c>
      <c r="K126" s="11">
        <v>141</v>
      </c>
      <c r="O126" s="25" t="s">
        <v>23</v>
      </c>
      <c r="P126" s="5" t="s">
        <v>28</v>
      </c>
      <c r="Q126" s="5" t="s">
        <v>29</v>
      </c>
      <c r="R126" s="6" t="s">
        <v>235</v>
      </c>
      <c r="S126" s="5" t="s">
        <v>257</v>
      </c>
      <c r="T126" s="5" t="s">
        <v>258</v>
      </c>
      <c r="U126" s="5">
        <v>2002</v>
      </c>
      <c r="V126" s="11">
        <v>8</v>
      </c>
      <c r="W126" s="11">
        <v>83</v>
      </c>
      <c r="X126" s="11">
        <v>127</v>
      </c>
      <c r="Y126" s="26">
        <v>156</v>
      </c>
      <c r="Z126" s="10">
        <f t="shared" si="16"/>
        <v>374</v>
      </c>
      <c r="AA126" s="27">
        <f t="shared" si="22"/>
        <v>-80835.642948960449</v>
      </c>
      <c r="AB126" s="10">
        <f t="shared" si="23"/>
        <v>-3234913.13642385</v>
      </c>
      <c r="AC126" s="10">
        <f t="shared" si="24"/>
        <v>-2623509.1764429552</v>
      </c>
      <c r="AD126" s="28">
        <f t="shared" si="25"/>
        <v>-2172706.5315626306</v>
      </c>
      <c r="AF126" s="27">
        <f>IF(V126 &lt;&gt; "-", (V126-V$1883)^4, "-")</f>
        <v>3495187.9084152617</v>
      </c>
      <c r="AG126" s="10">
        <f>(W126-W$1883)^4</f>
        <v>478428267.20967287</v>
      </c>
      <c r="AH126" s="10">
        <f>(X126-X$1883)^4</f>
        <v>361834619.49797988</v>
      </c>
      <c r="AI126" s="28">
        <f>(Y126-Y$1883)^4</f>
        <v>281406911.61843723</v>
      </c>
      <c r="AK126" s="27">
        <f t="shared" si="17"/>
        <v>21.390374331550802</v>
      </c>
      <c r="AL126" s="10">
        <f t="shared" si="18"/>
        <v>221.92513368983958</v>
      </c>
      <c r="AM126" s="10">
        <f t="shared" si="19"/>
        <v>339.57219251336903</v>
      </c>
      <c r="AN126" s="28">
        <f t="shared" si="20"/>
        <v>417.11229946524065</v>
      </c>
      <c r="AP126" s="56">
        <f t="shared" si="21"/>
        <v>1.530120481927711</v>
      </c>
    </row>
    <row r="127" spans="1:42" ht="15" customHeight="1">
      <c r="A127" s="5" t="s">
        <v>23</v>
      </c>
      <c r="B127" s="5" t="s">
        <v>34</v>
      </c>
      <c r="C127" s="5" t="s">
        <v>34</v>
      </c>
      <c r="D127" s="6" t="s">
        <v>233</v>
      </c>
      <c r="E127" s="6" t="s">
        <v>26</v>
      </c>
      <c r="F127" s="5" t="s">
        <v>320</v>
      </c>
      <c r="G127" s="5">
        <v>2002</v>
      </c>
      <c r="H127" s="11">
        <v>2418</v>
      </c>
      <c r="I127" s="11">
        <v>9336</v>
      </c>
      <c r="J127" s="11">
        <v>8327</v>
      </c>
      <c r="K127" s="11">
        <v>6973</v>
      </c>
      <c r="O127" s="25" t="s">
        <v>23</v>
      </c>
      <c r="P127" s="5" t="s">
        <v>28</v>
      </c>
      <c r="Q127" s="5" t="s">
        <v>89</v>
      </c>
      <c r="R127" s="6" t="s">
        <v>44</v>
      </c>
      <c r="S127" s="5" t="s">
        <v>260</v>
      </c>
      <c r="T127" s="5" t="s">
        <v>261</v>
      </c>
      <c r="U127" s="5">
        <v>2002</v>
      </c>
      <c r="V127" s="11">
        <v>30</v>
      </c>
      <c r="W127" s="11">
        <v>168</v>
      </c>
      <c r="X127" s="11">
        <v>364</v>
      </c>
      <c r="Y127" s="26">
        <v>305</v>
      </c>
      <c r="Z127" s="10">
        <f t="shared" si="16"/>
        <v>867</v>
      </c>
      <c r="AA127" s="27">
        <f t="shared" si="22"/>
        <v>-9579.7302272260404</v>
      </c>
      <c r="AB127" s="10">
        <f t="shared" si="23"/>
        <v>-248801.74166755602</v>
      </c>
      <c r="AC127" s="10">
        <f t="shared" si="24"/>
        <v>972650.51583107293</v>
      </c>
      <c r="AD127" s="28">
        <f t="shared" si="25"/>
        <v>7393.1514569620758</v>
      </c>
      <c r="AF127" s="27">
        <f>IF(V127 &lt;&gt; "-", (V127-V$1883)^4, "-")</f>
        <v>203456.25157167341</v>
      </c>
      <c r="AG127" s="10">
        <f>(W127-W$1883)^4</f>
        <v>15648446.217461754</v>
      </c>
      <c r="AH127" s="10">
        <f>(X127-X$1883)^4</f>
        <v>96370126.397815317</v>
      </c>
      <c r="AI127" s="28">
        <f>(Y127-Y$1883)^4</f>
        <v>144025.52635146398</v>
      </c>
      <c r="AK127" s="27">
        <f t="shared" si="17"/>
        <v>34.602076124567475</v>
      </c>
      <c r="AL127" s="10">
        <f t="shared" si="18"/>
        <v>193.77162629757785</v>
      </c>
      <c r="AM127" s="10">
        <f t="shared" si="19"/>
        <v>419.838523644752</v>
      </c>
      <c r="AN127" s="28">
        <f t="shared" si="20"/>
        <v>351.7877739331027</v>
      </c>
      <c r="AP127" s="56">
        <f t="shared" si="21"/>
        <v>2.1666666666666665</v>
      </c>
    </row>
    <row r="128" spans="1:42" ht="15" customHeight="1">
      <c r="A128" s="5" t="s">
        <v>23</v>
      </c>
      <c r="B128" s="5" t="s">
        <v>34</v>
      </c>
      <c r="C128" s="5" t="s">
        <v>34</v>
      </c>
      <c r="D128" s="6" t="s">
        <v>30</v>
      </c>
      <c r="E128" s="6" t="s">
        <v>26</v>
      </c>
      <c r="F128" s="5" t="s">
        <v>35</v>
      </c>
      <c r="G128" s="5">
        <v>2002</v>
      </c>
      <c r="H128" s="11">
        <v>1765</v>
      </c>
      <c r="I128" s="11">
        <v>5715</v>
      </c>
      <c r="J128" s="11">
        <v>3261</v>
      </c>
      <c r="K128" s="11">
        <v>2837</v>
      </c>
      <c r="O128" s="25" t="s">
        <v>23</v>
      </c>
      <c r="P128" s="5" t="s">
        <v>28</v>
      </c>
      <c r="Q128" s="5" t="s">
        <v>89</v>
      </c>
      <c r="R128" s="6" t="s">
        <v>44</v>
      </c>
      <c r="S128" s="5" t="s">
        <v>262</v>
      </c>
      <c r="T128" s="5" t="s">
        <v>263</v>
      </c>
      <c r="U128" s="5">
        <v>2002</v>
      </c>
      <c r="V128" s="11">
        <v>9</v>
      </c>
      <c r="W128" s="11">
        <v>99</v>
      </c>
      <c r="X128" s="11">
        <v>158</v>
      </c>
      <c r="Y128" s="26">
        <v>238</v>
      </c>
      <c r="Z128" s="10">
        <f t="shared" si="16"/>
        <v>504</v>
      </c>
      <c r="AA128" s="27">
        <f t="shared" si="22"/>
        <v>-75355.731060442326</v>
      </c>
      <c r="AB128" s="10">
        <f t="shared" si="23"/>
        <v>-2294496.5320664006</v>
      </c>
      <c r="AC128" s="10">
        <f t="shared" si="24"/>
        <v>-1222300.3513109758</v>
      </c>
      <c r="AD128" s="28">
        <f t="shared" si="25"/>
        <v>-107300.95160437307</v>
      </c>
      <c r="AF128" s="27">
        <f>IF(V128 &lt;&gt; "-", (V128-V$1883)^4, "-")</f>
        <v>3182890.6368016875</v>
      </c>
      <c r="AG128" s="10">
        <f>(W128-W$1883)^4</f>
        <v>302633179.65576792</v>
      </c>
      <c r="AH128" s="10">
        <f>(X128-X$1883)^4</f>
        <v>130688462.52890612</v>
      </c>
      <c r="AI128" s="28">
        <f>(Y128-Y$1883)^4</f>
        <v>5098840.5546212615</v>
      </c>
      <c r="AK128" s="27">
        <f t="shared" si="17"/>
        <v>17.857142857142858</v>
      </c>
      <c r="AL128" s="10">
        <f t="shared" si="18"/>
        <v>196.42857142857142</v>
      </c>
      <c r="AM128" s="10">
        <f t="shared" si="19"/>
        <v>313.49206349206349</v>
      </c>
      <c r="AN128" s="28">
        <f t="shared" si="20"/>
        <v>472.22222222222223</v>
      </c>
      <c r="AP128" s="56">
        <f t="shared" si="21"/>
        <v>1.595959595959596</v>
      </c>
    </row>
    <row r="129" spans="1:42" ht="15" customHeight="1">
      <c r="A129" s="5" t="s">
        <v>23</v>
      </c>
      <c r="B129" s="5" t="s">
        <v>34</v>
      </c>
      <c r="C129" s="5" t="s">
        <v>34</v>
      </c>
      <c r="D129" s="6" t="s">
        <v>235</v>
      </c>
      <c r="E129" s="6" t="s">
        <v>26</v>
      </c>
      <c r="F129" s="5" t="s">
        <v>321</v>
      </c>
      <c r="G129" s="5">
        <v>2002</v>
      </c>
      <c r="H129" s="11">
        <v>653</v>
      </c>
      <c r="I129" s="11">
        <v>3621</v>
      </c>
      <c r="J129" s="11">
        <v>5066</v>
      </c>
      <c r="K129" s="11">
        <v>4136</v>
      </c>
      <c r="O129" s="25" t="s">
        <v>23</v>
      </c>
      <c r="P129" s="5" t="s">
        <v>28</v>
      </c>
      <c r="Q129" s="5" t="s">
        <v>89</v>
      </c>
      <c r="R129" s="6" t="s">
        <v>44</v>
      </c>
      <c r="S129" s="5" t="s">
        <v>264</v>
      </c>
      <c r="T129" s="5" t="s">
        <v>265</v>
      </c>
      <c r="U129" s="5">
        <v>2002</v>
      </c>
      <c r="V129" s="11">
        <v>5</v>
      </c>
      <c r="W129" s="11">
        <v>78</v>
      </c>
      <c r="X129" s="11">
        <v>59</v>
      </c>
      <c r="Y129" s="26">
        <v>140</v>
      </c>
      <c r="Z129" s="10">
        <f t="shared" si="16"/>
        <v>282</v>
      </c>
      <c r="AA129" s="27">
        <f t="shared" si="22"/>
        <v>-98855.953908687909</v>
      </c>
      <c r="AB129" s="10">
        <f t="shared" si="23"/>
        <v>-3574225.3271046029</v>
      </c>
      <c r="AC129" s="10">
        <f t="shared" si="24"/>
        <v>-8731646.6552482378</v>
      </c>
      <c r="AD129" s="28">
        <f t="shared" si="25"/>
        <v>-3081482.1652721963</v>
      </c>
      <c r="AF129" s="27">
        <f>IF(V129 &lt;&gt; "-", (V129-V$1883)^4, "-")</f>
        <v>4570921.6266198922</v>
      </c>
      <c r="AG129" s="10">
        <f>(W129-W$1883)^4</f>
        <v>546482053.03399003</v>
      </c>
      <c r="AH129" s="10">
        <f>(X129-X$1883)^4</f>
        <v>1798021457.6654458</v>
      </c>
      <c r="AI129" s="28">
        <f>(Y129-Y$1883)^4</f>
        <v>448414393.76257038</v>
      </c>
      <c r="AK129" s="27">
        <f t="shared" si="17"/>
        <v>17.730496453900709</v>
      </c>
      <c r="AL129" s="10">
        <f t="shared" si="18"/>
        <v>276.59574468085106</v>
      </c>
      <c r="AM129" s="10">
        <f t="shared" si="19"/>
        <v>209.21985815602835</v>
      </c>
      <c r="AN129" s="28">
        <f t="shared" si="20"/>
        <v>496.45390070921985</v>
      </c>
      <c r="AP129" s="56">
        <f t="shared" si="21"/>
        <v>0.75641025641025639</v>
      </c>
    </row>
    <row r="130" spans="1:42" ht="15" customHeight="1">
      <c r="A130" s="5" t="s">
        <v>23</v>
      </c>
      <c r="B130" s="5" t="s">
        <v>34</v>
      </c>
      <c r="C130" s="5" t="s">
        <v>34</v>
      </c>
      <c r="D130" s="6" t="s">
        <v>235</v>
      </c>
      <c r="E130" s="5" t="s">
        <v>322</v>
      </c>
      <c r="F130" s="5" t="s">
        <v>323</v>
      </c>
      <c r="G130" s="5">
        <v>2002</v>
      </c>
      <c r="H130" s="11">
        <v>33</v>
      </c>
      <c r="I130" s="11">
        <v>192</v>
      </c>
      <c r="J130" s="11">
        <v>371</v>
      </c>
      <c r="K130" s="11">
        <v>355</v>
      </c>
      <c r="O130" s="25" t="s">
        <v>23</v>
      </c>
      <c r="P130" s="5" t="s">
        <v>28</v>
      </c>
      <c r="Q130" s="5" t="s">
        <v>89</v>
      </c>
      <c r="R130" s="6" t="s">
        <v>44</v>
      </c>
      <c r="S130" s="5" t="s">
        <v>266</v>
      </c>
      <c r="T130" s="5" t="s">
        <v>267</v>
      </c>
      <c r="U130" s="5">
        <v>2002</v>
      </c>
      <c r="V130" s="11">
        <v>2</v>
      </c>
      <c r="W130" s="11">
        <v>48</v>
      </c>
      <c r="X130" s="11">
        <v>88</v>
      </c>
      <c r="Y130" s="26">
        <v>102</v>
      </c>
      <c r="Z130" s="10">
        <f t="shared" si="16"/>
        <v>240</v>
      </c>
      <c r="AA130" s="27">
        <f t="shared" si="22"/>
        <v>-119373.12780967499</v>
      </c>
      <c r="AB130" s="10">
        <f t="shared" si="23"/>
        <v>-6117968.489379622</v>
      </c>
      <c r="AC130" s="10">
        <f t="shared" si="24"/>
        <v>-5537725.8091578707</v>
      </c>
      <c r="AD130" s="28">
        <f t="shared" si="25"/>
        <v>-6180783.6400104035</v>
      </c>
      <c r="AF130" s="27">
        <f>IF(V130 &lt;&gt; "-", (V130-V$1883)^4, "-")</f>
        <v>5877718.253988809</v>
      </c>
      <c r="AG130" s="10">
        <f>(W130-W$1883)^4</f>
        <v>1118947338.8540633</v>
      </c>
      <c r="AH130" s="10">
        <f>(X130-X$1883)^4</f>
        <v>979734943.83839655</v>
      </c>
      <c r="AI130" s="28">
        <f>(Y130-Y$1883)^4</f>
        <v>1134291615.0416403</v>
      </c>
      <c r="AK130" s="27">
        <f t="shared" si="17"/>
        <v>8.3333333333333339</v>
      </c>
      <c r="AL130" s="10">
        <f t="shared" si="18"/>
        <v>200</v>
      </c>
      <c r="AM130" s="10">
        <f t="shared" si="19"/>
        <v>366.66666666666663</v>
      </c>
      <c r="AN130" s="28">
        <f t="shared" si="20"/>
        <v>425</v>
      </c>
      <c r="AP130" s="56">
        <f t="shared" si="21"/>
        <v>1.833333333333333</v>
      </c>
    </row>
    <row r="131" spans="1:42" ht="15" customHeight="1">
      <c r="A131" s="5" t="s">
        <v>23</v>
      </c>
      <c r="B131" s="5" t="s">
        <v>34</v>
      </c>
      <c r="C131" s="5" t="s">
        <v>34</v>
      </c>
      <c r="D131" s="6" t="s">
        <v>235</v>
      </c>
      <c r="E131" s="5" t="s">
        <v>324</v>
      </c>
      <c r="F131" s="5" t="s">
        <v>325</v>
      </c>
      <c r="G131" s="5">
        <v>2002</v>
      </c>
      <c r="H131" s="11">
        <v>197</v>
      </c>
      <c r="I131" s="11">
        <v>994</v>
      </c>
      <c r="J131" s="11">
        <v>1429</v>
      </c>
      <c r="K131" s="11">
        <v>1057</v>
      </c>
      <c r="O131" s="25" t="s">
        <v>23</v>
      </c>
      <c r="P131" s="5" t="s">
        <v>28</v>
      </c>
      <c r="Q131" s="5" t="s">
        <v>89</v>
      </c>
      <c r="R131" s="6" t="s">
        <v>44</v>
      </c>
      <c r="S131" s="5" t="s">
        <v>268</v>
      </c>
      <c r="T131" s="5" t="s">
        <v>269</v>
      </c>
      <c r="U131" s="5">
        <v>2002</v>
      </c>
      <c r="V131" s="11">
        <v>7</v>
      </c>
      <c r="W131" s="11">
        <v>103</v>
      </c>
      <c r="X131" s="11">
        <v>197</v>
      </c>
      <c r="Y131" s="26">
        <v>256</v>
      </c>
      <c r="Z131" s="10">
        <f t="shared" si="16"/>
        <v>563</v>
      </c>
      <c r="AA131" s="27">
        <f t="shared" si="22"/>
        <v>-86574.984053174077</v>
      </c>
      <c r="AB131" s="10">
        <f t="shared" si="23"/>
        <v>-2092007.2395058384</v>
      </c>
      <c r="AC131" s="10">
        <f t="shared" si="24"/>
        <v>-313324.77885510586</v>
      </c>
      <c r="AD131" s="28">
        <f t="shared" si="25"/>
        <v>-25722.172858668393</v>
      </c>
      <c r="AF131" s="27">
        <f>IF(V131 &lt;&gt; "-", (V131-V$1883)^4, "-")</f>
        <v>3829921.6860142983</v>
      </c>
      <c r="AG131" s="10">
        <f>(W131-W$1883)^4</f>
        <v>267557776.07440537</v>
      </c>
      <c r="AH131" s="10">
        <f>(X131-X$1883)^4</f>
        <v>21281046.912399396</v>
      </c>
      <c r="AI131" s="28">
        <f>(Y131-Y$1883)^4</f>
        <v>759294.41123637662</v>
      </c>
      <c r="AK131" s="27">
        <f t="shared" si="17"/>
        <v>12.433392539964476</v>
      </c>
      <c r="AL131" s="10">
        <f t="shared" si="18"/>
        <v>182.94849023090586</v>
      </c>
      <c r="AM131" s="10">
        <f t="shared" si="19"/>
        <v>349.91119005328596</v>
      </c>
      <c r="AN131" s="28">
        <f t="shared" si="20"/>
        <v>454.7069271758437</v>
      </c>
      <c r="AP131" s="56">
        <f t="shared" si="21"/>
        <v>1.912621359223301</v>
      </c>
    </row>
    <row r="132" spans="1:42" ht="15" customHeight="1">
      <c r="A132" s="5" t="s">
        <v>23</v>
      </c>
      <c r="B132" s="5" t="s">
        <v>34</v>
      </c>
      <c r="C132" s="5" t="s">
        <v>34</v>
      </c>
      <c r="D132" s="6" t="s">
        <v>235</v>
      </c>
      <c r="E132" s="5" t="s">
        <v>326</v>
      </c>
      <c r="F132" s="5" t="s">
        <v>327</v>
      </c>
      <c r="G132" s="5">
        <v>2002</v>
      </c>
      <c r="H132" s="11">
        <v>125</v>
      </c>
      <c r="I132" s="11">
        <v>676</v>
      </c>
      <c r="J132" s="11">
        <v>654</v>
      </c>
      <c r="K132" s="11">
        <v>618</v>
      </c>
      <c r="O132" s="25" t="s">
        <v>23</v>
      </c>
      <c r="P132" s="5" t="s">
        <v>28</v>
      </c>
      <c r="Q132" s="5" t="s">
        <v>89</v>
      </c>
      <c r="R132" s="6" t="s">
        <v>44</v>
      </c>
      <c r="S132" s="5" t="s">
        <v>270</v>
      </c>
      <c r="T132" s="5" t="s">
        <v>271</v>
      </c>
      <c r="U132" s="5">
        <v>2002</v>
      </c>
      <c r="V132" s="11">
        <v>25</v>
      </c>
      <c r="W132" s="11">
        <v>267</v>
      </c>
      <c r="X132" s="11">
        <v>406</v>
      </c>
      <c r="Y132" s="26">
        <v>312</v>
      </c>
      <c r="Z132" s="10">
        <f t="shared" si="16"/>
        <v>1010</v>
      </c>
      <c r="AA132" s="27">
        <f t="shared" si="22"/>
        <v>-18063.514178742618</v>
      </c>
      <c r="AB132" s="10">
        <f t="shared" si="23"/>
        <v>47064.478158467929</v>
      </c>
      <c r="AC132" s="10">
        <f t="shared" si="24"/>
        <v>2807989.8245719778</v>
      </c>
      <c r="AD132" s="28">
        <f t="shared" si="25"/>
        <v>18569.49535137006</v>
      </c>
      <c r="AF132" s="27">
        <f>IF(V132 &lt;&gt; "-", (V132-V$1883)^4, "-")</f>
        <v>473954.14497738023</v>
      </c>
      <c r="AG132" s="10">
        <f>(W132-W$1883)^4</f>
        <v>1699251.5062971811</v>
      </c>
      <c r="AH132" s="10">
        <f>(X132-X$1883)^4</f>
        <v>396150954.12139958</v>
      </c>
      <c r="AI132" s="28">
        <f>(Y132-Y$1883)^4</f>
        <v>491737.65808934509</v>
      </c>
      <c r="AK132" s="27">
        <f t="shared" si="17"/>
        <v>24.752475247524753</v>
      </c>
      <c r="AL132" s="10">
        <f t="shared" si="18"/>
        <v>264.3564356435644</v>
      </c>
      <c r="AM132" s="10">
        <f t="shared" si="19"/>
        <v>401.980198019802</v>
      </c>
      <c r="AN132" s="28">
        <f t="shared" si="20"/>
        <v>308.91089108910893</v>
      </c>
      <c r="AP132" s="56">
        <f t="shared" si="21"/>
        <v>1.5205992509363295</v>
      </c>
    </row>
    <row r="133" spans="1:42" ht="15" customHeight="1">
      <c r="A133" s="5" t="s">
        <v>23</v>
      </c>
      <c r="B133" s="5" t="s">
        <v>34</v>
      </c>
      <c r="C133" s="5" t="s">
        <v>34</v>
      </c>
      <c r="D133" s="6" t="s">
        <v>235</v>
      </c>
      <c r="E133" s="5" t="s">
        <v>328</v>
      </c>
      <c r="F133" s="5" t="s">
        <v>329</v>
      </c>
      <c r="G133" s="5">
        <v>2002</v>
      </c>
      <c r="H133" s="11">
        <v>107</v>
      </c>
      <c r="I133" s="11">
        <v>567</v>
      </c>
      <c r="J133" s="11">
        <v>818</v>
      </c>
      <c r="K133" s="11">
        <v>575</v>
      </c>
      <c r="O133" s="25" t="s">
        <v>23</v>
      </c>
      <c r="P133" s="5" t="s">
        <v>28</v>
      </c>
      <c r="Q133" s="5" t="s">
        <v>89</v>
      </c>
      <c r="R133" s="6" t="s">
        <v>44</v>
      </c>
      <c r="S133" s="5" t="s">
        <v>272</v>
      </c>
      <c r="T133" s="5" t="s">
        <v>273</v>
      </c>
      <c r="U133" s="5">
        <v>2002</v>
      </c>
      <c r="V133" s="11">
        <v>43</v>
      </c>
      <c r="W133" s="11">
        <v>303</v>
      </c>
      <c r="X133" s="11">
        <v>349</v>
      </c>
      <c r="Y133" s="26">
        <v>381</v>
      </c>
      <c r="Z133" s="10">
        <f t="shared" si="16"/>
        <v>1076</v>
      </c>
      <c r="AA133" s="27">
        <f t="shared" si="22"/>
        <v>-559.11018965829612</v>
      </c>
      <c r="AB133" s="10">
        <f t="shared" si="23"/>
        <v>374879.53883423569</v>
      </c>
      <c r="AC133" s="10">
        <f t="shared" si="24"/>
        <v>594397.1626138112</v>
      </c>
      <c r="AD133" s="28">
        <f t="shared" si="25"/>
        <v>870462.4328953604</v>
      </c>
      <c r="AF133" s="27">
        <f>IF(V133 &lt;&gt; "-", (V133-V$1883)^4, "-")</f>
        <v>4606.063027030119</v>
      </c>
      <c r="AG133" s="10">
        <f>(W133-W$1883)^4</f>
        <v>27030597.725769307</v>
      </c>
      <c r="AH133" s="10">
        <f>(X133-X$1883)^4</f>
        <v>49976860.442713708</v>
      </c>
      <c r="AI133" s="28">
        <f>(Y133-Y$1883)^4</f>
        <v>83112569.727165118</v>
      </c>
      <c r="AK133" s="27">
        <f t="shared" si="17"/>
        <v>39.962825278810406</v>
      </c>
      <c r="AL133" s="10">
        <f t="shared" si="18"/>
        <v>281.59851301115242</v>
      </c>
      <c r="AM133" s="10">
        <f t="shared" si="19"/>
        <v>324.34944237918216</v>
      </c>
      <c r="AN133" s="28">
        <f t="shared" si="20"/>
        <v>354.08921933085503</v>
      </c>
      <c r="AP133" s="56">
        <f t="shared" si="21"/>
        <v>1.1518151815181519</v>
      </c>
    </row>
    <row r="134" spans="1:42" ht="15" customHeight="1">
      <c r="A134" s="5" t="s">
        <v>23</v>
      </c>
      <c r="B134" s="5" t="s">
        <v>34</v>
      </c>
      <c r="C134" s="5" t="s">
        <v>34</v>
      </c>
      <c r="D134" s="6" t="s">
        <v>235</v>
      </c>
      <c r="E134" s="5" t="s">
        <v>330</v>
      </c>
      <c r="F134" s="5" t="s">
        <v>331</v>
      </c>
      <c r="G134" s="5">
        <v>2002</v>
      </c>
      <c r="H134" s="11">
        <v>60</v>
      </c>
      <c r="I134" s="11">
        <v>356</v>
      </c>
      <c r="J134" s="11">
        <v>503</v>
      </c>
      <c r="K134" s="11">
        <v>505</v>
      </c>
      <c r="O134" s="25" t="s">
        <v>23</v>
      </c>
      <c r="P134" s="5" t="s">
        <v>28</v>
      </c>
      <c r="Q134" s="5" t="s">
        <v>89</v>
      </c>
      <c r="R134" s="6" t="s">
        <v>44</v>
      </c>
      <c r="S134" s="5" t="s">
        <v>274</v>
      </c>
      <c r="T134" s="5" t="s">
        <v>275</v>
      </c>
      <c r="U134" s="5">
        <v>2002</v>
      </c>
      <c r="V134" s="11">
        <v>21</v>
      </c>
      <c r="W134" s="11">
        <v>201</v>
      </c>
      <c r="X134" s="11">
        <v>294</v>
      </c>
      <c r="Y134" s="26">
        <v>252</v>
      </c>
      <c r="Z134" s="10">
        <f t="shared" si="16"/>
        <v>768</v>
      </c>
      <c r="AA134" s="27">
        <f t="shared" si="22"/>
        <v>-27648.267222475166</v>
      </c>
      <c r="AB134" s="10">
        <f t="shared" si="23"/>
        <v>-26718.144945632655</v>
      </c>
      <c r="AC134" s="10">
        <f t="shared" si="24"/>
        <v>24591.171147344368</v>
      </c>
      <c r="AD134" s="28">
        <f t="shared" si="25"/>
        <v>-37659.587968840933</v>
      </c>
      <c r="AF134" s="27">
        <f>IF(V134 &lt;&gt; "-", (V134-V$1883)^4, "-")</f>
        <v>836033.90625228477</v>
      </c>
      <c r="AG134" s="10">
        <f>(W134-W$1883)^4</f>
        <v>798745.45890370442</v>
      </c>
      <c r="AH134" s="10">
        <f>(X134-X$1883)^4</f>
        <v>715109.06468882051</v>
      </c>
      <c r="AI134" s="28">
        <f>(Y134-Y$1883)^4</f>
        <v>1262314.0579411197</v>
      </c>
      <c r="AK134" s="27">
        <f t="shared" si="17"/>
        <v>27.34375</v>
      </c>
      <c r="AL134" s="10">
        <f t="shared" si="18"/>
        <v>261.71875</v>
      </c>
      <c r="AM134" s="10">
        <f t="shared" si="19"/>
        <v>382.8125</v>
      </c>
      <c r="AN134" s="28">
        <f t="shared" si="20"/>
        <v>328.125</v>
      </c>
      <c r="AP134" s="56">
        <f t="shared" si="21"/>
        <v>1.4626865671641791</v>
      </c>
    </row>
    <row r="135" spans="1:42" ht="15" customHeight="1">
      <c r="A135" s="5" t="s">
        <v>23</v>
      </c>
      <c r="B135" s="5" t="s">
        <v>34</v>
      </c>
      <c r="C135" s="5" t="s">
        <v>34</v>
      </c>
      <c r="D135" s="6" t="s">
        <v>235</v>
      </c>
      <c r="E135" s="5" t="s">
        <v>332</v>
      </c>
      <c r="F135" s="5" t="s">
        <v>333</v>
      </c>
      <c r="G135" s="5">
        <v>2002</v>
      </c>
      <c r="H135" s="11">
        <v>43</v>
      </c>
      <c r="I135" s="11">
        <v>296</v>
      </c>
      <c r="J135" s="11">
        <v>634</v>
      </c>
      <c r="K135" s="11">
        <v>541</v>
      </c>
      <c r="O135" s="25" t="s">
        <v>23</v>
      </c>
      <c r="P135" s="5" t="s">
        <v>28</v>
      </c>
      <c r="Q135" s="5" t="s">
        <v>89</v>
      </c>
      <c r="R135" s="6" t="s">
        <v>44</v>
      </c>
      <c r="S135" s="5" t="s">
        <v>276</v>
      </c>
      <c r="T135" s="5" t="s">
        <v>277</v>
      </c>
      <c r="U135" s="5">
        <v>2002</v>
      </c>
      <c r="V135" s="11">
        <v>10</v>
      </c>
      <c r="W135" s="11">
        <v>49</v>
      </c>
      <c r="X135" s="11">
        <v>85</v>
      </c>
      <c r="Y135" s="26">
        <v>61</v>
      </c>
      <c r="Z135" s="10">
        <f t="shared" ref="Z135:Z198" si="26">IF(V135 &lt;&gt; "-", V135, 0) + IF(W135 &lt;&gt; "-", W135, 0) + IF(X135 &lt;&gt; "-", X135, 0) + IF(Y135 &lt;&gt; "-", Y135, 0)</f>
        <v>205</v>
      </c>
      <c r="AA135" s="27">
        <f t="shared" si="22"/>
        <v>-70129.248387619737</v>
      </c>
      <c r="AB135" s="10">
        <f t="shared" si="23"/>
        <v>-6018164.1644204315</v>
      </c>
      <c r="AC135" s="10">
        <f t="shared" si="24"/>
        <v>-5824236.1130649969</v>
      </c>
      <c r="AD135" s="28">
        <f t="shared" si="25"/>
        <v>-11317738.53400767</v>
      </c>
      <c r="AF135" s="27">
        <f>IF(V135 &lt;&gt; "-", (V135-V$1883)^4, "-")</f>
        <v>2892004.1543107955</v>
      </c>
      <c r="AG135" s="10">
        <f>(W135-W$1883)^4</f>
        <v>1094675438.336951</v>
      </c>
      <c r="AH135" s="10">
        <f>(X135-X$1883)^4</f>
        <v>1047897080.6869198</v>
      </c>
      <c r="AI135" s="28">
        <f>(Y135-Y$1883)^4</f>
        <v>2541048037.789176</v>
      </c>
      <c r="AK135" s="27">
        <f t="shared" ref="AK135:AK198" si="27">IF(V135 &lt;&gt; "-", (V135/$Z135)*1000, 0)</f>
        <v>48.780487804878049</v>
      </c>
      <c r="AL135" s="10">
        <f t="shared" ref="AL135:AL198" si="28">IF(W135 &lt;&gt; "-", (W135/$Z135)*1000, 0)</f>
        <v>239.02439024390242</v>
      </c>
      <c r="AM135" s="10">
        <f t="shared" ref="AM135:AM198" si="29">IF(X135 &lt;&gt; "-", (X135/$Z135)*1000, 0)</f>
        <v>414.63414634146341</v>
      </c>
      <c r="AN135" s="28">
        <f t="shared" ref="AN135:AN198" si="30">IF(Y135 &lt;&gt; "-", (Y135/$Z135)*1000, 0)</f>
        <v>297.5609756097561</v>
      </c>
      <c r="AP135" s="56">
        <f t="shared" ref="AP135:AP198" si="31">AM135/AL135</f>
        <v>1.7346938775510206</v>
      </c>
    </row>
    <row r="136" spans="1:42" ht="15" customHeight="1">
      <c r="A136" s="5" t="s">
        <v>23</v>
      </c>
      <c r="B136" s="5" t="s">
        <v>34</v>
      </c>
      <c r="C136" s="5" t="s">
        <v>34</v>
      </c>
      <c r="D136" s="6" t="s">
        <v>235</v>
      </c>
      <c r="E136" s="5" t="s">
        <v>334</v>
      </c>
      <c r="F136" s="5" t="s">
        <v>335</v>
      </c>
      <c r="G136" s="5">
        <v>2002</v>
      </c>
      <c r="H136" s="11">
        <v>27</v>
      </c>
      <c r="I136" s="11">
        <v>228</v>
      </c>
      <c r="J136" s="11">
        <v>257</v>
      </c>
      <c r="K136" s="11">
        <v>148</v>
      </c>
      <c r="O136" s="25" t="s">
        <v>23</v>
      </c>
      <c r="P136" s="5" t="s">
        <v>28</v>
      </c>
      <c r="Q136" s="5" t="s">
        <v>89</v>
      </c>
      <c r="R136" s="6" t="s">
        <v>44</v>
      </c>
      <c r="S136" s="5" t="s">
        <v>278</v>
      </c>
      <c r="T136" s="5" t="s">
        <v>279</v>
      </c>
      <c r="U136" s="5">
        <v>2002</v>
      </c>
      <c r="V136" s="11">
        <v>9</v>
      </c>
      <c r="W136" s="11">
        <v>41</v>
      </c>
      <c r="X136" s="11">
        <v>99</v>
      </c>
      <c r="Y136" s="26">
        <v>85</v>
      </c>
      <c r="Z136" s="10">
        <f t="shared" si="26"/>
        <v>234</v>
      </c>
      <c r="AA136" s="27">
        <f t="shared" si="22"/>
        <v>-75355.731060442326</v>
      </c>
      <c r="AB136" s="10">
        <f t="shared" si="23"/>
        <v>-6847661.165064116</v>
      </c>
      <c r="AC136" s="10">
        <f t="shared" si="24"/>
        <v>-4567693.1093518715</v>
      </c>
      <c r="AD136" s="28">
        <f t="shared" si="25"/>
        <v>-8062449.2155872015</v>
      </c>
      <c r="AF136" s="27">
        <f>IF(V136 &lt;&gt; "-", (V136-V$1883)^4, "-")</f>
        <v>3182890.6368016875</v>
      </c>
      <c r="AG136" s="10">
        <f>(W136-W$1883)^4</f>
        <v>1300338286.8789809</v>
      </c>
      <c r="AH136" s="10">
        <f>(X136-X$1883)^4</f>
        <v>757872047.90849662</v>
      </c>
      <c r="AI136" s="28">
        <f>(Y136-Y$1883)^4</f>
        <v>1616674752.8303335</v>
      </c>
      <c r="AK136" s="27">
        <f t="shared" si="27"/>
        <v>38.461538461538467</v>
      </c>
      <c r="AL136" s="10">
        <f t="shared" si="28"/>
        <v>175.2136752136752</v>
      </c>
      <c r="AM136" s="10">
        <f t="shared" si="29"/>
        <v>423.07692307692309</v>
      </c>
      <c r="AN136" s="28">
        <f t="shared" si="30"/>
        <v>363.24786324786322</v>
      </c>
      <c r="AP136" s="56">
        <f t="shared" si="31"/>
        <v>2.4146341463414638</v>
      </c>
    </row>
    <row r="137" spans="1:42" ht="15" customHeight="1">
      <c r="A137" s="5" t="s">
        <v>23</v>
      </c>
      <c r="B137" s="5" t="s">
        <v>34</v>
      </c>
      <c r="C137" s="5" t="s">
        <v>34</v>
      </c>
      <c r="D137" s="6" t="s">
        <v>235</v>
      </c>
      <c r="E137" s="5" t="s">
        <v>336</v>
      </c>
      <c r="F137" s="5" t="s">
        <v>337</v>
      </c>
      <c r="G137" s="5">
        <v>2002</v>
      </c>
      <c r="H137" s="11">
        <v>48</v>
      </c>
      <c r="I137" s="11">
        <v>205</v>
      </c>
      <c r="J137" s="11">
        <v>237</v>
      </c>
      <c r="K137" s="11">
        <v>201</v>
      </c>
      <c r="O137" s="25" t="s">
        <v>23</v>
      </c>
      <c r="P137" s="5" t="s">
        <v>28</v>
      </c>
      <c r="Q137" s="5" t="s">
        <v>89</v>
      </c>
      <c r="R137" s="6" t="s">
        <v>44</v>
      </c>
      <c r="S137" s="5" t="s">
        <v>280</v>
      </c>
      <c r="T137" s="5" t="s">
        <v>281</v>
      </c>
      <c r="U137" s="5">
        <v>2002</v>
      </c>
      <c r="V137" s="11">
        <v>111</v>
      </c>
      <c r="W137" s="11">
        <v>566</v>
      </c>
      <c r="X137" s="11">
        <v>690</v>
      </c>
      <c r="Y137" s="26">
        <v>514</v>
      </c>
      <c r="Z137" s="10">
        <f t="shared" si="26"/>
        <v>1881</v>
      </c>
      <c r="AA137" s="27">
        <f t="shared" si="22"/>
        <v>213437.61151986071</v>
      </c>
      <c r="AB137" s="10">
        <f t="shared" si="23"/>
        <v>37630654.79993324</v>
      </c>
      <c r="AC137" s="10">
        <f t="shared" si="24"/>
        <v>76808934.834771737</v>
      </c>
      <c r="AD137" s="28">
        <f t="shared" si="25"/>
        <v>11927513.589635747</v>
      </c>
      <c r="AF137" s="27">
        <f>IF(V137 &lt;&gt; "-", (V137-V$1883)^4, "-")</f>
        <v>12755415.293792041</v>
      </c>
      <c r="AG137" s="10">
        <f>(W137-W$1883)^4</f>
        <v>12610211399.743832</v>
      </c>
      <c r="AH137" s="10">
        <f>(X137-X$1883)^4</f>
        <v>32649935172.132416</v>
      </c>
      <c r="AI137" s="28">
        <f>(Y137-Y$1883)^4</f>
        <v>2725209494.8936639</v>
      </c>
      <c r="AK137" s="27">
        <f t="shared" si="27"/>
        <v>59.011164274322169</v>
      </c>
      <c r="AL137" s="10">
        <f t="shared" si="28"/>
        <v>300.90377458798514</v>
      </c>
      <c r="AM137" s="10">
        <f t="shared" si="29"/>
        <v>366.82615629984048</v>
      </c>
      <c r="AN137" s="28">
        <f t="shared" si="30"/>
        <v>273.25890483785219</v>
      </c>
      <c r="AP137" s="56">
        <f t="shared" si="31"/>
        <v>1.2190812720848054</v>
      </c>
    </row>
    <row r="138" spans="1:42" ht="15" customHeight="1">
      <c r="A138" s="5" t="s">
        <v>23</v>
      </c>
      <c r="B138" s="5" t="s">
        <v>34</v>
      </c>
      <c r="C138" s="5" t="s">
        <v>34</v>
      </c>
      <c r="D138" s="6" t="s">
        <v>235</v>
      </c>
      <c r="E138" s="5" t="s">
        <v>338</v>
      </c>
      <c r="F138" s="5" t="s">
        <v>339</v>
      </c>
      <c r="G138" s="5">
        <v>2002</v>
      </c>
      <c r="H138" s="11">
        <v>13</v>
      </c>
      <c r="I138" s="11">
        <v>107</v>
      </c>
      <c r="J138" s="11">
        <v>163</v>
      </c>
      <c r="K138" s="11">
        <v>136</v>
      </c>
      <c r="O138" s="25" t="s">
        <v>23</v>
      </c>
      <c r="P138" s="5" t="s">
        <v>28</v>
      </c>
      <c r="Q138" s="5" t="s">
        <v>78</v>
      </c>
      <c r="R138" s="6" t="s">
        <v>44</v>
      </c>
      <c r="S138" s="5" t="s">
        <v>283</v>
      </c>
      <c r="T138" s="5" t="s">
        <v>284</v>
      </c>
      <c r="U138" s="5">
        <v>2002</v>
      </c>
      <c r="V138" s="11">
        <v>35</v>
      </c>
      <c r="W138" s="11">
        <v>120</v>
      </c>
      <c r="X138" s="11">
        <v>202</v>
      </c>
      <c r="Y138" s="26">
        <v>181</v>
      </c>
      <c r="Z138" s="10">
        <f t="shared" si="26"/>
        <v>538</v>
      </c>
      <c r="AA138" s="27">
        <f t="shared" si="22"/>
        <v>-4281.6766680973597</v>
      </c>
      <c r="AB138" s="10">
        <f t="shared" si="23"/>
        <v>-1363762.5523082193</v>
      </c>
      <c r="AC138" s="10">
        <f t="shared" si="24"/>
        <v>-249096.70789134788</v>
      </c>
      <c r="AD138" s="28">
        <f t="shared" si="25"/>
        <v>-1141790.7190449117</v>
      </c>
      <c r="AF138" s="27">
        <f>IF(V138 &lt;&gt; "-", (V138-V$1883)^4, "-")</f>
        <v>69526.733272419238</v>
      </c>
      <c r="AG138" s="10">
        <f>(W138-W$1883)^4</f>
        <v>151234780.81899402</v>
      </c>
      <c r="AH138" s="10">
        <f>(X138-X$1883)^4</f>
        <v>15673187.067222085</v>
      </c>
      <c r="AI138" s="28">
        <f>(Y138-Y$1883)^4</f>
        <v>119338894.77051415</v>
      </c>
      <c r="AK138" s="27">
        <f t="shared" si="27"/>
        <v>65.055762081784394</v>
      </c>
      <c r="AL138" s="10">
        <f t="shared" si="28"/>
        <v>223.04832713754647</v>
      </c>
      <c r="AM138" s="10">
        <f t="shared" si="29"/>
        <v>375.46468401486987</v>
      </c>
      <c r="AN138" s="28">
        <f t="shared" si="30"/>
        <v>336.43122676579924</v>
      </c>
      <c r="AP138" s="56">
        <f t="shared" si="31"/>
        <v>1.6833333333333333</v>
      </c>
    </row>
    <row r="139" spans="1:42" ht="15" customHeight="1">
      <c r="A139" s="5" t="s">
        <v>23</v>
      </c>
      <c r="B139" s="5" t="s">
        <v>34</v>
      </c>
      <c r="C139" s="5" t="s">
        <v>37</v>
      </c>
      <c r="D139" s="6" t="s">
        <v>233</v>
      </c>
      <c r="E139" s="6" t="s">
        <v>26</v>
      </c>
      <c r="F139" s="5" t="s">
        <v>340</v>
      </c>
      <c r="G139" s="5">
        <v>2002</v>
      </c>
      <c r="H139" s="11">
        <v>309</v>
      </c>
      <c r="I139" s="11">
        <v>1518</v>
      </c>
      <c r="J139" s="11">
        <v>2387</v>
      </c>
      <c r="K139" s="11">
        <v>2335</v>
      </c>
      <c r="O139" s="25" t="s">
        <v>23</v>
      </c>
      <c r="P139" s="5" t="s">
        <v>28</v>
      </c>
      <c r="Q139" s="5" t="s">
        <v>78</v>
      </c>
      <c r="R139" s="6" t="s">
        <v>44</v>
      </c>
      <c r="S139" s="5" t="s">
        <v>285</v>
      </c>
      <c r="T139" s="5" t="s">
        <v>286</v>
      </c>
      <c r="U139" s="5">
        <v>2002</v>
      </c>
      <c r="V139" s="11">
        <v>11</v>
      </c>
      <c r="W139" s="11">
        <v>91</v>
      </c>
      <c r="X139" s="11">
        <v>111</v>
      </c>
      <c r="Y139" s="26">
        <v>120</v>
      </c>
      <c r="Z139" s="10">
        <f t="shared" si="26"/>
        <v>333</v>
      </c>
      <c r="AA139" s="27">
        <f t="shared" si="22"/>
        <v>-65150.194930492646</v>
      </c>
      <c r="AB139" s="10">
        <f t="shared" si="23"/>
        <v>-2737844.9474220853</v>
      </c>
      <c r="AC139" s="10">
        <f t="shared" si="24"/>
        <v>-3646581.4524697103</v>
      </c>
      <c r="AD139" s="28">
        <f t="shared" si="25"/>
        <v>-4534652.880980378</v>
      </c>
      <c r="AF139" s="27">
        <f>IF(V139 &lt;&gt; "-", (V139-V$1883)^4, "-")</f>
        <v>2621526.7440798022</v>
      </c>
      <c r="AG139" s="10">
        <f>(W139-W$1883)^4</f>
        <v>383011486.59786075</v>
      </c>
      <c r="AH139" s="10">
        <f>(X139-X$1883)^4</f>
        <v>561282142.25287735</v>
      </c>
      <c r="AI139" s="28">
        <f>(Y139-Y$1883)^4</f>
        <v>750571490.62325704</v>
      </c>
      <c r="AK139" s="27">
        <f t="shared" si="27"/>
        <v>33.033033033033028</v>
      </c>
      <c r="AL139" s="10">
        <f t="shared" si="28"/>
        <v>273.27327327327328</v>
      </c>
      <c r="AM139" s="10">
        <f t="shared" si="29"/>
        <v>333.33333333333331</v>
      </c>
      <c r="AN139" s="28">
        <f t="shared" si="30"/>
        <v>360.36036036036035</v>
      </c>
      <c r="AP139" s="56">
        <f t="shared" si="31"/>
        <v>1.2197802197802197</v>
      </c>
    </row>
    <row r="140" spans="1:42" ht="15" customHeight="1">
      <c r="A140" s="5" t="s">
        <v>23</v>
      </c>
      <c r="B140" s="5" t="s">
        <v>34</v>
      </c>
      <c r="C140" s="5" t="s">
        <v>37</v>
      </c>
      <c r="D140" s="6" t="s">
        <v>30</v>
      </c>
      <c r="E140" s="6" t="s">
        <v>26</v>
      </c>
      <c r="F140" s="5" t="s">
        <v>38</v>
      </c>
      <c r="G140" s="5">
        <v>2002</v>
      </c>
      <c r="H140" s="11">
        <v>107</v>
      </c>
      <c r="I140" s="11">
        <v>513</v>
      </c>
      <c r="J140" s="11">
        <v>535</v>
      </c>
      <c r="K140" s="11">
        <v>465</v>
      </c>
      <c r="O140" s="25" t="s">
        <v>23</v>
      </c>
      <c r="P140" s="5" t="s">
        <v>28</v>
      </c>
      <c r="Q140" s="5" t="s">
        <v>78</v>
      </c>
      <c r="R140" s="6" t="s">
        <v>44</v>
      </c>
      <c r="S140" s="5" t="s">
        <v>287</v>
      </c>
      <c r="T140" s="5" t="s">
        <v>288</v>
      </c>
      <c r="U140" s="5">
        <v>2002</v>
      </c>
      <c r="V140" s="11">
        <v>14</v>
      </c>
      <c r="W140" s="11">
        <v>172</v>
      </c>
      <c r="X140" s="11">
        <v>157</v>
      </c>
      <c r="Y140" s="26">
        <v>200</v>
      </c>
      <c r="Z140" s="10">
        <f t="shared" si="26"/>
        <v>543</v>
      </c>
      <c r="AA140" s="27">
        <f t="shared" si="22"/>
        <v>-51637.609853284492</v>
      </c>
      <c r="AB140" s="10">
        <f t="shared" si="23"/>
        <v>-204286.9729557143</v>
      </c>
      <c r="AC140" s="10">
        <f t="shared" si="24"/>
        <v>-1256917.8279692512</v>
      </c>
      <c r="AD140" s="28">
        <f t="shared" si="25"/>
        <v>-625444.5086224773</v>
      </c>
      <c r="AF140" s="27">
        <f>IF(V140 &lt;&gt; "-", (V140-V$1883)^4, "-")</f>
        <v>1922891.7783183996</v>
      </c>
      <c r="AG140" s="10">
        <f>(W140-W$1883)^4</f>
        <v>12031531.091690952</v>
      </c>
      <c r="AH140" s="10">
        <f>(X140-X$1883)^4</f>
        <v>135646684.04728827</v>
      </c>
      <c r="AI140" s="28">
        <f>(Y140-Y$1883)^4</f>
        <v>53487427.609454304</v>
      </c>
      <c r="AK140" s="27">
        <f t="shared" si="27"/>
        <v>25.78268876611418</v>
      </c>
      <c r="AL140" s="10">
        <f t="shared" si="28"/>
        <v>316.75874769797423</v>
      </c>
      <c r="AM140" s="10">
        <f t="shared" si="29"/>
        <v>289.13443830570901</v>
      </c>
      <c r="AN140" s="28">
        <f t="shared" si="30"/>
        <v>368.32412523020258</v>
      </c>
      <c r="AP140" s="56">
        <f t="shared" si="31"/>
        <v>0.91279069767441856</v>
      </c>
    </row>
    <row r="141" spans="1:42" ht="15" customHeight="1">
      <c r="A141" s="5" t="s">
        <v>23</v>
      </c>
      <c r="B141" s="5" t="s">
        <v>34</v>
      </c>
      <c r="C141" s="5" t="s">
        <v>37</v>
      </c>
      <c r="D141" s="6" t="s">
        <v>235</v>
      </c>
      <c r="E141" s="6" t="s">
        <v>26</v>
      </c>
      <c r="F141" s="5" t="s">
        <v>341</v>
      </c>
      <c r="G141" s="5">
        <v>2002</v>
      </c>
      <c r="H141" s="11">
        <v>202</v>
      </c>
      <c r="I141" s="11">
        <v>1005</v>
      </c>
      <c r="J141" s="11">
        <v>1852</v>
      </c>
      <c r="K141" s="11">
        <v>1870</v>
      </c>
      <c r="O141" s="25" t="s">
        <v>23</v>
      </c>
      <c r="P141" s="5" t="s">
        <v>28</v>
      </c>
      <c r="Q141" s="5" t="s">
        <v>78</v>
      </c>
      <c r="R141" s="6" t="s">
        <v>44</v>
      </c>
      <c r="S141" s="5" t="s">
        <v>289</v>
      </c>
      <c r="T141" s="5" t="s">
        <v>290</v>
      </c>
      <c r="U141" s="5">
        <v>2002</v>
      </c>
      <c r="V141" s="11">
        <v>30</v>
      </c>
      <c r="W141" s="11">
        <v>209</v>
      </c>
      <c r="X141" s="11">
        <v>231</v>
      </c>
      <c r="Y141" s="26">
        <v>233</v>
      </c>
      <c r="Z141" s="10">
        <f t="shared" si="26"/>
        <v>703</v>
      </c>
      <c r="AA141" s="27">
        <f t="shared" si="22"/>
        <v>-9579.7302272260404</v>
      </c>
      <c r="AB141" s="10">
        <f t="shared" si="23"/>
        <v>-10496.617223549723</v>
      </c>
      <c r="AC141" s="10">
        <f t="shared" si="24"/>
        <v>-39027.520004009057</v>
      </c>
      <c r="AD141" s="28">
        <f t="shared" si="25"/>
        <v>-144860.7998124726</v>
      </c>
      <c r="AF141" s="27">
        <f>IF(V141 &lt;&gt; "-", (V141-V$1883)^4, "-")</f>
        <v>203456.25157167341</v>
      </c>
      <c r="AG141" s="10">
        <f>(W141-W$1883)^4</f>
        <v>229825.9939196668</v>
      </c>
      <c r="AH141" s="10">
        <f>(X141-X$1883)^4</f>
        <v>1323816.9577966181</v>
      </c>
      <c r="AI141" s="28">
        <f>(Y141-Y$1883)^4</f>
        <v>7607953.3033300862</v>
      </c>
      <c r="AK141" s="27">
        <f t="shared" si="27"/>
        <v>42.674253200568984</v>
      </c>
      <c r="AL141" s="10">
        <f t="shared" si="28"/>
        <v>297.29729729729729</v>
      </c>
      <c r="AM141" s="10">
        <f t="shared" si="29"/>
        <v>328.5917496443812</v>
      </c>
      <c r="AN141" s="28">
        <f t="shared" si="30"/>
        <v>331.4366998577525</v>
      </c>
      <c r="AP141" s="56">
        <f t="shared" si="31"/>
        <v>1.1052631578947367</v>
      </c>
    </row>
    <row r="142" spans="1:42" ht="15" customHeight="1">
      <c r="A142" s="5" t="s">
        <v>23</v>
      </c>
      <c r="B142" s="5" t="s">
        <v>34</v>
      </c>
      <c r="C142" s="5" t="s">
        <v>37</v>
      </c>
      <c r="D142" s="6" t="s">
        <v>235</v>
      </c>
      <c r="E142" s="5" t="s">
        <v>342</v>
      </c>
      <c r="F142" s="5" t="s">
        <v>343</v>
      </c>
      <c r="G142" s="5">
        <v>2002</v>
      </c>
      <c r="H142" s="11">
        <v>3</v>
      </c>
      <c r="I142" s="11">
        <v>21</v>
      </c>
      <c r="J142" s="11">
        <v>42</v>
      </c>
      <c r="K142" s="11">
        <v>41</v>
      </c>
      <c r="O142" s="25" t="s">
        <v>23</v>
      </c>
      <c r="P142" s="5" t="s">
        <v>28</v>
      </c>
      <c r="Q142" s="5" t="s">
        <v>78</v>
      </c>
      <c r="R142" s="6" t="s">
        <v>44</v>
      </c>
      <c r="S142" s="5" t="s">
        <v>291</v>
      </c>
      <c r="T142" s="5" t="s">
        <v>292</v>
      </c>
      <c r="U142" s="5">
        <v>2002</v>
      </c>
      <c r="V142" s="11">
        <v>4</v>
      </c>
      <c r="W142" s="11">
        <v>34</v>
      </c>
      <c r="X142" s="11">
        <v>66</v>
      </c>
      <c r="Y142" s="26">
        <v>57</v>
      </c>
      <c r="Z142" s="10">
        <f t="shared" si="26"/>
        <v>161</v>
      </c>
      <c r="AA142" s="27">
        <f t="shared" si="22"/>
        <v>-105409.58265998808</v>
      </c>
      <c r="AB142" s="10">
        <f t="shared" si="23"/>
        <v>-7633183.0424463917</v>
      </c>
      <c r="AC142" s="10">
        <f t="shared" si="24"/>
        <v>-7871109.1629361836</v>
      </c>
      <c r="AD142" s="28">
        <f t="shared" si="25"/>
        <v>-11933485.158522161</v>
      </c>
      <c r="AF142" s="27">
        <f>IF(V142 &lt;&gt; "-", (V142-V$1883)^4, "-")</f>
        <v>4979359.2233520132</v>
      </c>
      <c r="AG142" s="10">
        <f>(W142-W$1883)^4</f>
        <v>1502937436.6468332</v>
      </c>
      <c r="AH142" s="10">
        <f>(X142-X$1883)^4</f>
        <v>1565721736.3920202</v>
      </c>
      <c r="AI142" s="28">
        <f>(Y142-Y$1883)^4</f>
        <v>2727028832.8894992</v>
      </c>
      <c r="AK142" s="27">
        <f t="shared" si="27"/>
        <v>24.844720496894407</v>
      </c>
      <c r="AL142" s="10">
        <f t="shared" si="28"/>
        <v>211.18012422360249</v>
      </c>
      <c r="AM142" s="10">
        <f t="shared" si="29"/>
        <v>409.93788819875778</v>
      </c>
      <c r="AN142" s="28">
        <f t="shared" si="30"/>
        <v>354.03726708074532</v>
      </c>
      <c r="AP142" s="56">
        <f t="shared" si="31"/>
        <v>1.9411764705882353</v>
      </c>
    </row>
    <row r="143" spans="1:42" ht="15" customHeight="1">
      <c r="A143" s="5" t="s">
        <v>23</v>
      </c>
      <c r="B143" s="5" t="s">
        <v>34</v>
      </c>
      <c r="C143" s="5" t="s">
        <v>37</v>
      </c>
      <c r="D143" s="6" t="s">
        <v>235</v>
      </c>
      <c r="E143" s="5" t="s">
        <v>344</v>
      </c>
      <c r="F143" s="5" t="s">
        <v>345</v>
      </c>
      <c r="G143" s="5">
        <v>2002</v>
      </c>
      <c r="H143" s="11">
        <v>14</v>
      </c>
      <c r="I143" s="11">
        <v>108</v>
      </c>
      <c r="J143" s="11">
        <v>189</v>
      </c>
      <c r="K143" s="11">
        <v>204</v>
      </c>
      <c r="O143" s="25" t="s">
        <v>23</v>
      </c>
      <c r="P143" s="5" t="s">
        <v>28</v>
      </c>
      <c r="Q143" s="5" t="s">
        <v>78</v>
      </c>
      <c r="R143" s="6" t="s">
        <v>44</v>
      </c>
      <c r="S143" s="5" t="s">
        <v>293</v>
      </c>
      <c r="T143" s="5" t="s">
        <v>294</v>
      </c>
      <c r="U143" s="5">
        <v>2002</v>
      </c>
      <c r="V143" s="11">
        <v>56</v>
      </c>
      <c r="W143" s="11">
        <v>321</v>
      </c>
      <c r="X143" s="11">
        <v>361</v>
      </c>
      <c r="Y143" s="26">
        <v>307</v>
      </c>
      <c r="Z143" s="10">
        <f t="shared" si="26"/>
        <v>1045</v>
      </c>
      <c r="AA143" s="27">
        <f t="shared" si="22"/>
        <v>107.97239536726487</v>
      </c>
      <c r="AB143" s="10">
        <f t="shared" si="23"/>
        <v>731548.53804719867</v>
      </c>
      <c r="AC143" s="10">
        <f t="shared" si="24"/>
        <v>886947.21481570241</v>
      </c>
      <c r="AD143" s="28">
        <f t="shared" si="25"/>
        <v>9911.9644248059558</v>
      </c>
      <c r="AF143" s="27">
        <f>IF(V143 &lt;&gt; "-", (V143-V$1883)^4, "-")</f>
        <v>514.14266981276751</v>
      </c>
      <c r="AG143" s="10">
        <f>(W143-W$1883)^4</f>
        <v>65916002.618000627</v>
      </c>
      <c r="AH143" s="10">
        <f>(X143-X$1883)^4</f>
        <v>85217809.329120666</v>
      </c>
      <c r="AI143" s="28">
        <f>(Y143-Y$1883)^4</f>
        <v>212918.29486795256</v>
      </c>
      <c r="AK143" s="27">
        <f t="shared" si="27"/>
        <v>53.588516746411486</v>
      </c>
      <c r="AL143" s="10">
        <f t="shared" si="28"/>
        <v>307.177033492823</v>
      </c>
      <c r="AM143" s="10">
        <f t="shared" si="29"/>
        <v>345.45454545454544</v>
      </c>
      <c r="AN143" s="28">
        <f t="shared" si="30"/>
        <v>293.77990430622009</v>
      </c>
      <c r="AP143" s="56">
        <f t="shared" si="31"/>
        <v>1.1246105919003113</v>
      </c>
    </row>
    <row r="144" spans="1:42" ht="15" customHeight="1">
      <c r="A144" s="5" t="s">
        <v>23</v>
      </c>
      <c r="B144" s="5" t="s">
        <v>34</v>
      </c>
      <c r="C144" s="5" t="s">
        <v>37</v>
      </c>
      <c r="D144" s="6" t="s">
        <v>235</v>
      </c>
      <c r="E144" s="5" t="s">
        <v>346</v>
      </c>
      <c r="F144" s="5" t="s">
        <v>347</v>
      </c>
      <c r="G144" s="5">
        <v>2002</v>
      </c>
      <c r="H144" s="11">
        <v>60</v>
      </c>
      <c r="I144" s="11">
        <v>196</v>
      </c>
      <c r="J144" s="11">
        <v>298</v>
      </c>
      <c r="K144" s="11">
        <v>291</v>
      </c>
      <c r="O144" s="25" t="s">
        <v>23</v>
      </c>
      <c r="P144" s="5" t="s">
        <v>28</v>
      </c>
      <c r="Q144" s="5" t="s">
        <v>78</v>
      </c>
      <c r="R144" s="6" t="s">
        <v>44</v>
      </c>
      <c r="S144" s="5" t="s">
        <v>295</v>
      </c>
      <c r="T144" s="5" t="s">
        <v>296</v>
      </c>
      <c r="U144" s="5">
        <v>2002</v>
      </c>
      <c r="V144" s="11">
        <v>7</v>
      </c>
      <c r="W144" s="11">
        <v>58</v>
      </c>
      <c r="X144" s="11">
        <v>93</v>
      </c>
      <c r="Y144" s="26">
        <v>87</v>
      </c>
      <c r="Z144" s="10">
        <f t="shared" si="26"/>
        <v>245</v>
      </c>
      <c r="AA144" s="27">
        <f t="shared" si="22"/>
        <v>-86574.984053174077</v>
      </c>
      <c r="AB144" s="10">
        <f t="shared" si="23"/>
        <v>-5168316.9556326158</v>
      </c>
      <c r="AC144" s="10">
        <f t="shared" si="24"/>
        <v>-5081359.0466771973</v>
      </c>
      <c r="AD144" s="28">
        <f t="shared" si="25"/>
        <v>-7823600.0793656399</v>
      </c>
      <c r="AF144" s="27">
        <f>IF(V144 &lt;&gt; "-", (V144-V$1883)^4, "-")</f>
        <v>3829921.6860142983</v>
      </c>
      <c r="AG144" s="10">
        <f>(W144-W$1883)^4</f>
        <v>893577420.44155872</v>
      </c>
      <c r="AH144" s="10">
        <f>(X144-X$1883)^4</f>
        <v>873587700.30233312</v>
      </c>
      <c r="AI144" s="28">
        <f>(Y144-Y$1883)^4</f>
        <v>1553133747.9555116</v>
      </c>
      <c r="AK144" s="27">
        <f t="shared" si="27"/>
        <v>28.571428571428569</v>
      </c>
      <c r="AL144" s="10">
        <f t="shared" si="28"/>
        <v>236.73469387755102</v>
      </c>
      <c r="AM144" s="10">
        <f t="shared" si="29"/>
        <v>379.59183673469386</v>
      </c>
      <c r="AN144" s="28">
        <f t="shared" si="30"/>
        <v>355.10204081632651</v>
      </c>
      <c r="AP144" s="56">
        <f t="shared" si="31"/>
        <v>1.603448275862069</v>
      </c>
    </row>
    <row r="145" spans="1:42" ht="15" customHeight="1">
      <c r="A145" s="5" t="s">
        <v>23</v>
      </c>
      <c r="B145" s="5" t="s">
        <v>34</v>
      </c>
      <c r="C145" s="5" t="s">
        <v>37</v>
      </c>
      <c r="D145" s="6" t="s">
        <v>235</v>
      </c>
      <c r="E145" s="5" t="s">
        <v>348</v>
      </c>
      <c r="F145" s="5" t="s">
        <v>349</v>
      </c>
      <c r="G145" s="5">
        <v>2002</v>
      </c>
      <c r="H145" s="11">
        <v>6</v>
      </c>
      <c r="I145" s="11">
        <v>49</v>
      </c>
      <c r="J145" s="11">
        <v>119</v>
      </c>
      <c r="K145" s="11">
        <v>145</v>
      </c>
      <c r="O145" s="25" t="s">
        <v>23</v>
      </c>
      <c r="P145" s="5" t="s">
        <v>28</v>
      </c>
      <c r="Q145" s="5" t="s">
        <v>82</v>
      </c>
      <c r="R145" s="6" t="s">
        <v>44</v>
      </c>
      <c r="S145" s="5" t="s">
        <v>298</v>
      </c>
      <c r="T145" s="5" t="s">
        <v>299</v>
      </c>
      <c r="U145" s="5">
        <v>2002</v>
      </c>
      <c r="V145" s="11">
        <v>9</v>
      </c>
      <c r="W145" s="11">
        <v>96</v>
      </c>
      <c r="X145" s="11">
        <v>34</v>
      </c>
      <c r="Y145" s="26">
        <v>75</v>
      </c>
      <c r="Z145" s="10">
        <f t="shared" si="26"/>
        <v>214</v>
      </c>
      <c r="AA145" s="27">
        <f t="shared" si="22"/>
        <v>-75355.731060442326</v>
      </c>
      <c r="AB145" s="10">
        <f t="shared" si="23"/>
        <v>-2454651.9018506324</v>
      </c>
      <c r="AC145" s="10">
        <f t="shared" si="24"/>
        <v>-12313603.056034373</v>
      </c>
      <c r="AD145" s="28">
        <f t="shared" si="25"/>
        <v>-9329841.7589568812</v>
      </c>
      <c r="AF145" s="27">
        <f>IF(V145 &lt;&gt; "-", (V145-V$1883)^4, "-")</f>
        <v>3182890.6368016875</v>
      </c>
      <c r="AG145" s="10">
        <f>(W145-W$1883)^4</f>
        <v>331120866.91610116</v>
      </c>
      <c r="AH145" s="10">
        <f>(X145-X$1883)^4</f>
        <v>2843458315.4436731</v>
      </c>
      <c r="AI145" s="28">
        <f>(Y145-Y$1883)^4</f>
        <v>1964109534.1975381</v>
      </c>
      <c r="AK145" s="27">
        <f t="shared" si="27"/>
        <v>42.056074766355138</v>
      </c>
      <c r="AL145" s="10">
        <f t="shared" si="28"/>
        <v>448.59813084112147</v>
      </c>
      <c r="AM145" s="10">
        <f t="shared" si="29"/>
        <v>158.87850467289718</v>
      </c>
      <c r="AN145" s="28">
        <f t="shared" si="30"/>
        <v>350.46728971962614</v>
      </c>
      <c r="AP145" s="56">
        <f t="shared" si="31"/>
        <v>0.35416666666666663</v>
      </c>
    </row>
    <row r="146" spans="1:42" ht="15" customHeight="1">
      <c r="A146" s="5" t="s">
        <v>23</v>
      </c>
      <c r="B146" s="5" t="s">
        <v>34</v>
      </c>
      <c r="C146" s="5" t="s">
        <v>37</v>
      </c>
      <c r="D146" s="6" t="s">
        <v>235</v>
      </c>
      <c r="E146" s="5" t="s">
        <v>350</v>
      </c>
      <c r="F146" s="5" t="s">
        <v>351</v>
      </c>
      <c r="G146" s="5">
        <v>2002</v>
      </c>
      <c r="H146" s="11">
        <v>32</v>
      </c>
      <c r="I146" s="11">
        <v>157</v>
      </c>
      <c r="J146" s="11">
        <v>281</v>
      </c>
      <c r="K146" s="11">
        <v>282</v>
      </c>
      <c r="O146" s="25" t="s">
        <v>23</v>
      </c>
      <c r="P146" s="5" t="s">
        <v>28</v>
      </c>
      <c r="Q146" s="5" t="s">
        <v>82</v>
      </c>
      <c r="R146" s="6" t="s">
        <v>44</v>
      </c>
      <c r="S146" s="5" t="s">
        <v>300</v>
      </c>
      <c r="T146" s="5" t="s">
        <v>301</v>
      </c>
      <c r="U146" s="5">
        <v>2002</v>
      </c>
      <c r="V146" s="11">
        <v>10</v>
      </c>
      <c r="W146" s="11">
        <v>83</v>
      </c>
      <c r="X146" s="11">
        <v>183</v>
      </c>
      <c r="Y146" s="26">
        <v>192</v>
      </c>
      <c r="Z146" s="10">
        <f t="shared" si="26"/>
        <v>468</v>
      </c>
      <c r="AA146" s="27">
        <f t="shared" si="22"/>
        <v>-70129.248387619737</v>
      </c>
      <c r="AB146" s="10">
        <f t="shared" si="23"/>
        <v>-3234913.13642385</v>
      </c>
      <c r="AC146" s="10">
        <f t="shared" si="24"/>
        <v>-549757.60869445372</v>
      </c>
      <c r="AD146" s="28">
        <f t="shared" si="25"/>
        <v>-817900.40700128849</v>
      </c>
      <c r="AF146" s="27">
        <f>IF(V146 &lt;&gt; "-", (V146-V$1883)^4, "-")</f>
        <v>2892004.1543107955</v>
      </c>
      <c r="AG146" s="10">
        <f>(W146-W$1883)^4</f>
        <v>478428267.20967287</v>
      </c>
      <c r="AH146" s="10">
        <f>(X146-X$1883)^4</f>
        <v>45036192.314537883</v>
      </c>
      <c r="AI146" s="28">
        <f>(Y146-Y$1883)^4</f>
        <v>76489278.740111917</v>
      </c>
      <c r="AK146" s="27">
        <f t="shared" si="27"/>
        <v>21.367521367521366</v>
      </c>
      <c r="AL146" s="10">
        <f t="shared" si="28"/>
        <v>177.35042735042737</v>
      </c>
      <c r="AM146" s="10">
        <f t="shared" si="29"/>
        <v>391.02564102564105</v>
      </c>
      <c r="AN146" s="28">
        <f t="shared" si="30"/>
        <v>410.25641025641022</v>
      </c>
      <c r="AP146" s="56">
        <f t="shared" si="31"/>
        <v>2.2048192771084336</v>
      </c>
    </row>
    <row r="147" spans="1:42" ht="15" customHeight="1">
      <c r="A147" s="5" t="s">
        <v>23</v>
      </c>
      <c r="B147" s="5" t="s">
        <v>34</v>
      </c>
      <c r="C147" s="5" t="s">
        <v>37</v>
      </c>
      <c r="D147" s="6" t="s">
        <v>235</v>
      </c>
      <c r="E147" s="5" t="s">
        <v>352</v>
      </c>
      <c r="F147" s="5" t="s">
        <v>353</v>
      </c>
      <c r="G147" s="5">
        <v>2002</v>
      </c>
      <c r="H147" s="11">
        <v>31</v>
      </c>
      <c r="I147" s="11">
        <v>215</v>
      </c>
      <c r="J147" s="11">
        <v>441</v>
      </c>
      <c r="K147" s="11">
        <v>417</v>
      </c>
      <c r="O147" s="25" t="s">
        <v>23</v>
      </c>
      <c r="P147" s="5" t="s">
        <v>28</v>
      </c>
      <c r="Q147" s="5" t="s">
        <v>82</v>
      </c>
      <c r="R147" s="6" t="s">
        <v>44</v>
      </c>
      <c r="S147" s="5" t="s">
        <v>302</v>
      </c>
      <c r="T147" s="5" t="s">
        <v>303</v>
      </c>
      <c r="U147" s="5">
        <v>2002</v>
      </c>
      <c r="V147" s="11">
        <v>41</v>
      </c>
      <c r="W147" s="11">
        <v>268</v>
      </c>
      <c r="X147" s="11">
        <v>384</v>
      </c>
      <c r="Y147" s="26">
        <v>361</v>
      </c>
      <c r="Z147" s="10">
        <f t="shared" si="26"/>
        <v>1054</v>
      </c>
      <c r="AA147" s="27">
        <f t="shared" si="22"/>
        <v>-1073.1765150949668</v>
      </c>
      <c r="AB147" s="10">
        <f t="shared" si="23"/>
        <v>51084.452672478175</v>
      </c>
      <c r="AC147" s="10">
        <f t="shared" si="24"/>
        <v>1688556.1329080572</v>
      </c>
      <c r="AD147" s="28">
        <f t="shared" si="25"/>
        <v>430042.98555745144</v>
      </c>
      <c r="AF147" s="27">
        <f>IF(V147 &lt;&gt; "-", (V147-V$1883)^4, "-")</f>
        <v>10987.398604188462</v>
      </c>
      <c r="AG147" s="10">
        <f>(W147-W$1883)^4</f>
        <v>1895476.1584468135</v>
      </c>
      <c r="AH147" s="10">
        <f>(X147-X$1883)^4</f>
        <v>201073113.773763</v>
      </c>
      <c r="AI147" s="28">
        <f>(Y147-Y$1883)^4</f>
        <v>32460047.999636158</v>
      </c>
      <c r="AK147" s="27">
        <f t="shared" si="27"/>
        <v>38.89943074003795</v>
      </c>
      <c r="AL147" s="10">
        <f t="shared" si="28"/>
        <v>254.26944971537003</v>
      </c>
      <c r="AM147" s="10">
        <f t="shared" si="29"/>
        <v>364.32637571157494</v>
      </c>
      <c r="AN147" s="28">
        <f t="shared" si="30"/>
        <v>342.50474383301707</v>
      </c>
      <c r="AP147" s="56">
        <f t="shared" si="31"/>
        <v>1.4328358208955223</v>
      </c>
    </row>
    <row r="148" spans="1:42" ht="15" customHeight="1">
      <c r="A148" s="5" t="s">
        <v>23</v>
      </c>
      <c r="B148" s="5" t="s">
        <v>34</v>
      </c>
      <c r="C148" s="5" t="s">
        <v>37</v>
      </c>
      <c r="D148" s="6" t="s">
        <v>235</v>
      </c>
      <c r="E148" s="5" t="s">
        <v>354</v>
      </c>
      <c r="F148" s="5" t="s">
        <v>355</v>
      </c>
      <c r="G148" s="5">
        <v>2002</v>
      </c>
      <c r="H148" s="11">
        <v>8</v>
      </c>
      <c r="I148" s="11">
        <v>68</v>
      </c>
      <c r="J148" s="11">
        <v>111</v>
      </c>
      <c r="K148" s="11">
        <v>119</v>
      </c>
      <c r="O148" s="25" t="s">
        <v>23</v>
      </c>
      <c r="P148" s="5" t="s">
        <v>28</v>
      </c>
      <c r="Q148" s="5" t="s">
        <v>82</v>
      </c>
      <c r="R148" s="6" t="s">
        <v>44</v>
      </c>
      <c r="S148" s="5" t="s">
        <v>304</v>
      </c>
      <c r="T148" s="5" t="s">
        <v>305</v>
      </c>
      <c r="U148" s="5">
        <v>2002</v>
      </c>
      <c r="V148" s="11">
        <v>26</v>
      </c>
      <c r="W148" s="11">
        <v>123</v>
      </c>
      <c r="X148" s="11">
        <v>181</v>
      </c>
      <c r="Y148" s="26">
        <v>262</v>
      </c>
      <c r="Z148" s="10">
        <f t="shared" si="26"/>
        <v>592</v>
      </c>
      <c r="AA148" s="27">
        <f t="shared" si="22"/>
        <v>-16075.898957048272</v>
      </c>
      <c r="AB148" s="10">
        <f t="shared" si="23"/>
        <v>-1256049.9278758275</v>
      </c>
      <c r="AC148" s="10">
        <f t="shared" si="24"/>
        <v>-591014.05580122676</v>
      </c>
      <c r="AD148" s="28">
        <f t="shared" si="25"/>
        <v>-13009.481324344895</v>
      </c>
      <c r="AF148" s="27">
        <f>IF(V148 &lt;&gt; "-", (V148-V$1883)^4, "-")</f>
        <v>405726.79511103028</v>
      </c>
      <c r="AG148" s="10">
        <f>(W148-W$1883)^4</f>
        <v>135521813.2810587</v>
      </c>
      <c r="AH148" s="10">
        <f>(X148-X$1883)^4</f>
        <v>49597952.251094215</v>
      </c>
      <c r="AI148" s="28">
        <f>(Y148-Y$1883)^4</f>
        <v>305970.79575446184</v>
      </c>
      <c r="AK148" s="27">
        <f t="shared" si="27"/>
        <v>43.918918918918919</v>
      </c>
      <c r="AL148" s="10">
        <f t="shared" si="28"/>
        <v>207.77027027027026</v>
      </c>
      <c r="AM148" s="10">
        <f t="shared" si="29"/>
        <v>305.74324324324328</v>
      </c>
      <c r="AN148" s="28">
        <f t="shared" si="30"/>
        <v>442.56756756756755</v>
      </c>
      <c r="AP148" s="56">
        <f t="shared" si="31"/>
        <v>1.4715447154471548</v>
      </c>
    </row>
    <row r="149" spans="1:42" ht="15" customHeight="1">
      <c r="A149" s="5" t="s">
        <v>23</v>
      </c>
      <c r="B149" s="5" t="s">
        <v>34</v>
      </c>
      <c r="C149" s="5" t="s">
        <v>37</v>
      </c>
      <c r="D149" s="6" t="s">
        <v>235</v>
      </c>
      <c r="E149" s="5" t="s">
        <v>356</v>
      </c>
      <c r="F149" s="5" t="s">
        <v>357</v>
      </c>
      <c r="G149" s="5">
        <v>2002</v>
      </c>
      <c r="H149" s="11">
        <v>48</v>
      </c>
      <c r="I149" s="11">
        <v>191</v>
      </c>
      <c r="J149" s="11">
        <v>371</v>
      </c>
      <c r="K149" s="11">
        <v>371</v>
      </c>
      <c r="O149" s="25" t="s">
        <v>23</v>
      </c>
      <c r="P149" s="5" t="s">
        <v>28</v>
      </c>
      <c r="Q149" s="5" t="s">
        <v>82</v>
      </c>
      <c r="R149" s="6" t="s">
        <v>44</v>
      </c>
      <c r="S149" s="5" t="s">
        <v>306</v>
      </c>
      <c r="T149" s="5" t="s">
        <v>307</v>
      </c>
      <c r="U149" s="5">
        <v>2002</v>
      </c>
      <c r="V149" s="11">
        <v>86</v>
      </c>
      <c r="W149" s="11">
        <v>469</v>
      </c>
      <c r="X149" s="11">
        <v>311</v>
      </c>
      <c r="Y149" s="26">
        <v>391</v>
      </c>
      <c r="Z149" s="10">
        <f t="shared" si="26"/>
        <v>1257</v>
      </c>
      <c r="AA149" s="27">
        <f t="shared" si="22"/>
        <v>42005.549621818507</v>
      </c>
      <c r="AB149" s="10">
        <f t="shared" si="23"/>
        <v>13499081.255159279</v>
      </c>
      <c r="AC149" s="10">
        <f t="shared" si="24"/>
        <v>97844.155825737165</v>
      </c>
      <c r="AD149" s="28">
        <f t="shared" si="25"/>
        <v>1173605.0009096384</v>
      </c>
      <c r="AF149" s="27">
        <f>IF(V149 &lt;&gt; "-", (V149-V$1883)^4, "-")</f>
        <v>1460188.4049606021</v>
      </c>
      <c r="AG149" s="10">
        <f>(W149-W$1883)^4</f>
        <v>3214195450.23875</v>
      </c>
      <c r="AH149" s="10">
        <f>(X149-X$1883)^4</f>
        <v>4508649.9777507223</v>
      </c>
      <c r="AI149" s="28">
        <f>(Y149-Y$1883)^4</f>
        <v>123792956.52694212</v>
      </c>
      <c r="AK149" s="27">
        <f t="shared" si="27"/>
        <v>68.416865552903744</v>
      </c>
      <c r="AL149" s="10">
        <f t="shared" si="28"/>
        <v>373.11058074781221</v>
      </c>
      <c r="AM149" s="10">
        <f t="shared" si="29"/>
        <v>247.41447891805888</v>
      </c>
      <c r="AN149" s="28">
        <f t="shared" si="30"/>
        <v>311.05807478122517</v>
      </c>
      <c r="AP149" s="56">
        <f t="shared" si="31"/>
        <v>0.66311300639658854</v>
      </c>
    </row>
    <row r="150" spans="1:42" ht="15" customHeight="1">
      <c r="A150" s="5" t="s">
        <v>23</v>
      </c>
      <c r="B150" s="5" t="s">
        <v>34</v>
      </c>
      <c r="C150" s="5" t="s">
        <v>46</v>
      </c>
      <c r="D150" s="6" t="s">
        <v>44</v>
      </c>
      <c r="E150" s="6" t="s">
        <v>26</v>
      </c>
      <c r="F150" s="5" t="s">
        <v>358</v>
      </c>
      <c r="G150" s="5">
        <v>2002</v>
      </c>
      <c r="H150" s="11">
        <v>522</v>
      </c>
      <c r="I150" s="11">
        <v>2589</v>
      </c>
      <c r="J150" s="11">
        <v>3956</v>
      </c>
      <c r="K150" s="11">
        <v>3173</v>
      </c>
      <c r="O150" s="25" t="s">
        <v>23</v>
      </c>
      <c r="P150" s="5" t="s">
        <v>34</v>
      </c>
      <c r="Q150" s="5" t="s">
        <v>28</v>
      </c>
      <c r="R150" s="6" t="s">
        <v>44</v>
      </c>
      <c r="S150" s="5" t="s">
        <v>310</v>
      </c>
      <c r="T150" s="5" t="s">
        <v>311</v>
      </c>
      <c r="U150" s="5">
        <v>2002</v>
      </c>
      <c r="V150" s="11">
        <v>32</v>
      </c>
      <c r="W150" s="11">
        <v>259</v>
      </c>
      <c r="X150" s="11">
        <v>546</v>
      </c>
      <c r="Y150" s="26">
        <v>402</v>
      </c>
      <c r="Z150" s="10">
        <f t="shared" si="26"/>
        <v>1239</v>
      </c>
      <c r="AA150" s="27">
        <f t="shared" si="22"/>
        <v>-7120.2211564880208</v>
      </c>
      <c r="AB150" s="10">
        <f t="shared" si="23"/>
        <v>22199.309370465868</v>
      </c>
      <c r="AC150" s="10">
        <f t="shared" si="24"/>
        <v>22206975.905832779</v>
      </c>
      <c r="AD150" s="28">
        <f t="shared" si="25"/>
        <v>1580391.1158712432</v>
      </c>
      <c r="AF150" s="27">
        <f>IF(V150 &lt;&gt; "-", (V150-V$1883)^4, "-")</f>
        <v>136980.2572786719</v>
      </c>
      <c r="AG150" s="10">
        <f>(W150-W$1883)^4</f>
        <v>623906.17611136008</v>
      </c>
      <c r="AH150" s="10">
        <f>(X150-X$1883)^4</f>
        <v>6241934807.8839159</v>
      </c>
      <c r="AI150" s="28">
        <f>(Y150-Y$1883)^4</f>
        <v>184085439.8387357</v>
      </c>
      <c r="AK150" s="27">
        <f t="shared" si="27"/>
        <v>25.8272800645682</v>
      </c>
      <c r="AL150" s="10">
        <f t="shared" si="28"/>
        <v>209.03954802259886</v>
      </c>
      <c r="AM150" s="10">
        <f t="shared" si="29"/>
        <v>440.67796610169489</v>
      </c>
      <c r="AN150" s="28">
        <f t="shared" si="30"/>
        <v>324.455205811138</v>
      </c>
      <c r="AP150" s="56">
        <f t="shared" si="31"/>
        <v>2.1081081081081079</v>
      </c>
    </row>
    <row r="151" spans="1:42" ht="15" customHeight="1">
      <c r="A151" s="5" t="s">
        <v>23</v>
      </c>
      <c r="B151" s="5" t="s">
        <v>34</v>
      </c>
      <c r="C151" s="5" t="s">
        <v>46</v>
      </c>
      <c r="D151" s="6" t="s">
        <v>44</v>
      </c>
      <c r="E151" s="5" t="s">
        <v>359</v>
      </c>
      <c r="F151" s="5" t="s">
        <v>360</v>
      </c>
      <c r="G151" s="5">
        <v>2002</v>
      </c>
      <c r="H151" s="11">
        <v>32</v>
      </c>
      <c r="I151" s="11">
        <v>171</v>
      </c>
      <c r="J151" s="11">
        <v>252</v>
      </c>
      <c r="K151" s="11">
        <v>176</v>
      </c>
      <c r="O151" s="25" t="s">
        <v>23</v>
      </c>
      <c r="P151" s="5" t="s">
        <v>34</v>
      </c>
      <c r="Q151" s="5" t="s">
        <v>28</v>
      </c>
      <c r="R151" s="6" t="s">
        <v>44</v>
      </c>
      <c r="S151" s="5" t="s">
        <v>312</v>
      </c>
      <c r="T151" s="5" t="s">
        <v>313</v>
      </c>
      <c r="U151" s="5">
        <v>2002</v>
      </c>
      <c r="V151" s="11">
        <v>81</v>
      </c>
      <c r="W151" s="11">
        <v>555</v>
      </c>
      <c r="X151" s="11">
        <v>1066</v>
      </c>
      <c r="Y151" s="26">
        <v>1145</v>
      </c>
      <c r="Z151" s="10">
        <f t="shared" si="26"/>
        <v>2847</v>
      </c>
      <c r="AA151" s="27">
        <f t="shared" si="22"/>
        <v>26361.946065046381</v>
      </c>
      <c r="AB151" s="10">
        <f t="shared" si="23"/>
        <v>34045225.306237191</v>
      </c>
      <c r="AC151" s="10">
        <f t="shared" si="24"/>
        <v>514076228.99137574</v>
      </c>
      <c r="AD151" s="28">
        <f t="shared" si="25"/>
        <v>634905000.56981826</v>
      </c>
      <c r="AF151" s="27">
        <f>IF(V151 &lt;&gt; "-", (V151-V$1883)^4, "-")</f>
        <v>784578.89743797353</v>
      </c>
      <c r="AG151" s="10">
        <f>(W151-W$1883)^4</f>
        <v>11034219445.2689</v>
      </c>
      <c r="AH151" s="10">
        <f>(X151-X$1883)^4</f>
        <v>411816139691.07892</v>
      </c>
      <c r="AI151" s="28">
        <f>(Y151-Y$1883)^4</f>
        <v>545688745533.15637</v>
      </c>
      <c r="AK151" s="27">
        <f t="shared" si="27"/>
        <v>28.451001053740779</v>
      </c>
      <c r="AL151" s="10">
        <f t="shared" si="28"/>
        <v>194.94204425711277</v>
      </c>
      <c r="AM151" s="10">
        <f t="shared" si="29"/>
        <v>374.42922374429224</v>
      </c>
      <c r="AN151" s="28">
        <f t="shared" si="30"/>
        <v>402.1777309448542</v>
      </c>
      <c r="AP151" s="56">
        <f t="shared" si="31"/>
        <v>1.9207207207207206</v>
      </c>
    </row>
    <row r="152" spans="1:42" ht="15" customHeight="1">
      <c r="A152" s="5" t="s">
        <v>23</v>
      </c>
      <c r="B152" s="5" t="s">
        <v>34</v>
      </c>
      <c r="C152" s="5" t="s">
        <v>46</v>
      </c>
      <c r="D152" s="6" t="s">
        <v>44</v>
      </c>
      <c r="E152" s="5" t="s">
        <v>361</v>
      </c>
      <c r="F152" s="5" t="s">
        <v>362</v>
      </c>
      <c r="G152" s="5">
        <v>2002</v>
      </c>
      <c r="H152" s="11">
        <v>66</v>
      </c>
      <c r="I152" s="11">
        <v>323</v>
      </c>
      <c r="J152" s="11">
        <v>408</v>
      </c>
      <c r="K152" s="11">
        <v>290</v>
      </c>
      <c r="O152" s="25" t="s">
        <v>23</v>
      </c>
      <c r="P152" s="5" t="s">
        <v>34</v>
      </c>
      <c r="Q152" s="5" t="s">
        <v>28</v>
      </c>
      <c r="R152" s="6" t="s">
        <v>44</v>
      </c>
      <c r="S152" s="5" t="s">
        <v>314</v>
      </c>
      <c r="T152" s="5" t="s">
        <v>315</v>
      </c>
      <c r="U152" s="5">
        <v>2002</v>
      </c>
      <c r="V152" s="11">
        <v>19</v>
      </c>
      <c r="W152" s="11">
        <v>124</v>
      </c>
      <c r="X152" s="11">
        <v>173</v>
      </c>
      <c r="Y152" s="26">
        <v>190</v>
      </c>
      <c r="Z152" s="10">
        <f t="shared" si="26"/>
        <v>506</v>
      </c>
      <c r="AA152" s="27">
        <f t="shared" si="22"/>
        <v>-33505.219038514537</v>
      </c>
      <c r="AB152" s="10">
        <f t="shared" si="23"/>
        <v>-1221448.4626581371</v>
      </c>
      <c r="AC152" s="10">
        <f t="shared" si="24"/>
        <v>-776660.66562405578</v>
      </c>
      <c r="AD152" s="28">
        <f t="shared" si="25"/>
        <v>-871505.52530630305</v>
      </c>
      <c r="AF152" s="27">
        <f>IF(V152 &lt;&gt; "-", (V152-V$1883)^4, "-")</f>
        <v>1080148.040054389</v>
      </c>
      <c r="AG152" s="10">
        <f>(W152-W$1883)^4</f>
        <v>130567031.29047854</v>
      </c>
      <c r="AH152" s="10">
        <f>(X152-X$1883)^4</f>
        <v>71390717.622610256</v>
      </c>
      <c r="AI152" s="28">
        <f>(Y152-Y$1883)^4</f>
        <v>83245390.164352879</v>
      </c>
      <c r="AK152" s="27">
        <f t="shared" si="27"/>
        <v>37.549407114624508</v>
      </c>
      <c r="AL152" s="10">
        <f t="shared" si="28"/>
        <v>245.05928853754941</v>
      </c>
      <c r="AM152" s="10">
        <f t="shared" si="29"/>
        <v>341.89723320158106</v>
      </c>
      <c r="AN152" s="28">
        <f t="shared" si="30"/>
        <v>375.49407114624506</v>
      </c>
      <c r="AP152" s="56">
        <f t="shared" si="31"/>
        <v>1.3951612903225807</v>
      </c>
    </row>
    <row r="153" spans="1:42" ht="15" customHeight="1">
      <c r="A153" s="5" t="s">
        <v>23</v>
      </c>
      <c r="B153" s="5" t="s">
        <v>34</v>
      </c>
      <c r="C153" s="5" t="s">
        <v>46</v>
      </c>
      <c r="D153" s="6" t="s">
        <v>44</v>
      </c>
      <c r="E153" s="5" t="s">
        <v>363</v>
      </c>
      <c r="F153" s="5" t="s">
        <v>364</v>
      </c>
      <c r="G153" s="5">
        <v>2002</v>
      </c>
      <c r="H153" s="11">
        <v>11</v>
      </c>
      <c r="I153" s="11">
        <v>86</v>
      </c>
      <c r="J153" s="11">
        <v>176</v>
      </c>
      <c r="K153" s="11">
        <v>168</v>
      </c>
      <c r="O153" s="25" t="s">
        <v>23</v>
      </c>
      <c r="P153" s="5" t="s">
        <v>34</v>
      </c>
      <c r="Q153" s="5" t="s">
        <v>28</v>
      </c>
      <c r="R153" s="6" t="s">
        <v>44</v>
      </c>
      <c r="S153" s="5" t="s">
        <v>316</v>
      </c>
      <c r="T153" s="5" t="s">
        <v>317</v>
      </c>
      <c r="U153" s="5">
        <v>2002</v>
      </c>
      <c r="V153" s="11">
        <v>40</v>
      </c>
      <c r="W153" s="11">
        <v>265</v>
      </c>
      <c r="X153" s="11">
        <v>479</v>
      </c>
      <c r="Y153" s="26">
        <v>489</v>
      </c>
      <c r="Z153" s="10">
        <f t="shared" si="26"/>
        <v>1273</v>
      </c>
      <c r="AA153" s="27">
        <f t="shared" si="22"/>
        <v>-1419.3535013565759</v>
      </c>
      <c r="AB153" s="10">
        <f t="shared" si="23"/>
        <v>39668.414740787426</v>
      </c>
      <c r="AC153" s="10">
        <f t="shared" si="24"/>
        <v>9811326.8921684064</v>
      </c>
      <c r="AD153" s="28">
        <f t="shared" si="25"/>
        <v>8425024.9159525745</v>
      </c>
      <c r="AF153" s="27">
        <f>IF(V153 &lt;&gt; "-", (V153-V$1883)^4, "-")</f>
        <v>15950.982231859709</v>
      </c>
      <c r="AG153" s="10">
        <f>(W153-W$1883)^4</f>
        <v>1352881.6107982399</v>
      </c>
      <c r="AH153" s="10">
        <f>(X153-X$1883)^4</f>
        <v>2100407986.406374</v>
      </c>
      <c r="AI153" s="28">
        <f>(Y153-Y$1883)^4</f>
        <v>1714331973.9317946</v>
      </c>
      <c r="AK153" s="27">
        <f t="shared" si="27"/>
        <v>31.421838177533385</v>
      </c>
      <c r="AL153" s="10">
        <f t="shared" si="28"/>
        <v>208.16967792615867</v>
      </c>
      <c r="AM153" s="10">
        <f t="shared" si="29"/>
        <v>376.2765121759623</v>
      </c>
      <c r="AN153" s="28">
        <f t="shared" si="30"/>
        <v>384.13197172034563</v>
      </c>
      <c r="AP153" s="56">
        <f t="shared" si="31"/>
        <v>1.8075471698113208</v>
      </c>
    </row>
    <row r="154" spans="1:42" ht="15" customHeight="1">
      <c r="A154" s="5" t="s">
        <v>23</v>
      </c>
      <c r="B154" s="5" t="s">
        <v>34</v>
      </c>
      <c r="C154" s="5" t="s">
        <v>46</v>
      </c>
      <c r="D154" s="6" t="s">
        <v>44</v>
      </c>
      <c r="E154" s="5" t="s">
        <v>365</v>
      </c>
      <c r="F154" s="5" t="s">
        <v>366</v>
      </c>
      <c r="G154" s="5">
        <v>2002</v>
      </c>
      <c r="H154" s="11">
        <v>9</v>
      </c>
      <c r="I154" s="11">
        <v>73</v>
      </c>
      <c r="J154" s="11">
        <v>177</v>
      </c>
      <c r="K154" s="11">
        <v>120</v>
      </c>
      <c r="O154" s="25" t="s">
        <v>23</v>
      </c>
      <c r="P154" s="5" t="s">
        <v>34</v>
      </c>
      <c r="Q154" s="5" t="s">
        <v>28</v>
      </c>
      <c r="R154" s="6" t="s">
        <v>44</v>
      </c>
      <c r="S154" s="5" t="s">
        <v>318</v>
      </c>
      <c r="T154" s="5" t="s">
        <v>319</v>
      </c>
      <c r="U154" s="5">
        <v>2002</v>
      </c>
      <c r="V154" s="11">
        <v>4</v>
      </c>
      <c r="W154" s="11">
        <v>47</v>
      </c>
      <c r="X154" s="11">
        <v>164</v>
      </c>
      <c r="Y154" s="26">
        <v>141</v>
      </c>
      <c r="Z154" s="10">
        <f t="shared" si="26"/>
        <v>356</v>
      </c>
      <c r="AA154" s="27">
        <f t="shared" si="22"/>
        <v>-105409.58265998808</v>
      </c>
      <c r="AB154" s="10">
        <f t="shared" si="23"/>
        <v>-6218870.1858020322</v>
      </c>
      <c r="AC154" s="10">
        <f t="shared" si="24"/>
        <v>-1027857.4225940853</v>
      </c>
      <c r="AD154" s="28">
        <f t="shared" si="25"/>
        <v>-3018390.3303826144</v>
      </c>
      <c r="AF154" s="27">
        <f>IF(V154 &lt;&gt; "-", (V154-V$1883)^4, "-")</f>
        <v>4979359.2233520132</v>
      </c>
      <c r="AG154" s="10">
        <f>(W154-W$1883)^4</f>
        <v>1143620649.4139388</v>
      </c>
      <c r="AH154" s="10">
        <f>(X154-X$1883)^4</f>
        <v>103731462.72055769</v>
      </c>
      <c r="AI154" s="28">
        <f>(Y154-Y$1883)^4</f>
        <v>436214938.80938447</v>
      </c>
      <c r="AK154" s="27">
        <f t="shared" si="27"/>
        <v>11.235955056179774</v>
      </c>
      <c r="AL154" s="10">
        <f t="shared" si="28"/>
        <v>132.02247191011236</v>
      </c>
      <c r="AM154" s="10">
        <f t="shared" si="29"/>
        <v>460.67415730337081</v>
      </c>
      <c r="AN154" s="28">
        <f t="shared" si="30"/>
        <v>396.06741573033707</v>
      </c>
      <c r="AP154" s="56">
        <f t="shared" si="31"/>
        <v>3.4893617021276597</v>
      </c>
    </row>
    <row r="155" spans="1:42" ht="15" customHeight="1">
      <c r="A155" s="5" t="s">
        <v>23</v>
      </c>
      <c r="B155" s="5" t="s">
        <v>34</v>
      </c>
      <c r="C155" s="5" t="s">
        <v>46</v>
      </c>
      <c r="D155" s="6" t="s">
        <v>44</v>
      </c>
      <c r="E155" s="5" t="s">
        <v>367</v>
      </c>
      <c r="F155" s="5" t="s">
        <v>368</v>
      </c>
      <c r="G155" s="5">
        <v>2002</v>
      </c>
      <c r="H155" s="11">
        <v>19</v>
      </c>
      <c r="I155" s="11">
        <v>101</v>
      </c>
      <c r="J155" s="11">
        <v>187</v>
      </c>
      <c r="K155" s="11">
        <v>184</v>
      </c>
      <c r="O155" s="25" t="s">
        <v>23</v>
      </c>
      <c r="P155" s="5" t="s">
        <v>34</v>
      </c>
      <c r="Q155" s="5" t="s">
        <v>34</v>
      </c>
      <c r="R155" s="6" t="s">
        <v>235</v>
      </c>
      <c r="S155" s="5" t="s">
        <v>322</v>
      </c>
      <c r="T155" s="5" t="s">
        <v>323</v>
      </c>
      <c r="U155" s="5">
        <v>2002</v>
      </c>
      <c r="V155" s="11">
        <v>33</v>
      </c>
      <c r="W155" s="11">
        <v>192</v>
      </c>
      <c r="X155" s="11">
        <v>371</v>
      </c>
      <c r="Y155" s="26">
        <v>355</v>
      </c>
      <c r="Z155" s="10">
        <f t="shared" si="26"/>
        <v>951</v>
      </c>
      <c r="AA155" s="27">
        <f t="shared" si="22"/>
        <v>-6066.610444662284</v>
      </c>
      <c r="AB155" s="10">
        <f t="shared" si="23"/>
        <v>-58842.280569306102</v>
      </c>
      <c r="AC155" s="10">
        <f t="shared" si="24"/>
        <v>1193711.6661456684</v>
      </c>
      <c r="AD155" s="28">
        <f t="shared" si="25"/>
        <v>335426.23041564692</v>
      </c>
      <c r="AF155" s="27">
        <f>IF(V155 &lt;&gt; "-", (V155-V$1883)^4, "-")</f>
        <v>110644.07048160309</v>
      </c>
      <c r="AG155" s="10">
        <f>(W155-W$1883)^4</f>
        <v>2288684.8526101415</v>
      </c>
      <c r="AH155" s="10">
        <f>(X155-X$1883)^4</f>
        <v>126628827.12664588</v>
      </c>
      <c r="AI155" s="28">
        <f>(Y155-Y$1883)^4</f>
        <v>23305729.17324473</v>
      </c>
      <c r="AK155" s="27">
        <f t="shared" si="27"/>
        <v>34.700315457413247</v>
      </c>
      <c r="AL155" s="10">
        <f t="shared" si="28"/>
        <v>201.89274447949526</v>
      </c>
      <c r="AM155" s="10">
        <f t="shared" si="29"/>
        <v>390.11566771819139</v>
      </c>
      <c r="AN155" s="28">
        <f t="shared" si="30"/>
        <v>373.29127234490011</v>
      </c>
      <c r="AP155" s="56">
        <f t="shared" si="31"/>
        <v>1.9322916666666667</v>
      </c>
    </row>
    <row r="156" spans="1:42" ht="15" customHeight="1">
      <c r="A156" s="5" t="s">
        <v>23</v>
      </c>
      <c r="B156" s="5" t="s">
        <v>34</v>
      </c>
      <c r="C156" s="5" t="s">
        <v>46</v>
      </c>
      <c r="D156" s="6" t="s">
        <v>44</v>
      </c>
      <c r="E156" s="5" t="s">
        <v>369</v>
      </c>
      <c r="F156" s="5" t="s">
        <v>370</v>
      </c>
      <c r="G156" s="5">
        <v>2002</v>
      </c>
      <c r="H156" s="11">
        <v>27</v>
      </c>
      <c r="I156" s="11">
        <v>136</v>
      </c>
      <c r="J156" s="11">
        <v>273</v>
      </c>
      <c r="K156" s="11">
        <v>250</v>
      </c>
      <c r="O156" s="25" t="s">
        <v>23</v>
      </c>
      <c r="P156" s="5" t="s">
        <v>34</v>
      </c>
      <c r="Q156" s="5" t="s">
        <v>34</v>
      </c>
      <c r="R156" s="6" t="s">
        <v>235</v>
      </c>
      <c r="S156" s="5" t="s">
        <v>324</v>
      </c>
      <c r="T156" s="5" t="s">
        <v>325</v>
      </c>
      <c r="U156" s="5">
        <v>2002</v>
      </c>
      <c r="V156" s="11">
        <v>197</v>
      </c>
      <c r="W156" s="11">
        <v>994</v>
      </c>
      <c r="X156" s="11">
        <v>1429</v>
      </c>
      <c r="Y156" s="26">
        <v>1057</v>
      </c>
      <c r="Z156" s="10">
        <f t="shared" si="26"/>
        <v>3677</v>
      </c>
      <c r="AA156" s="27">
        <f t="shared" si="22"/>
        <v>3096928.2579344292</v>
      </c>
      <c r="AB156" s="10">
        <f t="shared" si="23"/>
        <v>444377929.43462229</v>
      </c>
      <c r="AC156" s="10">
        <f t="shared" si="24"/>
        <v>1577423778.9770484</v>
      </c>
      <c r="AD156" s="28">
        <f t="shared" si="25"/>
        <v>459172214.19657427</v>
      </c>
      <c r="AF156" s="27">
        <f>IF(V156 &lt;&gt; "-", (V156-V$1883)^4, "-")</f>
        <v>451413829.24607229</v>
      </c>
      <c r="AG156" s="10">
        <f>(W156-W$1883)^4</f>
        <v>339106911470.76166</v>
      </c>
      <c r="AH156" s="10">
        <f>(X156-X$1883)^4</f>
        <v>1836247332006.0015</v>
      </c>
      <c r="AI156" s="28">
        <f>(Y156-Y$1883)^4</f>
        <v>354242610586.0528</v>
      </c>
      <c r="AK156" s="27">
        <f t="shared" si="27"/>
        <v>53.576285014957847</v>
      </c>
      <c r="AL156" s="10">
        <f t="shared" si="28"/>
        <v>270.32907261354364</v>
      </c>
      <c r="AM156" s="10">
        <f t="shared" si="29"/>
        <v>388.63203698667394</v>
      </c>
      <c r="AN156" s="28">
        <f t="shared" si="30"/>
        <v>287.4626053848246</v>
      </c>
      <c r="AP156" s="56">
        <f t="shared" si="31"/>
        <v>1.4376257545271631</v>
      </c>
    </row>
    <row r="157" spans="1:42" ht="15" customHeight="1">
      <c r="A157" s="5" t="s">
        <v>23</v>
      </c>
      <c r="B157" s="5" t="s">
        <v>34</v>
      </c>
      <c r="C157" s="5" t="s">
        <v>46</v>
      </c>
      <c r="D157" s="6" t="s">
        <v>44</v>
      </c>
      <c r="E157" s="5" t="s">
        <v>371</v>
      </c>
      <c r="F157" s="5" t="s">
        <v>372</v>
      </c>
      <c r="G157" s="5">
        <v>2002</v>
      </c>
      <c r="H157" s="11">
        <v>99</v>
      </c>
      <c r="I157" s="11">
        <v>332</v>
      </c>
      <c r="J157" s="11">
        <v>428</v>
      </c>
      <c r="K157" s="11">
        <v>366</v>
      </c>
      <c r="O157" s="25" t="s">
        <v>23</v>
      </c>
      <c r="P157" s="5" t="s">
        <v>34</v>
      </c>
      <c r="Q157" s="5" t="s">
        <v>34</v>
      </c>
      <c r="R157" s="6" t="s">
        <v>235</v>
      </c>
      <c r="S157" s="5" t="s">
        <v>326</v>
      </c>
      <c r="T157" s="5" t="s">
        <v>327</v>
      </c>
      <c r="U157" s="5">
        <v>2002</v>
      </c>
      <c r="V157" s="11">
        <v>125</v>
      </c>
      <c r="W157" s="11">
        <v>676</v>
      </c>
      <c r="X157" s="11">
        <v>654</v>
      </c>
      <c r="Y157" s="26">
        <v>618</v>
      </c>
      <c r="Z157" s="10">
        <f t="shared" si="26"/>
        <v>2073</v>
      </c>
      <c r="AA157" s="27">
        <f t="shared" si="22"/>
        <v>401323.39029788866</v>
      </c>
      <c r="AB157" s="10">
        <f t="shared" si="23"/>
        <v>88183372.649164602</v>
      </c>
      <c r="AC157" s="10">
        <f t="shared" si="24"/>
        <v>58900153.022369817</v>
      </c>
      <c r="AD157" s="28">
        <f t="shared" si="25"/>
        <v>36753631.271280609</v>
      </c>
      <c r="AF157" s="27">
        <f>IF(V157 &lt;&gt; "-", (V157-V$1883)^4, "-")</f>
        <v>29602334.600645199</v>
      </c>
      <c r="AG157" s="10">
        <f>(W157-W$1883)^4</f>
        <v>39250838577.727303</v>
      </c>
      <c r="AH157" s="10">
        <f>(X157-X$1883)^4</f>
        <v>22916866287.05957</v>
      </c>
      <c r="AI157" s="28">
        <f>(Y157-Y$1883)^4</f>
        <v>12219881805.91614</v>
      </c>
      <c r="AK157" s="27">
        <f t="shared" si="27"/>
        <v>60.299083453931502</v>
      </c>
      <c r="AL157" s="10">
        <f t="shared" si="28"/>
        <v>326.09744331886151</v>
      </c>
      <c r="AM157" s="10">
        <f t="shared" si="29"/>
        <v>315.48480463096962</v>
      </c>
      <c r="AN157" s="28">
        <f t="shared" si="30"/>
        <v>298.11866859623728</v>
      </c>
      <c r="AP157" s="56">
        <f t="shared" si="31"/>
        <v>0.96745562130177531</v>
      </c>
    </row>
    <row r="158" spans="1:42" ht="15" customHeight="1">
      <c r="A158" s="5" t="s">
        <v>23</v>
      </c>
      <c r="B158" s="5" t="s">
        <v>34</v>
      </c>
      <c r="C158" s="5" t="s">
        <v>46</v>
      </c>
      <c r="D158" s="6" t="s">
        <v>44</v>
      </c>
      <c r="E158" s="5" t="s">
        <v>373</v>
      </c>
      <c r="F158" s="5" t="s">
        <v>374</v>
      </c>
      <c r="G158" s="5">
        <v>2002</v>
      </c>
      <c r="H158" s="11">
        <v>67</v>
      </c>
      <c r="I158" s="11">
        <v>311</v>
      </c>
      <c r="J158" s="11">
        <v>410</v>
      </c>
      <c r="K158" s="11">
        <v>327</v>
      </c>
      <c r="O158" s="25" t="s">
        <v>23</v>
      </c>
      <c r="P158" s="5" t="s">
        <v>34</v>
      </c>
      <c r="Q158" s="5" t="s">
        <v>34</v>
      </c>
      <c r="R158" s="6" t="s">
        <v>235</v>
      </c>
      <c r="S158" s="5" t="s">
        <v>328</v>
      </c>
      <c r="T158" s="5" t="s">
        <v>329</v>
      </c>
      <c r="U158" s="5">
        <v>2002</v>
      </c>
      <c r="V158" s="11">
        <v>107</v>
      </c>
      <c r="W158" s="11">
        <v>567</v>
      </c>
      <c r="X158" s="11">
        <v>818</v>
      </c>
      <c r="Y158" s="26">
        <v>575</v>
      </c>
      <c r="Z158" s="10">
        <f t="shared" si="26"/>
        <v>2067</v>
      </c>
      <c r="AA158" s="27">
        <f t="shared" si="22"/>
        <v>173384.50867538562</v>
      </c>
      <c r="AB158" s="10">
        <f t="shared" si="23"/>
        <v>37968546.706944466</v>
      </c>
      <c r="AC158" s="10">
        <f t="shared" si="24"/>
        <v>169185699.96684831</v>
      </c>
      <c r="AD158" s="28">
        <f t="shared" si="25"/>
        <v>24258274.958207909</v>
      </c>
      <c r="AF158" s="27">
        <f>IF(V158 &lt;&gt; "-", (V158-V$1883)^4, "-")</f>
        <v>9668231.8422952332</v>
      </c>
      <c r="AG158" s="10">
        <f>(W158-W$1883)^4</f>
        <v>12761409131.548075</v>
      </c>
      <c r="AH158" s="10">
        <f>(X158-X$1883)^4</f>
        <v>93573211854.944748</v>
      </c>
      <c r="AI158" s="28">
        <f>(Y158-Y$1883)^4</f>
        <v>7022308193.0809317</v>
      </c>
      <c r="AK158" s="27">
        <f t="shared" si="27"/>
        <v>51.76584421867441</v>
      </c>
      <c r="AL158" s="10">
        <f t="shared" si="28"/>
        <v>274.31059506531204</v>
      </c>
      <c r="AM158" s="10">
        <f t="shared" si="29"/>
        <v>395.74262215771648</v>
      </c>
      <c r="AN158" s="28">
        <f t="shared" si="30"/>
        <v>278.18093855829704</v>
      </c>
      <c r="AP158" s="56">
        <f t="shared" si="31"/>
        <v>1.4426807760141094</v>
      </c>
    </row>
    <row r="159" spans="1:42" ht="15" customHeight="1">
      <c r="A159" s="5" t="s">
        <v>23</v>
      </c>
      <c r="B159" s="5" t="s">
        <v>34</v>
      </c>
      <c r="C159" s="5" t="s">
        <v>46</v>
      </c>
      <c r="D159" s="6" t="s">
        <v>44</v>
      </c>
      <c r="E159" s="5" t="s">
        <v>375</v>
      </c>
      <c r="F159" s="5" t="s">
        <v>376</v>
      </c>
      <c r="G159" s="5">
        <v>2002</v>
      </c>
      <c r="H159" s="11">
        <v>19</v>
      </c>
      <c r="I159" s="11">
        <v>82</v>
      </c>
      <c r="J159" s="11">
        <v>170</v>
      </c>
      <c r="K159" s="11">
        <v>171</v>
      </c>
      <c r="O159" s="25" t="s">
        <v>23</v>
      </c>
      <c r="P159" s="5" t="s">
        <v>34</v>
      </c>
      <c r="Q159" s="5" t="s">
        <v>34</v>
      </c>
      <c r="R159" s="6" t="s">
        <v>235</v>
      </c>
      <c r="S159" s="5" t="s">
        <v>330</v>
      </c>
      <c r="T159" s="5" t="s">
        <v>331</v>
      </c>
      <c r="U159" s="5">
        <v>2002</v>
      </c>
      <c r="V159" s="11">
        <v>60</v>
      </c>
      <c r="W159" s="11">
        <v>356</v>
      </c>
      <c r="X159" s="11">
        <v>503</v>
      </c>
      <c r="Y159" s="26">
        <v>505</v>
      </c>
      <c r="Z159" s="10">
        <f t="shared" si="26"/>
        <v>1424</v>
      </c>
      <c r="AA159" s="27">
        <f t="shared" si="22"/>
        <v>672.63524172758991</v>
      </c>
      <c r="AB159" s="10">
        <f t="shared" si="23"/>
        <v>1958039.5599358527</v>
      </c>
      <c r="AC159" s="10">
        <f t="shared" si="24"/>
        <v>13494855.970680054</v>
      </c>
      <c r="AD159" s="28">
        <f t="shared" si="25"/>
        <v>10572809.90182405</v>
      </c>
      <c r="AF159" s="27">
        <f>IF(V159 &lt;&gt; "-", (V159-V$1883)^4, "-")</f>
        <v>5893.4937014092784</v>
      </c>
      <c r="AG159" s="10">
        <f>(W159-W$1883)^4</f>
        <v>244960061.63866672</v>
      </c>
      <c r="AH159" s="10">
        <f>(X159-X$1883)^4</f>
        <v>3212854106.4478889</v>
      </c>
      <c r="AI159" s="28">
        <f>(Y159-Y$1883)^4</f>
        <v>2320530236.2552276</v>
      </c>
      <c r="AK159" s="27">
        <f t="shared" si="27"/>
        <v>42.134831460674157</v>
      </c>
      <c r="AL159" s="10">
        <f t="shared" si="28"/>
        <v>250</v>
      </c>
      <c r="AM159" s="10">
        <f t="shared" si="29"/>
        <v>353.2303370786517</v>
      </c>
      <c r="AN159" s="28">
        <f t="shared" si="30"/>
        <v>354.63483146067415</v>
      </c>
      <c r="AP159" s="56">
        <f t="shared" si="31"/>
        <v>1.4129213483146068</v>
      </c>
    </row>
    <row r="160" spans="1:42" ht="15" customHeight="1">
      <c r="A160" s="5" t="s">
        <v>23</v>
      </c>
      <c r="B160" s="5" t="s">
        <v>34</v>
      </c>
      <c r="C160" s="5" t="s">
        <v>46</v>
      </c>
      <c r="D160" s="6" t="s">
        <v>44</v>
      </c>
      <c r="E160" s="5" t="s">
        <v>377</v>
      </c>
      <c r="F160" s="5" t="s">
        <v>378</v>
      </c>
      <c r="G160" s="5">
        <v>2002</v>
      </c>
      <c r="H160" s="11">
        <v>10</v>
      </c>
      <c r="I160" s="11">
        <v>84</v>
      </c>
      <c r="J160" s="11">
        <v>179</v>
      </c>
      <c r="K160" s="11">
        <v>66</v>
      </c>
      <c r="O160" s="25" t="s">
        <v>23</v>
      </c>
      <c r="P160" s="5" t="s">
        <v>34</v>
      </c>
      <c r="Q160" s="5" t="s">
        <v>34</v>
      </c>
      <c r="R160" s="6" t="s">
        <v>235</v>
      </c>
      <c r="S160" s="5" t="s">
        <v>332</v>
      </c>
      <c r="T160" s="5" t="s">
        <v>333</v>
      </c>
      <c r="U160" s="5">
        <v>2002</v>
      </c>
      <c r="V160" s="11">
        <v>43</v>
      </c>
      <c r="W160" s="11">
        <v>296</v>
      </c>
      <c r="X160" s="11">
        <v>634</v>
      </c>
      <c r="Y160" s="26">
        <v>541</v>
      </c>
      <c r="Z160" s="10">
        <f t="shared" si="26"/>
        <v>1514</v>
      </c>
      <c r="AA160" s="27">
        <f t="shared" si="22"/>
        <v>-559.11018965829612</v>
      </c>
      <c r="AB160" s="10">
        <f t="shared" si="23"/>
        <v>275954.92499744438</v>
      </c>
      <c r="AC160" s="10">
        <f t="shared" si="24"/>
        <v>50276058.293717325</v>
      </c>
      <c r="AD160" s="28">
        <f t="shared" si="25"/>
        <v>16675371.068749685</v>
      </c>
      <c r="AF160" s="27">
        <f>IF(V160 &lt;&gt; "-", (V160-V$1883)^4, "-")</f>
        <v>4606.063027030119</v>
      </c>
      <c r="AG160" s="10">
        <f>(W160-W$1883)^4</f>
        <v>17965978.094830971</v>
      </c>
      <c r="AH160" s="10">
        <f>(X160-X$1883)^4</f>
        <v>18555883112.9897</v>
      </c>
      <c r="AI160" s="28">
        <f>(Y160-Y$1883)^4</f>
        <v>4260239444.8348131</v>
      </c>
      <c r="AK160" s="27">
        <f t="shared" si="27"/>
        <v>28.401585204755616</v>
      </c>
      <c r="AL160" s="10">
        <f t="shared" si="28"/>
        <v>195.5085865257596</v>
      </c>
      <c r="AM160" s="10">
        <f t="shared" si="29"/>
        <v>418.75825627476883</v>
      </c>
      <c r="AN160" s="28">
        <f t="shared" si="30"/>
        <v>357.331571994716</v>
      </c>
      <c r="AP160" s="56">
        <f t="shared" si="31"/>
        <v>2.1418918918918917</v>
      </c>
    </row>
    <row r="161" spans="1:42" ht="15" customHeight="1">
      <c r="A161" s="5" t="s">
        <v>23</v>
      </c>
      <c r="B161" s="5" t="s">
        <v>34</v>
      </c>
      <c r="C161" s="5" t="s">
        <v>46</v>
      </c>
      <c r="D161" s="6" t="s">
        <v>44</v>
      </c>
      <c r="E161" s="5" t="s">
        <v>379</v>
      </c>
      <c r="F161" s="5" t="s">
        <v>380</v>
      </c>
      <c r="G161" s="5">
        <v>2002</v>
      </c>
      <c r="H161" s="11">
        <v>53</v>
      </c>
      <c r="I161" s="11">
        <v>202</v>
      </c>
      <c r="J161" s="11">
        <v>380</v>
      </c>
      <c r="K161" s="11">
        <v>347</v>
      </c>
      <c r="O161" s="25" t="s">
        <v>23</v>
      </c>
      <c r="P161" s="5" t="s">
        <v>34</v>
      </c>
      <c r="Q161" s="5" t="s">
        <v>34</v>
      </c>
      <c r="R161" s="6" t="s">
        <v>235</v>
      </c>
      <c r="S161" s="5" t="s">
        <v>334</v>
      </c>
      <c r="T161" s="5" t="s">
        <v>335</v>
      </c>
      <c r="U161" s="5">
        <v>2002</v>
      </c>
      <c r="V161" s="11">
        <v>27</v>
      </c>
      <c r="W161" s="11">
        <v>228</v>
      </c>
      <c r="X161" s="11">
        <v>257</v>
      </c>
      <c r="Y161" s="26">
        <v>148</v>
      </c>
      <c r="Z161" s="10">
        <f t="shared" si="26"/>
        <v>660</v>
      </c>
      <c r="AA161" s="27">
        <f t="shared" si="22"/>
        <v>-14239.712951049438</v>
      </c>
      <c r="AB161" s="10">
        <f t="shared" si="23"/>
        <v>-24.269199533241988</v>
      </c>
      <c r="AC161" s="10">
        <f t="shared" si="24"/>
        <v>-496.80986415825305</v>
      </c>
      <c r="AD161" s="28">
        <f t="shared" si="25"/>
        <v>-2600690.6885444154</v>
      </c>
      <c r="AF161" s="27">
        <f>IF(V161 &lt;&gt; "-", (V161-V$1883)^4, "-")</f>
        <v>345145.04770006659</v>
      </c>
      <c r="AG161" s="10">
        <f>(W161-W$1883)^4</f>
        <v>70.26525117843336</v>
      </c>
      <c r="AH161" s="10">
        <f>(X161-X$1883)^4</f>
        <v>3934.7784141882066</v>
      </c>
      <c r="AI161" s="28">
        <f>(Y161-Y$1883)^4</f>
        <v>357644543.6208272</v>
      </c>
      <c r="AK161" s="27">
        <f t="shared" si="27"/>
        <v>40.909090909090907</v>
      </c>
      <c r="AL161" s="10">
        <f t="shared" si="28"/>
        <v>345.45454545454544</v>
      </c>
      <c r="AM161" s="10">
        <f t="shared" si="29"/>
        <v>389.39393939393938</v>
      </c>
      <c r="AN161" s="28">
        <f t="shared" si="30"/>
        <v>224.24242424242425</v>
      </c>
      <c r="AP161" s="56">
        <f t="shared" si="31"/>
        <v>1.1271929824561404</v>
      </c>
    </row>
    <row r="162" spans="1:42" ht="15" customHeight="1">
      <c r="A162" s="5" t="s">
        <v>23</v>
      </c>
      <c r="B162" s="5" t="s">
        <v>34</v>
      </c>
      <c r="C162" s="5" t="s">
        <v>46</v>
      </c>
      <c r="D162" s="6" t="s">
        <v>44</v>
      </c>
      <c r="E162" s="5" t="s">
        <v>381</v>
      </c>
      <c r="F162" s="5" t="s">
        <v>382</v>
      </c>
      <c r="G162" s="5">
        <v>2002</v>
      </c>
      <c r="H162" s="11">
        <v>58</v>
      </c>
      <c r="I162" s="11">
        <v>420</v>
      </c>
      <c r="J162" s="11">
        <v>511</v>
      </c>
      <c r="K162" s="11">
        <v>390</v>
      </c>
      <c r="O162" s="25" t="s">
        <v>23</v>
      </c>
      <c r="P162" s="5" t="s">
        <v>34</v>
      </c>
      <c r="Q162" s="5" t="s">
        <v>34</v>
      </c>
      <c r="R162" s="6" t="s">
        <v>235</v>
      </c>
      <c r="S162" s="5" t="s">
        <v>336</v>
      </c>
      <c r="T162" s="5" t="s">
        <v>337</v>
      </c>
      <c r="U162" s="5">
        <v>2002</v>
      </c>
      <c r="V162" s="11">
        <v>48</v>
      </c>
      <c r="W162" s="11">
        <v>205</v>
      </c>
      <c r="X162" s="11">
        <v>237</v>
      </c>
      <c r="Y162" s="26">
        <v>201</v>
      </c>
      <c r="Z162" s="10">
        <f t="shared" si="26"/>
        <v>691</v>
      </c>
      <c r="AA162" s="27">
        <f t="shared" si="22"/>
        <v>-33.955650738147405</v>
      </c>
      <c r="AB162" s="10">
        <f t="shared" si="23"/>
        <v>-17364.409378831173</v>
      </c>
      <c r="AC162" s="10">
        <f t="shared" si="24"/>
        <v>-21764.585570438077</v>
      </c>
      <c r="AD162" s="28">
        <f t="shared" si="25"/>
        <v>-603759.53599476628</v>
      </c>
      <c r="AF162" s="27">
        <f>IF(V162 &lt;&gt; "-", (V162-V$1883)^4, "-")</f>
        <v>109.95527704551148</v>
      </c>
      <c r="AG162" s="10">
        <f>(W162-W$1883)^4</f>
        <v>449655.61552335386</v>
      </c>
      <c r="AH162" s="10">
        <f>(X162-X$1883)^4</f>
        <v>607669.16941557883</v>
      </c>
      <c r="AI162" s="28">
        <f>(Y162-Y$1883)^4</f>
        <v>51029189.558343507</v>
      </c>
      <c r="AK162" s="27">
        <f t="shared" si="27"/>
        <v>69.464544138929099</v>
      </c>
      <c r="AL162" s="10">
        <f t="shared" si="28"/>
        <v>296.67149059334298</v>
      </c>
      <c r="AM162" s="10">
        <f t="shared" si="29"/>
        <v>342.98118668596237</v>
      </c>
      <c r="AN162" s="28">
        <f t="shared" si="30"/>
        <v>290.88277858176554</v>
      </c>
      <c r="AP162" s="56">
        <f t="shared" si="31"/>
        <v>1.1560975609756097</v>
      </c>
    </row>
    <row r="163" spans="1:42" ht="15" customHeight="1">
      <c r="A163" s="5" t="s">
        <v>23</v>
      </c>
      <c r="B163" s="5" t="s">
        <v>34</v>
      </c>
      <c r="C163" s="5" t="s">
        <v>46</v>
      </c>
      <c r="D163" s="6" t="s">
        <v>44</v>
      </c>
      <c r="E163" s="5" t="s">
        <v>383</v>
      </c>
      <c r="F163" s="5" t="s">
        <v>384</v>
      </c>
      <c r="G163" s="5">
        <v>2002</v>
      </c>
      <c r="H163" s="11">
        <v>52</v>
      </c>
      <c r="I163" s="11">
        <v>268</v>
      </c>
      <c r="J163" s="11">
        <v>405</v>
      </c>
      <c r="K163" s="11">
        <v>318</v>
      </c>
      <c r="O163" s="25" t="s">
        <v>23</v>
      </c>
      <c r="P163" s="5" t="s">
        <v>34</v>
      </c>
      <c r="Q163" s="5" t="s">
        <v>34</v>
      </c>
      <c r="R163" s="6" t="s">
        <v>235</v>
      </c>
      <c r="S163" s="5" t="s">
        <v>338</v>
      </c>
      <c r="T163" s="5" t="s">
        <v>339</v>
      </c>
      <c r="U163" s="5">
        <v>2002</v>
      </c>
      <c r="V163" s="11">
        <v>13</v>
      </c>
      <c r="W163" s="11">
        <v>107</v>
      </c>
      <c r="X163" s="11">
        <v>163</v>
      </c>
      <c r="Y163" s="26">
        <v>136</v>
      </c>
      <c r="Z163" s="10">
        <f t="shared" si="26"/>
        <v>419</v>
      </c>
      <c r="AA163" s="27">
        <f t="shared" si="22"/>
        <v>-55910.375663325023</v>
      </c>
      <c r="AB163" s="10">
        <f t="shared" si="23"/>
        <v>-1901795.8903567961</v>
      </c>
      <c r="AC163" s="10">
        <f t="shared" si="24"/>
        <v>-1058715.7760430004</v>
      </c>
      <c r="AD163" s="28">
        <f t="shared" si="25"/>
        <v>-3342640.6485408349</v>
      </c>
      <c r="AF163" s="27">
        <f>IF(V163 &lt;&gt; "-", (V163-V$1883)^4, "-")</f>
        <v>2137912.2729463866</v>
      </c>
      <c r="AG163" s="10">
        <f>(W163-W$1883)^4</f>
        <v>235623465.62671965</v>
      </c>
      <c r="AH163" s="10">
        <f>(X163-X$1883)^4</f>
        <v>107904406.27765359</v>
      </c>
      <c r="AI163" s="28">
        <f>(Y163-Y$1883)^4</f>
        <v>499788493.83315933</v>
      </c>
      <c r="AK163" s="27">
        <f t="shared" si="27"/>
        <v>31.026252983293556</v>
      </c>
      <c r="AL163" s="10">
        <f t="shared" si="28"/>
        <v>255.36992840095462</v>
      </c>
      <c r="AM163" s="10">
        <f t="shared" si="29"/>
        <v>389.02147971360387</v>
      </c>
      <c r="AN163" s="28">
        <f t="shared" si="30"/>
        <v>324.58233890214797</v>
      </c>
      <c r="AP163" s="56">
        <f t="shared" si="31"/>
        <v>1.5233644859813087</v>
      </c>
    </row>
    <row r="164" spans="1:42" ht="15" customHeight="1">
      <c r="A164" s="5" t="s">
        <v>23</v>
      </c>
      <c r="B164" s="5" t="s">
        <v>34</v>
      </c>
      <c r="C164" s="5" t="s">
        <v>50</v>
      </c>
      <c r="D164" s="6" t="s">
        <v>44</v>
      </c>
      <c r="E164" s="6" t="s">
        <v>26</v>
      </c>
      <c r="F164" s="5" t="s">
        <v>385</v>
      </c>
      <c r="G164" s="5">
        <v>2002</v>
      </c>
      <c r="H164" s="11">
        <v>132</v>
      </c>
      <c r="I164" s="11">
        <v>1028</v>
      </c>
      <c r="J164" s="11">
        <v>2008</v>
      </c>
      <c r="K164" s="11">
        <v>1997</v>
      </c>
      <c r="O164" s="25" t="s">
        <v>23</v>
      </c>
      <c r="P164" s="5" t="s">
        <v>34</v>
      </c>
      <c r="Q164" s="5" t="s">
        <v>37</v>
      </c>
      <c r="R164" s="6" t="s">
        <v>235</v>
      </c>
      <c r="S164" s="5" t="s">
        <v>342</v>
      </c>
      <c r="T164" s="5" t="s">
        <v>343</v>
      </c>
      <c r="U164" s="5">
        <v>2002</v>
      </c>
      <c r="V164" s="11">
        <v>3</v>
      </c>
      <c r="W164" s="11">
        <v>21</v>
      </c>
      <c r="X164" s="11">
        <v>42</v>
      </c>
      <c r="Y164" s="26">
        <v>41</v>
      </c>
      <c r="Z164" s="10">
        <f t="shared" si="26"/>
        <v>107</v>
      </c>
      <c r="AA164" s="27">
        <f t="shared" si="22"/>
        <v>-112246.64062698378</v>
      </c>
      <c r="AB164" s="10">
        <f t="shared" si="23"/>
        <v>-9247147.6763749309</v>
      </c>
      <c r="AC164" s="10">
        <f t="shared" si="24"/>
        <v>-11077649.611410057</v>
      </c>
      <c r="AD164" s="28">
        <f t="shared" si="25"/>
        <v>-14619689.95594511</v>
      </c>
      <c r="AF164" s="27">
        <f>IF(V164 &lt;&gt; "-", (V164-V$1883)^4, "-")</f>
        <v>5414576.1935207229</v>
      </c>
      <c r="AG164" s="10">
        <f>(W164-W$1883)^4</f>
        <v>1940932316.6346228</v>
      </c>
      <c r="AH164" s="10">
        <f>(X164-X$1883)^4</f>
        <v>2469430638.9358506</v>
      </c>
      <c r="AI164" s="28">
        <f>(Y164-Y$1883)^4</f>
        <v>3574792872.397871</v>
      </c>
      <c r="AK164" s="27">
        <f t="shared" si="27"/>
        <v>28.037383177570092</v>
      </c>
      <c r="AL164" s="10">
        <f t="shared" si="28"/>
        <v>196.26168224299064</v>
      </c>
      <c r="AM164" s="10">
        <f t="shared" si="29"/>
        <v>392.52336448598129</v>
      </c>
      <c r="AN164" s="28">
        <f t="shared" si="30"/>
        <v>383.17757009345792</v>
      </c>
      <c r="AP164" s="56">
        <f t="shared" si="31"/>
        <v>2</v>
      </c>
    </row>
    <row r="165" spans="1:42" ht="15" customHeight="1">
      <c r="A165" s="5" t="s">
        <v>23</v>
      </c>
      <c r="B165" s="5" t="s">
        <v>34</v>
      </c>
      <c r="C165" s="5" t="s">
        <v>50</v>
      </c>
      <c r="D165" s="6" t="s">
        <v>44</v>
      </c>
      <c r="E165" s="5" t="s">
        <v>386</v>
      </c>
      <c r="F165" s="5" t="s">
        <v>387</v>
      </c>
      <c r="G165" s="5">
        <v>2002</v>
      </c>
      <c r="H165" s="11">
        <v>17</v>
      </c>
      <c r="I165" s="11">
        <v>128</v>
      </c>
      <c r="J165" s="11">
        <v>253</v>
      </c>
      <c r="K165" s="11">
        <v>240</v>
      </c>
      <c r="O165" s="25" t="s">
        <v>23</v>
      </c>
      <c r="P165" s="5" t="s">
        <v>34</v>
      </c>
      <c r="Q165" s="5" t="s">
        <v>37</v>
      </c>
      <c r="R165" s="6" t="s">
        <v>235</v>
      </c>
      <c r="S165" s="5" t="s">
        <v>344</v>
      </c>
      <c r="T165" s="5" t="s">
        <v>345</v>
      </c>
      <c r="U165" s="5">
        <v>2002</v>
      </c>
      <c r="V165" s="11">
        <v>14</v>
      </c>
      <c r="W165" s="11">
        <v>108</v>
      </c>
      <c r="X165" s="11">
        <v>189</v>
      </c>
      <c r="Y165" s="26">
        <v>204</v>
      </c>
      <c r="Z165" s="10">
        <f t="shared" si="26"/>
        <v>515</v>
      </c>
      <c r="AA165" s="27">
        <f t="shared" si="22"/>
        <v>-51637.609853284492</v>
      </c>
      <c r="AB165" s="10">
        <f t="shared" si="23"/>
        <v>-1856116.4817275854</v>
      </c>
      <c r="AC165" s="10">
        <f t="shared" si="24"/>
        <v>-437592.76021157677</v>
      </c>
      <c r="AD165" s="28">
        <f t="shared" si="25"/>
        <v>-541723.30433782004</v>
      </c>
      <c r="AF165" s="27">
        <f>IF(V165 &lt;&gt; "-", (V165-V$1883)^4, "-")</f>
        <v>1922891.7783183996</v>
      </c>
      <c r="AG165" s="10">
        <f>(W165-W$1883)^4</f>
        <v>228107887.6730386</v>
      </c>
      <c r="AH165" s="10">
        <f>(X165-X$1883)^4</f>
        <v>33222081.366177838</v>
      </c>
      <c r="AI165" s="28">
        <f>(Y165-Y$1883)^4</f>
        <v>44160775.545687266</v>
      </c>
      <c r="AK165" s="27">
        <f t="shared" si="27"/>
        <v>27.184466019417474</v>
      </c>
      <c r="AL165" s="10">
        <f t="shared" si="28"/>
        <v>209.70873786407768</v>
      </c>
      <c r="AM165" s="10">
        <f t="shared" si="29"/>
        <v>366.99029126213594</v>
      </c>
      <c r="AN165" s="28">
        <f t="shared" si="30"/>
        <v>396.11650485436894</v>
      </c>
      <c r="AP165" s="56">
        <f t="shared" si="31"/>
        <v>1.75</v>
      </c>
    </row>
    <row r="166" spans="1:42" ht="15" customHeight="1">
      <c r="A166" s="5" t="s">
        <v>23</v>
      </c>
      <c r="B166" s="5" t="s">
        <v>34</v>
      </c>
      <c r="C166" s="5" t="s">
        <v>50</v>
      </c>
      <c r="D166" s="6" t="s">
        <v>44</v>
      </c>
      <c r="E166" s="5" t="s">
        <v>388</v>
      </c>
      <c r="F166" s="5" t="s">
        <v>389</v>
      </c>
      <c r="G166" s="5">
        <v>2002</v>
      </c>
      <c r="H166" s="11">
        <v>43</v>
      </c>
      <c r="I166" s="11">
        <v>271</v>
      </c>
      <c r="J166" s="11">
        <v>646</v>
      </c>
      <c r="K166" s="11">
        <v>565</v>
      </c>
      <c r="O166" s="25" t="s">
        <v>23</v>
      </c>
      <c r="P166" s="5" t="s">
        <v>34</v>
      </c>
      <c r="Q166" s="5" t="s">
        <v>37</v>
      </c>
      <c r="R166" s="6" t="s">
        <v>235</v>
      </c>
      <c r="S166" s="5" t="s">
        <v>346</v>
      </c>
      <c r="T166" s="5" t="s">
        <v>347</v>
      </c>
      <c r="U166" s="5">
        <v>2002</v>
      </c>
      <c r="V166" s="11">
        <v>60</v>
      </c>
      <c r="W166" s="11">
        <v>196</v>
      </c>
      <c r="X166" s="11">
        <v>298</v>
      </c>
      <c r="Y166" s="26">
        <v>291</v>
      </c>
      <c r="Z166" s="10">
        <f t="shared" si="26"/>
        <v>845</v>
      </c>
      <c r="AA166" s="27">
        <f t="shared" si="22"/>
        <v>672.63524172758991</v>
      </c>
      <c r="AB166" s="10">
        <f t="shared" si="23"/>
        <v>-42491.17232658455</v>
      </c>
      <c r="AC166" s="10">
        <f t="shared" si="24"/>
        <v>36198.701449489337</v>
      </c>
      <c r="AD166" s="28">
        <f t="shared" si="25"/>
        <v>164.65112656311558</v>
      </c>
      <c r="AF166" s="27">
        <f>IF(V166 &lt;&gt; "-", (V166-V$1883)^4, "-")</f>
        <v>5893.4937014092784</v>
      </c>
      <c r="AG166" s="10">
        <f>(W166-W$1883)^4</f>
        <v>1482739.8206583764</v>
      </c>
      <c r="AH166" s="10">
        <f>(X166-X$1883)^4</f>
        <v>1197449.8168745502</v>
      </c>
      <c r="AI166" s="28">
        <f>(Y166-Y$1883)^4</f>
        <v>902.44264290889464</v>
      </c>
      <c r="AK166" s="27">
        <f t="shared" si="27"/>
        <v>71.005917159763314</v>
      </c>
      <c r="AL166" s="10">
        <f t="shared" si="28"/>
        <v>231.95266272189349</v>
      </c>
      <c r="AM166" s="10">
        <f t="shared" si="29"/>
        <v>352.66272189349115</v>
      </c>
      <c r="AN166" s="28">
        <f t="shared" si="30"/>
        <v>344.37869822485209</v>
      </c>
      <c r="AP166" s="56">
        <f t="shared" si="31"/>
        <v>1.5204081632653064</v>
      </c>
    </row>
    <row r="167" spans="1:42" ht="15" customHeight="1">
      <c r="A167" s="5" t="s">
        <v>23</v>
      </c>
      <c r="B167" s="5" t="s">
        <v>34</v>
      </c>
      <c r="C167" s="5" t="s">
        <v>50</v>
      </c>
      <c r="D167" s="6" t="s">
        <v>44</v>
      </c>
      <c r="E167" s="5" t="s">
        <v>390</v>
      </c>
      <c r="F167" s="5" t="s">
        <v>391</v>
      </c>
      <c r="G167" s="5">
        <v>2002</v>
      </c>
      <c r="H167" s="11">
        <v>13</v>
      </c>
      <c r="I167" s="11">
        <v>149</v>
      </c>
      <c r="J167" s="11">
        <v>207</v>
      </c>
      <c r="K167" s="11">
        <v>295</v>
      </c>
      <c r="O167" s="25" t="s">
        <v>23</v>
      </c>
      <c r="P167" s="5" t="s">
        <v>34</v>
      </c>
      <c r="Q167" s="5" t="s">
        <v>37</v>
      </c>
      <c r="R167" s="6" t="s">
        <v>235</v>
      </c>
      <c r="S167" s="5" t="s">
        <v>348</v>
      </c>
      <c r="T167" s="5" t="s">
        <v>349</v>
      </c>
      <c r="U167" s="5">
        <v>2002</v>
      </c>
      <c r="V167" s="11">
        <v>6</v>
      </c>
      <c r="W167" s="11">
        <v>49</v>
      </c>
      <c r="X167" s="11">
        <v>119</v>
      </c>
      <c r="Y167" s="26">
        <v>145</v>
      </c>
      <c r="Z167" s="10">
        <f t="shared" si="26"/>
        <v>319</v>
      </c>
      <c r="AA167" s="27">
        <f t="shared" si="22"/>
        <v>-92579.75437308324</v>
      </c>
      <c r="AB167" s="10">
        <f t="shared" si="23"/>
        <v>-6018164.1644204315</v>
      </c>
      <c r="AC167" s="10">
        <f t="shared" si="24"/>
        <v>-3107028.6573397429</v>
      </c>
      <c r="AD167" s="28">
        <f t="shared" si="25"/>
        <v>-2774634.1345345993</v>
      </c>
      <c r="AF167" s="27">
        <f>IF(V167 &lt;&gt; "-", (V167-V$1883)^4, "-")</f>
        <v>4188141.6864615814</v>
      </c>
      <c r="AG167" s="10">
        <f>(W167-W$1883)^4</f>
        <v>1094675438.336951</v>
      </c>
      <c r="AH167" s="10">
        <f>(X167-X$1883)^4</f>
        <v>453377898.66721451</v>
      </c>
      <c r="AI167" s="28">
        <f>(Y167-Y$1883)^4</f>
        <v>389888985.52996206</v>
      </c>
      <c r="AK167" s="27">
        <f t="shared" si="27"/>
        <v>18.808777429467085</v>
      </c>
      <c r="AL167" s="10">
        <f t="shared" si="28"/>
        <v>153.6050156739812</v>
      </c>
      <c r="AM167" s="10">
        <f t="shared" si="29"/>
        <v>373.04075235109718</v>
      </c>
      <c r="AN167" s="28">
        <f t="shared" si="30"/>
        <v>454.5454545454545</v>
      </c>
      <c r="AP167" s="56">
        <f t="shared" si="31"/>
        <v>2.4285714285714284</v>
      </c>
    </row>
    <row r="168" spans="1:42" ht="15" customHeight="1">
      <c r="A168" s="5" t="s">
        <v>23</v>
      </c>
      <c r="B168" s="5" t="s">
        <v>34</v>
      </c>
      <c r="C168" s="5" t="s">
        <v>50</v>
      </c>
      <c r="D168" s="6" t="s">
        <v>44</v>
      </c>
      <c r="E168" s="5" t="s">
        <v>392</v>
      </c>
      <c r="F168" s="5" t="s">
        <v>393</v>
      </c>
      <c r="G168" s="5">
        <v>2002</v>
      </c>
      <c r="H168" s="11">
        <v>18</v>
      </c>
      <c r="I168" s="11">
        <v>160</v>
      </c>
      <c r="J168" s="11">
        <v>197</v>
      </c>
      <c r="K168" s="11">
        <v>269</v>
      </c>
      <c r="O168" s="25" t="s">
        <v>23</v>
      </c>
      <c r="P168" s="5" t="s">
        <v>34</v>
      </c>
      <c r="Q168" s="5" t="s">
        <v>37</v>
      </c>
      <c r="R168" s="6" t="s">
        <v>235</v>
      </c>
      <c r="S168" s="5" t="s">
        <v>350</v>
      </c>
      <c r="T168" s="5" t="s">
        <v>351</v>
      </c>
      <c r="U168" s="5">
        <v>2002</v>
      </c>
      <c r="V168" s="11">
        <v>32</v>
      </c>
      <c r="W168" s="11">
        <v>157</v>
      </c>
      <c r="X168" s="11">
        <v>281</v>
      </c>
      <c r="Y168" s="26">
        <v>282</v>
      </c>
      <c r="Z168" s="10">
        <f t="shared" si="26"/>
        <v>752</v>
      </c>
      <c r="AA168" s="27">
        <f t="shared" si="22"/>
        <v>-7120.2211564880208</v>
      </c>
      <c r="AB168" s="10">
        <f t="shared" si="23"/>
        <v>-403505.50134077092</v>
      </c>
      <c r="AC168" s="10">
        <f t="shared" si="24"/>
        <v>4157.6785596499421</v>
      </c>
      <c r="AD168" s="28">
        <f t="shared" si="25"/>
        <v>-43.579344705872543</v>
      </c>
      <c r="AF168" s="27">
        <f>IF(V168 &lt;&gt; "-", (V168-V$1883)^4, "-")</f>
        <v>136980.2572786719</v>
      </c>
      <c r="AG168" s="10">
        <f>(W168-W$1883)^4</f>
        <v>29817137.424463004</v>
      </c>
      <c r="AH168" s="10">
        <f>(X168-X$1883)^4</f>
        <v>66855.100586684654</v>
      </c>
      <c r="AI168" s="28">
        <f>(Y168-Y$1883)^4</f>
        <v>153.35840890255724</v>
      </c>
      <c r="AK168" s="27">
        <f t="shared" si="27"/>
        <v>42.553191489361701</v>
      </c>
      <c r="AL168" s="10">
        <f t="shared" si="28"/>
        <v>208.77659574468086</v>
      </c>
      <c r="AM168" s="10">
        <f t="shared" si="29"/>
        <v>373.67021276595744</v>
      </c>
      <c r="AN168" s="28">
        <f t="shared" si="30"/>
        <v>375</v>
      </c>
      <c r="AP168" s="56">
        <f t="shared" si="31"/>
        <v>1.7898089171974521</v>
      </c>
    </row>
    <row r="169" spans="1:42" ht="15" customHeight="1">
      <c r="A169" s="5" t="s">
        <v>23</v>
      </c>
      <c r="B169" s="5" t="s">
        <v>34</v>
      </c>
      <c r="C169" s="5" t="s">
        <v>50</v>
      </c>
      <c r="D169" s="6" t="s">
        <v>44</v>
      </c>
      <c r="E169" s="5" t="s">
        <v>394</v>
      </c>
      <c r="F169" s="5" t="s">
        <v>395</v>
      </c>
      <c r="G169" s="5">
        <v>2002</v>
      </c>
      <c r="H169" s="11">
        <v>35</v>
      </c>
      <c r="I169" s="11">
        <v>239</v>
      </c>
      <c r="J169" s="11">
        <v>436</v>
      </c>
      <c r="K169" s="11">
        <v>414</v>
      </c>
      <c r="O169" s="25" t="s">
        <v>23</v>
      </c>
      <c r="P169" s="5" t="s">
        <v>34</v>
      </c>
      <c r="Q169" s="5" t="s">
        <v>37</v>
      </c>
      <c r="R169" s="6" t="s">
        <v>235</v>
      </c>
      <c r="S169" s="5" t="s">
        <v>352</v>
      </c>
      <c r="T169" s="5" t="s">
        <v>353</v>
      </c>
      <c r="U169" s="5">
        <v>2002</v>
      </c>
      <c r="V169" s="11">
        <v>31</v>
      </c>
      <c r="W169" s="11">
        <v>215</v>
      </c>
      <c r="X169" s="11">
        <v>441</v>
      </c>
      <c r="Y169" s="26">
        <v>417</v>
      </c>
      <c r="Z169" s="10">
        <f t="shared" si="26"/>
        <v>1104</v>
      </c>
      <c r="AA169" s="27">
        <f t="shared" si="22"/>
        <v>-8289.261084009273</v>
      </c>
      <c r="AB169" s="10">
        <f t="shared" si="23"/>
        <v>-4016.0728872276027</v>
      </c>
      <c r="AC169" s="10">
        <f t="shared" si="24"/>
        <v>5459205.3277538447</v>
      </c>
      <c r="AD169" s="28">
        <f t="shared" si="25"/>
        <v>2272942.1521041705</v>
      </c>
      <c r="AF169" s="27">
        <f>IF(V169 &lt;&gt; "-", (V169-V$1883)^4, "-")</f>
        <v>167759.74535443462</v>
      </c>
      <c r="AG169" s="10">
        <f>(W169-W$1883)^4</f>
        <v>63836.457942179019</v>
      </c>
      <c r="AH169" s="10">
        <f>(X169-X$1883)^4</f>
        <v>961256387.42872572</v>
      </c>
      <c r="AI169" s="28">
        <f>(Y169-Y$1883)^4</f>
        <v>298848566.54540819</v>
      </c>
      <c r="AK169" s="27">
        <f t="shared" si="27"/>
        <v>28.079710144927535</v>
      </c>
      <c r="AL169" s="10">
        <f t="shared" si="28"/>
        <v>194.74637681159422</v>
      </c>
      <c r="AM169" s="10">
        <f t="shared" si="29"/>
        <v>399.45652173913044</v>
      </c>
      <c r="AN169" s="28">
        <f t="shared" si="30"/>
        <v>377.71739130434781</v>
      </c>
      <c r="AP169" s="56">
        <f t="shared" si="31"/>
        <v>2.0511627906976742</v>
      </c>
    </row>
    <row r="170" spans="1:42" ht="15" customHeight="1">
      <c r="A170" s="5" t="s">
        <v>23</v>
      </c>
      <c r="B170" s="5" t="s">
        <v>34</v>
      </c>
      <c r="C170" s="5" t="s">
        <v>50</v>
      </c>
      <c r="D170" s="6" t="s">
        <v>44</v>
      </c>
      <c r="E170" s="5" t="s">
        <v>396</v>
      </c>
      <c r="F170" s="5" t="s">
        <v>397</v>
      </c>
      <c r="G170" s="5">
        <v>2002</v>
      </c>
      <c r="H170" s="11">
        <v>5</v>
      </c>
      <c r="I170" s="11">
        <v>62</v>
      </c>
      <c r="J170" s="11">
        <v>176</v>
      </c>
      <c r="K170" s="11">
        <v>114</v>
      </c>
      <c r="O170" s="25" t="s">
        <v>23</v>
      </c>
      <c r="P170" s="5" t="s">
        <v>34</v>
      </c>
      <c r="Q170" s="5" t="s">
        <v>37</v>
      </c>
      <c r="R170" s="6" t="s">
        <v>235</v>
      </c>
      <c r="S170" s="5" t="s">
        <v>354</v>
      </c>
      <c r="T170" s="5" t="s">
        <v>355</v>
      </c>
      <c r="U170" s="5">
        <v>2002</v>
      </c>
      <c r="V170" s="11">
        <v>8</v>
      </c>
      <c r="W170" s="11">
        <v>68</v>
      </c>
      <c r="X170" s="11">
        <v>111</v>
      </c>
      <c r="Y170" s="26">
        <v>119</v>
      </c>
      <c r="Z170" s="10">
        <f t="shared" si="26"/>
        <v>306</v>
      </c>
      <c r="AA170" s="27">
        <f t="shared" si="22"/>
        <v>-80835.642948960449</v>
      </c>
      <c r="AB170" s="10">
        <f t="shared" si="23"/>
        <v>-4322402.5682076085</v>
      </c>
      <c r="AC170" s="10">
        <f t="shared" si="24"/>
        <v>-3646581.4524697103</v>
      </c>
      <c r="AD170" s="28">
        <f t="shared" si="25"/>
        <v>-4617340.117661614</v>
      </c>
      <c r="AF170" s="27">
        <f>IF(V170 &lt;&gt; "-", (V170-V$1883)^4, "-")</f>
        <v>3495187.9084152617</v>
      </c>
      <c r="AG170" s="10">
        <f>(W170-W$1883)^4</f>
        <v>704098820.45249414</v>
      </c>
      <c r="AH170" s="10">
        <f>(X170-X$1883)^4</f>
        <v>561282142.25287735</v>
      </c>
      <c r="AI170" s="28">
        <f>(Y170-Y$1883)^4</f>
        <v>768875144.58241725</v>
      </c>
      <c r="AK170" s="27">
        <f t="shared" si="27"/>
        <v>26.143790849673202</v>
      </c>
      <c r="AL170" s="10">
        <f t="shared" si="28"/>
        <v>222.2222222222222</v>
      </c>
      <c r="AM170" s="10">
        <f t="shared" si="29"/>
        <v>362.74509803921569</v>
      </c>
      <c r="AN170" s="28">
        <f t="shared" si="30"/>
        <v>388.88888888888891</v>
      </c>
      <c r="AP170" s="56">
        <f t="shared" si="31"/>
        <v>1.6323529411764708</v>
      </c>
    </row>
    <row r="171" spans="1:42" ht="15" customHeight="1">
      <c r="A171" s="5" t="s">
        <v>23</v>
      </c>
      <c r="B171" s="5" t="s">
        <v>34</v>
      </c>
      <c r="C171" s="5" t="s">
        <v>50</v>
      </c>
      <c r="D171" s="6" t="s">
        <v>44</v>
      </c>
      <c r="E171" s="5" t="s">
        <v>398</v>
      </c>
      <c r="F171" s="5" t="s">
        <v>399</v>
      </c>
      <c r="G171" s="5">
        <v>2002</v>
      </c>
      <c r="H171" s="11">
        <v>1</v>
      </c>
      <c r="I171" s="11">
        <v>19</v>
      </c>
      <c r="J171" s="11">
        <v>93</v>
      </c>
      <c r="K171" s="11">
        <v>100</v>
      </c>
      <c r="O171" s="25" t="s">
        <v>23</v>
      </c>
      <c r="P171" s="5" t="s">
        <v>34</v>
      </c>
      <c r="Q171" s="5" t="s">
        <v>37</v>
      </c>
      <c r="R171" s="6" t="s">
        <v>235</v>
      </c>
      <c r="S171" s="5" t="s">
        <v>356</v>
      </c>
      <c r="T171" s="5" t="s">
        <v>357</v>
      </c>
      <c r="U171" s="5">
        <v>2002</v>
      </c>
      <c r="V171" s="11">
        <v>48</v>
      </c>
      <c r="W171" s="11">
        <v>191</v>
      </c>
      <c r="X171" s="11">
        <v>371</v>
      </c>
      <c r="Y171" s="26">
        <v>371</v>
      </c>
      <c r="Z171" s="10">
        <f t="shared" si="26"/>
        <v>981</v>
      </c>
      <c r="AA171" s="27">
        <f t="shared" si="22"/>
        <v>-33.955650738147405</v>
      </c>
      <c r="AB171" s="10">
        <f t="shared" si="23"/>
        <v>-63498.486288036489</v>
      </c>
      <c r="AC171" s="10">
        <f t="shared" si="24"/>
        <v>1193711.6661456684</v>
      </c>
      <c r="AD171" s="28">
        <f t="shared" si="25"/>
        <v>624608.42777796474</v>
      </c>
      <c r="AF171" s="27">
        <f>IF(V171 &lt;&gt; "-", (V171-V$1883)^4, "-")</f>
        <v>109.95527704551148</v>
      </c>
      <c r="AG171" s="10">
        <f>(W171-W$1883)^4</f>
        <v>2533287.5958370864</v>
      </c>
      <c r="AH171" s="10">
        <f>(X171-X$1883)^4</f>
        <v>126628827.12664588</v>
      </c>
      <c r="AI171" s="28">
        <f>(Y171-Y$1883)^4</f>
        <v>53392114.39002154</v>
      </c>
      <c r="AK171" s="27">
        <f t="shared" si="27"/>
        <v>48.929663608562691</v>
      </c>
      <c r="AL171" s="10">
        <f t="shared" si="28"/>
        <v>194.69928644240571</v>
      </c>
      <c r="AM171" s="10">
        <f t="shared" si="29"/>
        <v>378.18552497451577</v>
      </c>
      <c r="AN171" s="28">
        <f t="shared" si="30"/>
        <v>378.18552497451577</v>
      </c>
      <c r="AP171" s="56">
        <f t="shared" si="31"/>
        <v>1.9424083769633507</v>
      </c>
    </row>
    <row r="172" spans="1:42" ht="15" customHeight="1">
      <c r="A172" s="5" t="s">
        <v>23</v>
      </c>
      <c r="B172" s="5" t="s">
        <v>34</v>
      </c>
      <c r="C172" s="5" t="s">
        <v>29</v>
      </c>
      <c r="D172" s="6" t="s">
        <v>44</v>
      </c>
      <c r="E172" s="6" t="s">
        <v>26</v>
      </c>
      <c r="F172" s="5" t="s">
        <v>400</v>
      </c>
      <c r="G172" s="5">
        <v>2002</v>
      </c>
      <c r="H172" s="11">
        <v>159</v>
      </c>
      <c r="I172" s="11">
        <v>1044</v>
      </c>
      <c r="J172" s="11">
        <v>1471</v>
      </c>
      <c r="K172" s="11">
        <v>1631</v>
      </c>
      <c r="O172" s="25" t="s">
        <v>23</v>
      </c>
      <c r="P172" s="5" t="s">
        <v>34</v>
      </c>
      <c r="Q172" s="5" t="s">
        <v>46</v>
      </c>
      <c r="R172" s="6" t="s">
        <v>44</v>
      </c>
      <c r="S172" s="5" t="s">
        <v>359</v>
      </c>
      <c r="T172" s="5" t="s">
        <v>360</v>
      </c>
      <c r="U172" s="5">
        <v>2002</v>
      </c>
      <c r="V172" s="11">
        <v>32</v>
      </c>
      <c r="W172" s="11">
        <v>171</v>
      </c>
      <c r="X172" s="11">
        <v>252</v>
      </c>
      <c r="Y172" s="26">
        <v>176</v>
      </c>
      <c r="Z172" s="10">
        <f t="shared" si="26"/>
        <v>631</v>
      </c>
      <c r="AA172" s="27">
        <f t="shared" si="22"/>
        <v>-7120.2211564880208</v>
      </c>
      <c r="AB172" s="10">
        <f t="shared" si="23"/>
        <v>-214870.60793884471</v>
      </c>
      <c r="AC172" s="10">
        <f t="shared" si="24"/>
        <v>-2156.7337322248286</v>
      </c>
      <c r="AD172" s="28">
        <f t="shared" si="25"/>
        <v>-1313618.1629968965</v>
      </c>
      <c r="AF172" s="27">
        <f>IF(V172 &lt;&gt; "-", (V172-V$1883)^4, "-")</f>
        <v>136980.2572786719</v>
      </c>
      <c r="AG172" s="10">
        <f>(W172-W$1883)^4</f>
        <v>12869727.462992331</v>
      </c>
      <c r="AH172" s="10">
        <f>(X172-X$1883)^4</f>
        <v>27865.192090793047</v>
      </c>
      <c r="AI172" s="28">
        <f>(Y172-Y$1883)^4</f>
        <v>143866228.82547262</v>
      </c>
      <c r="AK172" s="27">
        <f t="shared" si="27"/>
        <v>50.713153724247228</v>
      </c>
      <c r="AL172" s="10">
        <f t="shared" si="28"/>
        <v>270.99841521394615</v>
      </c>
      <c r="AM172" s="10">
        <f t="shared" si="29"/>
        <v>399.36608557844687</v>
      </c>
      <c r="AN172" s="28">
        <f t="shared" si="30"/>
        <v>278.92234548335978</v>
      </c>
      <c r="AP172" s="56">
        <f t="shared" si="31"/>
        <v>1.4736842105263155</v>
      </c>
    </row>
    <row r="173" spans="1:42" ht="15" customHeight="1">
      <c r="A173" s="5" t="s">
        <v>23</v>
      </c>
      <c r="B173" s="5" t="s">
        <v>34</v>
      </c>
      <c r="C173" s="5" t="s">
        <v>29</v>
      </c>
      <c r="D173" s="6" t="s">
        <v>44</v>
      </c>
      <c r="E173" s="5" t="s">
        <v>401</v>
      </c>
      <c r="F173" s="5" t="s">
        <v>402</v>
      </c>
      <c r="G173" s="5">
        <v>2002</v>
      </c>
      <c r="H173" s="11">
        <v>9</v>
      </c>
      <c r="I173" s="11">
        <v>49</v>
      </c>
      <c r="J173" s="11">
        <v>145</v>
      </c>
      <c r="K173" s="11">
        <v>224</v>
      </c>
      <c r="O173" s="25" t="s">
        <v>23</v>
      </c>
      <c r="P173" s="5" t="s">
        <v>34</v>
      </c>
      <c r="Q173" s="5" t="s">
        <v>46</v>
      </c>
      <c r="R173" s="6" t="s">
        <v>44</v>
      </c>
      <c r="S173" s="5" t="s">
        <v>361</v>
      </c>
      <c r="T173" s="5" t="s">
        <v>362</v>
      </c>
      <c r="U173" s="5">
        <v>2002</v>
      </c>
      <c r="V173" s="11">
        <v>66</v>
      </c>
      <c r="W173" s="11">
        <v>323</v>
      </c>
      <c r="X173" s="11">
        <v>408</v>
      </c>
      <c r="Y173" s="26">
        <v>290</v>
      </c>
      <c r="Z173" s="10">
        <f t="shared" si="26"/>
        <v>1087</v>
      </c>
      <c r="AA173" s="27">
        <f t="shared" si="22"/>
        <v>3216.7530404026011</v>
      </c>
      <c r="AB173" s="10">
        <f t="shared" si="23"/>
        <v>781350.997584239</v>
      </c>
      <c r="AC173" s="10">
        <f t="shared" si="24"/>
        <v>2929112.0309767108</v>
      </c>
      <c r="AD173" s="28">
        <f t="shared" si="25"/>
        <v>89.971891657935217</v>
      </c>
      <c r="AF173" s="27">
        <f>IF(V173 &lt;&gt; "-", (V173-V$1883)^4, "-")</f>
        <v>47485.056617048707</v>
      </c>
      <c r="AG173" s="10">
        <f>(W173-W$1883)^4</f>
        <v>71966143.084428295</v>
      </c>
      <c r="AH173" s="10">
        <f>(X173-X$1883)^4</f>
        <v>419097088.26502079</v>
      </c>
      <c r="AI173" s="28">
        <f>(Y173-Y$1883)^4</f>
        <v>403.15848278973419</v>
      </c>
      <c r="AK173" s="27">
        <f t="shared" si="27"/>
        <v>60.717571297148119</v>
      </c>
      <c r="AL173" s="10">
        <f t="shared" si="28"/>
        <v>297.14811407543704</v>
      </c>
      <c r="AM173" s="10">
        <f t="shared" si="29"/>
        <v>375.34498620055194</v>
      </c>
      <c r="AN173" s="28">
        <f t="shared" si="30"/>
        <v>266.78932842686294</v>
      </c>
      <c r="AP173" s="56">
        <f t="shared" si="31"/>
        <v>1.2631578947368418</v>
      </c>
    </row>
    <row r="174" spans="1:42" ht="15" customHeight="1">
      <c r="A174" s="5" t="s">
        <v>23</v>
      </c>
      <c r="B174" s="5" t="s">
        <v>34</v>
      </c>
      <c r="C174" s="5" t="s">
        <v>29</v>
      </c>
      <c r="D174" s="6" t="s">
        <v>44</v>
      </c>
      <c r="E174" s="5" t="s">
        <v>403</v>
      </c>
      <c r="F174" s="5" t="s">
        <v>404</v>
      </c>
      <c r="G174" s="5">
        <v>2002</v>
      </c>
      <c r="H174" s="11">
        <v>6</v>
      </c>
      <c r="I174" s="11">
        <v>44</v>
      </c>
      <c r="J174" s="11">
        <v>74</v>
      </c>
      <c r="K174" s="11">
        <v>77</v>
      </c>
      <c r="O174" s="25" t="s">
        <v>23</v>
      </c>
      <c r="P174" s="5" t="s">
        <v>34</v>
      </c>
      <c r="Q174" s="5" t="s">
        <v>46</v>
      </c>
      <c r="R174" s="6" t="s">
        <v>44</v>
      </c>
      <c r="S174" s="5" t="s">
        <v>363</v>
      </c>
      <c r="T174" s="5" t="s">
        <v>364</v>
      </c>
      <c r="U174" s="5">
        <v>2002</v>
      </c>
      <c r="V174" s="11">
        <v>11</v>
      </c>
      <c r="W174" s="11">
        <v>86</v>
      </c>
      <c r="X174" s="11">
        <v>176</v>
      </c>
      <c r="Y174" s="26">
        <v>168</v>
      </c>
      <c r="Z174" s="10">
        <f t="shared" si="26"/>
        <v>441</v>
      </c>
      <c r="AA174" s="27">
        <f t="shared" ref="AA174:AA237" si="32">IF(V174 &lt;&gt; "-", (V174-V$1883)^3, "-")</f>
        <v>-65150.194930492646</v>
      </c>
      <c r="AB174" s="10">
        <f t="shared" ref="AB174:AB237" si="33">IF(W174 &lt;&gt; "-", (W174-W$1883)^3, "-")</f>
        <v>-3042022.279574038</v>
      </c>
      <c r="AC174" s="10">
        <f t="shared" ref="AC174:AC237" si="34">IF(X174 &lt;&gt; "-", (X174-X$1883)^3, "-")</f>
        <v>-703071.78292879427</v>
      </c>
      <c r="AD174" s="28">
        <f t="shared" ref="AD174:AD237" si="35">IF(Y174 &lt;&gt; "-", (Y174-Y$1883)^3, "-")</f>
        <v>-1623024.0206136936</v>
      </c>
      <c r="AF174" s="27">
        <f>IF(V174 &lt;&gt; "-", (V174-V$1883)^4, "-")</f>
        <v>2621526.7440798022</v>
      </c>
      <c r="AG174" s="10">
        <f>(W174-W$1883)^4</f>
        <v>440774560.05685449</v>
      </c>
      <c r="AH174" s="10">
        <f>(X174-X$1883)^4</f>
        <v>62517205.616107203</v>
      </c>
      <c r="AI174" s="28">
        <f>(Y174-Y$1883)^4</f>
        <v>190736260.24391937</v>
      </c>
      <c r="AK174" s="27">
        <f t="shared" si="27"/>
        <v>24.943310657596374</v>
      </c>
      <c r="AL174" s="10">
        <f t="shared" si="28"/>
        <v>195.01133786848075</v>
      </c>
      <c r="AM174" s="10">
        <f t="shared" si="29"/>
        <v>399.09297052154199</v>
      </c>
      <c r="AN174" s="28">
        <f t="shared" si="30"/>
        <v>380.95238095238091</v>
      </c>
      <c r="AP174" s="56">
        <f t="shared" si="31"/>
        <v>2.0465116279069768</v>
      </c>
    </row>
    <row r="175" spans="1:42" ht="15" customHeight="1">
      <c r="A175" s="5" t="s">
        <v>23</v>
      </c>
      <c r="B175" s="5" t="s">
        <v>34</v>
      </c>
      <c r="C175" s="5" t="s">
        <v>29</v>
      </c>
      <c r="D175" s="6" t="s">
        <v>44</v>
      </c>
      <c r="E175" s="5" t="s">
        <v>405</v>
      </c>
      <c r="F175" s="5" t="s">
        <v>406</v>
      </c>
      <c r="G175" s="5">
        <v>2002</v>
      </c>
      <c r="H175" s="11">
        <v>88</v>
      </c>
      <c r="I175" s="11">
        <v>531</v>
      </c>
      <c r="J175" s="11">
        <v>651</v>
      </c>
      <c r="K175" s="11">
        <v>689</v>
      </c>
      <c r="O175" s="25" t="s">
        <v>23</v>
      </c>
      <c r="P175" s="5" t="s">
        <v>34</v>
      </c>
      <c r="Q175" s="5" t="s">
        <v>46</v>
      </c>
      <c r="R175" s="6" t="s">
        <v>44</v>
      </c>
      <c r="S175" s="5" t="s">
        <v>365</v>
      </c>
      <c r="T175" s="5" t="s">
        <v>366</v>
      </c>
      <c r="U175" s="5">
        <v>2002</v>
      </c>
      <c r="V175" s="11">
        <v>9</v>
      </c>
      <c r="W175" s="11">
        <v>73</v>
      </c>
      <c r="X175" s="11">
        <v>177</v>
      </c>
      <c r="Y175" s="26">
        <v>120</v>
      </c>
      <c r="Z175" s="10">
        <f t="shared" si="26"/>
        <v>379</v>
      </c>
      <c r="AA175" s="27">
        <f t="shared" si="32"/>
        <v>-75355.731060442326</v>
      </c>
      <c r="AB175" s="10">
        <f t="shared" si="33"/>
        <v>-3936471.8043658561</v>
      </c>
      <c r="AC175" s="10">
        <f t="shared" si="34"/>
        <v>-679617.19643349387</v>
      </c>
      <c r="AD175" s="28">
        <f t="shared" si="35"/>
        <v>-4534652.880980378</v>
      </c>
      <c r="AF175" s="27">
        <f>IF(V175 &lt;&gt; "-", (V175-V$1883)^4, "-")</f>
        <v>3182890.6368016875</v>
      </c>
      <c r="AG175" s="10">
        <f>(W175-W$1883)^4</f>
        <v>621550175.537727</v>
      </c>
      <c r="AH175" s="10">
        <f>(X175-X$1883)^4</f>
        <v>59752004.497560926</v>
      </c>
      <c r="AI175" s="28">
        <f>(Y175-Y$1883)^4</f>
        <v>750571490.62325704</v>
      </c>
      <c r="AK175" s="27">
        <f t="shared" si="27"/>
        <v>23.746701846965699</v>
      </c>
      <c r="AL175" s="10">
        <f t="shared" si="28"/>
        <v>192.61213720316621</v>
      </c>
      <c r="AM175" s="10">
        <f t="shared" si="29"/>
        <v>467.01846965699207</v>
      </c>
      <c r="AN175" s="28">
        <f t="shared" si="30"/>
        <v>316.62269129287603</v>
      </c>
      <c r="AP175" s="56">
        <f t="shared" si="31"/>
        <v>2.4246575342465753</v>
      </c>
    </row>
    <row r="176" spans="1:42" ht="15" customHeight="1">
      <c r="A176" s="5" t="s">
        <v>23</v>
      </c>
      <c r="B176" s="5" t="s">
        <v>34</v>
      </c>
      <c r="C176" s="5" t="s">
        <v>29</v>
      </c>
      <c r="D176" s="6" t="s">
        <v>44</v>
      </c>
      <c r="E176" s="5" t="s">
        <v>407</v>
      </c>
      <c r="F176" s="5" t="s">
        <v>408</v>
      </c>
      <c r="G176" s="5">
        <v>2002</v>
      </c>
      <c r="H176" s="11">
        <v>20</v>
      </c>
      <c r="I176" s="11">
        <v>107</v>
      </c>
      <c r="J176" s="11">
        <v>157</v>
      </c>
      <c r="K176" s="11">
        <v>195</v>
      </c>
      <c r="O176" s="25" t="s">
        <v>23</v>
      </c>
      <c r="P176" s="5" t="s">
        <v>34</v>
      </c>
      <c r="Q176" s="5" t="s">
        <v>46</v>
      </c>
      <c r="R176" s="6" t="s">
        <v>44</v>
      </c>
      <c r="S176" s="5" t="s">
        <v>367</v>
      </c>
      <c r="T176" s="5" t="s">
        <v>368</v>
      </c>
      <c r="U176" s="5">
        <v>2002</v>
      </c>
      <c r="V176" s="11">
        <v>19</v>
      </c>
      <c r="W176" s="11">
        <v>101</v>
      </c>
      <c r="X176" s="11">
        <v>187</v>
      </c>
      <c r="Y176" s="26">
        <v>184</v>
      </c>
      <c r="Z176" s="10">
        <f t="shared" si="26"/>
        <v>491</v>
      </c>
      <c r="AA176" s="27">
        <f t="shared" si="32"/>
        <v>-33505.219038514537</v>
      </c>
      <c r="AB176" s="10">
        <f t="shared" si="33"/>
        <v>-2191693.1428596792</v>
      </c>
      <c r="AC176" s="10">
        <f t="shared" si="34"/>
        <v>-473094.96089962876</v>
      </c>
      <c r="AD176" s="28">
        <f t="shared" si="35"/>
        <v>-1046267.6251260948</v>
      </c>
      <c r="AF176" s="27">
        <f>IF(V176 &lt;&gt; "-", (V176-V$1883)^4, "-")</f>
        <v>1080148.040054389</v>
      </c>
      <c r="AG176" s="10">
        <f>(W176-W$1883)^4</f>
        <v>284690515.27996546</v>
      </c>
      <c r="AH176" s="10">
        <f>(X176-X$1883)^4</f>
        <v>36863601.529196285</v>
      </c>
      <c r="AI176" s="28">
        <f>(Y176-Y$1883)^4</f>
        <v>106216107.73482738</v>
      </c>
      <c r="AK176" s="27">
        <f t="shared" si="27"/>
        <v>38.696537678207733</v>
      </c>
      <c r="AL176" s="10">
        <f t="shared" si="28"/>
        <v>205.70264765784114</v>
      </c>
      <c r="AM176" s="10">
        <f t="shared" si="29"/>
        <v>380.85539714867616</v>
      </c>
      <c r="AN176" s="28">
        <f t="shared" si="30"/>
        <v>374.74541751527494</v>
      </c>
      <c r="AP176" s="56">
        <f t="shared" si="31"/>
        <v>1.8514851485148514</v>
      </c>
    </row>
    <row r="177" spans="1:42" ht="15" customHeight="1">
      <c r="A177" s="5" t="s">
        <v>23</v>
      </c>
      <c r="B177" s="5" t="s">
        <v>34</v>
      </c>
      <c r="C177" s="5" t="s">
        <v>29</v>
      </c>
      <c r="D177" s="6" t="s">
        <v>44</v>
      </c>
      <c r="E177" s="5" t="s">
        <v>409</v>
      </c>
      <c r="F177" s="5" t="s">
        <v>410</v>
      </c>
      <c r="G177" s="5">
        <v>2002</v>
      </c>
      <c r="H177" s="11">
        <v>3</v>
      </c>
      <c r="I177" s="11">
        <v>31</v>
      </c>
      <c r="J177" s="11">
        <v>77</v>
      </c>
      <c r="K177" s="11">
        <v>90</v>
      </c>
      <c r="O177" s="25" t="s">
        <v>23</v>
      </c>
      <c r="P177" s="5" t="s">
        <v>34</v>
      </c>
      <c r="Q177" s="5" t="s">
        <v>46</v>
      </c>
      <c r="R177" s="6" t="s">
        <v>44</v>
      </c>
      <c r="S177" s="5" t="s">
        <v>369</v>
      </c>
      <c r="T177" s="5" t="s">
        <v>370</v>
      </c>
      <c r="U177" s="5">
        <v>2002</v>
      </c>
      <c r="V177" s="11">
        <v>27</v>
      </c>
      <c r="W177" s="11">
        <v>136</v>
      </c>
      <c r="X177" s="11">
        <v>273</v>
      </c>
      <c r="Y177" s="26">
        <v>250</v>
      </c>
      <c r="Z177" s="10">
        <f t="shared" si="26"/>
        <v>686</v>
      </c>
      <c r="AA177" s="27">
        <f t="shared" si="32"/>
        <v>-14239.712951049438</v>
      </c>
      <c r="AB177" s="10">
        <f t="shared" si="33"/>
        <v>-854541.85417701094</v>
      </c>
      <c r="AC177" s="10">
        <f t="shared" si="34"/>
        <v>527.49665155964612</v>
      </c>
      <c r="AD177" s="28">
        <f t="shared" si="35"/>
        <v>-44810.981750114261</v>
      </c>
      <c r="AF177" s="27">
        <f>IF(V177 &lt;&gt; "-", (V177-V$1883)^4, "-")</f>
        <v>345145.04770006659</v>
      </c>
      <c r="AG177" s="10">
        <f>(W177-W$1883)^4</f>
        <v>81091957.649249688</v>
      </c>
      <c r="AH177" s="10">
        <f>(X177-X$1883)^4</f>
        <v>4262.1259188536369</v>
      </c>
      <c r="AI177" s="28">
        <f>(Y177-Y$1883)^4</f>
        <v>1591644.0318275238</v>
      </c>
      <c r="AK177" s="27">
        <f t="shared" si="27"/>
        <v>39.358600583090379</v>
      </c>
      <c r="AL177" s="10">
        <f t="shared" si="28"/>
        <v>198.25072886297377</v>
      </c>
      <c r="AM177" s="10">
        <f t="shared" si="29"/>
        <v>397.9591836734694</v>
      </c>
      <c r="AN177" s="28">
        <f t="shared" si="30"/>
        <v>364.43148688046642</v>
      </c>
      <c r="AP177" s="56">
        <f t="shared" si="31"/>
        <v>2.0073529411764706</v>
      </c>
    </row>
    <row r="178" spans="1:42" ht="15" customHeight="1">
      <c r="A178" s="5" t="s">
        <v>23</v>
      </c>
      <c r="B178" s="5" t="s">
        <v>34</v>
      </c>
      <c r="C178" s="5" t="s">
        <v>29</v>
      </c>
      <c r="D178" s="6" t="s">
        <v>44</v>
      </c>
      <c r="E178" s="5" t="s">
        <v>411</v>
      </c>
      <c r="F178" s="5" t="s">
        <v>412</v>
      </c>
      <c r="G178" s="5">
        <v>2002</v>
      </c>
      <c r="H178" s="11">
        <v>10</v>
      </c>
      <c r="I178" s="11">
        <v>97</v>
      </c>
      <c r="J178" s="11">
        <v>90</v>
      </c>
      <c r="K178" s="11">
        <v>84</v>
      </c>
      <c r="O178" s="25" t="s">
        <v>23</v>
      </c>
      <c r="P178" s="5" t="s">
        <v>34</v>
      </c>
      <c r="Q178" s="5" t="s">
        <v>46</v>
      </c>
      <c r="R178" s="6" t="s">
        <v>44</v>
      </c>
      <c r="S178" s="5" t="s">
        <v>371</v>
      </c>
      <c r="T178" s="5" t="s">
        <v>372</v>
      </c>
      <c r="U178" s="5">
        <v>2002</v>
      </c>
      <c r="V178" s="11">
        <v>99</v>
      </c>
      <c r="W178" s="11">
        <v>332</v>
      </c>
      <c r="X178" s="11">
        <v>428</v>
      </c>
      <c r="Y178" s="26">
        <v>366</v>
      </c>
      <c r="Z178" s="10">
        <f t="shared" si="26"/>
        <v>1225</v>
      </c>
      <c r="AA178" s="27">
        <f t="shared" si="32"/>
        <v>108953.70063305068</v>
      </c>
      <c r="AB178" s="10">
        <f t="shared" si="33"/>
        <v>1033510.1780715301</v>
      </c>
      <c r="AC178" s="10">
        <f t="shared" si="34"/>
        <v>4337119.5773474816</v>
      </c>
      <c r="AD178" s="28">
        <f t="shared" si="35"/>
        <v>521289.63630559773</v>
      </c>
      <c r="AF178" s="27">
        <f>IF(V178 &lt;&gt; "-", (V178-V$1883)^4, "-")</f>
        <v>5203824.5738815498</v>
      </c>
      <c r="AG178" s="10">
        <f>(W178-W$1883)^4</f>
        <v>104492794.5117946</v>
      </c>
      <c r="AH178" s="10">
        <f>(X178-X$1883)^4</f>
        <v>707297074.02437091</v>
      </c>
      <c r="AI178" s="28">
        <f>(Y178-Y$1883)^4</f>
        <v>41953878.983726278</v>
      </c>
      <c r="AK178" s="27">
        <f t="shared" si="27"/>
        <v>80.816326530612244</v>
      </c>
      <c r="AL178" s="10">
        <f t="shared" si="28"/>
        <v>271.0204081632653</v>
      </c>
      <c r="AM178" s="10">
        <f t="shared" si="29"/>
        <v>349.38775510204084</v>
      </c>
      <c r="AN178" s="28">
        <f t="shared" si="30"/>
        <v>298.77551020408163</v>
      </c>
      <c r="AP178" s="56">
        <f t="shared" si="31"/>
        <v>1.2891566265060241</v>
      </c>
    </row>
    <row r="179" spans="1:42" ht="15" customHeight="1">
      <c r="A179" s="5" t="s">
        <v>23</v>
      </c>
      <c r="B179" s="5" t="s">
        <v>34</v>
      </c>
      <c r="C179" s="5" t="s">
        <v>29</v>
      </c>
      <c r="D179" s="6" t="s">
        <v>44</v>
      </c>
      <c r="E179" s="5" t="s">
        <v>413</v>
      </c>
      <c r="F179" s="5" t="s">
        <v>414</v>
      </c>
      <c r="G179" s="5">
        <v>2002</v>
      </c>
      <c r="H179" s="11">
        <v>23</v>
      </c>
      <c r="I179" s="11">
        <v>185</v>
      </c>
      <c r="J179" s="11">
        <v>277</v>
      </c>
      <c r="K179" s="11">
        <v>272</v>
      </c>
      <c r="O179" s="25" t="s">
        <v>23</v>
      </c>
      <c r="P179" s="5" t="s">
        <v>34</v>
      </c>
      <c r="Q179" s="5" t="s">
        <v>46</v>
      </c>
      <c r="R179" s="6" t="s">
        <v>44</v>
      </c>
      <c r="S179" s="5" t="s">
        <v>373</v>
      </c>
      <c r="T179" s="5" t="s">
        <v>374</v>
      </c>
      <c r="U179" s="5">
        <v>2002</v>
      </c>
      <c r="V179" s="11">
        <v>67</v>
      </c>
      <c r="W179" s="11">
        <v>311</v>
      </c>
      <c r="X179" s="11">
        <v>410</v>
      </c>
      <c r="Y179" s="26">
        <v>327</v>
      </c>
      <c r="Z179" s="10">
        <f t="shared" si="26"/>
        <v>1115</v>
      </c>
      <c r="AA179" s="27">
        <f t="shared" si="32"/>
        <v>3915.7704185807975</v>
      </c>
      <c r="AB179" s="10">
        <f t="shared" si="33"/>
        <v>514013.9525687971</v>
      </c>
      <c r="AC179" s="10">
        <f t="shared" si="34"/>
        <v>3053668.1552418699</v>
      </c>
      <c r="AD179" s="28">
        <f t="shared" si="35"/>
        <v>71374.93247638586</v>
      </c>
      <c r="AF179" s="27">
        <f>IF(V179 &lt;&gt; "-", (V179-V$1883)^4, "-")</f>
        <v>61719.579940247349</v>
      </c>
      <c r="AG179" s="10">
        <f>(W179-W$1883)^4</f>
        <v>41174962.317940719</v>
      </c>
      <c r="AH179" s="10">
        <f>(X179-X$1883)^4</f>
        <v>443025903.73132151</v>
      </c>
      <c r="AI179" s="28">
        <f>(Y179-Y$1883)^4</f>
        <v>2960699.1603320967</v>
      </c>
      <c r="AK179" s="27">
        <f t="shared" si="27"/>
        <v>60.089686098654703</v>
      </c>
      <c r="AL179" s="10">
        <f t="shared" si="28"/>
        <v>278.92376681614348</v>
      </c>
      <c r="AM179" s="10">
        <f t="shared" si="29"/>
        <v>367.71300448430492</v>
      </c>
      <c r="AN179" s="28">
        <f t="shared" si="30"/>
        <v>293.27354260089686</v>
      </c>
      <c r="AP179" s="56">
        <f t="shared" si="31"/>
        <v>1.3183279742765273</v>
      </c>
    </row>
    <row r="180" spans="1:42" ht="15" customHeight="1">
      <c r="A180" s="5" t="s">
        <v>23</v>
      </c>
      <c r="B180" s="5" t="s">
        <v>34</v>
      </c>
      <c r="C180" s="5" t="s">
        <v>89</v>
      </c>
      <c r="D180" s="6" t="s">
        <v>44</v>
      </c>
      <c r="E180" s="6" t="s">
        <v>26</v>
      </c>
      <c r="F180" s="5" t="s">
        <v>415</v>
      </c>
      <c r="G180" s="5">
        <v>2002</v>
      </c>
      <c r="H180" s="11">
        <v>266</v>
      </c>
      <c r="I180" s="11">
        <v>1520</v>
      </c>
      <c r="J180" s="11">
        <v>2605</v>
      </c>
      <c r="K180" s="11">
        <v>3229</v>
      </c>
      <c r="O180" s="25" t="s">
        <v>23</v>
      </c>
      <c r="P180" s="5" t="s">
        <v>34</v>
      </c>
      <c r="Q180" s="5" t="s">
        <v>46</v>
      </c>
      <c r="R180" s="6" t="s">
        <v>44</v>
      </c>
      <c r="S180" s="5" t="s">
        <v>375</v>
      </c>
      <c r="T180" s="5" t="s">
        <v>376</v>
      </c>
      <c r="U180" s="5">
        <v>2002</v>
      </c>
      <c r="V180" s="11">
        <v>19</v>
      </c>
      <c r="W180" s="11">
        <v>82</v>
      </c>
      <c r="X180" s="11">
        <v>170</v>
      </c>
      <c r="Y180" s="26">
        <v>171</v>
      </c>
      <c r="Z180" s="10">
        <f t="shared" si="26"/>
        <v>442</v>
      </c>
      <c r="AA180" s="27">
        <f t="shared" si="32"/>
        <v>-33505.219038514537</v>
      </c>
      <c r="AB180" s="10">
        <f t="shared" si="33"/>
        <v>-3300976.8316335608</v>
      </c>
      <c r="AC180" s="10">
        <f t="shared" si="34"/>
        <v>-855213.23313335818</v>
      </c>
      <c r="AD180" s="28">
        <f t="shared" si="35"/>
        <v>-1501873.4662246609</v>
      </c>
      <c r="AF180" s="27">
        <f>IF(V180 &lt;&gt; "-", (V180-V$1883)^4, "-")</f>
        <v>1080148.040054389</v>
      </c>
      <c r="AG180" s="10">
        <f>(W180-W$1883)^4</f>
        <v>491499750.35530001</v>
      </c>
      <c r="AH180" s="10">
        <f>(X180-X$1883)^4</f>
        <v>81176916.330340698</v>
      </c>
      <c r="AI180" s="28">
        <f>(Y180-Y$1883)^4</f>
        <v>171993140.35222852</v>
      </c>
      <c r="AK180" s="27">
        <f t="shared" si="27"/>
        <v>42.986425339366512</v>
      </c>
      <c r="AL180" s="10">
        <f t="shared" si="28"/>
        <v>185.52036199095022</v>
      </c>
      <c r="AM180" s="10">
        <f t="shared" si="29"/>
        <v>384.61538461538464</v>
      </c>
      <c r="AN180" s="28">
        <f t="shared" si="30"/>
        <v>386.87782805429867</v>
      </c>
      <c r="AP180" s="56">
        <f t="shared" si="31"/>
        <v>2.0731707317073171</v>
      </c>
    </row>
    <row r="181" spans="1:42" ht="15" customHeight="1">
      <c r="A181" s="5" t="s">
        <v>23</v>
      </c>
      <c r="B181" s="5" t="s">
        <v>34</v>
      </c>
      <c r="C181" s="5" t="s">
        <v>89</v>
      </c>
      <c r="D181" s="6" t="s">
        <v>44</v>
      </c>
      <c r="E181" s="5" t="s">
        <v>416</v>
      </c>
      <c r="F181" s="5" t="s">
        <v>417</v>
      </c>
      <c r="G181" s="5">
        <v>2002</v>
      </c>
      <c r="H181" s="11">
        <v>1</v>
      </c>
      <c r="I181" s="11">
        <v>4</v>
      </c>
      <c r="J181" s="11">
        <v>30</v>
      </c>
      <c r="K181" s="11">
        <v>62</v>
      </c>
      <c r="O181" s="25" t="s">
        <v>23</v>
      </c>
      <c r="P181" s="5" t="s">
        <v>34</v>
      </c>
      <c r="Q181" s="5" t="s">
        <v>46</v>
      </c>
      <c r="R181" s="6" t="s">
        <v>44</v>
      </c>
      <c r="S181" s="5" t="s">
        <v>377</v>
      </c>
      <c r="T181" s="5" t="s">
        <v>378</v>
      </c>
      <c r="U181" s="5">
        <v>2002</v>
      </c>
      <c r="V181" s="11">
        <v>10</v>
      </c>
      <c r="W181" s="11">
        <v>84</v>
      </c>
      <c r="X181" s="11">
        <v>179</v>
      </c>
      <c r="Y181" s="26">
        <v>66</v>
      </c>
      <c r="Z181" s="10">
        <f t="shared" si="26"/>
        <v>339</v>
      </c>
      <c r="AA181" s="27">
        <f t="shared" si="32"/>
        <v>-70129.248387619737</v>
      </c>
      <c r="AB181" s="10">
        <f t="shared" si="33"/>
        <v>-3169736.8126773592</v>
      </c>
      <c r="AC181" s="10">
        <f t="shared" si="34"/>
        <v>-634284.58504757355</v>
      </c>
      <c r="AD181" s="28">
        <f t="shared" si="35"/>
        <v>-10578320.326712757</v>
      </c>
      <c r="AF181" s="27">
        <f>IF(V181 &lt;&gt; "-", (V181-V$1883)^4, "-")</f>
        <v>2892004.1543107955</v>
      </c>
      <c r="AG181" s="10">
        <f>(W181-W$1883)^4</f>
        <v>465619262.10195822</v>
      </c>
      <c r="AH181" s="10">
        <f>(X181-X$1883)^4</f>
        <v>54497788.093063042</v>
      </c>
      <c r="AI181" s="28">
        <f>(Y181-Y$1883)^4</f>
        <v>2322142953.9474306</v>
      </c>
      <c r="AK181" s="27">
        <f t="shared" si="27"/>
        <v>29.498525073746311</v>
      </c>
      <c r="AL181" s="10">
        <f t="shared" si="28"/>
        <v>247.78761061946904</v>
      </c>
      <c r="AM181" s="10">
        <f t="shared" si="29"/>
        <v>528.02359882005896</v>
      </c>
      <c r="AN181" s="28">
        <f t="shared" si="30"/>
        <v>194.69026548672565</v>
      </c>
      <c r="AP181" s="56">
        <f t="shared" si="31"/>
        <v>2.1309523809523809</v>
      </c>
    </row>
    <row r="182" spans="1:42" ht="15" customHeight="1">
      <c r="A182" s="5" t="s">
        <v>23</v>
      </c>
      <c r="B182" s="5" t="s">
        <v>34</v>
      </c>
      <c r="C182" s="5" t="s">
        <v>89</v>
      </c>
      <c r="D182" s="6" t="s">
        <v>44</v>
      </c>
      <c r="E182" s="5" t="s">
        <v>418</v>
      </c>
      <c r="F182" s="5" t="s">
        <v>419</v>
      </c>
      <c r="G182" s="5">
        <v>2002</v>
      </c>
      <c r="H182" s="11">
        <v>3</v>
      </c>
      <c r="I182" s="11">
        <v>18</v>
      </c>
      <c r="J182" s="11">
        <v>28</v>
      </c>
      <c r="K182" s="11">
        <v>69</v>
      </c>
      <c r="O182" s="25" t="s">
        <v>23</v>
      </c>
      <c r="P182" s="5" t="s">
        <v>34</v>
      </c>
      <c r="Q182" s="5" t="s">
        <v>46</v>
      </c>
      <c r="R182" s="6" t="s">
        <v>44</v>
      </c>
      <c r="S182" s="5" t="s">
        <v>379</v>
      </c>
      <c r="T182" s="5" t="s">
        <v>380</v>
      </c>
      <c r="U182" s="5">
        <v>2002</v>
      </c>
      <c r="V182" s="11">
        <v>53</v>
      </c>
      <c r="W182" s="11">
        <v>202</v>
      </c>
      <c r="X182" s="11">
        <v>380</v>
      </c>
      <c r="Y182" s="26">
        <v>347</v>
      </c>
      <c r="Z182" s="10">
        <f t="shared" si="26"/>
        <v>982</v>
      </c>
      <c r="AA182" s="27">
        <f t="shared" si="32"/>
        <v>5.4684957941043537</v>
      </c>
      <c r="AB182" s="10">
        <f t="shared" si="33"/>
        <v>-24125.653859102284</v>
      </c>
      <c r="AC182" s="10">
        <f t="shared" si="34"/>
        <v>1524047.6666092498</v>
      </c>
      <c r="AD182" s="28">
        <f t="shared" si="35"/>
        <v>232392.15211549506</v>
      </c>
      <c r="AF182" s="27">
        <f>IF(V182 &lt;&gt; "-", (V182-V$1883)^4, "-")</f>
        <v>9.6343815849092884</v>
      </c>
      <c r="AG182" s="10">
        <f>(W182-W$1883)^4</f>
        <v>697116.65178197471</v>
      </c>
      <c r="AH182" s="10">
        <f>(X182-X$1883)^4</f>
        <v>175387269.60621348</v>
      </c>
      <c r="AI182" s="28">
        <f>(Y182-Y$1883)^4</f>
        <v>14287687.533423806</v>
      </c>
      <c r="AK182" s="27">
        <f t="shared" si="27"/>
        <v>53.9714867617108</v>
      </c>
      <c r="AL182" s="10">
        <f t="shared" si="28"/>
        <v>205.70264765784114</v>
      </c>
      <c r="AM182" s="10">
        <f t="shared" si="29"/>
        <v>386.96537678207739</v>
      </c>
      <c r="AN182" s="28">
        <f t="shared" si="30"/>
        <v>353.36048879837068</v>
      </c>
      <c r="AP182" s="56">
        <f t="shared" si="31"/>
        <v>1.8811881188118811</v>
      </c>
    </row>
    <row r="183" spans="1:42" ht="15" customHeight="1">
      <c r="A183" s="5" t="s">
        <v>23</v>
      </c>
      <c r="B183" s="5" t="s">
        <v>34</v>
      </c>
      <c r="C183" s="5" t="s">
        <v>89</v>
      </c>
      <c r="D183" s="6" t="s">
        <v>44</v>
      </c>
      <c r="E183" s="5" t="s">
        <v>420</v>
      </c>
      <c r="F183" s="5" t="s">
        <v>421</v>
      </c>
      <c r="G183" s="5">
        <v>2002</v>
      </c>
      <c r="H183" s="11">
        <v>14</v>
      </c>
      <c r="I183" s="11">
        <v>55</v>
      </c>
      <c r="J183" s="11">
        <v>152</v>
      </c>
      <c r="K183" s="11">
        <v>122</v>
      </c>
      <c r="O183" s="25" t="s">
        <v>23</v>
      </c>
      <c r="P183" s="5" t="s">
        <v>34</v>
      </c>
      <c r="Q183" s="5" t="s">
        <v>46</v>
      </c>
      <c r="R183" s="6" t="s">
        <v>44</v>
      </c>
      <c r="S183" s="5" t="s">
        <v>381</v>
      </c>
      <c r="T183" s="5" t="s">
        <v>382</v>
      </c>
      <c r="U183" s="5">
        <v>2002</v>
      </c>
      <c r="V183" s="11">
        <v>58</v>
      </c>
      <c r="W183" s="11">
        <v>420</v>
      </c>
      <c r="X183" s="11">
        <v>511</v>
      </c>
      <c r="Y183" s="26">
        <v>390</v>
      </c>
      <c r="Z183" s="10">
        <f t="shared" si="26"/>
        <v>1379</v>
      </c>
      <c r="AA183" s="27">
        <f t="shared" si="32"/>
        <v>309.16224993845913</v>
      </c>
      <c r="AB183" s="10">
        <f t="shared" si="33"/>
        <v>6762501.2044798546</v>
      </c>
      <c r="AC183" s="10">
        <f t="shared" si="34"/>
        <v>14901448.368384246</v>
      </c>
      <c r="AD183" s="28">
        <f t="shared" si="35"/>
        <v>1140541.7587778508</v>
      </c>
      <c r="AF183" s="27">
        <f>IF(V183 &lt;&gt; "-", (V183-V$1883)^4, "-")</f>
        <v>2090.4924928903724</v>
      </c>
      <c r="AG183" s="10">
        <f>(W183-W$1883)^4</f>
        <v>1278821141.1019919</v>
      </c>
      <c r="AH183" s="10">
        <f>(X183-X$1883)^4</f>
        <v>3666947086.0442061</v>
      </c>
      <c r="AI183" s="28">
        <f>(Y183-Y$1883)^4</f>
        <v>119164872.96944347</v>
      </c>
      <c r="AK183" s="27">
        <f t="shared" si="27"/>
        <v>42.059463379260336</v>
      </c>
      <c r="AL183" s="10">
        <f t="shared" si="28"/>
        <v>304.56852791878174</v>
      </c>
      <c r="AM183" s="10">
        <f t="shared" si="29"/>
        <v>370.55837563451774</v>
      </c>
      <c r="AN183" s="28">
        <f t="shared" si="30"/>
        <v>282.81363306744015</v>
      </c>
      <c r="AP183" s="56">
        <f t="shared" si="31"/>
        <v>1.2166666666666666</v>
      </c>
    </row>
    <row r="184" spans="1:42" ht="15" customHeight="1">
      <c r="A184" s="5" t="s">
        <v>23</v>
      </c>
      <c r="B184" s="5" t="s">
        <v>34</v>
      </c>
      <c r="C184" s="5" t="s">
        <v>89</v>
      </c>
      <c r="D184" s="6" t="s">
        <v>44</v>
      </c>
      <c r="E184" s="5" t="s">
        <v>422</v>
      </c>
      <c r="F184" s="5" t="s">
        <v>423</v>
      </c>
      <c r="G184" s="5">
        <v>2002</v>
      </c>
      <c r="H184" s="11">
        <v>3</v>
      </c>
      <c r="I184" s="11">
        <v>22</v>
      </c>
      <c r="J184" s="11">
        <v>116</v>
      </c>
      <c r="K184" s="11">
        <v>167</v>
      </c>
      <c r="O184" s="25" t="s">
        <v>23</v>
      </c>
      <c r="P184" s="5" t="s">
        <v>34</v>
      </c>
      <c r="Q184" s="5" t="s">
        <v>46</v>
      </c>
      <c r="R184" s="6" t="s">
        <v>44</v>
      </c>
      <c r="S184" s="5" t="s">
        <v>383</v>
      </c>
      <c r="T184" s="5" t="s">
        <v>384</v>
      </c>
      <c r="U184" s="5">
        <v>2002</v>
      </c>
      <c r="V184" s="11">
        <v>52</v>
      </c>
      <c r="W184" s="11">
        <v>268</v>
      </c>
      <c r="X184" s="11">
        <v>405</v>
      </c>
      <c r="Y184" s="26">
        <v>318</v>
      </c>
      <c r="Z184" s="10">
        <f t="shared" si="26"/>
        <v>1043</v>
      </c>
      <c r="AA184" s="27">
        <f t="shared" si="32"/>
        <v>0.44209787868576084</v>
      </c>
      <c r="AB184" s="10">
        <f t="shared" si="33"/>
        <v>51084.452672478175</v>
      </c>
      <c r="AC184" s="10">
        <f t="shared" si="34"/>
        <v>2748701.4405672722</v>
      </c>
      <c r="AD184" s="28">
        <f t="shared" si="35"/>
        <v>34267.758219218158</v>
      </c>
      <c r="AF184" s="27">
        <f>IF(V184 &lt;&gt; "-", (V184-V$1883)^4, "-")</f>
        <v>0.3367890074904335</v>
      </c>
      <c r="AG184" s="10">
        <f>(W184-W$1883)^4</f>
        <v>1895476.1584468135</v>
      </c>
      <c r="AH184" s="10">
        <f>(X184-X$1883)^4</f>
        <v>385037852.75094289</v>
      </c>
      <c r="AI184" s="28">
        <f>(Y184-Y$1883)^4</f>
        <v>1113048.9356506485</v>
      </c>
      <c r="AK184" s="27">
        <f t="shared" si="27"/>
        <v>49.856184084372011</v>
      </c>
      <c r="AL184" s="10">
        <f t="shared" si="28"/>
        <v>256.95110258868647</v>
      </c>
      <c r="AM184" s="10">
        <f t="shared" si="29"/>
        <v>388.30297219558963</v>
      </c>
      <c r="AN184" s="28">
        <f t="shared" si="30"/>
        <v>304.88974113135185</v>
      </c>
      <c r="AP184" s="56">
        <f t="shared" si="31"/>
        <v>1.5111940298507462</v>
      </c>
    </row>
    <row r="185" spans="1:42" ht="15" customHeight="1">
      <c r="A185" s="5" t="s">
        <v>23</v>
      </c>
      <c r="B185" s="5" t="s">
        <v>34</v>
      </c>
      <c r="C185" s="5" t="s">
        <v>89</v>
      </c>
      <c r="D185" s="6" t="s">
        <v>44</v>
      </c>
      <c r="E185" s="5" t="s">
        <v>424</v>
      </c>
      <c r="F185" s="5" t="s">
        <v>425</v>
      </c>
      <c r="G185" s="5">
        <v>2002</v>
      </c>
      <c r="H185" s="11" t="s">
        <v>96</v>
      </c>
      <c r="I185" s="11">
        <v>5</v>
      </c>
      <c r="J185" s="11">
        <v>24</v>
      </c>
      <c r="K185" s="11">
        <v>47</v>
      </c>
      <c r="O185" s="25" t="s">
        <v>23</v>
      </c>
      <c r="P185" s="5" t="s">
        <v>34</v>
      </c>
      <c r="Q185" s="5" t="s">
        <v>50</v>
      </c>
      <c r="R185" s="6" t="s">
        <v>44</v>
      </c>
      <c r="S185" s="5" t="s">
        <v>386</v>
      </c>
      <c r="T185" s="5" t="s">
        <v>387</v>
      </c>
      <c r="U185" s="5">
        <v>2002</v>
      </c>
      <c r="V185" s="11">
        <v>17</v>
      </c>
      <c r="W185" s="11">
        <v>128</v>
      </c>
      <c r="X185" s="11">
        <v>253</v>
      </c>
      <c r="Y185" s="26">
        <v>240</v>
      </c>
      <c r="Z185" s="10">
        <f t="shared" si="26"/>
        <v>638</v>
      </c>
      <c r="AA185" s="27">
        <f t="shared" si="32"/>
        <v>-40135.887717335972</v>
      </c>
      <c r="AB185" s="10">
        <f t="shared" si="33"/>
        <v>-1089396.3164195751</v>
      </c>
      <c r="AC185" s="10">
        <f t="shared" si="34"/>
        <v>-1693.7078888246667</v>
      </c>
      <c r="AD185" s="28">
        <f t="shared" si="35"/>
        <v>-94314.812918351512</v>
      </c>
      <c r="AF185" s="27">
        <f>IF(V185 &lt;&gt; "-", (V185-V$1883)^4, "-")</f>
        <v>1374180.6558359363</v>
      </c>
      <c r="AG185" s="10">
        <f>(W185-W$1883)^4</f>
        <v>112093699.64907221</v>
      </c>
      <c r="AH185" s="10">
        <f>(X185-X$1883)^4</f>
        <v>20189.149026991861</v>
      </c>
      <c r="AI185" s="28">
        <f>(Y185-Y$1883)^4</f>
        <v>4293121.8015197804</v>
      </c>
      <c r="AK185" s="27">
        <f t="shared" si="27"/>
        <v>26.645768025078372</v>
      </c>
      <c r="AL185" s="10">
        <f t="shared" si="28"/>
        <v>200.6269592476489</v>
      </c>
      <c r="AM185" s="10">
        <f t="shared" si="29"/>
        <v>396.55172413793105</v>
      </c>
      <c r="AN185" s="28">
        <f t="shared" si="30"/>
        <v>376.1755485893417</v>
      </c>
      <c r="AP185" s="56">
        <f t="shared" si="31"/>
        <v>1.9765625</v>
      </c>
    </row>
    <row r="186" spans="1:42" ht="15" customHeight="1">
      <c r="A186" s="5" t="s">
        <v>23</v>
      </c>
      <c r="B186" s="5" t="s">
        <v>34</v>
      </c>
      <c r="C186" s="5" t="s">
        <v>89</v>
      </c>
      <c r="D186" s="6" t="s">
        <v>44</v>
      </c>
      <c r="E186" s="5" t="s">
        <v>426</v>
      </c>
      <c r="F186" s="5" t="s">
        <v>427</v>
      </c>
      <c r="G186" s="5">
        <v>2002</v>
      </c>
      <c r="H186" s="11" t="s">
        <v>96</v>
      </c>
      <c r="I186" s="11">
        <v>8</v>
      </c>
      <c r="J186" s="11">
        <v>10</v>
      </c>
      <c r="K186" s="11">
        <v>24</v>
      </c>
      <c r="O186" s="25" t="s">
        <v>23</v>
      </c>
      <c r="P186" s="5" t="s">
        <v>34</v>
      </c>
      <c r="Q186" s="5" t="s">
        <v>50</v>
      </c>
      <c r="R186" s="6" t="s">
        <v>44</v>
      </c>
      <c r="S186" s="5" t="s">
        <v>388</v>
      </c>
      <c r="T186" s="5" t="s">
        <v>389</v>
      </c>
      <c r="U186" s="5">
        <v>2002</v>
      </c>
      <c r="V186" s="11">
        <v>43</v>
      </c>
      <c r="W186" s="11">
        <v>271</v>
      </c>
      <c r="X186" s="11">
        <v>646</v>
      </c>
      <c r="Y186" s="26">
        <v>565</v>
      </c>
      <c r="Z186" s="10">
        <f t="shared" si="26"/>
        <v>1525</v>
      </c>
      <c r="AA186" s="27">
        <f t="shared" si="32"/>
        <v>-559.11018965829612</v>
      </c>
      <c r="AB186" s="10">
        <f t="shared" si="33"/>
        <v>64504.147435188912</v>
      </c>
      <c r="AC186" s="10">
        <f t="shared" si="34"/>
        <v>55341148.116583705</v>
      </c>
      <c r="AD186" s="28">
        <f t="shared" si="35"/>
        <v>21830142.832890999</v>
      </c>
      <c r="AF186" s="27">
        <f>IF(V186 &lt;&gt; "-", (V186-V$1883)^4, "-")</f>
        <v>4606.063027030119</v>
      </c>
      <c r="AG186" s="10">
        <f>(W186-W$1883)^4</f>
        <v>2586923.1022617957</v>
      </c>
      <c r="AH186" s="10">
        <f>(X186-X$1883)^4</f>
        <v>21089399790.665024</v>
      </c>
      <c r="AI186" s="28">
        <f>(Y186-Y$1883)^4</f>
        <v>6101108799.1352777</v>
      </c>
      <c r="AK186" s="27">
        <f t="shared" si="27"/>
        <v>28.196721311475407</v>
      </c>
      <c r="AL186" s="10">
        <f t="shared" si="28"/>
        <v>177.70491803278688</v>
      </c>
      <c r="AM186" s="10">
        <f t="shared" si="29"/>
        <v>423.60655737704917</v>
      </c>
      <c r="AN186" s="28">
        <f t="shared" si="30"/>
        <v>370.49180327868851</v>
      </c>
      <c r="AP186" s="56">
        <f t="shared" si="31"/>
        <v>2.3837638376383765</v>
      </c>
    </row>
    <row r="187" spans="1:42" ht="15" customHeight="1">
      <c r="A187" s="5" t="s">
        <v>23</v>
      </c>
      <c r="B187" s="5" t="s">
        <v>34</v>
      </c>
      <c r="C187" s="5" t="s">
        <v>89</v>
      </c>
      <c r="D187" s="6" t="s">
        <v>44</v>
      </c>
      <c r="E187" s="5" t="s">
        <v>428</v>
      </c>
      <c r="F187" s="5" t="s">
        <v>429</v>
      </c>
      <c r="G187" s="5">
        <v>2002</v>
      </c>
      <c r="H187" s="11">
        <v>1</v>
      </c>
      <c r="I187" s="11">
        <v>22</v>
      </c>
      <c r="J187" s="11">
        <v>69</v>
      </c>
      <c r="K187" s="11">
        <v>73</v>
      </c>
      <c r="O187" s="25" t="s">
        <v>23</v>
      </c>
      <c r="P187" s="5" t="s">
        <v>34</v>
      </c>
      <c r="Q187" s="5" t="s">
        <v>50</v>
      </c>
      <c r="R187" s="6" t="s">
        <v>44</v>
      </c>
      <c r="S187" s="5" t="s">
        <v>390</v>
      </c>
      <c r="T187" s="5" t="s">
        <v>391</v>
      </c>
      <c r="U187" s="5">
        <v>2002</v>
      </c>
      <c r="V187" s="11">
        <v>13</v>
      </c>
      <c r="W187" s="11">
        <v>149</v>
      </c>
      <c r="X187" s="11">
        <v>207</v>
      </c>
      <c r="Y187" s="26">
        <v>295</v>
      </c>
      <c r="Z187" s="10">
        <f t="shared" si="26"/>
        <v>664</v>
      </c>
      <c r="AA187" s="27">
        <f t="shared" si="32"/>
        <v>-55910.375663325023</v>
      </c>
      <c r="AB187" s="10">
        <f t="shared" si="33"/>
        <v>-549257.55776237464</v>
      </c>
      <c r="AC187" s="10">
        <f t="shared" si="34"/>
        <v>-194306.65029992542</v>
      </c>
      <c r="AD187" s="28">
        <f t="shared" si="35"/>
        <v>852.22435587206905</v>
      </c>
      <c r="AF187" s="27">
        <f>IF(V187 &lt;&gt; "-", (V187-V$1883)^4, "-")</f>
        <v>2137912.2729463866</v>
      </c>
      <c r="AG187" s="10">
        <f>(W187-W$1883)^4</f>
        <v>44981581.640390456</v>
      </c>
      <c r="AH187" s="10">
        <f>(X187-X$1883)^4</f>
        <v>11254258.507596577</v>
      </c>
      <c r="AI187" s="28">
        <f>(Y187-Y$1883)^4</f>
        <v>8079.886417722144</v>
      </c>
      <c r="AK187" s="27">
        <f t="shared" si="27"/>
        <v>19.578313253012048</v>
      </c>
      <c r="AL187" s="10">
        <f t="shared" si="28"/>
        <v>224.39759036144576</v>
      </c>
      <c r="AM187" s="10">
        <f t="shared" si="29"/>
        <v>311.74698795180723</v>
      </c>
      <c r="AN187" s="28">
        <f t="shared" si="30"/>
        <v>444.2771084337349</v>
      </c>
      <c r="AP187" s="56">
        <f t="shared" si="31"/>
        <v>1.3892617449664431</v>
      </c>
    </row>
    <row r="188" spans="1:42" ht="15" customHeight="1">
      <c r="A188" s="5" t="s">
        <v>23</v>
      </c>
      <c r="B188" s="5" t="s">
        <v>34</v>
      </c>
      <c r="C188" s="5" t="s">
        <v>89</v>
      </c>
      <c r="D188" s="6" t="s">
        <v>44</v>
      </c>
      <c r="E188" s="5" t="s">
        <v>430</v>
      </c>
      <c r="F188" s="5" t="s">
        <v>431</v>
      </c>
      <c r="G188" s="5">
        <v>2002</v>
      </c>
      <c r="H188" s="11">
        <v>11</v>
      </c>
      <c r="I188" s="11">
        <v>99</v>
      </c>
      <c r="J188" s="11">
        <v>245</v>
      </c>
      <c r="K188" s="11">
        <v>258</v>
      </c>
      <c r="O188" s="25" t="s">
        <v>23</v>
      </c>
      <c r="P188" s="5" t="s">
        <v>34</v>
      </c>
      <c r="Q188" s="5" t="s">
        <v>50</v>
      </c>
      <c r="R188" s="6" t="s">
        <v>44</v>
      </c>
      <c r="S188" s="5" t="s">
        <v>392</v>
      </c>
      <c r="T188" s="5" t="s">
        <v>393</v>
      </c>
      <c r="U188" s="5">
        <v>2002</v>
      </c>
      <c r="V188" s="11">
        <v>18</v>
      </c>
      <c r="W188" s="11">
        <v>160</v>
      </c>
      <c r="X188" s="11">
        <v>197</v>
      </c>
      <c r="Y188" s="26">
        <v>269</v>
      </c>
      <c r="Z188" s="10">
        <f t="shared" si="26"/>
        <v>644</v>
      </c>
      <c r="AA188" s="27">
        <f t="shared" si="32"/>
        <v>-36720.838770077491</v>
      </c>
      <c r="AB188" s="10">
        <f t="shared" si="33"/>
        <v>-356329.10932579957</v>
      </c>
      <c r="AC188" s="10">
        <f t="shared" si="34"/>
        <v>-313324.77885510586</v>
      </c>
      <c r="AD188" s="28">
        <f t="shared" si="35"/>
        <v>-4507.7117495526936</v>
      </c>
      <c r="AF188" s="27">
        <f>IF(V188 &lt;&gt; "-", (V188-V$1883)^4, "-")</f>
        <v>1220534.679266341</v>
      </c>
      <c r="AG188" s="10">
        <f>(W188-W$1883)^4</f>
        <v>25262039.103632562</v>
      </c>
      <c r="AH188" s="10">
        <f>(X188-X$1883)^4</f>
        <v>21281046.912399396</v>
      </c>
      <c r="AI188" s="28">
        <f>(Y188-Y$1883)^4</f>
        <v>74463.169141126782</v>
      </c>
      <c r="AK188" s="27">
        <f t="shared" si="27"/>
        <v>27.950310559006212</v>
      </c>
      <c r="AL188" s="10">
        <f t="shared" si="28"/>
        <v>248.44720496894411</v>
      </c>
      <c r="AM188" s="10">
        <f t="shared" si="29"/>
        <v>305.9006211180124</v>
      </c>
      <c r="AN188" s="28">
        <f t="shared" si="30"/>
        <v>417.70186335403724</v>
      </c>
      <c r="AP188" s="56">
        <f t="shared" si="31"/>
        <v>1.23125</v>
      </c>
    </row>
    <row r="189" spans="1:42" ht="15" customHeight="1">
      <c r="A189" s="5" t="s">
        <v>23</v>
      </c>
      <c r="B189" s="5" t="s">
        <v>34</v>
      </c>
      <c r="C189" s="5" t="s">
        <v>89</v>
      </c>
      <c r="D189" s="6" t="s">
        <v>44</v>
      </c>
      <c r="E189" s="5" t="s">
        <v>432</v>
      </c>
      <c r="F189" s="5" t="s">
        <v>433</v>
      </c>
      <c r="G189" s="5">
        <v>2002</v>
      </c>
      <c r="H189" s="11">
        <v>4</v>
      </c>
      <c r="I189" s="11">
        <v>40</v>
      </c>
      <c r="J189" s="11">
        <v>138</v>
      </c>
      <c r="K189" s="11">
        <v>163</v>
      </c>
      <c r="O189" s="25" t="s">
        <v>23</v>
      </c>
      <c r="P189" s="5" t="s">
        <v>34</v>
      </c>
      <c r="Q189" s="5" t="s">
        <v>50</v>
      </c>
      <c r="R189" s="6" t="s">
        <v>44</v>
      </c>
      <c r="S189" s="5" t="s">
        <v>394</v>
      </c>
      <c r="T189" s="5" t="s">
        <v>395</v>
      </c>
      <c r="U189" s="5">
        <v>2002</v>
      </c>
      <c r="V189" s="11">
        <v>35</v>
      </c>
      <c r="W189" s="11">
        <v>239</v>
      </c>
      <c r="X189" s="11">
        <v>436</v>
      </c>
      <c r="Y189" s="26">
        <v>414</v>
      </c>
      <c r="Z189" s="10">
        <f t="shared" si="26"/>
        <v>1124</v>
      </c>
      <c r="AA189" s="27">
        <f t="shared" si="32"/>
        <v>-4281.6766680973597</v>
      </c>
      <c r="AB189" s="10">
        <f t="shared" si="33"/>
        <v>532.37769886019908</v>
      </c>
      <c r="AC189" s="10">
        <f t="shared" si="34"/>
        <v>5007224.2959877271</v>
      </c>
      <c r="AD189" s="28">
        <f t="shared" si="35"/>
        <v>2120880.0035361461</v>
      </c>
      <c r="AF189" s="27">
        <f>IF(V189 &lt;&gt; "-", (V189-V$1883)^4, "-")</f>
        <v>69526.733272419238</v>
      </c>
      <c r="AG189" s="10">
        <f>(W189-W$1883)^4</f>
        <v>4314.7914183123257</v>
      </c>
      <c r="AH189" s="10">
        <f>(X189-X$1883)^4</f>
        <v>856635486.1690228</v>
      </c>
      <c r="AI189" s="28">
        <f>(Y189-Y$1883)^4</f>
        <v>272492652.58222699</v>
      </c>
      <c r="AK189" s="27">
        <f t="shared" si="27"/>
        <v>31.138790035587188</v>
      </c>
      <c r="AL189" s="10">
        <f t="shared" si="28"/>
        <v>212.63345195729539</v>
      </c>
      <c r="AM189" s="10">
        <f t="shared" si="29"/>
        <v>387.90035587188612</v>
      </c>
      <c r="AN189" s="28">
        <f t="shared" si="30"/>
        <v>368.3274021352313</v>
      </c>
      <c r="AP189" s="56">
        <f t="shared" si="31"/>
        <v>1.8242677824267781</v>
      </c>
    </row>
    <row r="190" spans="1:42" ht="15" customHeight="1">
      <c r="A190" s="5" t="s">
        <v>23</v>
      </c>
      <c r="B190" s="5" t="s">
        <v>34</v>
      </c>
      <c r="C190" s="5" t="s">
        <v>89</v>
      </c>
      <c r="D190" s="6" t="s">
        <v>44</v>
      </c>
      <c r="E190" s="5" t="s">
        <v>434</v>
      </c>
      <c r="F190" s="5" t="s">
        <v>435</v>
      </c>
      <c r="G190" s="5">
        <v>2002</v>
      </c>
      <c r="H190" s="11" t="s">
        <v>96</v>
      </c>
      <c r="I190" s="11">
        <v>3</v>
      </c>
      <c r="J190" s="11">
        <v>10</v>
      </c>
      <c r="K190" s="11">
        <v>22</v>
      </c>
      <c r="O190" s="25" t="s">
        <v>23</v>
      </c>
      <c r="P190" s="5" t="s">
        <v>34</v>
      </c>
      <c r="Q190" s="5" t="s">
        <v>50</v>
      </c>
      <c r="R190" s="6" t="s">
        <v>44</v>
      </c>
      <c r="S190" s="5" t="s">
        <v>396</v>
      </c>
      <c r="T190" s="5" t="s">
        <v>397</v>
      </c>
      <c r="U190" s="5">
        <v>2002</v>
      </c>
      <c r="V190" s="11">
        <v>5</v>
      </c>
      <c r="W190" s="11">
        <v>62</v>
      </c>
      <c r="X190" s="11">
        <v>176</v>
      </c>
      <c r="Y190" s="26">
        <v>114</v>
      </c>
      <c r="Z190" s="10">
        <f t="shared" si="26"/>
        <v>357</v>
      </c>
      <c r="AA190" s="27">
        <f t="shared" si="32"/>
        <v>-98855.953908687909</v>
      </c>
      <c r="AB190" s="10">
        <f t="shared" si="33"/>
        <v>-4817838.7431039726</v>
      </c>
      <c r="AC190" s="10">
        <f t="shared" si="34"/>
        <v>-703071.78292879427</v>
      </c>
      <c r="AD190" s="28">
        <f t="shared" si="35"/>
        <v>-5045883.0166332638</v>
      </c>
      <c r="AF190" s="27">
        <f>IF(V190 &lt;&gt; "-", (V190-V$1883)^4, "-")</f>
        <v>4570921.6266198922</v>
      </c>
      <c r="AG190" s="10">
        <f>(W190-W$1883)^4</f>
        <v>813710049.44288135</v>
      </c>
      <c r="AH190" s="10">
        <f>(X190-X$1883)^4</f>
        <v>62517205.616107203</v>
      </c>
      <c r="AI190" s="28">
        <f>(Y190-Y$1883)^4</f>
        <v>865465121.15990627</v>
      </c>
      <c r="AK190" s="27">
        <f t="shared" si="27"/>
        <v>14.005602240896359</v>
      </c>
      <c r="AL190" s="10">
        <f t="shared" si="28"/>
        <v>173.66946778711483</v>
      </c>
      <c r="AM190" s="10">
        <f t="shared" si="29"/>
        <v>492.99719887955183</v>
      </c>
      <c r="AN190" s="28">
        <f t="shared" si="30"/>
        <v>319.32773109243698</v>
      </c>
      <c r="AP190" s="56">
        <f t="shared" si="31"/>
        <v>2.8387096774193554</v>
      </c>
    </row>
    <row r="191" spans="1:42" ht="15" customHeight="1">
      <c r="A191" s="5" t="s">
        <v>23</v>
      </c>
      <c r="B191" s="5" t="s">
        <v>34</v>
      </c>
      <c r="C191" s="5" t="s">
        <v>89</v>
      </c>
      <c r="D191" s="6" t="s">
        <v>44</v>
      </c>
      <c r="E191" s="5" t="s">
        <v>436</v>
      </c>
      <c r="F191" s="5" t="s">
        <v>437</v>
      </c>
      <c r="G191" s="5">
        <v>2002</v>
      </c>
      <c r="H191" s="11">
        <v>2</v>
      </c>
      <c r="I191" s="11">
        <v>14</v>
      </c>
      <c r="J191" s="11">
        <v>43</v>
      </c>
      <c r="K191" s="11">
        <v>90</v>
      </c>
      <c r="O191" s="25" t="s">
        <v>23</v>
      </c>
      <c r="P191" s="5" t="s">
        <v>34</v>
      </c>
      <c r="Q191" s="5" t="s">
        <v>50</v>
      </c>
      <c r="R191" s="6" t="s">
        <v>44</v>
      </c>
      <c r="S191" s="5" t="s">
        <v>398</v>
      </c>
      <c r="T191" s="5" t="s">
        <v>399</v>
      </c>
      <c r="U191" s="5">
        <v>2002</v>
      </c>
      <c r="V191" s="11">
        <v>1</v>
      </c>
      <c r="W191" s="11">
        <v>19</v>
      </c>
      <c r="X191" s="11">
        <v>93</v>
      </c>
      <c r="Y191" s="26">
        <v>100</v>
      </c>
      <c r="Z191" s="10">
        <f t="shared" si="26"/>
        <v>213</v>
      </c>
      <c r="AA191" s="27">
        <f t="shared" si="32"/>
        <v>-126795.04420806172</v>
      </c>
      <c r="AB191" s="10">
        <f t="shared" si="33"/>
        <v>-9514010.4996968526</v>
      </c>
      <c r="AC191" s="10">
        <f t="shared" si="34"/>
        <v>-5081359.0466771973</v>
      </c>
      <c r="AD191" s="28">
        <f t="shared" si="35"/>
        <v>-6385069.3451010296</v>
      </c>
      <c r="AF191" s="27">
        <f>IF(V191 &lt;&gt; "-", (V191-V$1883)^4, "-")</f>
        <v>6369955.1216190513</v>
      </c>
      <c r="AG191" s="10">
        <f>(W191-W$1883)^4</f>
        <v>2015973575.015008</v>
      </c>
      <c r="AH191" s="10">
        <f>(X191-X$1883)^4</f>
        <v>873587700.30233312</v>
      </c>
      <c r="AI191" s="28">
        <f>(Y191-Y$1883)^4</f>
        <v>1184552074.6770968</v>
      </c>
      <c r="AK191" s="27">
        <f t="shared" si="27"/>
        <v>4.694835680751174</v>
      </c>
      <c r="AL191" s="10">
        <f t="shared" si="28"/>
        <v>89.201877934272304</v>
      </c>
      <c r="AM191" s="10">
        <f t="shared" si="29"/>
        <v>436.61971830985914</v>
      </c>
      <c r="AN191" s="28">
        <f t="shared" si="30"/>
        <v>469.48356807511738</v>
      </c>
      <c r="AP191" s="56">
        <f t="shared" si="31"/>
        <v>4.8947368421052628</v>
      </c>
    </row>
    <row r="192" spans="1:42" ht="15" customHeight="1">
      <c r="A192" s="5" t="s">
        <v>23</v>
      </c>
      <c r="B192" s="5" t="s">
        <v>34</v>
      </c>
      <c r="C192" s="5" t="s">
        <v>89</v>
      </c>
      <c r="D192" s="6" t="s">
        <v>44</v>
      </c>
      <c r="E192" s="5" t="s">
        <v>438</v>
      </c>
      <c r="F192" s="5" t="s">
        <v>439</v>
      </c>
      <c r="G192" s="5">
        <v>2002</v>
      </c>
      <c r="H192" s="11">
        <v>32</v>
      </c>
      <c r="I192" s="11">
        <v>128</v>
      </c>
      <c r="J192" s="11">
        <v>184</v>
      </c>
      <c r="K192" s="11">
        <v>212</v>
      </c>
      <c r="O192" s="25" t="s">
        <v>23</v>
      </c>
      <c r="P192" s="5" t="s">
        <v>34</v>
      </c>
      <c r="Q192" s="5" t="s">
        <v>29</v>
      </c>
      <c r="R192" s="6" t="s">
        <v>44</v>
      </c>
      <c r="S192" s="5" t="s">
        <v>401</v>
      </c>
      <c r="T192" s="5" t="s">
        <v>402</v>
      </c>
      <c r="U192" s="5">
        <v>2002</v>
      </c>
      <c r="V192" s="11">
        <v>9</v>
      </c>
      <c r="W192" s="11">
        <v>49</v>
      </c>
      <c r="X192" s="11">
        <v>145</v>
      </c>
      <c r="Y192" s="26">
        <v>224</v>
      </c>
      <c r="Z192" s="10">
        <f t="shared" si="26"/>
        <v>427</v>
      </c>
      <c r="AA192" s="27">
        <f t="shared" si="32"/>
        <v>-75355.731060442326</v>
      </c>
      <c r="AB192" s="10">
        <f t="shared" si="33"/>
        <v>-6018164.1644204315</v>
      </c>
      <c r="AC192" s="10">
        <f t="shared" si="34"/>
        <v>-1724550.1495902431</v>
      </c>
      <c r="AD192" s="28">
        <f t="shared" si="35"/>
        <v>-232824.73196201588</v>
      </c>
      <c r="AF192" s="27">
        <f>IF(V192 &lt;&gt; "-", (V192-V$1883)^4, "-")</f>
        <v>3182890.6368016875</v>
      </c>
      <c r="AG192" s="10">
        <f>(W192-W$1883)^4</f>
        <v>1094675438.336951</v>
      </c>
      <c r="AH192" s="10">
        <f>(X192-X$1883)^4</f>
        <v>206808207.68061754</v>
      </c>
      <c r="AI192" s="28">
        <f>(Y192-Y$1883)^4</f>
        <v>14323159.083110303</v>
      </c>
      <c r="AK192" s="27">
        <f t="shared" si="27"/>
        <v>21.07728337236534</v>
      </c>
      <c r="AL192" s="10">
        <f t="shared" si="28"/>
        <v>114.75409836065575</v>
      </c>
      <c r="AM192" s="10">
        <f t="shared" si="29"/>
        <v>339.57845433255267</v>
      </c>
      <c r="AN192" s="28">
        <f t="shared" si="30"/>
        <v>524.5901639344263</v>
      </c>
      <c r="AP192" s="56">
        <f t="shared" si="31"/>
        <v>2.9591836734693873</v>
      </c>
    </row>
    <row r="193" spans="1:42" ht="15" customHeight="1">
      <c r="A193" s="5" t="s">
        <v>23</v>
      </c>
      <c r="B193" s="5" t="s">
        <v>34</v>
      </c>
      <c r="C193" s="5" t="s">
        <v>89</v>
      </c>
      <c r="D193" s="6" t="s">
        <v>44</v>
      </c>
      <c r="E193" s="5" t="s">
        <v>440</v>
      </c>
      <c r="F193" s="5" t="s">
        <v>441</v>
      </c>
      <c r="G193" s="5">
        <v>2002</v>
      </c>
      <c r="H193" s="11">
        <v>6</v>
      </c>
      <c r="I193" s="11">
        <v>49</v>
      </c>
      <c r="J193" s="11">
        <v>83</v>
      </c>
      <c r="K193" s="11">
        <v>89</v>
      </c>
      <c r="O193" s="25" t="s">
        <v>23</v>
      </c>
      <c r="P193" s="5" t="s">
        <v>34</v>
      </c>
      <c r="Q193" s="5" t="s">
        <v>29</v>
      </c>
      <c r="R193" s="6" t="s">
        <v>44</v>
      </c>
      <c r="S193" s="5" t="s">
        <v>403</v>
      </c>
      <c r="T193" s="5" t="s">
        <v>404</v>
      </c>
      <c r="U193" s="5">
        <v>2002</v>
      </c>
      <c r="V193" s="11">
        <v>6</v>
      </c>
      <c r="W193" s="11">
        <v>44</v>
      </c>
      <c r="X193" s="11">
        <v>74</v>
      </c>
      <c r="Y193" s="26">
        <v>77</v>
      </c>
      <c r="Z193" s="10">
        <f t="shared" si="26"/>
        <v>201</v>
      </c>
      <c r="AA193" s="27">
        <f t="shared" si="32"/>
        <v>-92579.75437308324</v>
      </c>
      <c r="AB193" s="10">
        <f t="shared" si="33"/>
        <v>-6528219.5038485853</v>
      </c>
      <c r="AC193" s="10">
        <f t="shared" si="34"/>
        <v>-6959128.9752445836</v>
      </c>
      <c r="AD193" s="28">
        <f t="shared" si="35"/>
        <v>-9066450.3353146967</v>
      </c>
      <c r="AF193" s="27">
        <f>IF(V193 &lt;&gt; "-", (V193-V$1883)^4, "-")</f>
        <v>4188141.6864615814</v>
      </c>
      <c r="AG193" s="10">
        <f>(W193-W$1883)^4</f>
        <v>1220093176.2086737</v>
      </c>
      <c r="AH193" s="10">
        <f>(X193-X$1883)^4</f>
        <v>1328637524.3524163</v>
      </c>
      <c r="AI193" s="28">
        <f>(Y193-Y$1883)^4</f>
        <v>1890527718.1254413</v>
      </c>
      <c r="AK193" s="27">
        <f t="shared" si="27"/>
        <v>29.850746268656717</v>
      </c>
      <c r="AL193" s="10">
        <f t="shared" si="28"/>
        <v>218.90547263681592</v>
      </c>
      <c r="AM193" s="10">
        <f t="shared" si="29"/>
        <v>368.15920398009951</v>
      </c>
      <c r="AN193" s="28">
        <f t="shared" si="30"/>
        <v>383.08457711442782</v>
      </c>
      <c r="AP193" s="56">
        <f t="shared" si="31"/>
        <v>1.6818181818181819</v>
      </c>
    </row>
    <row r="194" spans="1:42" ht="15" customHeight="1">
      <c r="A194" s="5" t="s">
        <v>23</v>
      </c>
      <c r="B194" s="5" t="s">
        <v>34</v>
      </c>
      <c r="C194" s="5" t="s">
        <v>89</v>
      </c>
      <c r="D194" s="6" t="s">
        <v>44</v>
      </c>
      <c r="E194" s="5" t="s">
        <v>442</v>
      </c>
      <c r="F194" s="5" t="s">
        <v>443</v>
      </c>
      <c r="G194" s="5">
        <v>2002</v>
      </c>
      <c r="H194" s="11">
        <v>1</v>
      </c>
      <c r="I194" s="11">
        <v>15</v>
      </c>
      <c r="J194" s="11">
        <v>18</v>
      </c>
      <c r="K194" s="11">
        <v>32</v>
      </c>
      <c r="O194" s="25" t="s">
        <v>23</v>
      </c>
      <c r="P194" s="5" t="s">
        <v>34</v>
      </c>
      <c r="Q194" s="5" t="s">
        <v>29</v>
      </c>
      <c r="R194" s="6" t="s">
        <v>44</v>
      </c>
      <c r="S194" s="5" t="s">
        <v>405</v>
      </c>
      <c r="T194" s="5" t="s">
        <v>406</v>
      </c>
      <c r="U194" s="5">
        <v>2002</v>
      </c>
      <c r="V194" s="11">
        <v>88</v>
      </c>
      <c r="W194" s="11">
        <v>531</v>
      </c>
      <c r="X194" s="11">
        <v>651</v>
      </c>
      <c r="Y194" s="26">
        <v>689</v>
      </c>
      <c r="Z194" s="10">
        <f t="shared" si="26"/>
        <v>1959</v>
      </c>
      <c r="AA194" s="27">
        <f t="shared" si="32"/>
        <v>49680.986534658754</v>
      </c>
      <c r="AB194" s="10">
        <f t="shared" si="33"/>
        <v>27028294.032711595</v>
      </c>
      <c r="AC194" s="10">
        <f t="shared" si="34"/>
        <v>57548182.58671172</v>
      </c>
      <c r="AD194" s="28">
        <f t="shared" si="35"/>
        <v>65685432.812372349</v>
      </c>
      <c r="AF194" s="27">
        <f>IF(V194 &lt;&gt; "-", (V194-V$1883)^4, "-")</f>
        <v>1826362.3608283659</v>
      </c>
      <c r="AG194" s="10">
        <f>(W194-W$1883)^4</f>
        <v>8111319589.2968397</v>
      </c>
      <c r="AH194" s="10">
        <f>(X194-X$1883)^4</f>
        <v>22218197202.720261</v>
      </c>
      <c r="AI194" s="28">
        <f>(Y194-Y$1883)^4</f>
        <v>26502820054.678234</v>
      </c>
      <c r="AK194" s="27">
        <f t="shared" si="27"/>
        <v>44.920877998979073</v>
      </c>
      <c r="AL194" s="10">
        <f t="shared" si="28"/>
        <v>271.05666156202147</v>
      </c>
      <c r="AM194" s="10">
        <f t="shared" si="29"/>
        <v>332.31240428790198</v>
      </c>
      <c r="AN194" s="28">
        <f t="shared" si="30"/>
        <v>351.71005615109749</v>
      </c>
      <c r="AP194" s="56">
        <f t="shared" si="31"/>
        <v>1.2259887005649717</v>
      </c>
    </row>
    <row r="195" spans="1:42" ht="15" customHeight="1">
      <c r="A195" s="5" t="s">
        <v>23</v>
      </c>
      <c r="B195" s="5" t="s">
        <v>34</v>
      </c>
      <c r="C195" s="5" t="s">
        <v>89</v>
      </c>
      <c r="D195" s="6" t="s">
        <v>44</v>
      </c>
      <c r="E195" s="5" t="s">
        <v>444</v>
      </c>
      <c r="F195" s="5" t="s">
        <v>445</v>
      </c>
      <c r="G195" s="5">
        <v>2002</v>
      </c>
      <c r="H195" s="11">
        <v>13</v>
      </c>
      <c r="I195" s="11">
        <v>92</v>
      </c>
      <c r="J195" s="11">
        <v>118</v>
      </c>
      <c r="K195" s="11">
        <v>176</v>
      </c>
      <c r="O195" s="25" t="s">
        <v>23</v>
      </c>
      <c r="P195" s="5" t="s">
        <v>34</v>
      </c>
      <c r="Q195" s="5" t="s">
        <v>29</v>
      </c>
      <c r="R195" s="6" t="s">
        <v>44</v>
      </c>
      <c r="S195" s="5" t="s">
        <v>407</v>
      </c>
      <c r="T195" s="5" t="s">
        <v>408</v>
      </c>
      <c r="U195" s="5">
        <v>2002</v>
      </c>
      <c r="V195" s="11">
        <v>20</v>
      </c>
      <c r="W195" s="11">
        <v>107</v>
      </c>
      <c r="X195" s="11">
        <v>157</v>
      </c>
      <c r="Y195" s="26">
        <v>195</v>
      </c>
      <c r="Z195" s="10">
        <f t="shared" si="26"/>
        <v>479</v>
      </c>
      <c r="AA195" s="27">
        <f t="shared" si="32"/>
        <v>-30483.028522647091</v>
      </c>
      <c r="AB195" s="10">
        <f t="shared" si="33"/>
        <v>-1901795.8903567961</v>
      </c>
      <c r="AC195" s="10">
        <f t="shared" si="34"/>
        <v>-1256917.8279692512</v>
      </c>
      <c r="AD195" s="28">
        <f t="shared" si="35"/>
        <v>-741686.08732650045</v>
      </c>
      <c r="AF195" s="27">
        <f>IF(V195 &lt;&gt; "-", (V195-V$1883)^4, "-")</f>
        <v>952235.0213372974</v>
      </c>
      <c r="AG195" s="10">
        <f>(W195-W$1883)^4</f>
        <v>235623465.62671965</v>
      </c>
      <c r="AH195" s="10">
        <f>(X195-X$1883)^4</f>
        <v>135646684.04728827</v>
      </c>
      <c r="AI195" s="28">
        <f>(Y195-Y$1883)^4</f>
        <v>67136728.803484455</v>
      </c>
      <c r="AK195" s="27">
        <f t="shared" si="27"/>
        <v>41.753653444676409</v>
      </c>
      <c r="AL195" s="10">
        <f t="shared" si="28"/>
        <v>223.38204592901877</v>
      </c>
      <c r="AM195" s="10">
        <f t="shared" si="29"/>
        <v>327.7661795407098</v>
      </c>
      <c r="AN195" s="28">
        <f t="shared" si="30"/>
        <v>407.09812108559498</v>
      </c>
      <c r="AP195" s="56">
        <f t="shared" si="31"/>
        <v>1.4672897196261683</v>
      </c>
    </row>
    <row r="196" spans="1:42" ht="15" customHeight="1">
      <c r="A196" s="5" t="s">
        <v>23</v>
      </c>
      <c r="B196" s="5" t="s">
        <v>34</v>
      </c>
      <c r="C196" s="5" t="s">
        <v>89</v>
      </c>
      <c r="D196" s="6" t="s">
        <v>44</v>
      </c>
      <c r="E196" s="5" t="s">
        <v>446</v>
      </c>
      <c r="F196" s="5" t="s">
        <v>447</v>
      </c>
      <c r="G196" s="5">
        <v>2002</v>
      </c>
      <c r="H196" s="11">
        <v>21</v>
      </c>
      <c r="I196" s="11">
        <v>105</v>
      </c>
      <c r="J196" s="11">
        <v>192</v>
      </c>
      <c r="K196" s="11">
        <v>351</v>
      </c>
      <c r="O196" s="25" t="s">
        <v>23</v>
      </c>
      <c r="P196" s="5" t="s">
        <v>34</v>
      </c>
      <c r="Q196" s="5" t="s">
        <v>29</v>
      </c>
      <c r="R196" s="6" t="s">
        <v>44</v>
      </c>
      <c r="S196" s="5" t="s">
        <v>409</v>
      </c>
      <c r="T196" s="5" t="s">
        <v>410</v>
      </c>
      <c r="U196" s="5">
        <v>2002</v>
      </c>
      <c r="V196" s="11">
        <v>3</v>
      </c>
      <c r="W196" s="11">
        <v>31</v>
      </c>
      <c r="X196" s="11">
        <v>77</v>
      </c>
      <c r="Y196" s="26">
        <v>90</v>
      </c>
      <c r="Z196" s="10">
        <f t="shared" si="26"/>
        <v>201</v>
      </c>
      <c r="AA196" s="27">
        <f t="shared" si="32"/>
        <v>-112246.64062698378</v>
      </c>
      <c r="AB196" s="10">
        <f t="shared" si="33"/>
        <v>-7987435.8475585245</v>
      </c>
      <c r="AC196" s="10">
        <f t="shared" si="34"/>
        <v>-6636202.4936859747</v>
      </c>
      <c r="AD196" s="28">
        <f t="shared" si="35"/>
        <v>-7474244.7328160321</v>
      </c>
      <c r="AF196" s="27">
        <f>IF(V196 &lt;&gt; "-", (V196-V$1883)^4, "-")</f>
        <v>5414576.1935207229</v>
      </c>
      <c r="AG196" s="10">
        <f>(W196-W$1883)^4</f>
        <v>1596650436.6436939</v>
      </c>
      <c r="AH196" s="10">
        <f>(X196-X$1883)^4</f>
        <v>1247075764.2236469</v>
      </c>
      <c r="AI196" s="28">
        <f>(Y196-Y$1883)^4</f>
        <v>1461357318.1117611</v>
      </c>
      <c r="AK196" s="27">
        <f t="shared" si="27"/>
        <v>14.925373134328359</v>
      </c>
      <c r="AL196" s="10">
        <f t="shared" si="28"/>
        <v>154.22885572139302</v>
      </c>
      <c r="AM196" s="10">
        <f t="shared" si="29"/>
        <v>383.08457711442782</v>
      </c>
      <c r="AN196" s="28">
        <f t="shared" si="30"/>
        <v>447.76119402985074</v>
      </c>
      <c r="AP196" s="56">
        <f t="shared" si="31"/>
        <v>2.4838709677419355</v>
      </c>
    </row>
    <row r="197" spans="1:42" ht="15" customHeight="1">
      <c r="A197" s="5" t="s">
        <v>23</v>
      </c>
      <c r="B197" s="5" t="s">
        <v>34</v>
      </c>
      <c r="C197" s="5" t="s">
        <v>89</v>
      </c>
      <c r="D197" s="6" t="s">
        <v>44</v>
      </c>
      <c r="E197" s="5" t="s">
        <v>448</v>
      </c>
      <c r="F197" s="5" t="s">
        <v>449</v>
      </c>
      <c r="G197" s="5">
        <v>2002</v>
      </c>
      <c r="H197" s="11">
        <v>90</v>
      </c>
      <c r="I197" s="11">
        <v>475</v>
      </c>
      <c r="J197" s="11">
        <v>392</v>
      </c>
      <c r="K197" s="11">
        <v>388</v>
      </c>
      <c r="O197" s="25" t="s">
        <v>23</v>
      </c>
      <c r="P197" s="5" t="s">
        <v>34</v>
      </c>
      <c r="Q197" s="5" t="s">
        <v>29</v>
      </c>
      <c r="R197" s="6" t="s">
        <v>44</v>
      </c>
      <c r="S197" s="5" t="s">
        <v>411</v>
      </c>
      <c r="T197" s="5" t="s">
        <v>412</v>
      </c>
      <c r="U197" s="5">
        <v>2002</v>
      </c>
      <c r="V197" s="11">
        <v>10</v>
      </c>
      <c r="W197" s="11">
        <v>97</v>
      </c>
      <c r="X197" s="11">
        <v>90</v>
      </c>
      <c r="Y197" s="26">
        <v>84</v>
      </c>
      <c r="Z197" s="10">
        <f t="shared" si="26"/>
        <v>281</v>
      </c>
      <c r="AA197" s="27">
        <f t="shared" si="32"/>
        <v>-70129.248387619737</v>
      </c>
      <c r="AB197" s="10">
        <f t="shared" si="33"/>
        <v>-2400465.407126002</v>
      </c>
      <c r="AC197" s="10">
        <f t="shared" si="34"/>
        <v>-5352036.5425609211</v>
      </c>
      <c r="AD197" s="28">
        <f t="shared" si="35"/>
        <v>-8183675.4552545305</v>
      </c>
      <c r="AF197" s="27">
        <f>IF(V197 &lt;&gt; "-", (V197-V$1883)^4, "-")</f>
        <v>2892004.1543107955</v>
      </c>
      <c r="AG197" s="10">
        <f>(W197-W$1883)^4</f>
        <v>321410901.08863568</v>
      </c>
      <c r="AH197" s="10">
        <f>(X197-X$1883)^4</f>
        <v>936178709.1529479</v>
      </c>
      <c r="AI197" s="28">
        <f>(Y197-Y$1883)^4</f>
        <v>1649166600.1338935</v>
      </c>
      <c r="AK197" s="27">
        <f t="shared" si="27"/>
        <v>35.587188612099645</v>
      </c>
      <c r="AL197" s="10">
        <f t="shared" si="28"/>
        <v>345.19572953736656</v>
      </c>
      <c r="AM197" s="10">
        <f t="shared" si="29"/>
        <v>320.28469750889684</v>
      </c>
      <c r="AN197" s="28">
        <f t="shared" si="30"/>
        <v>298.93238434163698</v>
      </c>
      <c r="AP197" s="56">
        <f t="shared" si="31"/>
        <v>0.9278350515463919</v>
      </c>
    </row>
    <row r="198" spans="1:42" ht="15" customHeight="1">
      <c r="A198" s="5" t="s">
        <v>23</v>
      </c>
      <c r="B198" s="5" t="s">
        <v>34</v>
      </c>
      <c r="C198" s="5" t="s">
        <v>89</v>
      </c>
      <c r="D198" s="6" t="s">
        <v>44</v>
      </c>
      <c r="E198" s="5" t="s">
        <v>450</v>
      </c>
      <c r="F198" s="5" t="s">
        <v>451</v>
      </c>
      <c r="G198" s="5">
        <v>2002</v>
      </c>
      <c r="H198" s="11">
        <v>24</v>
      </c>
      <c r="I198" s="11">
        <v>158</v>
      </c>
      <c r="J198" s="11">
        <v>235</v>
      </c>
      <c r="K198" s="11">
        <v>290</v>
      </c>
      <c r="O198" s="25" t="s">
        <v>23</v>
      </c>
      <c r="P198" s="5" t="s">
        <v>34</v>
      </c>
      <c r="Q198" s="5" t="s">
        <v>29</v>
      </c>
      <c r="R198" s="6" t="s">
        <v>44</v>
      </c>
      <c r="S198" s="5" t="s">
        <v>413</v>
      </c>
      <c r="T198" s="5" t="s">
        <v>414</v>
      </c>
      <c r="U198" s="5">
        <v>2002</v>
      </c>
      <c r="V198" s="11">
        <v>23</v>
      </c>
      <c r="W198" s="11">
        <v>185</v>
      </c>
      <c r="X198" s="11">
        <v>277</v>
      </c>
      <c r="Y198" s="26">
        <v>272</v>
      </c>
      <c r="Z198" s="10">
        <f t="shared" si="26"/>
        <v>757</v>
      </c>
      <c r="AA198" s="27">
        <f t="shared" si="32"/>
        <v>-22517.03226921786</v>
      </c>
      <c r="AB198" s="10">
        <f t="shared" si="33"/>
        <v>-96672.521328038871</v>
      </c>
      <c r="AC198" s="10">
        <f t="shared" si="34"/>
        <v>1762.7518847521819</v>
      </c>
      <c r="AD198" s="28">
        <f t="shared" si="35"/>
        <v>-2470.8117829665443</v>
      </c>
      <c r="AF198" s="27">
        <f>IF(V198 &lt;&gt; "-", (V198-V$1883)^4, "-")</f>
        <v>635840.51952736743</v>
      </c>
      <c r="AG198" s="10">
        <f>(W198-W$1883)^4</f>
        <v>4436808.9418781502</v>
      </c>
      <c r="AH198" s="10">
        <f>(X198-X$1883)^4</f>
        <v>21293.885620407964</v>
      </c>
      <c r="AI198" s="28">
        <f>(Y198-Y$1883)^4</f>
        <v>33403.057285291965</v>
      </c>
      <c r="AK198" s="27">
        <f t="shared" si="27"/>
        <v>30.383091149273447</v>
      </c>
      <c r="AL198" s="10">
        <f t="shared" si="28"/>
        <v>244.38573315719947</v>
      </c>
      <c r="AM198" s="10">
        <f t="shared" si="29"/>
        <v>365.91809775429323</v>
      </c>
      <c r="AN198" s="28">
        <f t="shared" si="30"/>
        <v>359.31307793923384</v>
      </c>
      <c r="AP198" s="56">
        <f t="shared" si="31"/>
        <v>1.4972972972972971</v>
      </c>
    </row>
    <row r="199" spans="1:42" ht="15" customHeight="1">
      <c r="A199" s="5" t="s">
        <v>23</v>
      </c>
      <c r="B199" s="5" t="s">
        <v>34</v>
      </c>
      <c r="C199" s="5" t="s">
        <v>89</v>
      </c>
      <c r="D199" s="6" t="s">
        <v>44</v>
      </c>
      <c r="E199" s="5" t="s">
        <v>452</v>
      </c>
      <c r="F199" s="5" t="s">
        <v>453</v>
      </c>
      <c r="G199" s="5">
        <v>2002</v>
      </c>
      <c r="H199" s="11">
        <v>11</v>
      </c>
      <c r="I199" s="11">
        <v>86</v>
      </c>
      <c r="J199" s="11">
        <v>223</v>
      </c>
      <c r="K199" s="11">
        <v>262</v>
      </c>
      <c r="O199" s="25" t="s">
        <v>23</v>
      </c>
      <c r="P199" s="5" t="s">
        <v>34</v>
      </c>
      <c r="Q199" s="5" t="s">
        <v>89</v>
      </c>
      <c r="R199" s="6" t="s">
        <v>44</v>
      </c>
      <c r="S199" s="5" t="s">
        <v>416</v>
      </c>
      <c r="T199" s="5" t="s">
        <v>417</v>
      </c>
      <c r="U199" s="5">
        <v>2002</v>
      </c>
      <c r="V199" s="11">
        <v>1</v>
      </c>
      <c r="W199" s="11">
        <v>4</v>
      </c>
      <c r="X199" s="11">
        <v>30</v>
      </c>
      <c r="Y199" s="26">
        <v>62</v>
      </c>
      <c r="Z199" s="10">
        <f t="shared" ref="Z199:Z262" si="36">IF(V199 &lt;&gt; "-", V199, 0) + IF(W199 &lt;&gt; "-", W199, 0) + IF(X199 &lt;&gt; "-", X199, 0) + IF(Y199 &lt;&gt; "-", Y199, 0)</f>
        <v>97</v>
      </c>
      <c r="AA199" s="27">
        <f t="shared" si="32"/>
        <v>-126795.04420806172</v>
      </c>
      <c r="AB199" s="10">
        <f t="shared" si="33"/>
        <v>-11680896.536171813</v>
      </c>
      <c r="AC199" s="10">
        <f t="shared" si="34"/>
        <v>-12964640.271183971</v>
      </c>
      <c r="AD199" s="28">
        <f t="shared" si="35"/>
        <v>-11167184.663806625</v>
      </c>
      <c r="AF199" s="27">
        <f>IF(V199 &lt;&gt; "-", (V199-V$1883)^4, "-")</f>
        <v>6369955.1216190513</v>
      </c>
      <c r="AG199" s="10">
        <f>(W199-W$1883)^4</f>
        <v>2650339868.1949453</v>
      </c>
      <c r="AH199" s="10">
        <f>(X199-X$1883)^4</f>
        <v>3045654448.2900085</v>
      </c>
      <c r="AI199" s="28">
        <f>(Y199-Y$1883)^4</f>
        <v>2496078639.4316707</v>
      </c>
      <c r="AK199" s="27">
        <f t="shared" ref="AK199:AK262" si="37">IF(V199 &lt;&gt; "-", (V199/$Z199)*1000, 0)</f>
        <v>10.309278350515465</v>
      </c>
      <c r="AL199" s="10">
        <f t="shared" ref="AL199:AL262" si="38">IF(W199 &lt;&gt; "-", (W199/$Z199)*1000, 0)</f>
        <v>41.237113402061858</v>
      </c>
      <c r="AM199" s="10">
        <f t="shared" ref="AM199:AM262" si="39">IF(X199 &lt;&gt; "-", (X199/$Z199)*1000, 0)</f>
        <v>309.27835051546396</v>
      </c>
      <c r="AN199" s="28">
        <f t="shared" ref="AN199:AN262" si="40">IF(Y199 &lt;&gt; "-", (Y199/$Z199)*1000, 0)</f>
        <v>639.17525773195871</v>
      </c>
      <c r="AP199" s="56">
        <f t="shared" ref="AP199:AP262" si="41">AM199/AL199</f>
        <v>7.5</v>
      </c>
    </row>
    <row r="200" spans="1:42" ht="15" customHeight="1">
      <c r="A200" s="5" t="s">
        <v>23</v>
      </c>
      <c r="B200" s="5" t="s">
        <v>34</v>
      </c>
      <c r="C200" s="5" t="s">
        <v>89</v>
      </c>
      <c r="D200" s="6" t="s">
        <v>44</v>
      </c>
      <c r="E200" s="5" t="s">
        <v>454</v>
      </c>
      <c r="F200" s="5" t="s">
        <v>455</v>
      </c>
      <c r="G200" s="5">
        <v>2002</v>
      </c>
      <c r="H200" s="11">
        <v>6</v>
      </c>
      <c r="I200" s="11">
        <v>28</v>
      </c>
      <c r="J200" s="11">
        <v>142</v>
      </c>
      <c r="K200" s="11">
        <v>179</v>
      </c>
      <c r="O200" s="25" t="s">
        <v>23</v>
      </c>
      <c r="P200" s="5" t="s">
        <v>34</v>
      </c>
      <c r="Q200" s="5" t="s">
        <v>89</v>
      </c>
      <c r="R200" s="6" t="s">
        <v>44</v>
      </c>
      <c r="S200" s="5" t="s">
        <v>418</v>
      </c>
      <c r="T200" s="5" t="s">
        <v>419</v>
      </c>
      <c r="U200" s="5">
        <v>2002</v>
      </c>
      <c r="V200" s="11">
        <v>3</v>
      </c>
      <c r="W200" s="11">
        <v>18</v>
      </c>
      <c r="X200" s="11">
        <v>28</v>
      </c>
      <c r="Y200" s="26">
        <v>69</v>
      </c>
      <c r="Z200" s="10">
        <f t="shared" si="36"/>
        <v>118</v>
      </c>
      <c r="AA200" s="27">
        <f t="shared" si="32"/>
        <v>-112246.64062698378</v>
      </c>
      <c r="AB200" s="10">
        <f t="shared" si="33"/>
        <v>-9649345.9685526416</v>
      </c>
      <c r="AC200" s="10">
        <f t="shared" si="34"/>
        <v>-13298592.001968132</v>
      </c>
      <c r="AD200" s="28">
        <f t="shared" si="35"/>
        <v>-10150522.774788186</v>
      </c>
      <c r="AF200" s="27">
        <f>IF(V200 &lt;&gt; "-", (V200-V$1883)^4, "-")</f>
        <v>5414576.1935207229</v>
      </c>
      <c r="AG200" s="10">
        <f>(W200-W$1883)^4</f>
        <v>2054299863.1610191</v>
      </c>
      <c r="AH200" s="10">
        <f>(X200-X$1883)^4</f>
        <v>3150703602.6611905</v>
      </c>
      <c r="AI200" s="28">
        <f>(Y200-Y$1883)^4</f>
        <v>2197781668.3677649</v>
      </c>
      <c r="AK200" s="27">
        <f t="shared" si="37"/>
        <v>25.423728813559325</v>
      </c>
      <c r="AL200" s="10">
        <f t="shared" si="38"/>
        <v>152.54237288135593</v>
      </c>
      <c r="AM200" s="10">
        <f t="shared" si="39"/>
        <v>237.28813559322035</v>
      </c>
      <c r="AN200" s="28">
        <f t="shared" si="40"/>
        <v>584.74576271186436</v>
      </c>
      <c r="AP200" s="56">
        <f t="shared" si="41"/>
        <v>1.5555555555555556</v>
      </c>
    </row>
    <row r="201" spans="1:42" ht="15" customHeight="1">
      <c r="A201" s="5" t="s">
        <v>23</v>
      </c>
      <c r="B201" s="5" t="s">
        <v>34</v>
      </c>
      <c r="C201" s="5" t="s">
        <v>89</v>
      </c>
      <c r="D201" s="6" t="s">
        <v>44</v>
      </c>
      <c r="E201" s="5" t="s">
        <v>456</v>
      </c>
      <c r="F201" s="5" t="s">
        <v>457</v>
      </c>
      <c r="G201" s="5">
        <v>2002</v>
      </c>
      <c r="H201" s="11">
        <v>23</v>
      </c>
      <c r="I201" s="11">
        <v>94</v>
      </c>
      <c r="J201" s="11">
        <v>153</v>
      </c>
      <c r="K201" s="11">
        <v>153</v>
      </c>
      <c r="O201" s="25" t="s">
        <v>23</v>
      </c>
      <c r="P201" s="5" t="s">
        <v>34</v>
      </c>
      <c r="Q201" s="5" t="s">
        <v>89</v>
      </c>
      <c r="R201" s="6" t="s">
        <v>44</v>
      </c>
      <c r="S201" s="5" t="s">
        <v>420</v>
      </c>
      <c r="T201" s="5" t="s">
        <v>421</v>
      </c>
      <c r="U201" s="5">
        <v>2002</v>
      </c>
      <c r="V201" s="11">
        <v>14</v>
      </c>
      <c r="W201" s="11">
        <v>55</v>
      </c>
      <c r="X201" s="11">
        <v>152</v>
      </c>
      <c r="Y201" s="26">
        <v>122</v>
      </c>
      <c r="Z201" s="10">
        <f t="shared" si="36"/>
        <v>343</v>
      </c>
      <c r="AA201" s="27">
        <f t="shared" si="32"/>
        <v>-51637.609853284492</v>
      </c>
      <c r="AB201" s="10">
        <f t="shared" si="33"/>
        <v>-5442047.0153929079</v>
      </c>
      <c r="AC201" s="10">
        <f t="shared" si="34"/>
        <v>-1439838.0192840295</v>
      </c>
      <c r="AD201" s="28">
        <f t="shared" si="35"/>
        <v>-4372251.7507309988</v>
      </c>
      <c r="AF201" s="27">
        <f>IF(V201 &lt;&gt; "-", (V201-V$1883)^4, "-")</f>
        <v>1922891.7783183996</v>
      </c>
      <c r="AG201" s="10">
        <f>(W201-W$1883)^4</f>
        <v>957230186.9245429</v>
      </c>
      <c r="AH201" s="10">
        <f>(X201-X$1883)^4</f>
        <v>162586637.49753386</v>
      </c>
      <c r="AI201" s="28">
        <f>(Y201-Y$1883)^4</f>
        <v>714946504.40140092</v>
      </c>
      <c r="AK201" s="27">
        <f t="shared" si="37"/>
        <v>40.816326530612244</v>
      </c>
      <c r="AL201" s="10">
        <f t="shared" si="38"/>
        <v>160.34985422740525</v>
      </c>
      <c r="AM201" s="10">
        <f t="shared" si="39"/>
        <v>443.14868804664724</v>
      </c>
      <c r="AN201" s="28">
        <f t="shared" si="40"/>
        <v>355.68513119533532</v>
      </c>
      <c r="AP201" s="56">
        <f t="shared" si="41"/>
        <v>2.7636363636363637</v>
      </c>
    </row>
    <row r="202" spans="1:42" ht="15" customHeight="1">
      <c r="A202" s="5" t="s">
        <v>23</v>
      </c>
      <c r="B202" s="5" t="s">
        <v>37</v>
      </c>
      <c r="C202" s="5" t="s">
        <v>24</v>
      </c>
      <c r="D202" s="6" t="s">
        <v>25</v>
      </c>
      <c r="E202" s="6" t="s">
        <v>26</v>
      </c>
      <c r="F202" s="5" t="s">
        <v>458</v>
      </c>
      <c r="G202" s="5">
        <v>2002</v>
      </c>
      <c r="H202" s="11">
        <v>8535</v>
      </c>
      <c r="I202" s="11">
        <v>35201</v>
      </c>
      <c r="J202" s="11">
        <v>28713</v>
      </c>
      <c r="K202" s="11">
        <v>32187</v>
      </c>
      <c r="O202" s="25" t="s">
        <v>23</v>
      </c>
      <c r="P202" s="5" t="s">
        <v>34</v>
      </c>
      <c r="Q202" s="5" t="s">
        <v>89</v>
      </c>
      <c r="R202" s="6" t="s">
        <v>44</v>
      </c>
      <c r="S202" s="5" t="s">
        <v>422</v>
      </c>
      <c r="T202" s="5" t="s">
        <v>423</v>
      </c>
      <c r="U202" s="5">
        <v>2002</v>
      </c>
      <c r="V202" s="11">
        <v>3</v>
      </c>
      <c r="W202" s="11">
        <v>22</v>
      </c>
      <c r="X202" s="11">
        <v>116</v>
      </c>
      <c r="Y202" s="26">
        <v>167</v>
      </c>
      <c r="Z202" s="10">
        <f t="shared" si="36"/>
        <v>308</v>
      </c>
      <c r="AA202" s="27">
        <f t="shared" si="32"/>
        <v>-112246.64062698378</v>
      </c>
      <c r="AB202" s="10">
        <f t="shared" si="33"/>
        <v>-9115608.3219087999</v>
      </c>
      <c r="AC202" s="10">
        <f t="shared" si="34"/>
        <v>-3302629.5515017803</v>
      </c>
      <c r="AD202" s="28">
        <f t="shared" si="35"/>
        <v>-1664809.7674854335</v>
      </c>
      <c r="AF202" s="27">
        <f>IF(V202 &lt;&gt; "-", (V202-V$1883)^4, "-")</f>
        <v>5414576.1935207229</v>
      </c>
      <c r="AG202" s="10">
        <f>(W202-W$1883)^4</f>
        <v>1904207223.4285433</v>
      </c>
      <c r="AH202" s="10">
        <f>(X202-X$1883)^4</f>
        <v>491827887.23544967</v>
      </c>
      <c r="AI202" s="28">
        <f>(Y202-Y$1883)^4</f>
        <v>197311691.78199396</v>
      </c>
      <c r="AK202" s="27">
        <f t="shared" si="37"/>
        <v>9.7402597402597397</v>
      </c>
      <c r="AL202" s="10">
        <f t="shared" si="38"/>
        <v>71.428571428571431</v>
      </c>
      <c r="AM202" s="10">
        <f t="shared" si="39"/>
        <v>376.62337662337666</v>
      </c>
      <c r="AN202" s="28">
        <f t="shared" si="40"/>
        <v>542.20779220779229</v>
      </c>
      <c r="AP202" s="56">
        <f t="shared" si="41"/>
        <v>5.2727272727272734</v>
      </c>
    </row>
    <row r="203" spans="1:42" ht="15" customHeight="1">
      <c r="A203" s="5" t="s">
        <v>23</v>
      </c>
      <c r="B203" s="5" t="s">
        <v>37</v>
      </c>
      <c r="C203" s="5" t="s">
        <v>28</v>
      </c>
      <c r="D203" s="6" t="s">
        <v>233</v>
      </c>
      <c r="E203" s="6" t="s">
        <v>26</v>
      </c>
      <c r="F203" s="5" t="s">
        <v>459</v>
      </c>
      <c r="G203" s="5">
        <v>2002</v>
      </c>
      <c r="H203" s="11">
        <v>585</v>
      </c>
      <c r="I203" s="11">
        <v>2841</v>
      </c>
      <c r="J203" s="11">
        <v>2828</v>
      </c>
      <c r="K203" s="11">
        <v>3520</v>
      </c>
      <c r="O203" s="25" t="s">
        <v>23</v>
      </c>
      <c r="P203" s="5" t="s">
        <v>34</v>
      </c>
      <c r="Q203" s="5" t="s">
        <v>89</v>
      </c>
      <c r="R203" s="6" t="s">
        <v>44</v>
      </c>
      <c r="S203" s="5" t="s">
        <v>424</v>
      </c>
      <c r="T203" s="5" t="s">
        <v>425</v>
      </c>
      <c r="U203" s="5">
        <v>2002</v>
      </c>
      <c r="V203" s="11" t="s">
        <v>96</v>
      </c>
      <c r="W203" s="11">
        <v>5</v>
      </c>
      <c r="X203" s="11">
        <v>24</v>
      </c>
      <c r="Y203" s="26">
        <v>47</v>
      </c>
      <c r="Z203" s="10">
        <f t="shared" si="36"/>
        <v>76</v>
      </c>
      <c r="AA203" s="27" t="str">
        <f t="shared" si="32"/>
        <v>-</v>
      </c>
      <c r="AB203" s="10">
        <f t="shared" si="33"/>
        <v>-11527131.866830941</v>
      </c>
      <c r="AC203" s="10">
        <f t="shared" si="34"/>
        <v>-13983601.709955174</v>
      </c>
      <c r="AD203" s="28">
        <f t="shared" si="35"/>
        <v>-13569669.725780569</v>
      </c>
      <c r="AF203" s="27" t="str">
        <f>IF(V203 &lt;&gt; "-", (V203-V$1883)^4, "-")</f>
        <v>-</v>
      </c>
      <c r="AG203" s="10">
        <f>(W203-W$1883)^4</f>
        <v>2603924264.1794276</v>
      </c>
      <c r="AH203" s="10">
        <f>(X203-X$1883)^4</f>
        <v>3368930570.5851655</v>
      </c>
      <c r="AI203" s="28">
        <f>(Y203-Y$1883)^4</f>
        <v>3236624892.4518766</v>
      </c>
      <c r="AK203" s="27">
        <f t="shared" si="37"/>
        <v>0</v>
      </c>
      <c r="AL203" s="10">
        <f t="shared" si="38"/>
        <v>65.78947368421052</v>
      </c>
      <c r="AM203" s="10">
        <f t="shared" si="39"/>
        <v>315.78947368421052</v>
      </c>
      <c r="AN203" s="28">
        <f t="shared" si="40"/>
        <v>618.42105263157896</v>
      </c>
      <c r="AP203" s="56">
        <f t="shared" si="41"/>
        <v>4.8000000000000007</v>
      </c>
    </row>
    <row r="204" spans="1:42" ht="15" customHeight="1">
      <c r="A204" s="5" t="s">
        <v>23</v>
      </c>
      <c r="B204" s="5" t="s">
        <v>37</v>
      </c>
      <c r="C204" s="5" t="s">
        <v>28</v>
      </c>
      <c r="D204" s="6" t="s">
        <v>30</v>
      </c>
      <c r="E204" s="6" t="s">
        <v>26</v>
      </c>
      <c r="F204" s="5" t="s">
        <v>40</v>
      </c>
      <c r="G204" s="5">
        <v>2002</v>
      </c>
      <c r="H204" s="11">
        <v>272</v>
      </c>
      <c r="I204" s="11">
        <v>1001</v>
      </c>
      <c r="J204" s="11">
        <v>640</v>
      </c>
      <c r="K204" s="11">
        <v>710</v>
      </c>
      <c r="O204" s="25" t="s">
        <v>23</v>
      </c>
      <c r="P204" s="5" t="s">
        <v>34</v>
      </c>
      <c r="Q204" s="5" t="s">
        <v>89</v>
      </c>
      <c r="R204" s="6" t="s">
        <v>44</v>
      </c>
      <c r="S204" s="5" t="s">
        <v>426</v>
      </c>
      <c r="T204" s="5" t="s">
        <v>427</v>
      </c>
      <c r="U204" s="5">
        <v>2002</v>
      </c>
      <c r="V204" s="11" t="s">
        <v>96</v>
      </c>
      <c r="W204" s="11">
        <v>8</v>
      </c>
      <c r="X204" s="11">
        <v>10</v>
      </c>
      <c r="Y204" s="26">
        <v>24</v>
      </c>
      <c r="Z204" s="10">
        <f t="shared" si="36"/>
        <v>42</v>
      </c>
      <c r="AA204" s="27" t="str">
        <f t="shared" si="32"/>
        <v>-</v>
      </c>
      <c r="AB204" s="10">
        <f t="shared" si="33"/>
        <v>-11073946.087587651</v>
      </c>
      <c r="AC204" s="10">
        <f t="shared" si="34"/>
        <v>-16565791.275306394</v>
      </c>
      <c r="AD204" s="28">
        <f t="shared" si="35"/>
        <v>-17885869.134281237</v>
      </c>
      <c r="AF204" s="27" t="str">
        <f>IF(V204 &lt;&gt; "-", (V204-V$1883)^4, "-")</f>
        <v>-</v>
      </c>
      <c r="AG204" s="10">
        <f>(W204-W$1883)^4</f>
        <v>2468329913.7960854</v>
      </c>
      <c r="AH204" s="10">
        <f>(X204-X$1883)^4</f>
        <v>4222952988.7232409</v>
      </c>
      <c r="AI204" s="28">
        <f>(Y204-Y$1883)^4</f>
        <v>4677495716.1639404</v>
      </c>
      <c r="AK204" s="27">
        <f t="shared" si="37"/>
        <v>0</v>
      </c>
      <c r="AL204" s="10">
        <f t="shared" si="38"/>
        <v>190.47619047619045</v>
      </c>
      <c r="AM204" s="10">
        <f t="shared" si="39"/>
        <v>238.09523809523807</v>
      </c>
      <c r="AN204" s="28">
        <f t="shared" si="40"/>
        <v>571.42857142857144</v>
      </c>
      <c r="AP204" s="56">
        <f t="shared" si="41"/>
        <v>1.25</v>
      </c>
    </row>
    <row r="205" spans="1:42" ht="15" customHeight="1">
      <c r="A205" s="5" t="s">
        <v>23</v>
      </c>
      <c r="B205" s="5" t="s">
        <v>37</v>
      </c>
      <c r="C205" s="5" t="s">
        <v>28</v>
      </c>
      <c r="D205" s="6" t="s">
        <v>235</v>
      </c>
      <c r="E205" s="6" t="s">
        <v>26</v>
      </c>
      <c r="F205" s="5" t="s">
        <v>460</v>
      </c>
      <c r="G205" s="5">
        <v>2002</v>
      </c>
      <c r="H205" s="11">
        <v>313</v>
      </c>
      <c r="I205" s="11">
        <v>1840</v>
      </c>
      <c r="J205" s="11">
        <v>2188</v>
      </c>
      <c r="K205" s="11">
        <v>2810</v>
      </c>
      <c r="O205" s="25" t="s">
        <v>23</v>
      </c>
      <c r="P205" s="5" t="s">
        <v>34</v>
      </c>
      <c r="Q205" s="5" t="s">
        <v>89</v>
      </c>
      <c r="R205" s="6" t="s">
        <v>44</v>
      </c>
      <c r="S205" s="5" t="s">
        <v>428</v>
      </c>
      <c r="T205" s="5" t="s">
        <v>429</v>
      </c>
      <c r="U205" s="5">
        <v>2002</v>
      </c>
      <c r="V205" s="11">
        <v>1</v>
      </c>
      <c r="W205" s="11">
        <v>22</v>
      </c>
      <c r="X205" s="11">
        <v>69</v>
      </c>
      <c r="Y205" s="26">
        <v>73</v>
      </c>
      <c r="Z205" s="10">
        <f t="shared" si="36"/>
        <v>165</v>
      </c>
      <c r="AA205" s="27">
        <f t="shared" si="32"/>
        <v>-126795.04420806172</v>
      </c>
      <c r="AB205" s="10">
        <f t="shared" si="33"/>
        <v>-9115608.3219087999</v>
      </c>
      <c r="AC205" s="10">
        <f t="shared" si="34"/>
        <v>-7520330.1885401327</v>
      </c>
      <c r="AD205" s="28">
        <f t="shared" si="35"/>
        <v>-9598285.6400831919</v>
      </c>
      <c r="AF205" s="27">
        <f>IF(V205 &lt;&gt; "-", (V205-V$1883)^4, "-")</f>
        <v>6369955.1216190513</v>
      </c>
      <c r="AG205" s="10">
        <f>(W205-W$1883)^4</f>
        <v>1904207223.4285433</v>
      </c>
      <c r="AH205" s="10">
        <f>(X205-X$1883)^4</f>
        <v>1473383760.9679761</v>
      </c>
      <c r="AI205" s="28">
        <f>(Y205-Y$1883)^4</f>
        <v>2039818659.488709</v>
      </c>
      <c r="AK205" s="27">
        <f t="shared" si="37"/>
        <v>6.0606060606060606</v>
      </c>
      <c r="AL205" s="10">
        <f t="shared" si="38"/>
        <v>133.33333333333334</v>
      </c>
      <c r="AM205" s="10">
        <f t="shared" si="39"/>
        <v>418.18181818181813</v>
      </c>
      <c r="AN205" s="28">
        <f t="shared" si="40"/>
        <v>442.42424242424244</v>
      </c>
      <c r="AP205" s="56">
        <f t="shared" si="41"/>
        <v>3.1363636363636358</v>
      </c>
    </row>
    <row r="206" spans="1:42" ht="15" customHeight="1">
      <c r="A206" s="5" t="s">
        <v>23</v>
      </c>
      <c r="B206" s="5" t="s">
        <v>37</v>
      </c>
      <c r="C206" s="5" t="s">
        <v>28</v>
      </c>
      <c r="D206" s="6" t="s">
        <v>235</v>
      </c>
      <c r="E206" s="5" t="s">
        <v>461</v>
      </c>
      <c r="F206" s="5" t="s">
        <v>462</v>
      </c>
      <c r="G206" s="5">
        <v>2002</v>
      </c>
      <c r="H206" s="11">
        <v>24</v>
      </c>
      <c r="I206" s="11">
        <v>127</v>
      </c>
      <c r="J206" s="11">
        <v>239</v>
      </c>
      <c r="K206" s="11">
        <v>358</v>
      </c>
      <c r="O206" s="25" t="s">
        <v>23</v>
      </c>
      <c r="P206" s="5" t="s">
        <v>34</v>
      </c>
      <c r="Q206" s="5" t="s">
        <v>89</v>
      </c>
      <c r="R206" s="6" t="s">
        <v>44</v>
      </c>
      <c r="S206" s="5" t="s">
        <v>430</v>
      </c>
      <c r="T206" s="5" t="s">
        <v>431</v>
      </c>
      <c r="U206" s="5">
        <v>2002</v>
      </c>
      <c r="V206" s="11">
        <v>11</v>
      </c>
      <c r="W206" s="11">
        <v>99</v>
      </c>
      <c r="X206" s="11">
        <v>245</v>
      </c>
      <c r="Y206" s="26">
        <v>258</v>
      </c>
      <c r="Z206" s="10">
        <f t="shared" si="36"/>
        <v>613</v>
      </c>
      <c r="AA206" s="27">
        <f t="shared" si="32"/>
        <v>-65150.194930492646</v>
      </c>
      <c r="AB206" s="10">
        <f t="shared" si="33"/>
        <v>-2294496.5320664006</v>
      </c>
      <c r="AC206" s="10">
        <f t="shared" si="34"/>
        <v>-7904.489613041821</v>
      </c>
      <c r="AD206" s="28">
        <f t="shared" si="35"/>
        <v>-20840.151529769188</v>
      </c>
      <c r="AF206" s="27">
        <f>IF(V206 &lt;&gt; "-", (V206-V$1883)^4, "-")</f>
        <v>2621526.7440798022</v>
      </c>
      <c r="AG206" s="10">
        <f>(W206-W$1883)^4</f>
        <v>302633179.65576792</v>
      </c>
      <c r="AH206" s="10">
        <f>(X206-X$1883)^4</f>
        <v>157458.13776837804</v>
      </c>
      <c r="AI206" s="28">
        <f>(Y206-Y$1883)^4</f>
        <v>573501.41867204267</v>
      </c>
      <c r="AK206" s="27">
        <f t="shared" si="37"/>
        <v>17.944535073409462</v>
      </c>
      <c r="AL206" s="10">
        <f t="shared" si="38"/>
        <v>161.50081566068516</v>
      </c>
      <c r="AM206" s="10">
        <f t="shared" si="39"/>
        <v>399.673735725938</v>
      </c>
      <c r="AN206" s="28">
        <f t="shared" si="40"/>
        <v>420.88091353996737</v>
      </c>
      <c r="AP206" s="56">
        <f t="shared" si="41"/>
        <v>2.4747474747474745</v>
      </c>
    </row>
    <row r="207" spans="1:42" ht="15" customHeight="1">
      <c r="A207" s="5" t="s">
        <v>23</v>
      </c>
      <c r="B207" s="5" t="s">
        <v>37</v>
      </c>
      <c r="C207" s="5" t="s">
        <v>28</v>
      </c>
      <c r="D207" s="6" t="s">
        <v>235</v>
      </c>
      <c r="E207" s="5" t="s">
        <v>463</v>
      </c>
      <c r="F207" s="5" t="s">
        <v>464</v>
      </c>
      <c r="G207" s="5">
        <v>2002</v>
      </c>
      <c r="H207" s="11">
        <v>41</v>
      </c>
      <c r="I207" s="11">
        <v>239</v>
      </c>
      <c r="J207" s="11">
        <v>347</v>
      </c>
      <c r="K207" s="11">
        <v>342</v>
      </c>
      <c r="O207" s="25" t="s">
        <v>23</v>
      </c>
      <c r="P207" s="5" t="s">
        <v>34</v>
      </c>
      <c r="Q207" s="5" t="s">
        <v>89</v>
      </c>
      <c r="R207" s="6" t="s">
        <v>44</v>
      </c>
      <c r="S207" s="5" t="s">
        <v>432</v>
      </c>
      <c r="T207" s="5" t="s">
        <v>433</v>
      </c>
      <c r="U207" s="5">
        <v>2002</v>
      </c>
      <c r="V207" s="11">
        <v>4</v>
      </c>
      <c r="W207" s="11">
        <v>40</v>
      </c>
      <c r="X207" s="11">
        <v>138</v>
      </c>
      <c r="Y207" s="26">
        <v>163</v>
      </c>
      <c r="Z207" s="10">
        <f t="shared" si="36"/>
        <v>345</v>
      </c>
      <c r="AA207" s="27">
        <f t="shared" si="32"/>
        <v>-105409.58265998808</v>
      </c>
      <c r="AB207" s="10">
        <f t="shared" si="33"/>
        <v>-6956412.4617290664</v>
      </c>
      <c r="AC207" s="10">
        <f t="shared" si="34"/>
        <v>-2044518.7861062342</v>
      </c>
      <c r="AD207" s="28">
        <f t="shared" si="35"/>
        <v>-1839123.8986827051</v>
      </c>
      <c r="AF207" s="27">
        <f>IF(V207 &lt;&gt; "-", (V207-V$1883)^4, "-")</f>
        <v>4979359.2233520132</v>
      </c>
      <c r="AG207" s="10">
        <f>(W207-W$1883)^4</f>
        <v>1327946053.3420794</v>
      </c>
      <c r="AH207" s="10">
        <f>(X207-X$1883)^4</f>
        <v>259490506.59921205</v>
      </c>
      <c r="AI207" s="28">
        <f>(Y207-Y$1883)^4</f>
        <v>225327734.67142373</v>
      </c>
      <c r="AK207" s="27">
        <f t="shared" si="37"/>
        <v>11.594202898550725</v>
      </c>
      <c r="AL207" s="10">
        <f t="shared" si="38"/>
        <v>115.94202898550725</v>
      </c>
      <c r="AM207" s="10">
        <f t="shared" si="39"/>
        <v>400</v>
      </c>
      <c r="AN207" s="28">
        <f t="shared" si="40"/>
        <v>472.46376811594206</v>
      </c>
      <c r="AP207" s="56">
        <f t="shared" si="41"/>
        <v>3.4499999999999997</v>
      </c>
    </row>
    <row r="208" spans="1:42" ht="15" customHeight="1">
      <c r="A208" s="5" t="s">
        <v>23</v>
      </c>
      <c r="B208" s="5" t="s">
        <v>37</v>
      </c>
      <c r="C208" s="5" t="s">
        <v>28</v>
      </c>
      <c r="D208" s="6" t="s">
        <v>235</v>
      </c>
      <c r="E208" s="5" t="s">
        <v>465</v>
      </c>
      <c r="F208" s="5" t="s">
        <v>466</v>
      </c>
      <c r="G208" s="5">
        <v>2002</v>
      </c>
      <c r="H208" s="11">
        <v>72</v>
      </c>
      <c r="I208" s="11">
        <v>442</v>
      </c>
      <c r="J208" s="11">
        <v>346</v>
      </c>
      <c r="K208" s="11">
        <v>629</v>
      </c>
      <c r="O208" s="25" t="s">
        <v>23</v>
      </c>
      <c r="P208" s="5" t="s">
        <v>34</v>
      </c>
      <c r="Q208" s="5" t="s">
        <v>89</v>
      </c>
      <c r="R208" s="6" t="s">
        <v>44</v>
      </c>
      <c r="S208" s="5" t="s">
        <v>434</v>
      </c>
      <c r="T208" s="5" t="s">
        <v>435</v>
      </c>
      <c r="U208" s="5">
        <v>2002</v>
      </c>
      <c r="V208" s="11" t="s">
        <v>96</v>
      </c>
      <c r="W208" s="11">
        <v>3</v>
      </c>
      <c r="X208" s="11">
        <v>10</v>
      </c>
      <c r="Y208" s="26">
        <v>22</v>
      </c>
      <c r="Z208" s="10">
        <f t="shared" si="36"/>
        <v>35</v>
      </c>
      <c r="AA208" s="27" t="str">
        <f t="shared" si="32"/>
        <v>-</v>
      </c>
      <c r="AB208" s="10">
        <f t="shared" si="33"/>
        <v>-11836022.576975903</v>
      </c>
      <c r="AC208" s="10">
        <f t="shared" si="34"/>
        <v>-16565791.275306394</v>
      </c>
      <c r="AD208" s="28">
        <f t="shared" si="35"/>
        <v>-18299368.681252729</v>
      </c>
      <c r="AF208" s="27" t="str">
        <f>IF(V208 &lt;&gt; "-", (V208-V$1883)^4, "-")</f>
        <v>-</v>
      </c>
      <c r="AG208" s="10">
        <f>(W208-W$1883)^4</f>
        <v>2697373251.630753</v>
      </c>
      <c r="AH208" s="10">
        <f>(X208-X$1883)^4</f>
        <v>4222952988.7232409</v>
      </c>
      <c r="AI208" s="28">
        <f>(Y208-Y$1883)^4</f>
        <v>4822232467.121088</v>
      </c>
      <c r="AK208" s="27">
        <f t="shared" si="37"/>
        <v>0</v>
      </c>
      <c r="AL208" s="10">
        <f t="shared" si="38"/>
        <v>85.714285714285708</v>
      </c>
      <c r="AM208" s="10">
        <f t="shared" si="39"/>
        <v>285.71428571428572</v>
      </c>
      <c r="AN208" s="28">
        <f t="shared" si="40"/>
        <v>628.57142857142856</v>
      </c>
      <c r="AP208" s="56">
        <f t="shared" si="41"/>
        <v>3.3333333333333335</v>
      </c>
    </row>
    <row r="209" spans="1:42" ht="15" customHeight="1">
      <c r="A209" s="5" t="s">
        <v>23</v>
      </c>
      <c r="B209" s="5" t="s">
        <v>37</v>
      </c>
      <c r="C209" s="5" t="s">
        <v>28</v>
      </c>
      <c r="D209" s="6" t="s">
        <v>235</v>
      </c>
      <c r="E209" s="5" t="s">
        <v>467</v>
      </c>
      <c r="F209" s="5" t="s">
        <v>468</v>
      </c>
      <c r="G209" s="5">
        <v>2002</v>
      </c>
      <c r="H209" s="11">
        <v>4</v>
      </c>
      <c r="I209" s="11">
        <v>31</v>
      </c>
      <c r="J209" s="11">
        <v>84</v>
      </c>
      <c r="K209" s="11">
        <v>94</v>
      </c>
      <c r="O209" s="25" t="s">
        <v>23</v>
      </c>
      <c r="P209" s="5" t="s">
        <v>34</v>
      </c>
      <c r="Q209" s="5" t="s">
        <v>89</v>
      </c>
      <c r="R209" s="6" t="s">
        <v>44</v>
      </c>
      <c r="S209" s="5" t="s">
        <v>436</v>
      </c>
      <c r="T209" s="5" t="s">
        <v>437</v>
      </c>
      <c r="U209" s="5">
        <v>2002</v>
      </c>
      <c r="V209" s="11">
        <v>2</v>
      </c>
      <c r="W209" s="11">
        <v>14</v>
      </c>
      <c r="X209" s="11">
        <v>43</v>
      </c>
      <c r="Y209" s="26">
        <v>90</v>
      </c>
      <c r="Z209" s="10">
        <f t="shared" si="36"/>
        <v>149</v>
      </c>
      <c r="AA209" s="27">
        <f t="shared" si="32"/>
        <v>-119373.12780967499</v>
      </c>
      <c r="AB209" s="10">
        <f t="shared" si="33"/>
        <v>-10203521.558608007</v>
      </c>
      <c r="AC209" s="10">
        <f t="shared" si="34"/>
        <v>-10929237.273239037</v>
      </c>
      <c r="AD209" s="28">
        <f t="shared" si="35"/>
        <v>-7474244.7328160321</v>
      </c>
      <c r="AF209" s="27">
        <f>IF(V209 &lt;&gt; "-", (V209-V$1883)^4, "-")</f>
        <v>5877718.253988809</v>
      </c>
      <c r="AG209" s="10">
        <f>(W209-W$1883)^4</f>
        <v>2213095296.7870893</v>
      </c>
      <c r="AH209" s="10">
        <f>(X209-X$1883)^4</f>
        <v>2425417310.0067306</v>
      </c>
      <c r="AI209" s="28">
        <f>(Y209-Y$1883)^4</f>
        <v>1461357318.1117611</v>
      </c>
      <c r="AK209" s="27">
        <f t="shared" si="37"/>
        <v>13.422818791946309</v>
      </c>
      <c r="AL209" s="10">
        <f t="shared" si="38"/>
        <v>93.959731543624159</v>
      </c>
      <c r="AM209" s="10">
        <f t="shared" si="39"/>
        <v>288.59060402684565</v>
      </c>
      <c r="AN209" s="28">
        <f t="shared" si="40"/>
        <v>604.02684563758396</v>
      </c>
      <c r="AP209" s="56">
        <f t="shared" si="41"/>
        <v>3.0714285714285716</v>
      </c>
    </row>
    <row r="210" spans="1:42" ht="15" customHeight="1">
      <c r="A210" s="5" t="s">
        <v>23</v>
      </c>
      <c r="B210" s="5" t="s">
        <v>37</v>
      </c>
      <c r="C210" s="5" t="s">
        <v>28</v>
      </c>
      <c r="D210" s="6" t="s">
        <v>235</v>
      </c>
      <c r="E210" s="5" t="s">
        <v>469</v>
      </c>
      <c r="F210" s="5" t="s">
        <v>470</v>
      </c>
      <c r="G210" s="5">
        <v>2002</v>
      </c>
      <c r="H210" s="11">
        <v>8</v>
      </c>
      <c r="I210" s="11">
        <v>74</v>
      </c>
      <c r="J210" s="11">
        <v>101</v>
      </c>
      <c r="K210" s="11">
        <v>129</v>
      </c>
      <c r="O210" s="25" t="s">
        <v>23</v>
      </c>
      <c r="P210" s="5" t="s">
        <v>34</v>
      </c>
      <c r="Q210" s="5" t="s">
        <v>89</v>
      </c>
      <c r="R210" s="6" t="s">
        <v>44</v>
      </c>
      <c r="S210" s="5" t="s">
        <v>438</v>
      </c>
      <c r="T210" s="5" t="s">
        <v>439</v>
      </c>
      <c r="U210" s="5">
        <v>2002</v>
      </c>
      <c r="V210" s="11">
        <v>32</v>
      </c>
      <c r="W210" s="11">
        <v>128</v>
      </c>
      <c r="X210" s="11">
        <v>184</v>
      </c>
      <c r="Y210" s="26">
        <v>212</v>
      </c>
      <c r="Z210" s="10">
        <f t="shared" si="36"/>
        <v>556</v>
      </c>
      <c r="AA210" s="27">
        <f t="shared" si="32"/>
        <v>-7120.2211564880208</v>
      </c>
      <c r="AB210" s="10">
        <f t="shared" si="33"/>
        <v>-1089396.3164195751</v>
      </c>
      <c r="AC210" s="10">
        <f t="shared" si="34"/>
        <v>-529869.66594340734</v>
      </c>
      <c r="AD210" s="28">
        <f t="shared" si="35"/>
        <v>-397374.38557800185</v>
      </c>
      <c r="AF210" s="27">
        <f>IF(V210 &lt;&gt; "-", (V210-V$1883)^4, "-")</f>
        <v>136980.2572786719</v>
      </c>
      <c r="AG210" s="10">
        <f>(W210-W$1883)^4</f>
        <v>112093699.64907221</v>
      </c>
      <c r="AH210" s="10">
        <f>(X210-X$1883)^4</f>
        <v>42877100.60544046</v>
      </c>
      <c r="AI210" s="28">
        <f>(Y210-Y$1883)^4</f>
        <v>29214592.026356772</v>
      </c>
      <c r="AK210" s="27">
        <f t="shared" si="37"/>
        <v>57.553956834532379</v>
      </c>
      <c r="AL210" s="10">
        <f t="shared" si="38"/>
        <v>230.21582733812951</v>
      </c>
      <c r="AM210" s="10">
        <f t="shared" si="39"/>
        <v>330.93525179856113</v>
      </c>
      <c r="AN210" s="28">
        <f t="shared" si="40"/>
        <v>381.29496402877697</v>
      </c>
      <c r="AP210" s="56">
        <f t="shared" si="41"/>
        <v>1.4374999999999998</v>
      </c>
    </row>
    <row r="211" spans="1:42" ht="15" customHeight="1">
      <c r="A211" s="5" t="s">
        <v>23</v>
      </c>
      <c r="B211" s="5" t="s">
        <v>37</v>
      </c>
      <c r="C211" s="5" t="s">
        <v>28</v>
      </c>
      <c r="D211" s="6" t="s">
        <v>235</v>
      </c>
      <c r="E211" s="5" t="s">
        <v>471</v>
      </c>
      <c r="F211" s="5" t="s">
        <v>472</v>
      </c>
      <c r="G211" s="5">
        <v>2002</v>
      </c>
      <c r="H211" s="11">
        <v>31</v>
      </c>
      <c r="I211" s="11">
        <v>171</v>
      </c>
      <c r="J211" s="11">
        <v>273</v>
      </c>
      <c r="K211" s="11">
        <v>274</v>
      </c>
      <c r="O211" s="25" t="s">
        <v>23</v>
      </c>
      <c r="P211" s="5" t="s">
        <v>34</v>
      </c>
      <c r="Q211" s="5" t="s">
        <v>89</v>
      </c>
      <c r="R211" s="6" t="s">
        <v>44</v>
      </c>
      <c r="S211" s="5" t="s">
        <v>440</v>
      </c>
      <c r="T211" s="5" t="s">
        <v>441</v>
      </c>
      <c r="U211" s="5">
        <v>2002</v>
      </c>
      <c r="V211" s="11">
        <v>6</v>
      </c>
      <c r="W211" s="11">
        <v>49</v>
      </c>
      <c r="X211" s="11">
        <v>83</v>
      </c>
      <c r="Y211" s="26">
        <v>89</v>
      </c>
      <c r="Z211" s="10">
        <f t="shared" si="36"/>
        <v>227</v>
      </c>
      <c r="AA211" s="27">
        <f t="shared" si="32"/>
        <v>-92579.75437308324</v>
      </c>
      <c r="AB211" s="10">
        <f t="shared" si="33"/>
        <v>-6018164.1644204315</v>
      </c>
      <c r="AC211" s="10">
        <f t="shared" si="34"/>
        <v>-6020630.5850108797</v>
      </c>
      <c r="AD211" s="28">
        <f t="shared" si="35"/>
        <v>-7589515.4006282035</v>
      </c>
      <c r="AF211" s="27">
        <f>IF(V211 &lt;&gt; "-", (V211-V$1883)^4, "-")</f>
        <v>4188141.6864615814</v>
      </c>
      <c r="AG211" s="10">
        <f>(W211-W$1883)^4</f>
        <v>1094675438.336951</v>
      </c>
      <c r="AH211" s="10">
        <f>(X211-X$1883)^4</f>
        <v>1095273652.7577968</v>
      </c>
      <c r="AI211" s="28">
        <f>(Y211-Y$1883)^4</f>
        <v>1491484446.3405254</v>
      </c>
      <c r="AK211" s="27">
        <f t="shared" si="37"/>
        <v>26.431718061674008</v>
      </c>
      <c r="AL211" s="10">
        <f t="shared" si="38"/>
        <v>215.85903083700441</v>
      </c>
      <c r="AM211" s="10">
        <f t="shared" si="39"/>
        <v>365.63876651982378</v>
      </c>
      <c r="AN211" s="28">
        <f t="shared" si="40"/>
        <v>392.07048458149779</v>
      </c>
      <c r="AP211" s="56">
        <f t="shared" si="41"/>
        <v>1.693877551020408</v>
      </c>
    </row>
    <row r="212" spans="1:42" ht="15" customHeight="1">
      <c r="A212" s="5" t="s">
        <v>23</v>
      </c>
      <c r="B212" s="5" t="s">
        <v>37</v>
      </c>
      <c r="C212" s="5" t="s">
        <v>28</v>
      </c>
      <c r="D212" s="6" t="s">
        <v>235</v>
      </c>
      <c r="E212" s="5" t="s">
        <v>473</v>
      </c>
      <c r="F212" s="5" t="s">
        <v>474</v>
      </c>
      <c r="G212" s="5">
        <v>2002</v>
      </c>
      <c r="H212" s="11">
        <v>3</v>
      </c>
      <c r="I212" s="11">
        <v>25</v>
      </c>
      <c r="J212" s="11">
        <v>76</v>
      </c>
      <c r="K212" s="11">
        <v>113</v>
      </c>
      <c r="O212" s="25" t="s">
        <v>23</v>
      </c>
      <c r="P212" s="5" t="s">
        <v>34</v>
      </c>
      <c r="Q212" s="5" t="s">
        <v>89</v>
      </c>
      <c r="R212" s="6" t="s">
        <v>44</v>
      </c>
      <c r="S212" s="5" t="s">
        <v>442</v>
      </c>
      <c r="T212" s="5" t="s">
        <v>443</v>
      </c>
      <c r="U212" s="5">
        <v>2002</v>
      </c>
      <c r="V212" s="11">
        <v>1</v>
      </c>
      <c r="W212" s="11">
        <v>15</v>
      </c>
      <c r="X212" s="11">
        <v>18</v>
      </c>
      <c r="Y212" s="26">
        <v>32</v>
      </c>
      <c r="Z212" s="10">
        <f t="shared" si="36"/>
        <v>66</v>
      </c>
      <c r="AA212" s="27">
        <f t="shared" si="32"/>
        <v>-126795.04420806172</v>
      </c>
      <c r="AB212" s="10">
        <f t="shared" si="33"/>
        <v>-10063040.603899335</v>
      </c>
      <c r="AC212" s="10">
        <f t="shared" si="34"/>
        <v>-15054601.887982542</v>
      </c>
      <c r="AD212" s="28">
        <f t="shared" si="35"/>
        <v>-16294155.521236528</v>
      </c>
      <c r="AF212" s="27">
        <f>IF(V212 &lt;&gt; "-", (V212-V$1883)^4, "-")</f>
        <v>6369955.1216190513</v>
      </c>
      <c r="AG212" s="10">
        <f>(W212-W$1883)^4</f>
        <v>2172562605.2525625</v>
      </c>
      <c r="AH212" s="10">
        <f>(X212-X$1883)^4</f>
        <v>3717283640.2819061</v>
      </c>
      <c r="AI212" s="28">
        <f>(Y212-Y$1883)^4</f>
        <v>4130879021.1949792</v>
      </c>
      <c r="AK212" s="27">
        <f t="shared" si="37"/>
        <v>15.151515151515152</v>
      </c>
      <c r="AL212" s="10">
        <f t="shared" si="38"/>
        <v>227.27272727272725</v>
      </c>
      <c r="AM212" s="10">
        <f t="shared" si="39"/>
        <v>272.72727272727269</v>
      </c>
      <c r="AN212" s="28">
        <f t="shared" si="40"/>
        <v>484.84848484848487</v>
      </c>
      <c r="AP212" s="56">
        <f t="shared" si="41"/>
        <v>1.2</v>
      </c>
    </row>
    <row r="213" spans="1:42" ht="15" customHeight="1">
      <c r="A213" s="5" t="s">
        <v>23</v>
      </c>
      <c r="B213" s="5" t="s">
        <v>37</v>
      </c>
      <c r="C213" s="5" t="s">
        <v>28</v>
      </c>
      <c r="D213" s="6" t="s">
        <v>235</v>
      </c>
      <c r="E213" s="5" t="s">
        <v>475</v>
      </c>
      <c r="F213" s="5" t="s">
        <v>476</v>
      </c>
      <c r="G213" s="5">
        <v>2002</v>
      </c>
      <c r="H213" s="11">
        <v>40</v>
      </c>
      <c r="I213" s="11">
        <v>199</v>
      </c>
      <c r="J213" s="11">
        <v>223</v>
      </c>
      <c r="K213" s="11">
        <v>364</v>
      </c>
      <c r="O213" s="25" t="s">
        <v>23</v>
      </c>
      <c r="P213" s="5" t="s">
        <v>34</v>
      </c>
      <c r="Q213" s="5" t="s">
        <v>89</v>
      </c>
      <c r="R213" s="6" t="s">
        <v>44</v>
      </c>
      <c r="S213" s="5" t="s">
        <v>444</v>
      </c>
      <c r="T213" s="5" t="s">
        <v>445</v>
      </c>
      <c r="U213" s="5">
        <v>2002</v>
      </c>
      <c r="V213" s="11">
        <v>13</v>
      </c>
      <c r="W213" s="11">
        <v>92</v>
      </c>
      <c r="X213" s="11">
        <v>118</v>
      </c>
      <c r="Y213" s="26">
        <v>176</v>
      </c>
      <c r="Z213" s="10">
        <f t="shared" si="36"/>
        <v>399</v>
      </c>
      <c r="AA213" s="27">
        <f t="shared" si="32"/>
        <v>-55910.375663325023</v>
      </c>
      <c r="AB213" s="10">
        <f t="shared" si="33"/>
        <v>-2679551.5953813549</v>
      </c>
      <c r="AC213" s="10">
        <f t="shared" si="34"/>
        <v>-3171345.4348588618</v>
      </c>
      <c r="AD213" s="28">
        <f t="shared" si="35"/>
        <v>-1313618.1629968965</v>
      </c>
      <c r="AF213" s="27">
        <f>IF(V213 &lt;&gt; "-", (V213-V$1883)^4, "-")</f>
        <v>2137912.2729463866</v>
      </c>
      <c r="AG213" s="10">
        <f>(W213-W$1883)^4</f>
        <v>372176972.30274171</v>
      </c>
      <c r="AH213" s="10">
        <f>(X213-X$1883)^4</f>
        <v>465934354.01143336</v>
      </c>
      <c r="AI213" s="28">
        <f>(Y213-Y$1883)^4</f>
        <v>143866228.82547262</v>
      </c>
      <c r="AK213" s="27">
        <f t="shared" si="37"/>
        <v>32.581453634085214</v>
      </c>
      <c r="AL213" s="10">
        <f t="shared" si="38"/>
        <v>230.57644110275689</v>
      </c>
      <c r="AM213" s="10">
        <f t="shared" si="39"/>
        <v>295.7393483709273</v>
      </c>
      <c r="AN213" s="28">
        <f t="shared" si="40"/>
        <v>441.10275689223056</v>
      </c>
      <c r="AP213" s="56">
        <f t="shared" si="41"/>
        <v>1.2826086956521738</v>
      </c>
    </row>
    <row r="214" spans="1:42" ht="15" customHeight="1">
      <c r="A214" s="5" t="s">
        <v>23</v>
      </c>
      <c r="B214" s="5" t="s">
        <v>37</v>
      </c>
      <c r="C214" s="5" t="s">
        <v>28</v>
      </c>
      <c r="D214" s="6" t="s">
        <v>235</v>
      </c>
      <c r="E214" s="5" t="s">
        <v>477</v>
      </c>
      <c r="F214" s="5" t="s">
        <v>478</v>
      </c>
      <c r="G214" s="5">
        <v>2002</v>
      </c>
      <c r="H214" s="11">
        <v>88</v>
      </c>
      <c r="I214" s="11">
        <v>512</v>
      </c>
      <c r="J214" s="11">
        <v>462</v>
      </c>
      <c r="K214" s="11">
        <v>457</v>
      </c>
      <c r="O214" s="25" t="s">
        <v>23</v>
      </c>
      <c r="P214" s="5" t="s">
        <v>34</v>
      </c>
      <c r="Q214" s="5" t="s">
        <v>89</v>
      </c>
      <c r="R214" s="6" t="s">
        <v>44</v>
      </c>
      <c r="S214" s="5" t="s">
        <v>446</v>
      </c>
      <c r="T214" s="5" t="s">
        <v>447</v>
      </c>
      <c r="U214" s="5">
        <v>2002</v>
      </c>
      <c r="V214" s="11">
        <v>21</v>
      </c>
      <c r="W214" s="11">
        <v>105</v>
      </c>
      <c r="X214" s="11">
        <v>192</v>
      </c>
      <c r="Y214" s="26">
        <v>351</v>
      </c>
      <c r="Z214" s="10">
        <f t="shared" si="36"/>
        <v>669</v>
      </c>
      <c r="AA214" s="27">
        <f t="shared" si="32"/>
        <v>-27648.267222475166</v>
      </c>
      <c r="AB214" s="10">
        <f t="shared" si="33"/>
        <v>-1995390.8220048773</v>
      </c>
      <c r="AC214" s="10">
        <f t="shared" si="34"/>
        <v>-387740.86319119955</v>
      </c>
      <c r="AD214" s="28">
        <f t="shared" si="35"/>
        <v>280766.10623382038</v>
      </c>
      <c r="AF214" s="27">
        <f>IF(V214 &lt;&gt; "-", (V214-V$1883)^4, "-")</f>
        <v>836033.90625228477</v>
      </c>
      <c r="AG214" s="10">
        <f>(W214-W$1883)^4</f>
        <v>251210214.15226442</v>
      </c>
      <c r="AH214" s="10">
        <f>(X214-X$1883)^4</f>
        <v>28274098.310575224</v>
      </c>
      <c r="AI214" s="28">
        <f>(Y214-Y$1883)^4</f>
        <v>18384828.040133659</v>
      </c>
      <c r="AK214" s="27">
        <f t="shared" si="37"/>
        <v>31.390134529147982</v>
      </c>
      <c r="AL214" s="10">
        <f t="shared" si="38"/>
        <v>156.95067264573993</v>
      </c>
      <c r="AM214" s="10">
        <f t="shared" si="39"/>
        <v>286.99551569506724</v>
      </c>
      <c r="AN214" s="28">
        <f t="shared" si="40"/>
        <v>524.66367713004479</v>
      </c>
      <c r="AP214" s="56">
        <f t="shared" si="41"/>
        <v>1.8285714285714283</v>
      </c>
    </row>
    <row r="215" spans="1:42" ht="15" customHeight="1">
      <c r="A215" s="5" t="s">
        <v>23</v>
      </c>
      <c r="B215" s="5" t="s">
        <v>37</v>
      </c>
      <c r="C215" s="5" t="s">
        <v>28</v>
      </c>
      <c r="D215" s="6" t="s">
        <v>235</v>
      </c>
      <c r="E215" s="5" t="s">
        <v>479</v>
      </c>
      <c r="F215" s="5" t="s">
        <v>480</v>
      </c>
      <c r="G215" s="5">
        <v>2002</v>
      </c>
      <c r="H215" s="11">
        <v>2</v>
      </c>
      <c r="I215" s="11">
        <v>20</v>
      </c>
      <c r="J215" s="11">
        <v>37</v>
      </c>
      <c r="K215" s="11">
        <v>50</v>
      </c>
      <c r="O215" s="25" t="s">
        <v>23</v>
      </c>
      <c r="P215" s="5" t="s">
        <v>34</v>
      </c>
      <c r="Q215" s="5" t="s">
        <v>89</v>
      </c>
      <c r="R215" s="6" t="s">
        <v>44</v>
      </c>
      <c r="S215" s="5" t="s">
        <v>448</v>
      </c>
      <c r="T215" s="5" t="s">
        <v>449</v>
      </c>
      <c r="U215" s="5">
        <v>2002</v>
      </c>
      <c r="V215" s="11">
        <v>90</v>
      </c>
      <c r="W215" s="11">
        <v>475</v>
      </c>
      <c r="X215" s="11">
        <v>392</v>
      </c>
      <c r="Y215" s="26">
        <v>388</v>
      </c>
      <c r="Z215" s="10">
        <f t="shared" si="36"/>
        <v>1345</v>
      </c>
      <c r="AA215" s="27">
        <f t="shared" si="32"/>
        <v>58238.706584716929</v>
      </c>
      <c r="AB215" s="10">
        <f t="shared" si="33"/>
        <v>14545502.316872399</v>
      </c>
      <c r="AC215" s="10">
        <f t="shared" si="34"/>
        <v>2052252.0798307874</v>
      </c>
      <c r="AD215" s="28">
        <f t="shared" si="35"/>
        <v>1076289.9314011822</v>
      </c>
      <c r="AF215" s="27">
        <f>IF(V215 &lt;&gt; "-", (V215-V$1883)^4, "-")</f>
        <v>2257436.9445477235</v>
      </c>
      <c r="AG215" s="10">
        <f>(W215-W$1883)^4</f>
        <v>3550626295.8484826</v>
      </c>
      <c r="AH215" s="10">
        <f>(X215-X$1883)^4</f>
        <v>260800011.34887302</v>
      </c>
      <c r="AI215" s="28">
        <f>(Y215-Y$1883)^4</f>
        <v>110299201.90373792</v>
      </c>
      <c r="AK215" s="27">
        <f t="shared" si="37"/>
        <v>66.914498141263934</v>
      </c>
      <c r="AL215" s="10">
        <f t="shared" si="38"/>
        <v>353.15985130111528</v>
      </c>
      <c r="AM215" s="10">
        <f t="shared" si="39"/>
        <v>291.44981412639402</v>
      </c>
      <c r="AN215" s="28">
        <f t="shared" si="40"/>
        <v>288.47583643122675</v>
      </c>
      <c r="AP215" s="56">
        <f t="shared" si="41"/>
        <v>0.8252631578947367</v>
      </c>
    </row>
    <row r="216" spans="1:42" ht="15" customHeight="1">
      <c r="A216" s="5" t="s">
        <v>23</v>
      </c>
      <c r="B216" s="5" t="s">
        <v>37</v>
      </c>
      <c r="C216" s="5" t="s">
        <v>34</v>
      </c>
      <c r="D216" s="6" t="s">
        <v>44</v>
      </c>
      <c r="E216" s="6" t="s">
        <v>26</v>
      </c>
      <c r="F216" s="5" t="s">
        <v>481</v>
      </c>
      <c r="G216" s="5">
        <v>2002</v>
      </c>
      <c r="H216" s="11">
        <v>383</v>
      </c>
      <c r="I216" s="11">
        <v>1961</v>
      </c>
      <c r="J216" s="11">
        <v>2049</v>
      </c>
      <c r="K216" s="11">
        <v>2399</v>
      </c>
      <c r="O216" s="25" t="s">
        <v>23</v>
      </c>
      <c r="P216" s="5" t="s">
        <v>34</v>
      </c>
      <c r="Q216" s="5" t="s">
        <v>89</v>
      </c>
      <c r="R216" s="6" t="s">
        <v>44</v>
      </c>
      <c r="S216" s="5" t="s">
        <v>450</v>
      </c>
      <c r="T216" s="5" t="s">
        <v>451</v>
      </c>
      <c r="U216" s="5">
        <v>2002</v>
      </c>
      <c r="V216" s="11">
        <v>24</v>
      </c>
      <c r="W216" s="11">
        <v>158</v>
      </c>
      <c r="X216" s="11">
        <v>235</v>
      </c>
      <c r="Y216" s="26">
        <v>290</v>
      </c>
      <c r="Z216" s="10">
        <f t="shared" si="36"/>
        <v>707</v>
      </c>
      <c r="AA216" s="27">
        <f t="shared" si="32"/>
        <v>-20208.558616132483</v>
      </c>
      <c r="AB216" s="10">
        <f t="shared" si="33"/>
        <v>-387344.66587256046</v>
      </c>
      <c r="AC216" s="10">
        <f t="shared" si="34"/>
        <v>-26784.814908721375</v>
      </c>
      <c r="AD216" s="28">
        <f t="shared" si="35"/>
        <v>89.971891657935217</v>
      </c>
      <c r="AF216" s="27">
        <f>IF(V216 &lt;&gt; "-", (V216-V$1883)^4, "-")</f>
        <v>550444.81416189857</v>
      </c>
      <c r="AG216" s="10">
        <f>(W216-W$1883)^4</f>
        <v>28235583.88052408</v>
      </c>
      <c r="AH216" s="10">
        <f>(X216-X$1883)^4</f>
        <v>801404.04990583414</v>
      </c>
      <c r="AI216" s="28">
        <f>(Y216-Y$1883)^4</f>
        <v>403.15848278973419</v>
      </c>
      <c r="AK216" s="27">
        <f t="shared" si="37"/>
        <v>33.946251768033946</v>
      </c>
      <c r="AL216" s="10">
        <f t="shared" si="38"/>
        <v>223.47949080622348</v>
      </c>
      <c r="AM216" s="10">
        <f t="shared" si="39"/>
        <v>332.39038189533238</v>
      </c>
      <c r="AN216" s="28">
        <f t="shared" si="40"/>
        <v>410.18387553041021</v>
      </c>
      <c r="AP216" s="56">
        <f t="shared" si="41"/>
        <v>1.4873417721518987</v>
      </c>
    </row>
    <row r="217" spans="1:42" ht="15" customHeight="1">
      <c r="A217" s="5" t="s">
        <v>23</v>
      </c>
      <c r="B217" s="5" t="s">
        <v>37</v>
      </c>
      <c r="C217" s="5" t="s">
        <v>34</v>
      </c>
      <c r="D217" s="6" t="s">
        <v>44</v>
      </c>
      <c r="E217" s="5" t="s">
        <v>482</v>
      </c>
      <c r="F217" s="5" t="s">
        <v>483</v>
      </c>
      <c r="G217" s="5">
        <v>2002</v>
      </c>
      <c r="H217" s="11">
        <v>91</v>
      </c>
      <c r="I217" s="11">
        <v>339</v>
      </c>
      <c r="J217" s="11">
        <v>246</v>
      </c>
      <c r="K217" s="11">
        <v>279</v>
      </c>
      <c r="O217" s="25" t="s">
        <v>23</v>
      </c>
      <c r="P217" s="5" t="s">
        <v>34</v>
      </c>
      <c r="Q217" s="5" t="s">
        <v>89</v>
      </c>
      <c r="R217" s="6" t="s">
        <v>44</v>
      </c>
      <c r="S217" s="5" t="s">
        <v>452</v>
      </c>
      <c r="T217" s="5" t="s">
        <v>453</v>
      </c>
      <c r="U217" s="5">
        <v>2002</v>
      </c>
      <c r="V217" s="11">
        <v>11</v>
      </c>
      <c r="W217" s="11">
        <v>86</v>
      </c>
      <c r="X217" s="11">
        <v>223</v>
      </c>
      <c r="Y217" s="26">
        <v>262</v>
      </c>
      <c r="Z217" s="10">
        <f t="shared" si="36"/>
        <v>582</v>
      </c>
      <c r="AA217" s="27">
        <f t="shared" si="32"/>
        <v>-65150.194930492646</v>
      </c>
      <c r="AB217" s="10">
        <f t="shared" si="33"/>
        <v>-3042022.279574038</v>
      </c>
      <c r="AC217" s="10">
        <f t="shared" si="34"/>
        <v>-73665.91586946875</v>
      </c>
      <c r="AD217" s="28">
        <f t="shared" si="35"/>
        <v>-13009.481324344895</v>
      </c>
      <c r="AF217" s="27">
        <f>IF(V217 &lt;&gt; "-", (V217-V$1883)^4, "-")</f>
        <v>2621526.7440798022</v>
      </c>
      <c r="AG217" s="10">
        <f>(W217-W$1883)^4</f>
        <v>440774560.05685449</v>
      </c>
      <c r="AH217" s="10">
        <f>(X217-X$1883)^4</f>
        <v>3088081.7604837855</v>
      </c>
      <c r="AI217" s="28">
        <f>(Y217-Y$1883)^4</f>
        <v>305970.79575446184</v>
      </c>
      <c r="AK217" s="27">
        <f t="shared" si="37"/>
        <v>18.900343642611684</v>
      </c>
      <c r="AL217" s="10">
        <f t="shared" si="38"/>
        <v>147.766323024055</v>
      </c>
      <c r="AM217" s="10">
        <f t="shared" si="39"/>
        <v>383.16151202749143</v>
      </c>
      <c r="AN217" s="28">
        <f t="shared" si="40"/>
        <v>450.17182130584195</v>
      </c>
      <c r="AP217" s="56">
        <f t="shared" si="41"/>
        <v>2.5930232558139532</v>
      </c>
    </row>
    <row r="218" spans="1:42" ht="15" customHeight="1">
      <c r="A218" s="5" t="s">
        <v>23</v>
      </c>
      <c r="B218" s="5" t="s">
        <v>37</v>
      </c>
      <c r="C218" s="5" t="s">
        <v>34</v>
      </c>
      <c r="D218" s="6" t="s">
        <v>44</v>
      </c>
      <c r="E218" s="5" t="s">
        <v>484</v>
      </c>
      <c r="F218" s="5" t="s">
        <v>485</v>
      </c>
      <c r="G218" s="5">
        <v>2002</v>
      </c>
      <c r="H218" s="11">
        <v>24</v>
      </c>
      <c r="I218" s="11">
        <v>125</v>
      </c>
      <c r="J218" s="11">
        <v>193</v>
      </c>
      <c r="K218" s="11">
        <v>257</v>
      </c>
      <c r="O218" s="25" t="s">
        <v>23</v>
      </c>
      <c r="P218" s="5" t="s">
        <v>34</v>
      </c>
      <c r="Q218" s="5" t="s">
        <v>89</v>
      </c>
      <c r="R218" s="6" t="s">
        <v>44</v>
      </c>
      <c r="S218" s="5" t="s">
        <v>454</v>
      </c>
      <c r="T218" s="5" t="s">
        <v>455</v>
      </c>
      <c r="U218" s="5">
        <v>2002</v>
      </c>
      <c r="V218" s="11">
        <v>6</v>
      </c>
      <c r="W218" s="11">
        <v>28</v>
      </c>
      <c r="X218" s="11">
        <v>142</v>
      </c>
      <c r="Y218" s="26">
        <v>179</v>
      </c>
      <c r="Z218" s="10">
        <f t="shared" si="36"/>
        <v>355</v>
      </c>
      <c r="AA218" s="27">
        <f t="shared" si="32"/>
        <v>-92579.75437308324</v>
      </c>
      <c r="AB218" s="10">
        <f t="shared" si="33"/>
        <v>-8352482.9958396358</v>
      </c>
      <c r="AC218" s="10">
        <f t="shared" si="34"/>
        <v>-1857242.4420305931</v>
      </c>
      <c r="AD218" s="28">
        <f t="shared" si="35"/>
        <v>-1208598.3535126122</v>
      </c>
      <c r="AF218" s="27">
        <f>IF(V218 &lt;&gt; "-", (V218-V$1883)^4, "-")</f>
        <v>4188141.6864615814</v>
      </c>
      <c r="AG218" s="10">
        <f>(W218-W$1883)^4</f>
        <v>1694679074.3609138</v>
      </c>
      <c r="AH218" s="10">
        <f>(X218-X$1883)^4</f>
        <v>228292406.5455285</v>
      </c>
      <c r="AI218" s="28">
        <f>(Y218-Y$1883)^4</f>
        <v>128738762.75575483</v>
      </c>
      <c r="AK218" s="27">
        <f t="shared" si="37"/>
        <v>16.901408450704224</v>
      </c>
      <c r="AL218" s="10">
        <f t="shared" si="38"/>
        <v>78.873239436619727</v>
      </c>
      <c r="AM218" s="10">
        <f t="shared" si="39"/>
        <v>400</v>
      </c>
      <c r="AN218" s="28">
        <f t="shared" si="40"/>
        <v>504.22535211267603</v>
      </c>
      <c r="AP218" s="56">
        <f t="shared" si="41"/>
        <v>5.0714285714285712</v>
      </c>
    </row>
    <row r="219" spans="1:42" ht="15" customHeight="1">
      <c r="A219" s="5" t="s">
        <v>23</v>
      </c>
      <c r="B219" s="5" t="s">
        <v>37</v>
      </c>
      <c r="C219" s="5" t="s">
        <v>34</v>
      </c>
      <c r="D219" s="6" t="s">
        <v>44</v>
      </c>
      <c r="E219" s="5" t="s">
        <v>486</v>
      </c>
      <c r="F219" s="5" t="s">
        <v>487</v>
      </c>
      <c r="G219" s="5">
        <v>2002</v>
      </c>
      <c r="H219" s="11">
        <v>35</v>
      </c>
      <c r="I219" s="11">
        <v>241</v>
      </c>
      <c r="J219" s="11">
        <v>351</v>
      </c>
      <c r="K219" s="11">
        <v>494</v>
      </c>
      <c r="O219" s="25" t="s">
        <v>23</v>
      </c>
      <c r="P219" s="5" t="s">
        <v>34</v>
      </c>
      <c r="Q219" s="5" t="s">
        <v>89</v>
      </c>
      <c r="R219" s="6" t="s">
        <v>44</v>
      </c>
      <c r="S219" s="5" t="s">
        <v>456</v>
      </c>
      <c r="T219" s="5" t="s">
        <v>457</v>
      </c>
      <c r="U219" s="5">
        <v>2002</v>
      </c>
      <c r="V219" s="11">
        <v>23</v>
      </c>
      <c r="W219" s="11">
        <v>94</v>
      </c>
      <c r="X219" s="11">
        <v>153</v>
      </c>
      <c r="Y219" s="26">
        <v>153</v>
      </c>
      <c r="Z219" s="10">
        <f t="shared" si="36"/>
        <v>423</v>
      </c>
      <c r="AA219" s="27">
        <f t="shared" si="32"/>
        <v>-22517.03226921786</v>
      </c>
      <c r="AB219" s="10">
        <f t="shared" si="33"/>
        <v>-2565459.0056895535</v>
      </c>
      <c r="AC219" s="10">
        <f t="shared" si="34"/>
        <v>-1401922.9399512871</v>
      </c>
      <c r="AD219" s="28">
        <f t="shared" si="35"/>
        <v>-2327207.2326480662</v>
      </c>
      <c r="AF219" s="27">
        <f>IF(V219 &lt;&gt; "-", (V219-V$1883)^4, "-")</f>
        <v>635840.51952736743</v>
      </c>
      <c r="AG219" s="10">
        <f>(W219-W$1883)^4</f>
        <v>351199136.2223599</v>
      </c>
      <c r="AH219" s="10">
        <f>(X219-X$1883)^4</f>
        <v>156903340.41924155</v>
      </c>
      <c r="AI219" s="28">
        <f>(Y219-Y$1883)^4</f>
        <v>308399319.17436212</v>
      </c>
      <c r="AK219" s="27">
        <f t="shared" si="37"/>
        <v>54.373522458628841</v>
      </c>
      <c r="AL219" s="10">
        <f t="shared" si="38"/>
        <v>222.2222222222222</v>
      </c>
      <c r="AM219" s="10">
        <f t="shared" si="39"/>
        <v>361.7021276595745</v>
      </c>
      <c r="AN219" s="28">
        <f t="shared" si="40"/>
        <v>361.7021276595745</v>
      </c>
      <c r="AP219" s="56">
        <f t="shared" si="41"/>
        <v>1.6276595744680855</v>
      </c>
    </row>
    <row r="220" spans="1:42" ht="15" customHeight="1">
      <c r="A220" s="5" t="s">
        <v>23</v>
      </c>
      <c r="B220" s="5" t="s">
        <v>37</v>
      </c>
      <c r="C220" s="5" t="s">
        <v>34</v>
      </c>
      <c r="D220" s="6" t="s">
        <v>44</v>
      </c>
      <c r="E220" s="5" t="s">
        <v>488</v>
      </c>
      <c r="F220" s="5" t="s">
        <v>489</v>
      </c>
      <c r="G220" s="5">
        <v>2002</v>
      </c>
      <c r="H220" s="11">
        <v>29</v>
      </c>
      <c r="I220" s="11">
        <v>162</v>
      </c>
      <c r="J220" s="11">
        <v>182</v>
      </c>
      <c r="K220" s="11">
        <v>201</v>
      </c>
      <c r="O220" s="25" t="s">
        <v>23</v>
      </c>
      <c r="P220" s="5" t="s">
        <v>37</v>
      </c>
      <c r="Q220" s="5" t="s">
        <v>28</v>
      </c>
      <c r="R220" s="6" t="s">
        <v>235</v>
      </c>
      <c r="S220" s="5" t="s">
        <v>461</v>
      </c>
      <c r="T220" s="5" t="s">
        <v>462</v>
      </c>
      <c r="U220" s="5">
        <v>2002</v>
      </c>
      <c r="V220" s="11">
        <v>24</v>
      </c>
      <c r="W220" s="11">
        <v>127</v>
      </c>
      <c r="X220" s="11">
        <v>239</v>
      </c>
      <c r="Y220" s="26">
        <v>358</v>
      </c>
      <c r="Z220" s="10">
        <f t="shared" si="36"/>
        <v>748</v>
      </c>
      <c r="AA220" s="27">
        <f t="shared" si="32"/>
        <v>-20208.558616132483</v>
      </c>
      <c r="AB220" s="10">
        <f t="shared" si="33"/>
        <v>-1121468.2957843854</v>
      </c>
      <c r="AC220" s="10">
        <f t="shared" si="34"/>
        <v>-17414.438371728473</v>
      </c>
      <c r="AD220" s="28">
        <f t="shared" si="35"/>
        <v>380777.62265618943</v>
      </c>
      <c r="AF220" s="27">
        <f>IF(V220 &lt;&gt; "-", (V220-V$1883)^4, "-")</f>
        <v>550444.81416189857</v>
      </c>
      <c r="AG220" s="10">
        <f>(W220-W$1883)^4</f>
        <v>116515222.08299237</v>
      </c>
      <c r="AH220" s="10">
        <f>(X220-X$1883)^4</f>
        <v>451383.79507329507</v>
      </c>
      <c r="AI220" s="28">
        <f>(Y220-Y$1883)^4</f>
        <v>27599119.321015026</v>
      </c>
      <c r="AK220" s="27">
        <f t="shared" si="37"/>
        <v>32.085561497326204</v>
      </c>
      <c r="AL220" s="10">
        <f t="shared" si="38"/>
        <v>169.78609625668452</v>
      </c>
      <c r="AM220" s="10">
        <f t="shared" si="39"/>
        <v>319.51871657754009</v>
      </c>
      <c r="AN220" s="28">
        <f t="shared" si="40"/>
        <v>478.60962566844921</v>
      </c>
      <c r="AP220" s="56">
        <f t="shared" si="41"/>
        <v>1.8818897637795271</v>
      </c>
    </row>
    <row r="221" spans="1:42" ht="15" customHeight="1">
      <c r="A221" s="5" t="s">
        <v>23</v>
      </c>
      <c r="B221" s="5" t="s">
        <v>37</v>
      </c>
      <c r="C221" s="5" t="s">
        <v>34</v>
      </c>
      <c r="D221" s="6" t="s">
        <v>44</v>
      </c>
      <c r="E221" s="5" t="s">
        <v>490</v>
      </c>
      <c r="F221" s="5" t="s">
        <v>491</v>
      </c>
      <c r="G221" s="5">
        <v>2002</v>
      </c>
      <c r="H221" s="11">
        <v>28</v>
      </c>
      <c r="I221" s="11">
        <v>164</v>
      </c>
      <c r="J221" s="11">
        <v>155</v>
      </c>
      <c r="K221" s="11">
        <v>238</v>
      </c>
      <c r="O221" s="25" t="s">
        <v>23</v>
      </c>
      <c r="P221" s="5" t="s">
        <v>37</v>
      </c>
      <c r="Q221" s="5" t="s">
        <v>28</v>
      </c>
      <c r="R221" s="6" t="s">
        <v>235</v>
      </c>
      <c r="S221" s="5" t="s">
        <v>463</v>
      </c>
      <c r="T221" s="5" t="s">
        <v>464</v>
      </c>
      <c r="U221" s="5">
        <v>2002</v>
      </c>
      <c r="V221" s="11">
        <v>41</v>
      </c>
      <c r="W221" s="11">
        <v>239</v>
      </c>
      <c r="X221" s="11">
        <v>347</v>
      </c>
      <c r="Y221" s="26">
        <v>342</v>
      </c>
      <c r="Z221" s="10">
        <f t="shared" si="36"/>
        <v>969</v>
      </c>
      <c r="AA221" s="27">
        <f t="shared" si="32"/>
        <v>-1073.1765150949668</v>
      </c>
      <c r="AB221" s="10">
        <f t="shared" si="33"/>
        <v>532.37769886019908</v>
      </c>
      <c r="AC221" s="10">
        <f t="shared" si="34"/>
        <v>552981.53309165477</v>
      </c>
      <c r="AD221" s="28">
        <f t="shared" si="35"/>
        <v>180179.63611938688</v>
      </c>
      <c r="AF221" s="27">
        <f>IF(V221 &lt;&gt; "-", (V221-V$1883)^4, "-")</f>
        <v>10987.398604188462</v>
      </c>
      <c r="AG221" s="10">
        <f>(W221-W$1883)^4</f>
        <v>4314.7914183123257</v>
      </c>
      <c r="AH221" s="10">
        <f>(X221-X$1883)^4</f>
        <v>45388674.938465469</v>
      </c>
      <c r="AI221" s="28">
        <f>(Y221-Y$1883)^4</f>
        <v>10176714.885615353</v>
      </c>
      <c r="AK221" s="27">
        <f t="shared" si="37"/>
        <v>42.311661506707949</v>
      </c>
      <c r="AL221" s="10">
        <f t="shared" si="38"/>
        <v>246.64602683178535</v>
      </c>
      <c r="AM221" s="10">
        <f t="shared" si="39"/>
        <v>358.10113519091846</v>
      </c>
      <c r="AN221" s="28">
        <f t="shared" si="40"/>
        <v>352.94117647058823</v>
      </c>
      <c r="AP221" s="56">
        <f t="shared" si="41"/>
        <v>1.4518828451882844</v>
      </c>
    </row>
    <row r="222" spans="1:42" ht="15" customHeight="1">
      <c r="A222" s="5" t="s">
        <v>23</v>
      </c>
      <c r="B222" s="5" t="s">
        <v>37</v>
      </c>
      <c r="C222" s="5" t="s">
        <v>34</v>
      </c>
      <c r="D222" s="6" t="s">
        <v>44</v>
      </c>
      <c r="E222" s="5" t="s">
        <v>492</v>
      </c>
      <c r="F222" s="5" t="s">
        <v>493</v>
      </c>
      <c r="G222" s="5">
        <v>2002</v>
      </c>
      <c r="H222" s="11">
        <v>11</v>
      </c>
      <c r="I222" s="11">
        <v>67</v>
      </c>
      <c r="J222" s="11">
        <v>42</v>
      </c>
      <c r="K222" s="11">
        <v>49</v>
      </c>
      <c r="O222" s="25" t="s">
        <v>23</v>
      </c>
      <c r="P222" s="5" t="s">
        <v>37</v>
      </c>
      <c r="Q222" s="5" t="s">
        <v>28</v>
      </c>
      <c r="R222" s="6" t="s">
        <v>235</v>
      </c>
      <c r="S222" s="5" t="s">
        <v>465</v>
      </c>
      <c r="T222" s="5" t="s">
        <v>466</v>
      </c>
      <c r="U222" s="5">
        <v>2002</v>
      </c>
      <c r="V222" s="11">
        <v>72</v>
      </c>
      <c r="W222" s="11">
        <v>442</v>
      </c>
      <c r="X222" s="11">
        <v>346</v>
      </c>
      <c r="Y222" s="26">
        <v>629</v>
      </c>
      <c r="Z222" s="10">
        <f t="shared" si="36"/>
        <v>1489</v>
      </c>
      <c r="AA222" s="27">
        <f t="shared" si="32"/>
        <v>8949.4190740390404</v>
      </c>
      <c r="AB222" s="10">
        <f t="shared" si="33"/>
        <v>9407929.4905857332</v>
      </c>
      <c r="AC222" s="10">
        <f t="shared" si="34"/>
        <v>533015.43752823642</v>
      </c>
      <c r="AD222" s="28">
        <f t="shared" si="35"/>
        <v>40523590.801777363</v>
      </c>
      <c r="AF222" s="27">
        <f>IF(V222 &lt;&gt; "-", (V222-V$1883)^4, "-")</f>
        <v>185806.02552042558</v>
      </c>
      <c r="AG222" s="10">
        <f>(W222-W$1883)^4</f>
        <v>1986058660.7983334</v>
      </c>
      <c r="AH222" s="10">
        <f>(X222-X$1883)^4</f>
        <v>43216844.157047376</v>
      </c>
      <c r="AI222" s="28">
        <f>(Y222-Y$1883)^4</f>
        <v>13919080986.266026</v>
      </c>
      <c r="AK222" s="27">
        <f t="shared" si="37"/>
        <v>48.354600402955001</v>
      </c>
      <c r="AL222" s="10">
        <f t="shared" si="38"/>
        <v>296.84351914036267</v>
      </c>
      <c r="AM222" s="10">
        <f t="shared" si="39"/>
        <v>232.37071860308933</v>
      </c>
      <c r="AN222" s="28">
        <f t="shared" si="40"/>
        <v>422.43116185359304</v>
      </c>
      <c r="AP222" s="56">
        <f t="shared" si="41"/>
        <v>0.78280542986425339</v>
      </c>
    </row>
    <row r="223" spans="1:42" ht="15" customHeight="1">
      <c r="A223" s="5" t="s">
        <v>23</v>
      </c>
      <c r="B223" s="5" t="s">
        <v>37</v>
      </c>
      <c r="C223" s="5" t="s">
        <v>34</v>
      </c>
      <c r="D223" s="6" t="s">
        <v>44</v>
      </c>
      <c r="E223" s="5" t="s">
        <v>494</v>
      </c>
      <c r="F223" s="5" t="s">
        <v>495</v>
      </c>
      <c r="G223" s="5">
        <v>2002</v>
      </c>
      <c r="H223" s="11">
        <v>37</v>
      </c>
      <c r="I223" s="11">
        <v>159</v>
      </c>
      <c r="J223" s="11">
        <v>161</v>
      </c>
      <c r="K223" s="11">
        <v>168</v>
      </c>
      <c r="O223" s="25" t="s">
        <v>23</v>
      </c>
      <c r="P223" s="5" t="s">
        <v>37</v>
      </c>
      <c r="Q223" s="5" t="s">
        <v>28</v>
      </c>
      <c r="R223" s="6" t="s">
        <v>235</v>
      </c>
      <c r="S223" s="5" t="s">
        <v>467</v>
      </c>
      <c r="T223" s="5" t="s">
        <v>468</v>
      </c>
      <c r="U223" s="5">
        <v>2002</v>
      </c>
      <c r="V223" s="11">
        <v>4</v>
      </c>
      <c r="W223" s="11">
        <v>31</v>
      </c>
      <c r="X223" s="11">
        <v>84</v>
      </c>
      <c r="Y223" s="26">
        <v>94</v>
      </c>
      <c r="Z223" s="10">
        <f t="shared" si="36"/>
        <v>213</v>
      </c>
      <c r="AA223" s="27">
        <f t="shared" si="32"/>
        <v>-105409.58265998808</v>
      </c>
      <c r="AB223" s="10">
        <f t="shared" si="33"/>
        <v>-7987435.8475585245</v>
      </c>
      <c r="AC223" s="10">
        <f t="shared" si="34"/>
        <v>-5921890.588770492</v>
      </c>
      <c r="AD223" s="28">
        <f t="shared" si="35"/>
        <v>-7024833.2052776571</v>
      </c>
      <c r="AF223" s="27">
        <f>IF(V223 &lt;&gt; "-", (V223-V$1883)^4, "-")</f>
        <v>4979359.2233520132</v>
      </c>
      <c r="AG223" s="10">
        <f>(W223-W$1883)^4</f>
        <v>1596650436.6436939</v>
      </c>
      <c r="AH223" s="10">
        <f>(X223-X$1883)^4</f>
        <v>1071388973.2504125</v>
      </c>
      <c r="AI223" s="28">
        <f>(Y223-Y$1883)^4</f>
        <v>1345389465.0469267</v>
      </c>
      <c r="AK223" s="27">
        <f t="shared" si="37"/>
        <v>18.779342723004696</v>
      </c>
      <c r="AL223" s="10">
        <f t="shared" si="38"/>
        <v>145.53990610328637</v>
      </c>
      <c r="AM223" s="10">
        <f t="shared" si="39"/>
        <v>394.36619718309856</v>
      </c>
      <c r="AN223" s="28">
        <f t="shared" si="40"/>
        <v>441.31455399061031</v>
      </c>
      <c r="AP223" s="56">
        <f t="shared" si="41"/>
        <v>2.709677419354839</v>
      </c>
    </row>
    <row r="224" spans="1:42" ht="15" customHeight="1">
      <c r="A224" s="5" t="s">
        <v>23</v>
      </c>
      <c r="B224" s="5" t="s">
        <v>37</v>
      </c>
      <c r="C224" s="5" t="s">
        <v>34</v>
      </c>
      <c r="D224" s="6" t="s">
        <v>44</v>
      </c>
      <c r="E224" s="5" t="s">
        <v>496</v>
      </c>
      <c r="F224" s="5" t="s">
        <v>497</v>
      </c>
      <c r="G224" s="5">
        <v>2002</v>
      </c>
      <c r="H224" s="11">
        <v>128</v>
      </c>
      <c r="I224" s="11">
        <v>704</v>
      </c>
      <c r="J224" s="11">
        <v>719</v>
      </c>
      <c r="K224" s="11">
        <v>713</v>
      </c>
      <c r="O224" s="25" t="s">
        <v>23</v>
      </c>
      <c r="P224" s="5" t="s">
        <v>37</v>
      </c>
      <c r="Q224" s="5" t="s">
        <v>28</v>
      </c>
      <c r="R224" s="6" t="s">
        <v>235</v>
      </c>
      <c r="S224" s="5" t="s">
        <v>469</v>
      </c>
      <c r="T224" s="5" t="s">
        <v>470</v>
      </c>
      <c r="U224" s="5">
        <v>2002</v>
      </c>
      <c r="V224" s="11">
        <v>8</v>
      </c>
      <c r="W224" s="11">
        <v>74</v>
      </c>
      <c r="X224" s="11">
        <v>101</v>
      </c>
      <c r="Y224" s="26">
        <v>129</v>
      </c>
      <c r="Z224" s="10">
        <f t="shared" si="36"/>
        <v>312</v>
      </c>
      <c r="AA224" s="27">
        <f t="shared" si="32"/>
        <v>-80835.642948960449</v>
      </c>
      <c r="AB224" s="10">
        <f t="shared" si="33"/>
        <v>-3862151.7659871657</v>
      </c>
      <c r="AC224" s="10">
        <f t="shared" si="34"/>
        <v>-4404499.294522577</v>
      </c>
      <c r="AD224" s="28">
        <f t="shared" si="35"/>
        <v>-3834437.8975456529</v>
      </c>
      <c r="AF224" s="27">
        <f>IF(V224 &lt;&gt; "-", (V224-V$1883)^4, "-")</f>
        <v>3495187.9084152617</v>
      </c>
      <c r="AG224" s="10">
        <f>(W224-W$1883)^4</f>
        <v>605953243.1875087</v>
      </c>
      <c r="AH224" s="10">
        <f>(X224-X$1883)^4</f>
        <v>721985917.01442528</v>
      </c>
      <c r="AI224" s="28">
        <f>(Y224-Y$1883)^4</f>
        <v>600162622.40194893</v>
      </c>
      <c r="AK224" s="27">
        <f t="shared" si="37"/>
        <v>25.641025641025639</v>
      </c>
      <c r="AL224" s="10">
        <f t="shared" si="38"/>
        <v>237.17948717948718</v>
      </c>
      <c r="AM224" s="10">
        <f t="shared" si="39"/>
        <v>323.71794871794873</v>
      </c>
      <c r="AN224" s="28">
        <f t="shared" si="40"/>
        <v>413.46153846153845</v>
      </c>
      <c r="AP224" s="56">
        <f t="shared" si="41"/>
        <v>1.3648648648648649</v>
      </c>
    </row>
    <row r="225" spans="1:42" ht="15" customHeight="1">
      <c r="A225" s="5" t="s">
        <v>23</v>
      </c>
      <c r="B225" s="5" t="s">
        <v>37</v>
      </c>
      <c r="C225" s="5" t="s">
        <v>37</v>
      </c>
      <c r="D225" s="6" t="s">
        <v>233</v>
      </c>
      <c r="E225" s="6" t="s">
        <v>26</v>
      </c>
      <c r="F225" s="5" t="s">
        <v>498</v>
      </c>
      <c r="G225" s="5">
        <v>2002</v>
      </c>
      <c r="H225" s="11">
        <v>4390</v>
      </c>
      <c r="I225" s="11">
        <v>15493</v>
      </c>
      <c r="J225" s="11">
        <v>10347</v>
      </c>
      <c r="K225" s="11">
        <v>11207</v>
      </c>
      <c r="O225" s="25" t="s">
        <v>23</v>
      </c>
      <c r="P225" s="5" t="s">
        <v>37</v>
      </c>
      <c r="Q225" s="5" t="s">
        <v>28</v>
      </c>
      <c r="R225" s="6" t="s">
        <v>235</v>
      </c>
      <c r="S225" s="5" t="s">
        <v>471</v>
      </c>
      <c r="T225" s="5" t="s">
        <v>472</v>
      </c>
      <c r="U225" s="5">
        <v>2002</v>
      </c>
      <c r="V225" s="11">
        <v>31</v>
      </c>
      <c r="W225" s="11">
        <v>171</v>
      </c>
      <c r="X225" s="11">
        <v>273</v>
      </c>
      <c r="Y225" s="26">
        <v>274</v>
      </c>
      <c r="Z225" s="10">
        <f t="shared" si="36"/>
        <v>749</v>
      </c>
      <c r="AA225" s="27">
        <f t="shared" si="32"/>
        <v>-8289.261084009273</v>
      </c>
      <c r="AB225" s="10">
        <f t="shared" si="33"/>
        <v>-214870.60793884471</v>
      </c>
      <c r="AC225" s="10">
        <f t="shared" si="34"/>
        <v>527.49665155964612</v>
      </c>
      <c r="AD225" s="28">
        <f t="shared" si="35"/>
        <v>-1528.4503270649957</v>
      </c>
      <c r="AF225" s="27">
        <f>IF(V225 &lt;&gt; "-", (V225-V$1883)^4, "-")</f>
        <v>167759.74535443462</v>
      </c>
      <c r="AG225" s="10">
        <f>(W225-W$1883)^4</f>
        <v>12869727.462992331</v>
      </c>
      <c r="AH225" s="10">
        <f>(X225-X$1883)^4</f>
        <v>4262.1259188536369</v>
      </c>
      <c r="AI225" s="28">
        <f>(Y225-Y$1883)^4</f>
        <v>17606.313834582274</v>
      </c>
      <c r="AK225" s="27">
        <f t="shared" si="37"/>
        <v>41.388518024032038</v>
      </c>
      <c r="AL225" s="10">
        <f t="shared" si="38"/>
        <v>228.30440587449931</v>
      </c>
      <c r="AM225" s="10">
        <f t="shared" si="39"/>
        <v>364.48598130841123</v>
      </c>
      <c r="AN225" s="28">
        <f t="shared" si="40"/>
        <v>365.8210947930574</v>
      </c>
      <c r="AP225" s="56">
        <f t="shared" si="41"/>
        <v>1.5964912280701757</v>
      </c>
    </row>
    <row r="226" spans="1:42" ht="15" customHeight="1">
      <c r="A226" s="5" t="s">
        <v>23</v>
      </c>
      <c r="B226" s="5" t="s">
        <v>37</v>
      </c>
      <c r="C226" s="5" t="s">
        <v>37</v>
      </c>
      <c r="D226" s="6" t="s">
        <v>30</v>
      </c>
      <c r="E226" s="6" t="s">
        <v>26</v>
      </c>
      <c r="F226" s="5" t="s">
        <v>43</v>
      </c>
      <c r="G226" s="5">
        <v>2002</v>
      </c>
      <c r="H226" s="11">
        <v>3968</v>
      </c>
      <c r="I226" s="11">
        <v>13014</v>
      </c>
      <c r="J226" s="11">
        <v>8016</v>
      </c>
      <c r="K226" s="11">
        <v>8437</v>
      </c>
      <c r="O226" s="25" t="s">
        <v>23</v>
      </c>
      <c r="P226" s="5" t="s">
        <v>37</v>
      </c>
      <c r="Q226" s="5" t="s">
        <v>28</v>
      </c>
      <c r="R226" s="6" t="s">
        <v>235</v>
      </c>
      <c r="S226" s="5" t="s">
        <v>473</v>
      </c>
      <c r="T226" s="5" t="s">
        <v>474</v>
      </c>
      <c r="U226" s="5">
        <v>2002</v>
      </c>
      <c r="V226" s="11">
        <v>3</v>
      </c>
      <c r="W226" s="11">
        <v>25</v>
      </c>
      <c r="X226" s="11">
        <v>76</v>
      </c>
      <c r="Y226" s="26">
        <v>113</v>
      </c>
      <c r="Z226" s="10">
        <f t="shared" si="36"/>
        <v>217</v>
      </c>
      <c r="AA226" s="27">
        <f t="shared" si="32"/>
        <v>-112246.64062698378</v>
      </c>
      <c r="AB226" s="10">
        <f t="shared" si="33"/>
        <v>-8728486.4872897267</v>
      </c>
      <c r="AC226" s="10">
        <f t="shared" si="34"/>
        <v>-6742709.1336706178</v>
      </c>
      <c r="AD226" s="28">
        <f t="shared" si="35"/>
        <v>-5134654.939540687</v>
      </c>
      <c r="AF226" s="27">
        <f>IF(V226 &lt;&gt; "-", (V226-V$1883)^4, "-")</f>
        <v>5414576.1935207229</v>
      </c>
      <c r="AG226" s="10">
        <f>(W226-W$1883)^4</f>
        <v>1797153853.9165206</v>
      </c>
      <c r="AH226" s="10">
        <f>(X226-X$1883)^4</f>
        <v>1273833210.6381819</v>
      </c>
      <c r="AI226" s="28">
        <f>(Y226-Y$1883)^4</f>
        <v>885825853.03413045</v>
      </c>
      <c r="AK226" s="27">
        <f t="shared" si="37"/>
        <v>13.82488479262673</v>
      </c>
      <c r="AL226" s="10">
        <f t="shared" si="38"/>
        <v>115.2073732718894</v>
      </c>
      <c r="AM226" s="10">
        <f t="shared" si="39"/>
        <v>350.23041474654377</v>
      </c>
      <c r="AN226" s="28">
        <f t="shared" si="40"/>
        <v>520.73732718894007</v>
      </c>
      <c r="AP226" s="56">
        <f t="shared" si="41"/>
        <v>3.04</v>
      </c>
    </row>
    <row r="227" spans="1:42" ht="15" customHeight="1">
      <c r="A227" s="5" t="s">
        <v>23</v>
      </c>
      <c r="B227" s="5" t="s">
        <v>37</v>
      </c>
      <c r="C227" s="5" t="s">
        <v>37</v>
      </c>
      <c r="D227" s="6" t="s">
        <v>235</v>
      </c>
      <c r="E227" s="6" t="s">
        <v>26</v>
      </c>
      <c r="F227" s="5" t="s">
        <v>499</v>
      </c>
      <c r="G227" s="5">
        <v>2002</v>
      </c>
      <c r="H227" s="11">
        <v>422</v>
      </c>
      <c r="I227" s="11">
        <v>2479</v>
      </c>
      <c r="J227" s="11">
        <v>2331</v>
      </c>
      <c r="K227" s="11">
        <v>2770</v>
      </c>
      <c r="O227" s="25" t="s">
        <v>23</v>
      </c>
      <c r="P227" s="5" t="s">
        <v>37</v>
      </c>
      <c r="Q227" s="5" t="s">
        <v>28</v>
      </c>
      <c r="R227" s="6" t="s">
        <v>235</v>
      </c>
      <c r="S227" s="5" t="s">
        <v>475</v>
      </c>
      <c r="T227" s="5" t="s">
        <v>476</v>
      </c>
      <c r="U227" s="5">
        <v>2002</v>
      </c>
      <c r="V227" s="11">
        <v>40</v>
      </c>
      <c r="W227" s="11">
        <v>199</v>
      </c>
      <c r="X227" s="11">
        <v>223</v>
      </c>
      <c r="Y227" s="26">
        <v>364</v>
      </c>
      <c r="Z227" s="10">
        <f t="shared" si="36"/>
        <v>826</v>
      </c>
      <c r="AA227" s="27">
        <f t="shared" si="32"/>
        <v>-1419.3535013565759</v>
      </c>
      <c r="AB227" s="10">
        <f t="shared" si="33"/>
        <v>-32447.241508353407</v>
      </c>
      <c r="AC227" s="10">
        <f t="shared" si="34"/>
        <v>-73665.91586946875</v>
      </c>
      <c r="AD227" s="28">
        <f t="shared" si="35"/>
        <v>483384.31911943277</v>
      </c>
      <c r="AF227" s="27">
        <f>IF(V227 &lt;&gt; "-", (V227-V$1883)^4, "-")</f>
        <v>15950.982231859709</v>
      </c>
      <c r="AG227" s="10">
        <f>(W227-W$1883)^4</f>
        <v>1034912.6808177286</v>
      </c>
      <c r="AH227" s="10">
        <f>(X227-X$1883)^4</f>
        <v>3088081.7604837855</v>
      </c>
      <c r="AI227" s="28">
        <f>(Y227-Y$1883)^4</f>
        <v>37936454.85703674</v>
      </c>
      <c r="AK227" s="27">
        <f t="shared" si="37"/>
        <v>48.426150121065376</v>
      </c>
      <c r="AL227" s="10">
        <f t="shared" si="38"/>
        <v>240.92009685230022</v>
      </c>
      <c r="AM227" s="10">
        <f t="shared" si="39"/>
        <v>269.97578692493943</v>
      </c>
      <c r="AN227" s="28">
        <f t="shared" si="40"/>
        <v>440.67796610169489</v>
      </c>
      <c r="AP227" s="56">
        <f t="shared" si="41"/>
        <v>1.1206030150753767</v>
      </c>
    </row>
    <row r="228" spans="1:42" ht="15" customHeight="1">
      <c r="A228" s="5" t="s">
        <v>23</v>
      </c>
      <c r="B228" s="5" t="s">
        <v>37</v>
      </c>
      <c r="C228" s="5" t="s">
        <v>37</v>
      </c>
      <c r="D228" s="6" t="s">
        <v>235</v>
      </c>
      <c r="E228" s="5" t="s">
        <v>500</v>
      </c>
      <c r="F228" s="5" t="s">
        <v>501</v>
      </c>
      <c r="G228" s="5">
        <v>2002</v>
      </c>
      <c r="H228" s="11">
        <v>132</v>
      </c>
      <c r="I228" s="11">
        <v>790</v>
      </c>
      <c r="J228" s="11">
        <v>787</v>
      </c>
      <c r="K228" s="11">
        <v>907</v>
      </c>
      <c r="O228" s="25" t="s">
        <v>23</v>
      </c>
      <c r="P228" s="5" t="s">
        <v>37</v>
      </c>
      <c r="Q228" s="5" t="s">
        <v>28</v>
      </c>
      <c r="R228" s="6" t="s">
        <v>235</v>
      </c>
      <c r="S228" s="5" t="s">
        <v>477</v>
      </c>
      <c r="T228" s="5" t="s">
        <v>478</v>
      </c>
      <c r="U228" s="5">
        <v>2002</v>
      </c>
      <c r="V228" s="11">
        <v>88</v>
      </c>
      <c r="W228" s="11">
        <v>512</v>
      </c>
      <c r="X228" s="11">
        <v>462</v>
      </c>
      <c r="Y228" s="26">
        <v>457</v>
      </c>
      <c r="Z228" s="10">
        <f t="shared" si="36"/>
        <v>1519</v>
      </c>
      <c r="AA228" s="27">
        <f t="shared" si="32"/>
        <v>49680.986534658754</v>
      </c>
      <c r="AB228" s="10">
        <f t="shared" si="33"/>
        <v>22212865.198445126</v>
      </c>
      <c r="AC228" s="10">
        <f t="shared" si="34"/>
        <v>7654680.5551456306</v>
      </c>
      <c r="AD228" s="28">
        <f t="shared" si="35"/>
        <v>5042519.107257681</v>
      </c>
      <c r="AF228" s="27">
        <f>IF(V228 &lt;&gt; "-", (V228-V$1883)^4, "-")</f>
        <v>1826362.3608283659</v>
      </c>
      <c r="AG228" s="10">
        <f>(W228-W$1883)^4</f>
        <v>6244142054.5574751</v>
      </c>
      <c r="AH228" s="10">
        <f>(X228-X$1883)^4</f>
        <v>1508583761.4017193</v>
      </c>
      <c r="AI228" s="28">
        <f>(Y228-Y$1883)^4</f>
        <v>864695907.20968807</v>
      </c>
      <c r="AK228" s="27">
        <f t="shared" si="37"/>
        <v>57.932850559578668</v>
      </c>
      <c r="AL228" s="10">
        <f t="shared" si="38"/>
        <v>337.06385780118495</v>
      </c>
      <c r="AM228" s="10">
        <f t="shared" si="39"/>
        <v>304.14746543778801</v>
      </c>
      <c r="AN228" s="28">
        <f t="shared" si="40"/>
        <v>300.85582620144828</v>
      </c>
      <c r="AP228" s="56">
        <f t="shared" si="41"/>
        <v>0.90234375000000011</v>
      </c>
    </row>
    <row r="229" spans="1:42" ht="15" customHeight="1">
      <c r="A229" s="5" t="s">
        <v>23</v>
      </c>
      <c r="B229" s="5" t="s">
        <v>37</v>
      </c>
      <c r="C229" s="5" t="s">
        <v>37</v>
      </c>
      <c r="D229" s="6" t="s">
        <v>235</v>
      </c>
      <c r="E229" s="5" t="s">
        <v>502</v>
      </c>
      <c r="F229" s="5" t="s">
        <v>503</v>
      </c>
      <c r="G229" s="5">
        <v>2002</v>
      </c>
      <c r="H229" s="11">
        <v>84</v>
      </c>
      <c r="I229" s="11">
        <v>491</v>
      </c>
      <c r="J229" s="11">
        <v>463</v>
      </c>
      <c r="K229" s="11">
        <v>427</v>
      </c>
      <c r="O229" s="25" t="s">
        <v>23</v>
      </c>
      <c r="P229" s="5" t="s">
        <v>37</v>
      </c>
      <c r="Q229" s="5" t="s">
        <v>28</v>
      </c>
      <c r="R229" s="6" t="s">
        <v>235</v>
      </c>
      <c r="S229" s="5" t="s">
        <v>479</v>
      </c>
      <c r="T229" s="5" t="s">
        <v>480</v>
      </c>
      <c r="U229" s="5">
        <v>2002</v>
      </c>
      <c r="V229" s="11">
        <v>2</v>
      </c>
      <c r="W229" s="11">
        <v>20</v>
      </c>
      <c r="X229" s="11">
        <v>37</v>
      </c>
      <c r="Y229" s="26">
        <v>50</v>
      </c>
      <c r="Z229" s="10">
        <f t="shared" si="36"/>
        <v>109</v>
      </c>
      <c r="AA229" s="27">
        <f t="shared" si="32"/>
        <v>-119373.12780967499</v>
      </c>
      <c r="AB229" s="10">
        <f t="shared" si="33"/>
        <v>-9379946.4023042805</v>
      </c>
      <c r="AC229" s="10">
        <f t="shared" si="34"/>
        <v>-11839894.110288553</v>
      </c>
      <c r="AD229" s="28">
        <f t="shared" si="35"/>
        <v>-13064060.654707218</v>
      </c>
      <c r="AF229" s="27">
        <f>IF(V229 &lt;&gt; "-", (V229-V$1883)^4, "-")</f>
        <v>5877718.253988809</v>
      </c>
      <c r="AG229" s="10">
        <f>(W229-W$1883)^4</f>
        <v>1978186084.0014935</v>
      </c>
      <c r="AH229" s="10">
        <f>(X229-X$1883)^4</f>
        <v>2698549721.1305494</v>
      </c>
      <c r="AI229" s="28">
        <f>(Y229-Y$1883)^4</f>
        <v>3076835309.1982889</v>
      </c>
      <c r="AK229" s="27">
        <f t="shared" si="37"/>
        <v>18.348623853211009</v>
      </c>
      <c r="AL229" s="10">
        <f t="shared" si="38"/>
        <v>183.48623853211009</v>
      </c>
      <c r="AM229" s="10">
        <f t="shared" si="39"/>
        <v>339.44954128440367</v>
      </c>
      <c r="AN229" s="28">
        <f t="shared" si="40"/>
        <v>458.71559633027528</v>
      </c>
      <c r="AP229" s="56">
        <f t="shared" si="41"/>
        <v>1.8499999999999999</v>
      </c>
    </row>
    <row r="230" spans="1:42" ht="15" customHeight="1">
      <c r="A230" s="5" t="s">
        <v>23</v>
      </c>
      <c r="B230" s="5" t="s">
        <v>37</v>
      </c>
      <c r="C230" s="5" t="s">
        <v>37</v>
      </c>
      <c r="D230" s="6" t="s">
        <v>235</v>
      </c>
      <c r="E230" s="5" t="s">
        <v>504</v>
      </c>
      <c r="F230" s="5" t="s">
        <v>505</v>
      </c>
      <c r="G230" s="5">
        <v>2002</v>
      </c>
      <c r="H230" s="11">
        <v>150</v>
      </c>
      <c r="I230" s="11">
        <v>877</v>
      </c>
      <c r="J230" s="11">
        <v>777</v>
      </c>
      <c r="K230" s="11">
        <v>969</v>
      </c>
      <c r="O230" s="25" t="s">
        <v>23</v>
      </c>
      <c r="P230" s="5" t="s">
        <v>37</v>
      </c>
      <c r="Q230" s="5" t="s">
        <v>34</v>
      </c>
      <c r="R230" s="6" t="s">
        <v>44</v>
      </c>
      <c r="S230" s="5" t="s">
        <v>482</v>
      </c>
      <c r="T230" s="5" t="s">
        <v>483</v>
      </c>
      <c r="U230" s="5">
        <v>2002</v>
      </c>
      <c r="V230" s="11">
        <v>91</v>
      </c>
      <c r="W230" s="11">
        <v>339</v>
      </c>
      <c r="X230" s="11">
        <v>246</v>
      </c>
      <c r="Y230" s="26">
        <v>279</v>
      </c>
      <c r="Z230" s="10">
        <f t="shared" si="36"/>
        <v>955</v>
      </c>
      <c r="AA230" s="27">
        <f t="shared" si="32"/>
        <v>62863.42278620274</v>
      </c>
      <c r="AB230" s="10">
        <f t="shared" si="33"/>
        <v>1263381.1831768812</v>
      </c>
      <c r="AC230" s="10">
        <f t="shared" si="34"/>
        <v>-6772.8200253876948</v>
      </c>
      <c r="AD230" s="28">
        <f t="shared" si="35"/>
        <v>-277.04818035671769</v>
      </c>
      <c r="AF230" s="27">
        <f>IF(V230 &lt;&gt; "-", (V230-V$1883)^4, "-")</f>
        <v>2499562.6796947946</v>
      </c>
      <c r="AG230" s="10">
        <f>(W230-W$1883)^4</f>
        <v>136577514.7065672</v>
      </c>
      <c r="AH230" s="10">
        <f>(X230-X$1883)^4</f>
        <v>128142.35866981684</v>
      </c>
      <c r="AI230" s="28">
        <f>(Y230-Y$1883)^4</f>
        <v>1806.0942199975073</v>
      </c>
      <c r="AK230" s="27">
        <f t="shared" si="37"/>
        <v>95.287958115183244</v>
      </c>
      <c r="AL230" s="10">
        <f t="shared" si="38"/>
        <v>354.9738219895288</v>
      </c>
      <c r="AM230" s="10">
        <f t="shared" si="39"/>
        <v>257.59162303664925</v>
      </c>
      <c r="AN230" s="28">
        <f t="shared" si="40"/>
        <v>292.14659685863876</v>
      </c>
      <c r="AP230" s="56">
        <f t="shared" si="41"/>
        <v>0.72566371681415942</v>
      </c>
    </row>
    <row r="231" spans="1:42" ht="15" customHeight="1">
      <c r="A231" s="5" t="s">
        <v>23</v>
      </c>
      <c r="B231" s="5" t="s">
        <v>37</v>
      </c>
      <c r="C231" s="5" t="s">
        <v>37</v>
      </c>
      <c r="D231" s="6" t="s">
        <v>235</v>
      </c>
      <c r="E231" s="5" t="s">
        <v>506</v>
      </c>
      <c r="F231" s="5" t="s">
        <v>507</v>
      </c>
      <c r="G231" s="5">
        <v>2002</v>
      </c>
      <c r="H231" s="11">
        <v>56</v>
      </c>
      <c r="I231" s="11">
        <v>321</v>
      </c>
      <c r="J231" s="11">
        <v>304</v>
      </c>
      <c r="K231" s="11">
        <v>467</v>
      </c>
      <c r="O231" s="25" t="s">
        <v>23</v>
      </c>
      <c r="P231" s="5" t="s">
        <v>37</v>
      </c>
      <c r="Q231" s="5" t="s">
        <v>34</v>
      </c>
      <c r="R231" s="6" t="s">
        <v>44</v>
      </c>
      <c r="S231" s="5" t="s">
        <v>484</v>
      </c>
      <c r="T231" s="5" t="s">
        <v>485</v>
      </c>
      <c r="U231" s="5">
        <v>2002</v>
      </c>
      <c r="V231" s="11">
        <v>24</v>
      </c>
      <c r="W231" s="11">
        <v>125</v>
      </c>
      <c r="X231" s="11">
        <v>193</v>
      </c>
      <c r="Y231" s="26">
        <v>257</v>
      </c>
      <c r="Z231" s="10">
        <f t="shared" si="36"/>
        <v>599</v>
      </c>
      <c r="AA231" s="27">
        <f t="shared" si="32"/>
        <v>-20208.558616132483</v>
      </c>
      <c r="AB231" s="10">
        <f t="shared" si="33"/>
        <v>-1187488.3689036665</v>
      </c>
      <c r="AC231" s="10">
        <f t="shared" si="34"/>
        <v>-372006.60525419394</v>
      </c>
      <c r="AD231" s="28">
        <f t="shared" si="35"/>
        <v>-23195.605008703202</v>
      </c>
      <c r="AF231" s="27">
        <f>IF(V231 &lt;&gt; "-", (V231-V$1883)^4, "-")</f>
        <v>550444.81416189857</v>
      </c>
      <c r="AG231" s="10">
        <f>(W231-W$1883)^4</f>
        <v>125749370.41784266</v>
      </c>
      <c r="AH231" s="10">
        <f>(X231-X$1883)^4</f>
        <v>26754748.213862732</v>
      </c>
      <c r="AI231" s="28">
        <f>(Y231-Y$1883)^4</f>
        <v>661516.89362531039</v>
      </c>
      <c r="AK231" s="27">
        <f t="shared" si="37"/>
        <v>40.066777963272116</v>
      </c>
      <c r="AL231" s="10">
        <f t="shared" si="38"/>
        <v>208.68113522537561</v>
      </c>
      <c r="AM231" s="10">
        <f t="shared" si="39"/>
        <v>322.20367278797994</v>
      </c>
      <c r="AN231" s="28">
        <f t="shared" si="40"/>
        <v>429.04841402337229</v>
      </c>
      <c r="AP231" s="56">
        <f t="shared" si="41"/>
        <v>1.544</v>
      </c>
    </row>
    <row r="232" spans="1:42" ht="15" customHeight="1">
      <c r="A232" s="5" t="s">
        <v>23</v>
      </c>
      <c r="B232" s="5" t="s">
        <v>37</v>
      </c>
      <c r="C232" s="5" t="s">
        <v>46</v>
      </c>
      <c r="D232" s="6" t="s">
        <v>233</v>
      </c>
      <c r="E232" s="6" t="s">
        <v>26</v>
      </c>
      <c r="F232" s="5" t="s">
        <v>508</v>
      </c>
      <c r="G232" s="5">
        <v>2002</v>
      </c>
      <c r="H232" s="11">
        <v>1112</v>
      </c>
      <c r="I232" s="11">
        <v>5405</v>
      </c>
      <c r="J232" s="11">
        <v>5811</v>
      </c>
      <c r="K232" s="11">
        <v>6174</v>
      </c>
      <c r="O232" s="25" t="s">
        <v>23</v>
      </c>
      <c r="P232" s="5" t="s">
        <v>37</v>
      </c>
      <c r="Q232" s="5" t="s">
        <v>34</v>
      </c>
      <c r="R232" s="6" t="s">
        <v>44</v>
      </c>
      <c r="S232" s="5" t="s">
        <v>486</v>
      </c>
      <c r="T232" s="5" t="s">
        <v>487</v>
      </c>
      <c r="U232" s="5">
        <v>2002</v>
      </c>
      <c r="V232" s="11">
        <v>35</v>
      </c>
      <c r="W232" s="11">
        <v>241</v>
      </c>
      <c r="X232" s="11">
        <v>351</v>
      </c>
      <c r="Y232" s="26">
        <v>494</v>
      </c>
      <c r="Z232" s="10">
        <f t="shared" si="36"/>
        <v>1121</v>
      </c>
      <c r="AA232" s="27">
        <f t="shared" si="32"/>
        <v>-4281.6766680973597</v>
      </c>
      <c r="AB232" s="10">
        <f t="shared" si="33"/>
        <v>1031.7572039808001</v>
      </c>
      <c r="AC232" s="10">
        <f t="shared" si="34"/>
        <v>637830.709996394</v>
      </c>
      <c r="AD232" s="28">
        <f t="shared" si="35"/>
        <v>9061478.3692407683</v>
      </c>
      <c r="AF232" s="27">
        <f>IF(V232 &lt;&gt; "-", (V232-V$1883)^4, "-")</f>
        <v>69526.733272419238</v>
      </c>
      <c r="AG232" s="10">
        <f>(W232-W$1883)^4</f>
        <v>10425.654931596328</v>
      </c>
      <c r="AH232" s="10">
        <f>(X232-X$1883)^4</f>
        <v>54904410.654580921</v>
      </c>
      <c r="AI232" s="28">
        <f>(Y232-Y$1883)^4</f>
        <v>1889145511.5491872</v>
      </c>
      <c r="AK232" s="27">
        <f t="shared" si="37"/>
        <v>31.222123104371097</v>
      </c>
      <c r="AL232" s="10">
        <f t="shared" si="38"/>
        <v>214.98661909009812</v>
      </c>
      <c r="AM232" s="10">
        <f t="shared" si="39"/>
        <v>313.11329170383584</v>
      </c>
      <c r="AN232" s="28">
        <f t="shared" si="40"/>
        <v>440.67796610169489</v>
      </c>
      <c r="AP232" s="56">
        <f t="shared" si="41"/>
        <v>1.4564315352697095</v>
      </c>
    </row>
    <row r="233" spans="1:42" ht="15" customHeight="1">
      <c r="A233" s="5" t="s">
        <v>23</v>
      </c>
      <c r="B233" s="5" t="s">
        <v>37</v>
      </c>
      <c r="C233" s="5" t="s">
        <v>46</v>
      </c>
      <c r="D233" s="6" t="s">
        <v>30</v>
      </c>
      <c r="E233" s="6" t="s">
        <v>26</v>
      </c>
      <c r="F233" s="5" t="s">
        <v>47</v>
      </c>
      <c r="G233" s="5">
        <v>2002</v>
      </c>
      <c r="H233" s="11">
        <v>942</v>
      </c>
      <c r="I233" s="11">
        <v>4383</v>
      </c>
      <c r="J233" s="11">
        <v>4502</v>
      </c>
      <c r="K233" s="11">
        <v>4435</v>
      </c>
      <c r="O233" s="25" t="s">
        <v>23</v>
      </c>
      <c r="P233" s="5" t="s">
        <v>37</v>
      </c>
      <c r="Q233" s="5" t="s">
        <v>34</v>
      </c>
      <c r="R233" s="6" t="s">
        <v>44</v>
      </c>
      <c r="S233" s="5" t="s">
        <v>488</v>
      </c>
      <c r="T233" s="5" t="s">
        <v>489</v>
      </c>
      <c r="U233" s="5">
        <v>2002</v>
      </c>
      <c r="V233" s="11">
        <v>29</v>
      </c>
      <c r="W233" s="11">
        <v>162</v>
      </c>
      <c r="X233" s="11">
        <v>182</v>
      </c>
      <c r="Y233" s="26">
        <v>201</v>
      </c>
      <c r="Z233" s="10">
        <f t="shared" si="36"/>
        <v>574</v>
      </c>
      <c r="AA233" s="27">
        <f t="shared" si="32"/>
        <v>-10997.628586138324</v>
      </c>
      <c r="AB233" s="10">
        <f t="shared" si="33"/>
        <v>-327015.03863191867</v>
      </c>
      <c r="AC233" s="10">
        <f t="shared" si="34"/>
        <v>-570137.07198039349</v>
      </c>
      <c r="AD233" s="28">
        <f t="shared" si="35"/>
        <v>-603759.53599476628</v>
      </c>
      <c r="AF233" s="27">
        <f>IF(V233 &lt;&gt; "-", (V233-V$1883)^4, "-")</f>
        <v>244567.49279317027</v>
      </c>
      <c r="AG233" s="10">
        <f>(W233-W$1883)^4</f>
        <v>22529780.835703611</v>
      </c>
      <c r="AH233" s="10">
        <f>(X233-X$1883)^4</f>
        <v>47275816.835709274</v>
      </c>
      <c r="AI233" s="28">
        <f>(Y233-Y$1883)^4</f>
        <v>51029189.558343507</v>
      </c>
      <c r="AK233" s="27">
        <f t="shared" si="37"/>
        <v>50.522648083623693</v>
      </c>
      <c r="AL233" s="10">
        <f t="shared" si="38"/>
        <v>282.22996515679444</v>
      </c>
      <c r="AM233" s="10">
        <f t="shared" si="39"/>
        <v>317.07317073170731</v>
      </c>
      <c r="AN233" s="28">
        <f t="shared" si="40"/>
        <v>350.17421602787459</v>
      </c>
      <c r="AP233" s="56">
        <f t="shared" si="41"/>
        <v>1.1234567901234567</v>
      </c>
    </row>
    <row r="234" spans="1:42" ht="15" customHeight="1">
      <c r="A234" s="5" t="s">
        <v>23</v>
      </c>
      <c r="B234" s="5" t="s">
        <v>37</v>
      </c>
      <c r="C234" s="5" t="s">
        <v>46</v>
      </c>
      <c r="D234" s="6" t="s">
        <v>235</v>
      </c>
      <c r="E234" s="6" t="s">
        <v>26</v>
      </c>
      <c r="F234" s="5" t="s">
        <v>509</v>
      </c>
      <c r="G234" s="5">
        <v>2002</v>
      </c>
      <c r="H234" s="11">
        <v>170</v>
      </c>
      <c r="I234" s="11">
        <v>1022</v>
      </c>
      <c r="J234" s="11">
        <v>1309</v>
      </c>
      <c r="K234" s="11">
        <v>1739</v>
      </c>
      <c r="O234" s="25" t="s">
        <v>23</v>
      </c>
      <c r="P234" s="5" t="s">
        <v>37</v>
      </c>
      <c r="Q234" s="5" t="s">
        <v>34</v>
      </c>
      <c r="R234" s="6" t="s">
        <v>44</v>
      </c>
      <c r="S234" s="5" t="s">
        <v>490</v>
      </c>
      <c r="T234" s="5" t="s">
        <v>491</v>
      </c>
      <c r="U234" s="5">
        <v>2002</v>
      </c>
      <c r="V234" s="11">
        <v>28</v>
      </c>
      <c r="W234" s="11">
        <v>164</v>
      </c>
      <c r="X234" s="11">
        <v>155</v>
      </c>
      <c r="Y234" s="26">
        <v>238</v>
      </c>
      <c r="Z234" s="10">
        <f t="shared" si="36"/>
        <v>585</v>
      </c>
      <c r="AA234" s="27">
        <f t="shared" si="32"/>
        <v>-12548.956160746124</v>
      </c>
      <c r="AB234" s="10">
        <f t="shared" si="33"/>
        <v>-299354.45379091776</v>
      </c>
      <c r="AC234" s="10">
        <f t="shared" si="34"/>
        <v>-1328101.3428904824</v>
      </c>
      <c r="AD234" s="28">
        <f t="shared" si="35"/>
        <v>-107300.95160437307</v>
      </c>
      <c r="AF234" s="27">
        <f>IF(V234 &lt;&gt; "-", (V234-V$1883)^4, "-")</f>
        <v>291615.18588170729</v>
      </c>
      <c r="AG234" s="10">
        <f>(W234-W$1883)^4</f>
        <v>20025389.189914186</v>
      </c>
      <c r="AH234" s="10">
        <f>(X234-X$1883)^4</f>
        <v>145985018.00930083</v>
      </c>
      <c r="AI234" s="28">
        <f>(Y234-Y$1883)^4</f>
        <v>5098840.5546212615</v>
      </c>
      <c r="AK234" s="27">
        <f t="shared" si="37"/>
        <v>47.863247863247864</v>
      </c>
      <c r="AL234" s="10">
        <f t="shared" si="38"/>
        <v>280.34188034188037</v>
      </c>
      <c r="AM234" s="10">
        <f t="shared" si="39"/>
        <v>264.95726495726495</v>
      </c>
      <c r="AN234" s="28">
        <f t="shared" si="40"/>
        <v>406.83760683760681</v>
      </c>
      <c r="AP234" s="56">
        <f t="shared" si="41"/>
        <v>0.94512195121951215</v>
      </c>
    </row>
    <row r="235" spans="1:42" ht="15" customHeight="1">
      <c r="A235" s="5" t="s">
        <v>23</v>
      </c>
      <c r="B235" s="5" t="s">
        <v>37</v>
      </c>
      <c r="C235" s="5" t="s">
        <v>46</v>
      </c>
      <c r="D235" s="6" t="s">
        <v>235</v>
      </c>
      <c r="E235" s="5" t="s">
        <v>510</v>
      </c>
      <c r="F235" s="5" t="s">
        <v>511</v>
      </c>
      <c r="G235" s="5">
        <v>2002</v>
      </c>
      <c r="H235" s="11">
        <v>32</v>
      </c>
      <c r="I235" s="11">
        <v>229</v>
      </c>
      <c r="J235" s="11">
        <v>442</v>
      </c>
      <c r="K235" s="11">
        <v>544</v>
      </c>
      <c r="O235" s="25" t="s">
        <v>23</v>
      </c>
      <c r="P235" s="5" t="s">
        <v>37</v>
      </c>
      <c r="Q235" s="5" t="s">
        <v>34</v>
      </c>
      <c r="R235" s="6" t="s">
        <v>44</v>
      </c>
      <c r="S235" s="5" t="s">
        <v>492</v>
      </c>
      <c r="T235" s="5" t="s">
        <v>493</v>
      </c>
      <c r="U235" s="5">
        <v>2002</v>
      </c>
      <c r="V235" s="11">
        <v>11</v>
      </c>
      <c r="W235" s="11">
        <v>67</v>
      </c>
      <c r="X235" s="11">
        <v>42</v>
      </c>
      <c r="Y235" s="26">
        <v>49</v>
      </c>
      <c r="Z235" s="10">
        <f t="shared" si="36"/>
        <v>169</v>
      </c>
      <c r="AA235" s="27">
        <f t="shared" si="32"/>
        <v>-65150.194930492646</v>
      </c>
      <c r="AB235" s="10">
        <f t="shared" si="33"/>
        <v>-4402496.8353656204</v>
      </c>
      <c r="AC235" s="10">
        <f t="shared" si="34"/>
        <v>-11077649.611410057</v>
      </c>
      <c r="AD235" s="28">
        <f t="shared" si="35"/>
        <v>-13231175.897360638</v>
      </c>
      <c r="AF235" s="27">
        <f>IF(V235 &lt;&gt; "-", (V235-V$1883)^4, "-")</f>
        <v>2621526.7440798022</v>
      </c>
      <c r="AG235" s="10">
        <f>(W235-W$1883)^4</f>
        <v>721548292.46915293</v>
      </c>
      <c r="AH235" s="10">
        <f>(X235-X$1883)^4</f>
        <v>2469430638.9358506</v>
      </c>
      <c r="AI235" s="28">
        <f>(Y235-Y$1883)^4</f>
        <v>3129425310.2643013</v>
      </c>
      <c r="AK235" s="27">
        <f t="shared" si="37"/>
        <v>65.088757396449708</v>
      </c>
      <c r="AL235" s="10">
        <f t="shared" si="38"/>
        <v>396.44970414201185</v>
      </c>
      <c r="AM235" s="10">
        <f t="shared" si="39"/>
        <v>248.52071005917159</v>
      </c>
      <c r="AN235" s="28">
        <f t="shared" si="40"/>
        <v>289.94082840236683</v>
      </c>
      <c r="AP235" s="56">
        <f t="shared" si="41"/>
        <v>0.62686567164179097</v>
      </c>
    </row>
    <row r="236" spans="1:42" ht="15" customHeight="1">
      <c r="A236" s="5" t="s">
        <v>23</v>
      </c>
      <c r="B236" s="5" t="s">
        <v>37</v>
      </c>
      <c r="C236" s="5" t="s">
        <v>46</v>
      </c>
      <c r="D236" s="6" t="s">
        <v>235</v>
      </c>
      <c r="E236" s="5" t="s">
        <v>512</v>
      </c>
      <c r="F236" s="5" t="s">
        <v>513</v>
      </c>
      <c r="G236" s="5">
        <v>2002</v>
      </c>
      <c r="H236" s="11">
        <v>138</v>
      </c>
      <c r="I236" s="11">
        <v>793</v>
      </c>
      <c r="J236" s="11">
        <v>867</v>
      </c>
      <c r="K236" s="11">
        <v>1195</v>
      </c>
      <c r="O236" s="25" t="s">
        <v>23</v>
      </c>
      <c r="P236" s="5" t="s">
        <v>37</v>
      </c>
      <c r="Q236" s="5" t="s">
        <v>34</v>
      </c>
      <c r="R236" s="6" t="s">
        <v>44</v>
      </c>
      <c r="S236" s="5" t="s">
        <v>494</v>
      </c>
      <c r="T236" s="5" t="s">
        <v>495</v>
      </c>
      <c r="U236" s="5">
        <v>2002</v>
      </c>
      <c r="V236" s="11">
        <v>37</v>
      </c>
      <c r="W236" s="11">
        <v>159</v>
      </c>
      <c r="X236" s="11">
        <v>161</v>
      </c>
      <c r="Y236" s="26">
        <v>168</v>
      </c>
      <c r="Z236" s="10">
        <f t="shared" si="36"/>
        <v>525</v>
      </c>
      <c r="AA236" s="27">
        <f t="shared" si="32"/>
        <v>-2886.4597543144987</v>
      </c>
      <c r="AB236" s="10">
        <f t="shared" si="33"/>
        <v>-371621.20186756999</v>
      </c>
      <c r="AC236" s="10">
        <f t="shared" si="34"/>
        <v>-1122273.0445455103</v>
      </c>
      <c r="AD236" s="28">
        <f t="shared" si="35"/>
        <v>-1623024.0206136936</v>
      </c>
      <c r="AF236" s="27">
        <f>IF(V236 &lt;&gt; "-", (V236-V$1883)^4, "-")</f>
        <v>41097.998824626513</v>
      </c>
      <c r="AG236" s="10">
        <f>(W236-W$1883)^4</f>
        <v>26717796.93553156</v>
      </c>
      <c r="AH236" s="10">
        <f>(X236-X$1883)^4</f>
        <v>116626714.83858125</v>
      </c>
      <c r="AI236" s="28">
        <f>(Y236-Y$1883)^4</f>
        <v>190736260.24391937</v>
      </c>
      <c r="AK236" s="27">
        <f t="shared" si="37"/>
        <v>70.476190476190467</v>
      </c>
      <c r="AL236" s="10">
        <f t="shared" si="38"/>
        <v>302.85714285714289</v>
      </c>
      <c r="AM236" s="10">
        <f t="shared" si="39"/>
        <v>306.66666666666663</v>
      </c>
      <c r="AN236" s="28">
        <f t="shared" si="40"/>
        <v>320</v>
      </c>
      <c r="AP236" s="56">
        <f t="shared" si="41"/>
        <v>1.012578616352201</v>
      </c>
    </row>
    <row r="237" spans="1:42" ht="15" customHeight="1">
      <c r="A237" s="5" t="s">
        <v>23</v>
      </c>
      <c r="B237" s="5" t="s">
        <v>37</v>
      </c>
      <c r="C237" s="5" t="s">
        <v>50</v>
      </c>
      <c r="D237" s="6" t="s">
        <v>233</v>
      </c>
      <c r="E237" s="6" t="s">
        <v>26</v>
      </c>
      <c r="F237" s="5" t="s">
        <v>514</v>
      </c>
      <c r="G237" s="5">
        <v>2002</v>
      </c>
      <c r="H237" s="11">
        <v>2065</v>
      </c>
      <c r="I237" s="11">
        <v>9501</v>
      </c>
      <c r="J237" s="11">
        <v>7678</v>
      </c>
      <c r="K237" s="11">
        <v>8887</v>
      </c>
      <c r="O237" s="25" t="s">
        <v>23</v>
      </c>
      <c r="P237" s="5" t="s">
        <v>37</v>
      </c>
      <c r="Q237" s="5" t="s">
        <v>34</v>
      </c>
      <c r="R237" s="6" t="s">
        <v>44</v>
      </c>
      <c r="S237" s="5" t="s">
        <v>496</v>
      </c>
      <c r="T237" s="5" t="s">
        <v>497</v>
      </c>
      <c r="U237" s="5">
        <v>2002</v>
      </c>
      <c r="V237" s="11">
        <v>128</v>
      </c>
      <c r="W237" s="11">
        <v>704</v>
      </c>
      <c r="X237" s="11">
        <v>719</v>
      </c>
      <c r="Y237" s="26">
        <v>713</v>
      </c>
      <c r="Z237" s="10">
        <f t="shared" si="36"/>
        <v>2264</v>
      </c>
      <c r="AA237" s="27">
        <f t="shared" si="32"/>
        <v>452309.18360723037</v>
      </c>
      <c r="AB237" s="10">
        <f t="shared" si="33"/>
        <v>105894143.52566427</v>
      </c>
      <c r="AC237" s="10">
        <f t="shared" si="34"/>
        <v>93626085.412847355</v>
      </c>
      <c r="AD237" s="28">
        <f t="shared" si="35"/>
        <v>78117846.330610931</v>
      </c>
      <c r="AF237" s="27">
        <f>IF(V237 &lt;&gt; "-", (V237-V$1883)^4, "-")</f>
        <v>34720065.907017171</v>
      </c>
      <c r="AG237" s="10">
        <f>(W237-W$1883)^4</f>
        <v>50099022948.304581</v>
      </c>
      <c r="AH237" s="10">
        <f>(X237-X$1883)^4</f>
        <v>42513724517.602829</v>
      </c>
      <c r="AI237" s="28">
        <f>(Y237-Y$1883)^4</f>
        <v>33393890236.563152</v>
      </c>
      <c r="AK237" s="27">
        <f t="shared" si="37"/>
        <v>56.53710247349823</v>
      </c>
      <c r="AL237" s="10">
        <f t="shared" si="38"/>
        <v>310.95406360424028</v>
      </c>
      <c r="AM237" s="10">
        <f t="shared" si="39"/>
        <v>317.57950530035333</v>
      </c>
      <c r="AN237" s="28">
        <f t="shared" si="40"/>
        <v>314.92932862190816</v>
      </c>
      <c r="AP237" s="56">
        <f t="shared" si="41"/>
        <v>1.0213068181818181</v>
      </c>
    </row>
    <row r="238" spans="1:42" ht="15" customHeight="1">
      <c r="A238" s="5" t="s">
        <v>23</v>
      </c>
      <c r="B238" s="5" t="s">
        <v>37</v>
      </c>
      <c r="C238" s="5" t="s">
        <v>50</v>
      </c>
      <c r="D238" s="6" t="s">
        <v>30</v>
      </c>
      <c r="E238" s="6" t="s">
        <v>26</v>
      </c>
      <c r="F238" s="5" t="s">
        <v>51</v>
      </c>
      <c r="G238" s="5">
        <v>2002</v>
      </c>
      <c r="H238" s="11">
        <v>1273</v>
      </c>
      <c r="I238" s="11">
        <v>5669</v>
      </c>
      <c r="J238" s="11">
        <v>4184</v>
      </c>
      <c r="K238" s="11">
        <v>4779</v>
      </c>
      <c r="O238" s="25" t="s">
        <v>23</v>
      </c>
      <c r="P238" s="5" t="s">
        <v>37</v>
      </c>
      <c r="Q238" s="5" t="s">
        <v>37</v>
      </c>
      <c r="R238" s="6" t="s">
        <v>235</v>
      </c>
      <c r="S238" s="5" t="s">
        <v>500</v>
      </c>
      <c r="T238" s="5" t="s">
        <v>501</v>
      </c>
      <c r="U238" s="5">
        <v>2002</v>
      </c>
      <c r="V238" s="11">
        <v>132</v>
      </c>
      <c r="W238" s="11">
        <v>790</v>
      </c>
      <c r="X238" s="11">
        <v>787</v>
      </c>
      <c r="Y238" s="26">
        <v>907</v>
      </c>
      <c r="Z238" s="10">
        <f t="shared" si="36"/>
        <v>2616</v>
      </c>
      <c r="AA238" s="27">
        <f t="shared" ref="AA238:AA301" si="42">IF(V238 &lt;&gt; "-", (V238-V$1883)^3, "-")</f>
        <v>526766.23233328213</v>
      </c>
      <c r="AB238" s="10">
        <f t="shared" ref="AB238:AB301" si="43">IF(W238 &lt;&gt; "-", (W238-W$1883)^3, "-")</f>
        <v>174775100.30506593</v>
      </c>
      <c r="AC238" s="10">
        <f t="shared" ref="AC238:AC301" si="44">IF(X238 &lt;&gt; "-", (X238-X$1883)^3, "-")</f>
        <v>142301981.2856358</v>
      </c>
      <c r="AD238" s="28">
        <f t="shared" ref="AD238:AD301" si="45">IF(Y238 &lt;&gt; "-", (Y238-Y$1883)^3, "-")</f>
        <v>240039900.44654739</v>
      </c>
      <c r="AF238" s="27">
        <f>IF(V238 &lt;&gt; "-", (V238-V$1883)^4, "-")</f>
        <v>42542587.724476114</v>
      </c>
      <c r="AG238" s="10">
        <f>(W238-W$1883)^4</f>
        <v>97717589833.660126</v>
      </c>
      <c r="AH238" s="10">
        <f>(X238-X$1883)^4</f>
        <v>74293005703.539078</v>
      </c>
      <c r="AI238" s="28">
        <f>(Y238-Y$1883)^4</f>
        <v>149180222525.70627</v>
      </c>
      <c r="AK238" s="27">
        <f t="shared" si="37"/>
        <v>50.458715596330279</v>
      </c>
      <c r="AL238" s="10">
        <f t="shared" si="38"/>
        <v>301.98776758409787</v>
      </c>
      <c r="AM238" s="10">
        <f t="shared" si="39"/>
        <v>300.84097859327221</v>
      </c>
      <c r="AN238" s="28">
        <f t="shared" si="40"/>
        <v>346.71253822629973</v>
      </c>
      <c r="AP238" s="56">
        <f t="shared" si="41"/>
        <v>0.99620253164556971</v>
      </c>
    </row>
    <row r="239" spans="1:42" ht="15" customHeight="1">
      <c r="A239" s="5" t="s">
        <v>23</v>
      </c>
      <c r="B239" s="5" t="s">
        <v>37</v>
      </c>
      <c r="C239" s="5" t="s">
        <v>50</v>
      </c>
      <c r="D239" s="6" t="s">
        <v>235</v>
      </c>
      <c r="E239" s="6" t="s">
        <v>26</v>
      </c>
      <c r="F239" s="5" t="s">
        <v>515</v>
      </c>
      <c r="G239" s="5">
        <v>2002</v>
      </c>
      <c r="H239" s="11">
        <v>792</v>
      </c>
      <c r="I239" s="11">
        <v>3832</v>
      </c>
      <c r="J239" s="11">
        <v>3494</v>
      </c>
      <c r="K239" s="11">
        <v>4108</v>
      </c>
      <c r="O239" s="25" t="s">
        <v>23</v>
      </c>
      <c r="P239" s="5" t="s">
        <v>37</v>
      </c>
      <c r="Q239" s="5" t="s">
        <v>37</v>
      </c>
      <c r="R239" s="6" t="s">
        <v>235</v>
      </c>
      <c r="S239" s="5" t="s">
        <v>502</v>
      </c>
      <c r="T239" s="5" t="s">
        <v>503</v>
      </c>
      <c r="U239" s="5">
        <v>2002</v>
      </c>
      <c r="V239" s="11">
        <v>84</v>
      </c>
      <c r="W239" s="11">
        <v>491</v>
      </c>
      <c r="X239" s="11">
        <v>463</v>
      </c>
      <c r="Y239" s="26">
        <v>427</v>
      </c>
      <c r="Z239" s="10">
        <f t="shared" si="36"/>
        <v>1465</v>
      </c>
      <c r="AA239" s="27">
        <f t="shared" si="42"/>
        <v>35164.395846196203</v>
      </c>
      <c r="AB239" s="10">
        <f t="shared" si="43"/>
        <v>17597253.103914004</v>
      </c>
      <c r="AC239" s="10">
        <f t="shared" si="44"/>
        <v>7771794.2686614124</v>
      </c>
      <c r="AD239" s="28">
        <f t="shared" si="45"/>
        <v>2832003.5465472243</v>
      </c>
      <c r="AF239" s="27">
        <f>IF(V239 &lt;&gt; "-", (V239-V$1883)^4, "-")</f>
        <v>1152048.8118466886</v>
      </c>
      <c r="AG239" s="10">
        <f>(W239-W$1883)^4</f>
        <v>4577129227.151433</v>
      </c>
      <c r="AH239" s="10">
        <f>(X239-X$1883)^4</f>
        <v>1539436315.8895121</v>
      </c>
      <c r="AI239" s="28">
        <f>(Y239-Y$1883)^4</f>
        <v>400674518.64211309</v>
      </c>
      <c r="AK239" s="27">
        <f t="shared" si="37"/>
        <v>57.337883959044369</v>
      </c>
      <c r="AL239" s="10">
        <f t="shared" si="38"/>
        <v>335.15358361774742</v>
      </c>
      <c r="AM239" s="10">
        <f t="shared" si="39"/>
        <v>316.04095563139936</v>
      </c>
      <c r="AN239" s="28">
        <f t="shared" si="40"/>
        <v>291.46757679180882</v>
      </c>
      <c r="AP239" s="56">
        <f t="shared" si="41"/>
        <v>0.9429735234215888</v>
      </c>
    </row>
    <row r="240" spans="1:42" ht="15" customHeight="1">
      <c r="A240" s="5" t="s">
        <v>23</v>
      </c>
      <c r="B240" s="5" t="s">
        <v>37</v>
      </c>
      <c r="C240" s="5" t="s">
        <v>50</v>
      </c>
      <c r="D240" s="6" t="s">
        <v>235</v>
      </c>
      <c r="E240" s="5" t="s">
        <v>516</v>
      </c>
      <c r="F240" s="5" t="s">
        <v>517</v>
      </c>
      <c r="G240" s="5">
        <v>2002</v>
      </c>
      <c r="H240" s="11">
        <v>80</v>
      </c>
      <c r="I240" s="11">
        <v>459</v>
      </c>
      <c r="J240" s="11">
        <v>410</v>
      </c>
      <c r="K240" s="11">
        <v>474</v>
      </c>
      <c r="O240" s="25" t="s">
        <v>23</v>
      </c>
      <c r="P240" s="5" t="s">
        <v>37</v>
      </c>
      <c r="Q240" s="5" t="s">
        <v>37</v>
      </c>
      <c r="R240" s="6" t="s">
        <v>235</v>
      </c>
      <c r="S240" s="5" t="s">
        <v>504</v>
      </c>
      <c r="T240" s="5" t="s">
        <v>505</v>
      </c>
      <c r="U240" s="5">
        <v>2002</v>
      </c>
      <c r="V240" s="11">
        <v>150</v>
      </c>
      <c r="W240" s="11">
        <v>877</v>
      </c>
      <c r="X240" s="11">
        <v>777</v>
      </c>
      <c r="Y240" s="26">
        <v>969</v>
      </c>
      <c r="Z240" s="10">
        <f t="shared" si="36"/>
        <v>2773</v>
      </c>
      <c r="AA240" s="27">
        <f t="shared" si="42"/>
        <v>963311.96689280285</v>
      </c>
      <c r="AB240" s="10">
        <f t="shared" si="43"/>
        <v>269717306.49590552</v>
      </c>
      <c r="AC240" s="10">
        <f t="shared" si="44"/>
        <v>134280582.25946248</v>
      </c>
      <c r="AD240" s="28">
        <f t="shared" si="45"/>
        <v>319285518.13406491</v>
      </c>
      <c r="AF240" s="27">
        <f>IF(V240 &lt;&gt; "-", (V240-V$1883)^4, "-")</f>
        <v>95138421.291927233</v>
      </c>
      <c r="AG240" s="10">
        <f>(W240-W$1883)^4</f>
        <v>174265634537.57739</v>
      </c>
      <c r="AH240" s="10">
        <f>(X240-X$1883)^4</f>
        <v>68762388592.458817</v>
      </c>
      <c r="AI240" s="28">
        <f>(Y240-Y$1883)^4</f>
        <v>218225565475.64188</v>
      </c>
      <c r="AK240" s="27">
        <f t="shared" si="37"/>
        <v>54.093040028849622</v>
      </c>
      <c r="AL240" s="10">
        <f t="shared" si="38"/>
        <v>316.26397403534077</v>
      </c>
      <c r="AM240" s="10">
        <f t="shared" si="39"/>
        <v>280.20194734944101</v>
      </c>
      <c r="AN240" s="28">
        <f t="shared" si="40"/>
        <v>349.44103858636856</v>
      </c>
      <c r="AP240" s="56">
        <f t="shared" si="41"/>
        <v>0.88597491448118582</v>
      </c>
    </row>
    <row r="241" spans="1:42" ht="15" customHeight="1">
      <c r="A241" s="5" t="s">
        <v>23</v>
      </c>
      <c r="B241" s="5" t="s">
        <v>37</v>
      </c>
      <c r="C241" s="5" t="s">
        <v>50</v>
      </c>
      <c r="D241" s="6" t="s">
        <v>235</v>
      </c>
      <c r="E241" s="5" t="s">
        <v>518</v>
      </c>
      <c r="F241" s="5" t="s">
        <v>519</v>
      </c>
      <c r="G241" s="5">
        <v>2002</v>
      </c>
      <c r="H241" s="11">
        <v>16</v>
      </c>
      <c r="I241" s="11">
        <v>150</v>
      </c>
      <c r="J241" s="11">
        <v>184</v>
      </c>
      <c r="K241" s="11">
        <v>233</v>
      </c>
      <c r="O241" s="25" t="s">
        <v>23</v>
      </c>
      <c r="P241" s="5" t="s">
        <v>37</v>
      </c>
      <c r="Q241" s="5" t="s">
        <v>37</v>
      </c>
      <c r="R241" s="6" t="s">
        <v>235</v>
      </c>
      <c r="S241" s="5" t="s">
        <v>506</v>
      </c>
      <c r="T241" s="5" t="s">
        <v>507</v>
      </c>
      <c r="U241" s="5">
        <v>2002</v>
      </c>
      <c r="V241" s="11">
        <v>56</v>
      </c>
      <c r="W241" s="11">
        <v>321</v>
      </c>
      <c r="X241" s="11">
        <v>304</v>
      </c>
      <c r="Y241" s="26">
        <v>467</v>
      </c>
      <c r="Z241" s="10">
        <f t="shared" si="36"/>
        <v>1148</v>
      </c>
      <c r="AA241" s="27">
        <f t="shared" si="42"/>
        <v>107.97239536726487</v>
      </c>
      <c r="AB241" s="10">
        <f t="shared" si="43"/>
        <v>731548.53804719867</v>
      </c>
      <c r="AC241" s="10">
        <f t="shared" si="44"/>
        <v>59684.380855904077</v>
      </c>
      <c r="AD241" s="28">
        <f t="shared" si="45"/>
        <v>5977134.7532882644</v>
      </c>
      <c r="AF241" s="27">
        <f>IF(V241 &lt;&gt; "-", (V241-V$1883)^4, "-")</f>
        <v>514.14266981276751</v>
      </c>
      <c r="AG241" s="10">
        <f>(W241-W$1883)^4</f>
        <v>65916002.618000627</v>
      </c>
      <c r="AH241" s="10">
        <f>(X241-X$1883)^4</f>
        <v>2332460.2830515974</v>
      </c>
      <c r="AI241" s="28">
        <f>(Y241-Y$1883)^4</f>
        <v>1084736022.5442839</v>
      </c>
      <c r="AK241" s="27">
        <f t="shared" si="37"/>
        <v>48.780487804878049</v>
      </c>
      <c r="AL241" s="10">
        <f t="shared" si="38"/>
        <v>279.61672473867594</v>
      </c>
      <c r="AM241" s="10">
        <f t="shared" si="39"/>
        <v>264.80836236933794</v>
      </c>
      <c r="AN241" s="28">
        <f t="shared" si="40"/>
        <v>406.79442508710798</v>
      </c>
      <c r="AP241" s="56">
        <f t="shared" si="41"/>
        <v>0.94704049844236748</v>
      </c>
    </row>
    <row r="242" spans="1:42" ht="15" customHeight="1">
      <c r="A242" s="5" t="s">
        <v>23</v>
      </c>
      <c r="B242" s="5" t="s">
        <v>37</v>
      </c>
      <c r="C242" s="5" t="s">
        <v>50</v>
      </c>
      <c r="D242" s="6" t="s">
        <v>235</v>
      </c>
      <c r="E242" s="5" t="s">
        <v>520</v>
      </c>
      <c r="F242" s="5" t="s">
        <v>521</v>
      </c>
      <c r="G242" s="5">
        <v>2002</v>
      </c>
      <c r="H242" s="11">
        <v>107</v>
      </c>
      <c r="I242" s="11">
        <v>401</v>
      </c>
      <c r="J242" s="11">
        <v>290</v>
      </c>
      <c r="K242" s="11">
        <v>287</v>
      </c>
      <c r="O242" s="25" t="s">
        <v>23</v>
      </c>
      <c r="P242" s="5" t="s">
        <v>37</v>
      </c>
      <c r="Q242" s="5" t="s">
        <v>46</v>
      </c>
      <c r="R242" s="6" t="s">
        <v>235</v>
      </c>
      <c r="S242" s="5" t="s">
        <v>510</v>
      </c>
      <c r="T242" s="5" t="s">
        <v>511</v>
      </c>
      <c r="U242" s="5">
        <v>2002</v>
      </c>
      <c r="V242" s="11">
        <v>32</v>
      </c>
      <c r="W242" s="11">
        <v>229</v>
      </c>
      <c r="X242" s="11">
        <v>442</v>
      </c>
      <c r="Y242" s="26">
        <v>544</v>
      </c>
      <c r="Z242" s="10">
        <f t="shared" si="36"/>
        <v>1247</v>
      </c>
      <c r="AA242" s="27">
        <f t="shared" si="42"/>
        <v>-7120.2211564880208</v>
      </c>
      <c r="AB242" s="10">
        <f t="shared" si="43"/>
        <v>-6.8076199429197395</v>
      </c>
      <c r="AC242" s="10">
        <f t="shared" si="44"/>
        <v>5552746.9725023881</v>
      </c>
      <c r="AD242" s="28">
        <f t="shared" si="45"/>
        <v>17269730.641954832</v>
      </c>
      <c r="AF242" s="27">
        <f>IF(V242 &lt;&gt; "-", (V242-V$1883)^4, "-")</f>
        <v>136980.2572786719</v>
      </c>
      <c r="AG242" s="10">
        <f>(W242-W$1883)^4</f>
        <v>12.902099966110526</v>
      </c>
      <c r="AH242" s="10">
        <f>(X242-X$1883)^4</f>
        <v>983279938.86941659</v>
      </c>
      <c r="AI242" s="28">
        <f>(Y242-Y$1883)^4</f>
        <v>4463896178.1283789</v>
      </c>
      <c r="AK242" s="27">
        <f t="shared" si="37"/>
        <v>25.66158781074579</v>
      </c>
      <c r="AL242" s="10">
        <f t="shared" si="38"/>
        <v>183.64073777064957</v>
      </c>
      <c r="AM242" s="10">
        <f t="shared" si="39"/>
        <v>354.45068163592623</v>
      </c>
      <c r="AN242" s="28">
        <f t="shared" si="40"/>
        <v>436.24699278267843</v>
      </c>
      <c r="AP242" s="56">
        <f t="shared" si="41"/>
        <v>1.9301310043668123</v>
      </c>
    </row>
    <row r="243" spans="1:42" ht="15" customHeight="1">
      <c r="A243" s="5" t="s">
        <v>23</v>
      </c>
      <c r="B243" s="5" t="s">
        <v>37</v>
      </c>
      <c r="C243" s="5" t="s">
        <v>50</v>
      </c>
      <c r="D243" s="6" t="s">
        <v>235</v>
      </c>
      <c r="E243" s="5" t="s">
        <v>522</v>
      </c>
      <c r="F243" s="5" t="s">
        <v>523</v>
      </c>
      <c r="G243" s="5">
        <v>2002</v>
      </c>
      <c r="H243" s="11">
        <v>66</v>
      </c>
      <c r="I243" s="11">
        <v>267</v>
      </c>
      <c r="J243" s="11">
        <v>297</v>
      </c>
      <c r="K243" s="11">
        <v>399</v>
      </c>
      <c r="O243" s="25" t="s">
        <v>23</v>
      </c>
      <c r="P243" s="5" t="s">
        <v>37</v>
      </c>
      <c r="Q243" s="5" t="s">
        <v>46</v>
      </c>
      <c r="R243" s="6" t="s">
        <v>235</v>
      </c>
      <c r="S243" s="5" t="s">
        <v>512</v>
      </c>
      <c r="T243" s="5" t="s">
        <v>513</v>
      </c>
      <c r="U243" s="5">
        <v>2002</v>
      </c>
      <c r="V243" s="11">
        <v>138</v>
      </c>
      <c r="W243" s="11">
        <v>793</v>
      </c>
      <c r="X243" s="11">
        <v>867</v>
      </c>
      <c r="Y243" s="26">
        <v>1195</v>
      </c>
      <c r="Z243" s="10">
        <f t="shared" si="36"/>
        <v>2993</v>
      </c>
      <c r="AA243" s="27">
        <f t="shared" si="42"/>
        <v>653108.92895149428</v>
      </c>
      <c r="AB243" s="10">
        <f t="shared" si="43"/>
        <v>177603606.28842613</v>
      </c>
      <c r="AC243" s="10">
        <f t="shared" si="44"/>
        <v>218254099.56940606</v>
      </c>
      <c r="AD243" s="28">
        <f t="shared" si="45"/>
        <v>752282230.0654676</v>
      </c>
      <c r="AF243" s="27">
        <f>IF(V243 &lt;&gt; "-", (V243-V$1883)^4, "-")</f>
        <v>56664904.563423499</v>
      </c>
      <c r="AG243" s="10">
        <f>(W243-W$1883)^4</f>
        <v>99831831800.564255</v>
      </c>
      <c r="AH243" s="10">
        <f>(X243-X$1883)^4</f>
        <v>131406408811.63425</v>
      </c>
      <c r="AI243" s="28">
        <f>(Y243-Y$1883)^4</f>
        <v>684186348362.14465</v>
      </c>
      <c r="AK243" s="27">
        <f t="shared" si="37"/>
        <v>46.107584363514874</v>
      </c>
      <c r="AL243" s="10">
        <f t="shared" si="38"/>
        <v>264.95155362512531</v>
      </c>
      <c r="AM243" s="10">
        <f t="shared" si="39"/>
        <v>289.67591045773474</v>
      </c>
      <c r="AN243" s="28">
        <f t="shared" si="40"/>
        <v>399.26495155362511</v>
      </c>
      <c r="AP243" s="56">
        <f t="shared" si="41"/>
        <v>1.0933165195460277</v>
      </c>
    </row>
    <row r="244" spans="1:42" ht="15" customHeight="1">
      <c r="A244" s="5" t="s">
        <v>23</v>
      </c>
      <c r="B244" s="5" t="s">
        <v>37</v>
      </c>
      <c r="C244" s="5" t="s">
        <v>50</v>
      </c>
      <c r="D244" s="6" t="s">
        <v>235</v>
      </c>
      <c r="E244" s="5" t="s">
        <v>524</v>
      </c>
      <c r="F244" s="5" t="s">
        <v>525</v>
      </c>
      <c r="G244" s="5">
        <v>2002</v>
      </c>
      <c r="H244" s="11">
        <v>65</v>
      </c>
      <c r="I244" s="11">
        <v>341</v>
      </c>
      <c r="J244" s="11">
        <v>421</v>
      </c>
      <c r="K244" s="11">
        <v>362</v>
      </c>
      <c r="O244" s="25" t="s">
        <v>23</v>
      </c>
      <c r="P244" s="5" t="s">
        <v>37</v>
      </c>
      <c r="Q244" s="5" t="s">
        <v>50</v>
      </c>
      <c r="R244" s="6" t="s">
        <v>235</v>
      </c>
      <c r="S244" s="5" t="s">
        <v>516</v>
      </c>
      <c r="T244" s="5" t="s">
        <v>517</v>
      </c>
      <c r="U244" s="5">
        <v>2002</v>
      </c>
      <c r="V244" s="11">
        <v>80</v>
      </c>
      <c r="W244" s="11">
        <v>459</v>
      </c>
      <c r="X244" s="11">
        <v>410</v>
      </c>
      <c r="Y244" s="26">
        <v>474</v>
      </c>
      <c r="Z244" s="10">
        <f t="shared" si="36"/>
        <v>1423</v>
      </c>
      <c r="AA244" s="27">
        <f t="shared" si="42"/>
        <v>23792.937706605404</v>
      </c>
      <c r="AB244" s="10">
        <f t="shared" si="43"/>
        <v>11868696.435246482</v>
      </c>
      <c r="AC244" s="10">
        <f t="shared" si="44"/>
        <v>3053668.1552418699</v>
      </c>
      <c r="AD244" s="28">
        <f t="shared" si="45"/>
        <v>6695797.4004333187</v>
      </c>
      <c r="AF244" s="27">
        <f>IF(V244 &lt;&gt; "-", (V244-V$1883)^4, "-")</f>
        <v>684327.65348943812</v>
      </c>
      <c r="AG244" s="10">
        <f>(W244-W$1883)^4</f>
        <v>2707306105.9428954</v>
      </c>
      <c r="AH244" s="10">
        <f>(X244-X$1883)^4</f>
        <v>443025903.73132151</v>
      </c>
      <c r="AI244" s="28">
        <f>(Y244-Y$1883)^4</f>
        <v>1262030175.7728076</v>
      </c>
      <c r="AK244" s="27">
        <f t="shared" si="37"/>
        <v>56.219255094869986</v>
      </c>
      <c r="AL244" s="10">
        <f t="shared" si="38"/>
        <v>322.55797610681657</v>
      </c>
      <c r="AM244" s="10">
        <f t="shared" si="39"/>
        <v>288.12368236120869</v>
      </c>
      <c r="AN244" s="28">
        <f t="shared" si="40"/>
        <v>333.09908643710475</v>
      </c>
      <c r="AP244" s="56">
        <f t="shared" si="41"/>
        <v>0.89324618736383443</v>
      </c>
    </row>
    <row r="245" spans="1:42" ht="15" customHeight="1">
      <c r="A245" s="5" t="s">
        <v>23</v>
      </c>
      <c r="B245" s="5" t="s">
        <v>37</v>
      </c>
      <c r="C245" s="5" t="s">
        <v>50</v>
      </c>
      <c r="D245" s="6" t="s">
        <v>235</v>
      </c>
      <c r="E245" s="5" t="s">
        <v>526</v>
      </c>
      <c r="F245" s="5" t="s">
        <v>527</v>
      </c>
      <c r="G245" s="5">
        <v>2002</v>
      </c>
      <c r="H245" s="11">
        <v>31</v>
      </c>
      <c r="I245" s="11">
        <v>181</v>
      </c>
      <c r="J245" s="11">
        <v>259</v>
      </c>
      <c r="K245" s="11">
        <v>281</v>
      </c>
      <c r="O245" s="25" t="s">
        <v>23</v>
      </c>
      <c r="P245" s="5" t="s">
        <v>37</v>
      </c>
      <c r="Q245" s="5" t="s">
        <v>50</v>
      </c>
      <c r="R245" s="6" t="s">
        <v>235</v>
      </c>
      <c r="S245" s="5" t="s">
        <v>518</v>
      </c>
      <c r="T245" s="5" t="s">
        <v>519</v>
      </c>
      <c r="U245" s="5">
        <v>2002</v>
      </c>
      <c r="V245" s="11">
        <v>16</v>
      </c>
      <c r="W245" s="11">
        <v>150</v>
      </c>
      <c r="X245" s="11">
        <v>184</v>
      </c>
      <c r="Y245" s="26">
        <v>233</v>
      </c>
      <c r="Z245" s="10">
        <f t="shared" si="36"/>
        <v>583</v>
      </c>
      <c r="AA245" s="27">
        <f t="shared" si="42"/>
        <v>-43756.365880289959</v>
      </c>
      <c r="AB245" s="10">
        <f t="shared" si="43"/>
        <v>-529381.75058840425</v>
      </c>
      <c r="AC245" s="10">
        <f t="shared" si="44"/>
        <v>-529869.66594340734</v>
      </c>
      <c r="AD245" s="28">
        <f t="shared" si="45"/>
        <v>-144860.7998124726</v>
      </c>
      <c r="AF245" s="27">
        <f>IF(V245 &lt;&gt; "-", (V245-V$1883)^4, "-")</f>
        <v>1541895.6866259559</v>
      </c>
      <c r="AG245" s="10">
        <f>(W245-W$1883)^4</f>
        <v>42824465.814176641</v>
      </c>
      <c r="AH245" s="10">
        <f>(X245-X$1883)^4</f>
        <v>42877100.60544046</v>
      </c>
      <c r="AI245" s="28">
        <f>(Y245-Y$1883)^4</f>
        <v>7607953.3033300862</v>
      </c>
      <c r="AK245" s="27">
        <f t="shared" si="37"/>
        <v>27.444253859348198</v>
      </c>
      <c r="AL245" s="10">
        <f t="shared" si="38"/>
        <v>257.28987993138935</v>
      </c>
      <c r="AM245" s="10">
        <f t="shared" si="39"/>
        <v>315.60891938250427</v>
      </c>
      <c r="AN245" s="28">
        <f t="shared" si="40"/>
        <v>399.6569468267582</v>
      </c>
      <c r="AP245" s="56">
        <f t="shared" si="41"/>
        <v>1.2266666666666666</v>
      </c>
    </row>
    <row r="246" spans="1:42" ht="15" customHeight="1">
      <c r="A246" s="5" t="s">
        <v>23</v>
      </c>
      <c r="B246" s="5" t="s">
        <v>37</v>
      </c>
      <c r="C246" s="5" t="s">
        <v>50</v>
      </c>
      <c r="D246" s="6" t="s">
        <v>235</v>
      </c>
      <c r="E246" s="5" t="s">
        <v>528</v>
      </c>
      <c r="F246" s="5" t="s">
        <v>529</v>
      </c>
      <c r="G246" s="5">
        <v>2002</v>
      </c>
      <c r="H246" s="11">
        <v>124</v>
      </c>
      <c r="I246" s="11">
        <v>678</v>
      </c>
      <c r="J246" s="11">
        <v>611</v>
      </c>
      <c r="K246" s="11">
        <v>700</v>
      </c>
      <c r="O246" s="25" t="s">
        <v>23</v>
      </c>
      <c r="P246" s="5" t="s">
        <v>37</v>
      </c>
      <c r="Q246" s="5" t="s">
        <v>50</v>
      </c>
      <c r="R246" s="6" t="s">
        <v>235</v>
      </c>
      <c r="S246" s="5" t="s">
        <v>520</v>
      </c>
      <c r="T246" s="5" t="s">
        <v>521</v>
      </c>
      <c r="U246" s="5">
        <v>2002</v>
      </c>
      <c r="V246" s="11">
        <v>107</v>
      </c>
      <c r="W246" s="11">
        <v>401</v>
      </c>
      <c r="X246" s="11">
        <v>290</v>
      </c>
      <c r="Y246" s="26">
        <v>287</v>
      </c>
      <c r="Z246" s="10">
        <f t="shared" si="36"/>
        <v>1085</v>
      </c>
      <c r="AA246" s="27">
        <f t="shared" si="42"/>
        <v>173384.50867538562</v>
      </c>
      <c r="AB246" s="10">
        <f t="shared" si="43"/>
        <v>4922087.9542824049</v>
      </c>
      <c r="AC246" s="10">
        <f t="shared" si="44"/>
        <v>15775.312286904629</v>
      </c>
      <c r="AD246" s="28">
        <f t="shared" si="45"/>
        <v>3.2479607553333212</v>
      </c>
      <c r="AF246" s="27">
        <f>IF(V246 &lt;&gt; "-", (V246-V$1883)^4, "-")</f>
        <v>9668231.8422952332</v>
      </c>
      <c r="AG246" s="10">
        <f>(W246-W$1883)^4</f>
        <v>837270571.11361754</v>
      </c>
      <c r="AH246" s="10">
        <f>(X246-X$1883)^4</f>
        <v>395643.42580376886</v>
      </c>
      <c r="AI246" s="28">
        <f>(Y246-Y$1883)^4</f>
        <v>4.8100290295317727</v>
      </c>
      <c r="AK246" s="27">
        <f t="shared" si="37"/>
        <v>98.617511520737338</v>
      </c>
      <c r="AL246" s="10">
        <f t="shared" si="38"/>
        <v>369.58525345622115</v>
      </c>
      <c r="AM246" s="10">
        <f t="shared" si="39"/>
        <v>267.28110599078343</v>
      </c>
      <c r="AN246" s="28">
        <f t="shared" si="40"/>
        <v>264.51612903225805</v>
      </c>
      <c r="AP246" s="56">
        <f t="shared" si="41"/>
        <v>0.72319201995012483</v>
      </c>
    </row>
    <row r="247" spans="1:42" ht="15" customHeight="1">
      <c r="A247" s="5" t="s">
        <v>23</v>
      </c>
      <c r="B247" s="5" t="s">
        <v>37</v>
      </c>
      <c r="C247" s="5" t="s">
        <v>50</v>
      </c>
      <c r="D247" s="6" t="s">
        <v>235</v>
      </c>
      <c r="E247" s="5" t="s">
        <v>530</v>
      </c>
      <c r="F247" s="5" t="s">
        <v>531</v>
      </c>
      <c r="G247" s="5">
        <v>2002</v>
      </c>
      <c r="H247" s="11">
        <v>145</v>
      </c>
      <c r="I247" s="11">
        <v>634</v>
      </c>
      <c r="J247" s="11">
        <v>375</v>
      </c>
      <c r="K247" s="11">
        <v>531</v>
      </c>
      <c r="O247" s="25" t="s">
        <v>23</v>
      </c>
      <c r="P247" s="5" t="s">
        <v>37</v>
      </c>
      <c r="Q247" s="5" t="s">
        <v>50</v>
      </c>
      <c r="R247" s="6" t="s">
        <v>235</v>
      </c>
      <c r="S247" s="5" t="s">
        <v>522</v>
      </c>
      <c r="T247" s="5" t="s">
        <v>523</v>
      </c>
      <c r="U247" s="5">
        <v>2002</v>
      </c>
      <c r="V247" s="11">
        <v>66</v>
      </c>
      <c r="W247" s="11">
        <v>267</v>
      </c>
      <c r="X247" s="11">
        <v>297</v>
      </c>
      <c r="Y247" s="26">
        <v>399</v>
      </c>
      <c r="Z247" s="10">
        <f t="shared" si="36"/>
        <v>1029</v>
      </c>
      <c r="AA247" s="27">
        <f t="shared" si="42"/>
        <v>3216.7530404026011</v>
      </c>
      <c r="AB247" s="10">
        <f t="shared" si="43"/>
        <v>47064.478158467929</v>
      </c>
      <c r="AC247" s="10">
        <f t="shared" si="44"/>
        <v>33014.099676293234</v>
      </c>
      <c r="AD247" s="28">
        <f t="shared" si="45"/>
        <v>1461398.8206068161</v>
      </c>
      <c r="AF247" s="27">
        <f>IF(V247 &lt;&gt; "-", (V247-V$1883)^4, "-")</f>
        <v>47485.056617048707</v>
      </c>
      <c r="AG247" s="10">
        <f>(W247-W$1883)^4</f>
        <v>1699251.5062971811</v>
      </c>
      <c r="AH247" s="10">
        <f>(X247-X$1883)^4</f>
        <v>1059089.3744446873</v>
      </c>
      <c r="AI247" s="28">
        <f>(Y247-Y$1883)^4</f>
        <v>165840909.19052806</v>
      </c>
      <c r="AK247" s="27">
        <f t="shared" si="37"/>
        <v>64.139941690962104</v>
      </c>
      <c r="AL247" s="10">
        <f t="shared" si="38"/>
        <v>259.47521865889212</v>
      </c>
      <c r="AM247" s="10">
        <f t="shared" si="39"/>
        <v>288.62973760932948</v>
      </c>
      <c r="AN247" s="28">
        <f t="shared" si="40"/>
        <v>387.75510204081633</v>
      </c>
      <c r="AP247" s="56">
        <f t="shared" si="41"/>
        <v>1.112359550561798</v>
      </c>
    </row>
    <row r="248" spans="1:42" ht="15" customHeight="1">
      <c r="A248" s="5" t="s">
        <v>23</v>
      </c>
      <c r="B248" s="5" t="s">
        <v>37</v>
      </c>
      <c r="C248" s="5" t="s">
        <v>50</v>
      </c>
      <c r="D248" s="6" t="s">
        <v>235</v>
      </c>
      <c r="E248" s="5" t="s">
        <v>532</v>
      </c>
      <c r="F248" s="5" t="s">
        <v>533</v>
      </c>
      <c r="G248" s="5">
        <v>2002</v>
      </c>
      <c r="H248" s="11">
        <v>40</v>
      </c>
      <c r="I248" s="11">
        <v>179</v>
      </c>
      <c r="J248" s="11">
        <v>102</v>
      </c>
      <c r="K248" s="11">
        <v>144</v>
      </c>
      <c r="O248" s="25" t="s">
        <v>23</v>
      </c>
      <c r="P248" s="5" t="s">
        <v>37</v>
      </c>
      <c r="Q248" s="5" t="s">
        <v>50</v>
      </c>
      <c r="R248" s="6" t="s">
        <v>235</v>
      </c>
      <c r="S248" s="5" t="s">
        <v>524</v>
      </c>
      <c r="T248" s="5" t="s">
        <v>525</v>
      </c>
      <c r="U248" s="5">
        <v>2002</v>
      </c>
      <c r="V248" s="11">
        <v>65</v>
      </c>
      <c r="W248" s="11">
        <v>341</v>
      </c>
      <c r="X248" s="11">
        <v>421</v>
      </c>
      <c r="Y248" s="26">
        <v>362</v>
      </c>
      <c r="Z248" s="10">
        <f t="shared" si="36"/>
        <v>1189</v>
      </c>
      <c r="AA248" s="27">
        <f t="shared" si="42"/>
        <v>2606.306446528889</v>
      </c>
      <c r="AB248" s="10">
        <f t="shared" si="43"/>
        <v>1334806.2700380012</v>
      </c>
      <c r="AC248" s="10">
        <f t="shared" si="44"/>
        <v>3802253.1204553633</v>
      </c>
      <c r="AD248" s="28">
        <f t="shared" si="45"/>
        <v>447362.54444914305</v>
      </c>
      <c r="AF248" s="27">
        <f>IF(V248 &lt;&gt; "-", (V248-V$1883)^4, "-")</f>
        <v>35867.461237953896</v>
      </c>
      <c r="AG248" s="10">
        <f>(W248-W$1883)^4</f>
        <v>146968518.84332862</v>
      </c>
      <c r="AH248" s="10">
        <f>(X248-X$1883)^4</f>
        <v>593455328.07397509</v>
      </c>
      <c r="AI248" s="28">
        <f>(Y248-Y$1883)^4</f>
        <v>34214707.097773023</v>
      </c>
      <c r="AK248" s="27">
        <f t="shared" si="37"/>
        <v>54.667788057190911</v>
      </c>
      <c r="AL248" s="10">
        <f t="shared" si="38"/>
        <v>286.79562657695539</v>
      </c>
      <c r="AM248" s="10">
        <f t="shared" si="39"/>
        <v>354.07905803195962</v>
      </c>
      <c r="AN248" s="28">
        <f t="shared" si="40"/>
        <v>304.45752733389401</v>
      </c>
      <c r="AP248" s="56">
        <f t="shared" si="41"/>
        <v>1.2346041055718477</v>
      </c>
    </row>
    <row r="249" spans="1:42" ht="15" customHeight="1">
      <c r="A249" s="5" t="s">
        <v>23</v>
      </c>
      <c r="B249" s="5" t="s">
        <v>37</v>
      </c>
      <c r="C249" s="5" t="s">
        <v>50</v>
      </c>
      <c r="D249" s="6" t="s">
        <v>235</v>
      </c>
      <c r="E249" s="5" t="s">
        <v>534</v>
      </c>
      <c r="F249" s="5" t="s">
        <v>535</v>
      </c>
      <c r="G249" s="5">
        <v>2002</v>
      </c>
      <c r="H249" s="11">
        <v>37</v>
      </c>
      <c r="I249" s="11">
        <v>204</v>
      </c>
      <c r="J249" s="11">
        <v>237</v>
      </c>
      <c r="K249" s="11">
        <v>274</v>
      </c>
      <c r="O249" s="25" t="s">
        <v>23</v>
      </c>
      <c r="P249" s="5" t="s">
        <v>37</v>
      </c>
      <c r="Q249" s="5" t="s">
        <v>50</v>
      </c>
      <c r="R249" s="6" t="s">
        <v>235</v>
      </c>
      <c r="S249" s="5" t="s">
        <v>526</v>
      </c>
      <c r="T249" s="5" t="s">
        <v>527</v>
      </c>
      <c r="U249" s="5">
        <v>2002</v>
      </c>
      <c r="V249" s="11">
        <v>31</v>
      </c>
      <c r="W249" s="11">
        <v>181</v>
      </c>
      <c r="X249" s="11">
        <v>259</v>
      </c>
      <c r="Y249" s="26">
        <v>281</v>
      </c>
      <c r="Z249" s="10">
        <f t="shared" si="36"/>
        <v>752</v>
      </c>
      <c r="AA249" s="27">
        <f t="shared" si="42"/>
        <v>-8289.261084009273</v>
      </c>
      <c r="AB249" s="10">
        <f t="shared" si="43"/>
        <v>-124215.97395244052</v>
      </c>
      <c r="AC249" s="10">
        <f t="shared" si="44"/>
        <v>-207.484061185587</v>
      </c>
      <c r="AD249" s="28">
        <f t="shared" si="45"/>
        <v>-92.287918891644111</v>
      </c>
      <c r="AF249" s="27">
        <f>IF(V249 &lt;&gt; "-", (V249-V$1883)^4, "-")</f>
        <v>167759.74535443462</v>
      </c>
      <c r="AG249" s="10">
        <f>(W249-W$1883)^4</f>
        <v>6197786.3129066266</v>
      </c>
      <c r="AH249" s="10">
        <f>(X249-X$1883)^4</f>
        <v>1228.324139195309</v>
      </c>
      <c r="AI249" s="28">
        <f>(Y249-Y$1883)^4</f>
        <v>417.05481242053156</v>
      </c>
      <c r="AK249" s="27">
        <f t="shared" si="37"/>
        <v>41.223404255319146</v>
      </c>
      <c r="AL249" s="10">
        <f t="shared" si="38"/>
        <v>240.69148936170211</v>
      </c>
      <c r="AM249" s="10">
        <f t="shared" si="39"/>
        <v>344.41489361702128</v>
      </c>
      <c r="AN249" s="28">
        <f t="shared" si="40"/>
        <v>373.67021276595744</v>
      </c>
      <c r="AP249" s="56">
        <f t="shared" si="41"/>
        <v>1.430939226519337</v>
      </c>
    </row>
    <row r="250" spans="1:42" ht="15" customHeight="1">
      <c r="A250" s="5" t="s">
        <v>23</v>
      </c>
      <c r="B250" s="5" t="s">
        <v>37</v>
      </c>
      <c r="C250" s="5" t="s">
        <v>50</v>
      </c>
      <c r="D250" s="6" t="s">
        <v>235</v>
      </c>
      <c r="E250" s="5" t="s">
        <v>536</v>
      </c>
      <c r="F250" s="5" t="s">
        <v>537</v>
      </c>
      <c r="G250" s="5">
        <v>2002</v>
      </c>
      <c r="H250" s="11">
        <v>81</v>
      </c>
      <c r="I250" s="11">
        <v>338</v>
      </c>
      <c r="J250" s="11">
        <v>308</v>
      </c>
      <c r="K250" s="11">
        <v>423</v>
      </c>
      <c r="O250" s="25" t="s">
        <v>23</v>
      </c>
      <c r="P250" s="5" t="s">
        <v>37</v>
      </c>
      <c r="Q250" s="5" t="s">
        <v>50</v>
      </c>
      <c r="R250" s="6" t="s">
        <v>235</v>
      </c>
      <c r="S250" s="5" t="s">
        <v>528</v>
      </c>
      <c r="T250" s="5" t="s">
        <v>529</v>
      </c>
      <c r="U250" s="5">
        <v>2002</v>
      </c>
      <c r="V250" s="11">
        <v>124</v>
      </c>
      <c r="W250" s="11">
        <v>678</v>
      </c>
      <c r="X250" s="11">
        <v>611</v>
      </c>
      <c r="Y250" s="26">
        <v>700</v>
      </c>
      <c r="Z250" s="10">
        <f t="shared" si="36"/>
        <v>2113</v>
      </c>
      <c r="AA250" s="27">
        <f t="shared" si="42"/>
        <v>385221.26743005036</v>
      </c>
      <c r="AB250" s="10">
        <f t="shared" si="43"/>
        <v>89377431.369815439</v>
      </c>
      <c r="AC250" s="10">
        <f t="shared" si="44"/>
        <v>41450442.451262146</v>
      </c>
      <c r="AD250" s="28">
        <f t="shared" si="45"/>
        <v>71205524.019093752</v>
      </c>
      <c r="AF250" s="27">
        <f>IF(V250 &lt;&gt; "-", (V250-V$1883)^4, "-")</f>
        <v>28029391.80878409</v>
      </c>
      <c r="AG250" s="10">
        <f>(W250-W$1883)^4</f>
        <v>39961074656.127121</v>
      </c>
      <c r="AH250" s="10">
        <f>(X250-X$1883)^4</f>
        <v>14345165428.271294</v>
      </c>
      <c r="AI250" s="28">
        <f>(Y250-Y$1883)^4</f>
        <v>29513332397.713104</v>
      </c>
      <c r="AK250" s="27">
        <f t="shared" si="37"/>
        <v>58.684335068622815</v>
      </c>
      <c r="AL250" s="10">
        <f t="shared" si="38"/>
        <v>320.8707998106957</v>
      </c>
      <c r="AM250" s="10">
        <f t="shared" si="39"/>
        <v>289.16232844297207</v>
      </c>
      <c r="AN250" s="28">
        <f t="shared" si="40"/>
        <v>331.2825366777094</v>
      </c>
      <c r="AP250" s="56">
        <f t="shared" si="41"/>
        <v>0.90117994100294985</v>
      </c>
    </row>
    <row r="251" spans="1:42" ht="15" customHeight="1">
      <c r="A251" s="5" t="s">
        <v>23</v>
      </c>
      <c r="B251" s="5" t="s">
        <v>46</v>
      </c>
      <c r="C251" s="5" t="s">
        <v>24</v>
      </c>
      <c r="D251" s="6" t="s">
        <v>25</v>
      </c>
      <c r="E251" s="6" t="s">
        <v>26</v>
      </c>
      <c r="F251" s="5" t="s">
        <v>538</v>
      </c>
      <c r="G251" s="5">
        <v>2002</v>
      </c>
      <c r="H251" s="11">
        <v>2141</v>
      </c>
      <c r="I251" s="11">
        <v>11230</v>
      </c>
      <c r="J251" s="11">
        <v>14168</v>
      </c>
      <c r="K251" s="11">
        <v>17067</v>
      </c>
      <c r="O251" s="25" t="s">
        <v>23</v>
      </c>
      <c r="P251" s="5" t="s">
        <v>37</v>
      </c>
      <c r="Q251" s="5" t="s">
        <v>50</v>
      </c>
      <c r="R251" s="6" t="s">
        <v>235</v>
      </c>
      <c r="S251" s="5" t="s">
        <v>530</v>
      </c>
      <c r="T251" s="5" t="s">
        <v>531</v>
      </c>
      <c r="U251" s="5">
        <v>2002</v>
      </c>
      <c r="V251" s="11">
        <v>145</v>
      </c>
      <c r="W251" s="11">
        <v>634</v>
      </c>
      <c r="X251" s="11">
        <v>375</v>
      </c>
      <c r="Y251" s="26">
        <v>531</v>
      </c>
      <c r="Z251" s="10">
        <f t="shared" si="36"/>
        <v>1685</v>
      </c>
      <c r="AA251" s="27">
        <f t="shared" si="42"/>
        <v>824285.7123585958</v>
      </c>
      <c r="AB251" s="10">
        <f t="shared" si="43"/>
        <v>65501880.283481695</v>
      </c>
      <c r="AC251" s="10">
        <f t="shared" si="44"/>
        <v>1333902.8717006387</v>
      </c>
      <c r="AD251" s="28">
        <f t="shared" si="45"/>
        <v>14792900.057282172</v>
      </c>
      <c r="AF251" s="27">
        <f>IF(V251 &lt;&gt; "-", (V251-V$1883)^4, "-")</f>
        <v>77286509.948759288</v>
      </c>
      <c r="AG251" s="10">
        <f>(W251-W$1883)^4</f>
        <v>26404119477.729328</v>
      </c>
      <c r="AH251" s="10">
        <f>(X251-X$1883)^4</f>
        <v>146835909.20082736</v>
      </c>
      <c r="AI251" s="28">
        <f>(Y251-Y$1883)^4</f>
        <v>3631374984.1904988</v>
      </c>
      <c r="AK251" s="27">
        <f t="shared" si="37"/>
        <v>86.053412462908014</v>
      </c>
      <c r="AL251" s="10">
        <f t="shared" si="38"/>
        <v>376.26112759643917</v>
      </c>
      <c r="AM251" s="10">
        <f t="shared" si="39"/>
        <v>222.55192878338278</v>
      </c>
      <c r="AN251" s="28">
        <f t="shared" si="40"/>
        <v>315.13353115727006</v>
      </c>
      <c r="AP251" s="56">
        <f t="shared" si="41"/>
        <v>0.59148264984227128</v>
      </c>
    </row>
    <row r="252" spans="1:42" ht="15" customHeight="1">
      <c r="A252" s="5" t="s">
        <v>23</v>
      </c>
      <c r="B252" s="5" t="s">
        <v>46</v>
      </c>
      <c r="C252" s="5" t="s">
        <v>28</v>
      </c>
      <c r="D252" s="6" t="s">
        <v>44</v>
      </c>
      <c r="E252" s="6" t="s">
        <v>26</v>
      </c>
      <c r="F252" s="5" t="s">
        <v>539</v>
      </c>
      <c r="G252" s="5">
        <v>2002</v>
      </c>
      <c r="H252" s="11">
        <v>73</v>
      </c>
      <c r="I252" s="11">
        <v>523</v>
      </c>
      <c r="J252" s="11">
        <v>620</v>
      </c>
      <c r="K252" s="11">
        <v>1127</v>
      </c>
      <c r="O252" s="25" t="s">
        <v>23</v>
      </c>
      <c r="P252" s="5" t="s">
        <v>37</v>
      </c>
      <c r="Q252" s="5" t="s">
        <v>50</v>
      </c>
      <c r="R252" s="6" t="s">
        <v>235</v>
      </c>
      <c r="S252" s="5" t="s">
        <v>532</v>
      </c>
      <c r="T252" s="5" t="s">
        <v>533</v>
      </c>
      <c r="U252" s="5">
        <v>2002</v>
      </c>
      <c r="V252" s="11">
        <v>40</v>
      </c>
      <c r="W252" s="11">
        <v>179</v>
      </c>
      <c r="X252" s="11">
        <v>102</v>
      </c>
      <c r="Y252" s="26">
        <v>144</v>
      </c>
      <c r="Z252" s="10">
        <f t="shared" si="36"/>
        <v>465</v>
      </c>
      <c r="AA252" s="27">
        <f t="shared" si="42"/>
        <v>-1419.3535013565759</v>
      </c>
      <c r="AB252" s="10">
        <f t="shared" si="43"/>
        <v>-139759.92904396134</v>
      </c>
      <c r="AC252" s="10">
        <f t="shared" si="44"/>
        <v>-4324380.6679102695</v>
      </c>
      <c r="AD252" s="28">
        <f t="shared" si="45"/>
        <v>-2834293.5119400565</v>
      </c>
      <c r="AF252" s="27">
        <f>IF(V252 &lt;&gt; "-", (V252-V$1883)^4, "-")</f>
        <v>15950.982231859709</v>
      </c>
      <c r="AG252" s="10">
        <f>(W252-W$1883)^4</f>
        <v>7252875.6009903131</v>
      </c>
      <c r="AH252" s="10">
        <f>(X252-X$1883)^4</f>
        <v>704528483.92973781</v>
      </c>
      <c r="AI252" s="28">
        <f>(Y252-Y$1883)^4</f>
        <v>401106558.78478765</v>
      </c>
      <c r="AK252" s="27">
        <f t="shared" si="37"/>
        <v>86.021505376344095</v>
      </c>
      <c r="AL252" s="10">
        <f t="shared" si="38"/>
        <v>384.94623655913978</v>
      </c>
      <c r="AM252" s="10">
        <f t="shared" si="39"/>
        <v>219.35483870967744</v>
      </c>
      <c r="AN252" s="28">
        <f t="shared" si="40"/>
        <v>309.67741935483872</v>
      </c>
      <c r="AP252" s="56">
        <f t="shared" si="41"/>
        <v>0.56983240223463694</v>
      </c>
    </row>
    <row r="253" spans="1:42" ht="15" customHeight="1">
      <c r="A253" s="5" t="s">
        <v>23</v>
      </c>
      <c r="B253" s="5" t="s">
        <v>46</v>
      </c>
      <c r="C253" s="5" t="s">
        <v>28</v>
      </c>
      <c r="D253" s="6" t="s">
        <v>44</v>
      </c>
      <c r="E253" s="5" t="s">
        <v>540</v>
      </c>
      <c r="F253" s="5" t="s">
        <v>541</v>
      </c>
      <c r="G253" s="5">
        <v>2002</v>
      </c>
      <c r="H253" s="11">
        <v>23</v>
      </c>
      <c r="I253" s="11">
        <v>138</v>
      </c>
      <c r="J253" s="11">
        <v>108</v>
      </c>
      <c r="K253" s="11">
        <v>197</v>
      </c>
      <c r="O253" s="25" t="s">
        <v>23</v>
      </c>
      <c r="P253" s="5" t="s">
        <v>37</v>
      </c>
      <c r="Q253" s="5" t="s">
        <v>50</v>
      </c>
      <c r="R253" s="6" t="s">
        <v>235</v>
      </c>
      <c r="S253" s="5" t="s">
        <v>534</v>
      </c>
      <c r="T253" s="5" t="s">
        <v>535</v>
      </c>
      <c r="U253" s="5">
        <v>2002</v>
      </c>
      <c r="V253" s="11">
        <v>37</v>
      </c>
      <c r="W253" s="11">
        <v>204</v>
      </c>
      <c r="X253" s="11">
        <v>237</v>
      </c>
      <c r="Y253" s="26">
        <v>274</v>
      </c>
      <c r="Z253" s="10">
        <f t="shared" si="36"/>
        <v>752</v>
      </c>
      <c r="AA253" s="27">
        <f t="shared" si="42"/>
        <v>-2886.4597543144987</v>
      </c>
      <c r="AB253" s="10">
        <f t="shared" si="43"/>
        <v>-19454.786075701541</v>
      </c>
      <c r="AC253" s="10">
        <f t="shared" si="44"/>
        <v>-21764.585570438077</v>
      </c>
      <c r="AD253" s="28">
        <f t="shared" si="45"/>
        <v>-1528.4503270649957</v>
      </c>
      <c r="AF253" s="27">
        <f>IF(V253 &lt;&gt; "-", (V253-V$1883)^4, "-")</f>
        <v>41097.998824626513</v>
      </c>
      <c r="AG253" s="10">
        <f>(W253-W$1883)^4</f>
        <v>523241.21594467934</v>
      </c>
      <c r="AH253" s="10">
        <f>(X253-X$1883)^4</f>
        <v>607669.16941557883</v>
      </c>
      <c r="AI253" s="28">
        <f>(Y253-Y$1883)^4</f>
        <v>17606.313834582274</v>
      </c>
      <c r="AK253" s="27">
        <f t="shared" si="37"/>
        <v>49.202127659574472</v>
      </c>
      <c r="AL253" s="10">
        <f t="shared" si="38"/>
        <v>271.27659574468083</v>
      </c>
      <c r="AM253" s="10">
        <f t="shared" si="39"/>
        <v>315.15957446808511</v>
      </c>
      <c r="AN253" s="28">
        <f t="shared" si="40"/>
        <v>364.36170212765956</v>
      </c>
      <c r="AP253" s="56">
        <f t="shared" si="41"/>
        <v>1.161764705882353</v>
      </c>
    </row>
    <row r="254" spans="1:42" ht="15" customHeight="1">
      <c r="A254" s="5" t="s">
        <v>23</v>
      </c>
      <c r="B254" s="5" t="s">
        <v>46</v>
      </c>
      <c r="C254" s="5" t="s">
        <v>28</v>
      </c>
      <c r="D254" s="6" t="s">
        <v>44</v>
      </c>
      <c r="E254" s="5" t="s">
        <v>542</v>
      </c>
      <c r="F254" s="5" t="s">
        <v>543</v>
      </c>
      <c r="G254" s="5">
        <v>2002</v>
      </c>
      <c r="H254" s="11">
        <v>13</v>
      </c>
      <c r="I254" s="11">
        <v>65</v>
      </c>
      <c r="J254" s="11">
        <v>55</v>
      </c>
      <c r="K254" s="11">
        <v>108</v>
      </c>
      <c r="O254" s="25" t="s">
        <v>23</v>
      </c>
      <c r="P254" s="5" t="s">
        <v>37</v>
      </c>
      <c r="Q254" s="5" t="s">
        <v>50</v>
      </c>
      <c r="R254" s="6" t="s">
        <v>235</v>
      </c>
      <c r="S254" s="5" t="s">
        <v>536</v>
      </c>
      <c r="T254" s="5" t="s">
        <v>537</v>
      </c>
      <c r="U254" s="5">
        <v>2002</v>
      </c>
      <c r="V254" s="11">
        <v>81</v>
      </c>
      <c r="W254" s="11">
        <v>338</v>
      </c>
      <c r="X254" s="11">
        <v>308</v>
      </c>
      <c r="Y254" s="26">
        <v>423</v>
      </c>
      <c r="Z254" s="10">
        <f t="shared" si="36"/>
        <v>1150</v>
      </c>
      <c r="AA254" s="27">
        <f t="shared" si="42"/>
        <v>26361.946065046381</v>
      </c>
      <c r="AB254" s="10">
        <f t="shared" si="43"/>
        <v>1228644.582551491</v>
      </c>
      <c r="AC254" s="10">
        <f t="shared" si="44"/>
        <v>79951.089762312098</v>
      </c>
      <c r="AD254" s="28">
        <f t="shared" si="45"/>
        <v>2598528.361222377</v>
      </c>
      <c r="AF254" s="27">
        <f>IF(V254 &lt;&gt; "-", (V254-V$1883)^4, "-")</f>
        <v>784578.89743797353</v>
      </c>
      <c r="AG254" s="10">
        <f>(W254-W$1883)^4</f>
        <v>131593678.38462269</v>
      </c>
      <c r="AH254" s="10">
        <f>(X254-X$1883)^4</f>
        <v>3444285.8194083869</v>
      </c>
      <c r="AI254" s="28">
        <f>(Y254-Y$1883)^4</f>
        <v>357248116.94004095</v>
      </c>
      <c r="AK254" s="27">
        <f t="shared" si="37"/>
        <v>70.434782608695656</v>
      </c>
      <c r="AL254" s="10">
        <f t="shared" si="38"/>
        <v>293.91304347826087</v>
      </c>
      <c r="AM254" s="10">
        <f t="shared" si="39"/>
        <v>267.82608695652169</v>
      </c>
      <c r="AN254" s="28">
        <f t="shared" si="40"/>
        <v>367.82608695652175</v>
      </c>
      <c r="AP254" s="56">
        <f t="shared" si="41"/>
        <v>0.91124260355029574</v>
      </c>
    </row>
    <row r="255" spans="1:42" ht="15" customHeight="1">
      <c r="A255" s="5" t="s">
        <v>23</v>
      </c>
      <c r="B255" s="5" t="s">
        <v>46</v>
      </c>
      <c r="C255" s="5" t="s">
        <v>28</v>
      </c>
      <c r="D255" s="6" t="s">
        <v>44</v>
      </c>
      <c r="E255" s="5" t="s">
        <v>544</v>
      </c>
      <c r="F255" s="5" t="s">
        <v>545</v>
      </c>
      <c r="G255" s="5">
        <v>2002</v>
      </c>
      <c r="H255" s="11">
        <v>1</v>
      </c>
      <c r="I255" s="11">
        <v>37</v>
      </c>
      <c r="J255" s="11">
        <v>30</v>
      </c>
      <c r="K255" s="11">
        <v>52</v>
      </c>
      <c r="O255" s="25" t="s">
        <v>23</v>
      </c>
      <c r="P255" s="5" t="s">
        <v>46</v>
      </c>
      <c r="Q255" s="5" t="s">
        <v>28</v>
      </c>
      <c r="R255" s="6" t="s">
        <v>44</v>
      </c>
      <c r="S255" s="5" t="s">
        <v>540</v>
      </c>
      <c r="T255" s="5" t="s">
        <v>541</v>
      </c>
      <c r="U255" s="5">
        <v>2002</v>
      </c>
      <c r="V255" s="11">
        <v>23</v>
      </c>
      <c r="W255" s="11">
        <v>138</v>
      </c>
      <c r="X255" s="11">
        <v>108</v>
      </c>
      <c r="Y255" s="26">
        <v>197</v>
      </c>
      <c r="Z255" s="10">
        <f t="shared" si="36"/>
        <v>466</v>
      </c>
      <c r="AA255" s="27">
        <f t="shared" si="42"/>
        <v>-22517.03226921786</v>
      </c>
      <c r="AB255" s="10">
        <f t="shared" si="43"/>
        <v>-801641.95324856986</v>
      </c>
      <c r="AC255" s="10">
        <f t="shared" si="44"/>
        <v>-3863986.8394691893</v>
      </c>
      <c r="AD255" s="28">
        <f t="shared" si="45"/>
        <v>-693602.11273179762</v>
      </c>
      <c r="AF255" s="27">
        <f>IF(V255 &lt;&gt; "-", (V255-V$1883)^4, "-")</f>
        <v>635840.51952736743</v>
      </c>
      <c r="AG255" s="10">
        <f>(W255-W$1883)^4</f>
        <v>74468724.743449286</v>
      </c>
      <c r="AH255" s="10">
        <f>(X255-X$1883)^4</f>
        <v>606337159.31969666</v>
      </c>
      <c r="AI255" s="28">
        <f>(Y255-Y$1883)^4</f>
        <v>61397008.308240682</v>
      </c>
      <c r="AK255" s="27">
        <f t="shared" si="37"/>
        <v>49.356223175965667</v>
      </c>
      <c r="AL255" s="10">
        <f t="shared" si="38"/>
        <v>296.13733905579397</v>
      </c>
      <c r="AM255" s="10">
        <f t="shared" si="39"/>
        <v>231.75965665236052</v>
      </c>
      <c r="AN255" s="28">
        <f t="shared" si="40"/>
        <v>422.7467811158798</v>
      </c>
      <c r="AP255" s="56">
        <f t="shared" si="41"/>
        <v>0.78260869565217395</v>
      </c>
    </row>
    <row r="256" spans="1:42" ht="15" customHeight="1">
      <c r="A256" s="5" t="s">
        <v>23</v>
      </c>
      <c r="B256" s="5" t="s">
        <v>46</v>
      </c>
      <c r="C256" s="5" t="s">
        <v>28</v>
      </c>
      <c r="D256" s="6" t="s">
        <v>44</v>
      </c>
      <c r="E256" s="5" t="s">
        <v>546</v>
      </c>
      <c r="F256" s="5" t="s">
        <v>547</v>
      </c>
      <c r="G256" s="5">
        <v>2002</v>
      </c>
      <c r="H256" s="11">
        <v>5</v>
      </c>
      <c r="I256" s="11">
        <v>36</v>
      </c>
      <c r="J256" s="11">
        <v>54</v>
      </c>
      <c r="K256" s="11">
        <v>86</v>
      </c>
      <c r="O256" s="25" t="s">
        <v>23</v>
      </c>
      <c r="P256" s="5" t="s">
        <v>46</v>
      </c>
      <c r="Q256" s="5" t="s">
        <v>28</v>
      </c>
      <c r="R256" s="6" t="s">
        <v>44</v>
      </c>
      <c r="S256" s="5" t="s">
        <v>542</v>
      </c>
      <c r="T256" s="5" t="s">
        <v>543</v>
      </c>
      <c r="U256" s="5">
        <v>2002</v>
      </c>
      <c r="V256" s="11">
        <v>13</v>
      </c>
      <c r="W256" s="11">
        <v>65</v>
      </c>
      <c r="X256" s="11">
        <v>55</v>
      </c>
      <c r="Y256" s="26">
        <v>108</v>
      </c>
      <c r="Z256" s="10">
        <f t="shared" si="36"/>
        <v>241</v>
      </c>
      <c r="AA256" s="27">
        <f t="shared" si="42"/>
        <v>-55910.375663325023</v>
      </c>
      <c r="AB256" s="10">
        <f t="shared" si="43"/>
        <v>-4565641.4840713013</v>
      </c>
      <c r="AC256" s="10">
        <f t="shared" si="44"/>
        <v>-9250431.8169084955</v>
      </c>
      <c r="AD256" s="28">
        <f t="shared" si="45"/>
        <v>-5594161.2696432723</v>
      </c>
      <c r="AF256" s="27">
        <f>IF(V256 &lt;&gt; "-", (V256-V$1883)^4, "-")</f>
        <v>2137912.2729463866</v>
      </c>
      <c r="AG256" s="10">
        <f>(W256-W$1883)^4</f>
        <v>757418207.42299867</v>
      </c>
      <c r="AH256" s="10">
        <f>(X256-X$1883)^4</f>
        <v>1941851471.6712883</v>
      </c>
      <c r="AI256" s="28">
        <f>(Y256-Y$1883)^4</f>
        <v>993070260.36051047</v>
      </c>
      <c r="AK256" s="27">
        <f t="shared" si="37"/>
        <v>53.941908713692946</v>
      </c>
      <c r="AL256" s="10">
        <f t="shared" si="38"/>
        <v>269.70954356846471</v>
      </c>
      <c r="AM256" s="10">
        <f t="shared" si="39"/>
        <v>228.21576763485476</v>
      </c>
      <c r="AN256" s="28">
        <f t="shared" si="40"/>
        <v>448.13278008298755</v>
      </c>
      <c r="AP256" s="56">
        <f t="shared" si="41"/>
        <v>0.84615384615384615</v>
      </c>
    </row>
    <row r="257" spans="1:42" ht="15" customHeight="1">
      <c r="A257" s="5" t="s">
        <v>23</v>
      </c>
      <c r="B257" s="5" t="s">
        <v>46</v>
      </c>
      <c r="C257" s="5" t="s">
        <v>28</v>
      </c>
      <c r="D257" s="6" t="s">
        <v>44</v>
      </c>
      <c r="E257" s="5" t="s">
        <v>548</v>
      </c>
      <c r="F257" s="5" t="s">
        <v>549</v>
      </c>
      <c r="G257" s="5">
        <v>2002</v>
      </c>
      <c r="H257" s="11">
        <v>11</v>
      </c>
      <c r="I257" s="11">
        <v>57</v>
      </c>
      <c r="J257" s="11">
        <v>72</v>
      </c>
      <c r="K257" s="11">
        <v>105</v>
      </c>
      <c r="O257" s="25" t="s">
        <v>23</v>
      </c>
      <c r="P257" s="5" t="s">
        <v>46</v>
      </c>
      <c r="Q257" s="5" t="s">
        <v>28</v>
      </c>
      <c r="R257" s="6" t="s">
        <v>44</v>
      </c>
      <c r="S257" s="5" t="s">
        <v>544</v>
      </c>
      <c r="T257" s="5" t="s">
        <v>545</v>
      </c>
      <c r="U257" s="5">
        <v>2002</v>
      </c>
      <c r="V257" s="11">
        <v>1</v>
      </c>
      <c r="W257" s="11">
        <v>37</v>
      </c>
      <c r="X257" s="11">
        <v>30</v>
      </c>
      <c r="Y257" s="26">
        <v>52</v>
      </c>
      <c r="Z257" s="10">
        <f t="shared" si="36"/>
        <v>120</v>
      </c>
      <c r="AA257" s="27">
        <f t="shared" si="42"/>
        <v>-126795.04420806172</v>
      </c>
      <c r="AB257" s="10">
        <f t="shared" si="43"/>
        <v>-7289562.5805032393</v>
      </c>
      <c r="AC257" s="10">
        <f t="shared" si="44"/>
        <v>-12964640.271183971</v>
      </c>
      <c r="AD257" s="28">
        <f t="shared" si="45"/>
        <v>-12734063.512513474</v>
      </c>
      <c r="AF257" s="27">
        <f>IF(V257 &lt;&gt; "-", (V257-V$1883)^4, "-")</f>
        <v>6369955.1216190513</v>
      </c>
      <c r="AG257" s="10">
        <f>(W257-W$1883)^4</f>
        <v>1413411514.2523046</v>
      </c>
      <c r="AH257" s="10">
        <f>(X257-X$1883)^4</f>
        <v>3045654448.2900085</v>
      </c>
      <c r="AI257" s="28">
        <f>(Y257-Y$1883)^4</f>
        <v>2973646564.8343954</v>
      </c>
      <c r="AK257" s="27">
        <f t="shared" si="37"/>
        <v>8.3333333333333339</v>
      </c>
      <c r="AL257" s="10">
        <f t="shared" si="38"/>
        <v>308.33333333333337</v>
      </c>
      <c r="AM257" s="10">
        <f t="shared" si="39"/>
        <v>250</v>
      </c>
      <c r="AN257" s="28">
        <f t="shared" si="40"/>
        <v>433.33333333333337</v>
      </c>
      <c r="AP257" s="56">
        <f t="shared" si="41"/>
        <v>0.81081081081081074</v>
      </c>
    </row>
    <row r="258" spans="1:42" ht="15" customHeight="1">
      <c r="A258" s="5" t="s">
        <v>23</v>
      </c>
      <c r="B258" s="5" t="s">
        <v>46</v>
      </c>
      <c r="C258" s="5" t="s">
        <v>28</v>
      </c>
      <c r="D258" s="6" t="s">
        <v>44</v>
      </c>
      <c r="E258" s="5" t="s">
        <v>550</v>
      </c>
      <c r="F258" s="5" t="s">
        <v>551</v>
      </c>
      <c r="G258" s="5">
        <v>2002</v>
      </c>
      <c r="H258" s="11">
        <v>9</v>
      </c>
      <c r="I258" s="11">
        <v>85</v>
      </c>
      <c r="J258" s="11">
        <v>164</v>
      </c>
      <c r="K258" s="11">
        <v>296</v>
      </c>
      <c r="O258" s="25" t="s">
        <v>23</v>
      </c>
      <c r="P258" s="5" t="s">
        <v>46</v>
      </c>
      <c r="Q258" s="5" t="s">
        <v>28</v>
      </c>
      <c r="R258" s="6" t="s">
        <v>44</v>
      </c>
      <c r="S258" s="5" t="s">
        <v>546</v>
      </c>
      <c r="T258" s="5" t="s">
        <v>547</v>
      </c>
      <c r="U258" s="5">
        <v>2002</v>
      </c>
      <c r="V258" s="11">
        <v>5</v>
      </c>
      <c r="W258" s="11">
        <v>36</v>
      </c>
      <c r="X258" s="11">
        <v>54</v>
      </c>
      <c r="Y258" s="26">
        <v>86</v>
      </c>
      <c r="Z258" s="10">
        <f t="shared" si="36"/>
        <v>181</v>
      </c>
      <c r="AA258" s="27">
        <f t="shared" si="42"/>
        <v>-98855.953908687909</v>
      </c>
      <c r="AB258" s="10">
        <f t="shared" si="43"/>
        <v>-7402931.3630210701</v>
      </c>
      <c r="AC258" s="10">
        <f t="shared" si="44"/>
        <v>-9383261.9086607937</v>
      </c>
      <c r="AD258" s="28">
        <f t="shared" si="45"/>
        <v>-7942426.0902909059</v>
      </c>
      <c r="AF258" s="27">
        <f>IF(V258 &lt;&gt; "-", (V258-V$1883)^4, "-")</f>
        <v>4570921.6266198922</v>
      </c>
      <c r="AG258" s="10">
        <f>(W258-W$1883)^4</f>
        <v>1442796113.3488653</v>
      </c>
      <c r="AH258" s="10">
        <f>(X258-X$1883)^4</f>
        <v>1979118438.282249</v>
      </c>
      <c r="AI258" s="28">
        <f>(Y258-Y$1883)^4</f>
        <v>1584665402.2567012</v>
      </c>
      <c r="AK258" s="27">
        <f t="shared" si="37"/>
        <v>27.624309392265193</v>
      </c>
      <c r="AL258" s="10">
        <f t="shared" si="38"/>
        <v>198.89502762430939</v>
      </c>
      <c r="AM258" s="10">
        <f t="shared" si="39"/>
        <v>298.3425414364641</v>
      </c>
      <c r="AN258" s="28">
        <f t="shared" si="40"/>
        <v>475.13812154696132</v>
      </c>
      <c r="AP258" s="56">
        <f t="shared" si="41"/>
        <v>1.5</v>
      </c>
    </row>
    <row r="259" spans="1:42" ht="15" customHeight="1">
      <c r="A259" s="5" t="s">
        <v>23</v>
      </c>
      <c r="B259" s="5" t="s">
        <v>46</v>
      </c>
      <c r="C259" s="5" t="s">
        <v>28</v>
      </c>
      <c r="D259" s="6" t="s">
        <v>44</v>
      </c>
      <c r="E259" s="5" t="s">
        <v>552</v>
      </c>
      <c r="F259" s="5" t="s">
        <v>553</v>
      </c>
      <c r="G259" s="5">
        <v>2002</v>
      </c>
      <c r="H259" s="11">
        <v>3</v>
      </c>
      <c r="I259" s="11">
        <v>14</v>
      </c>
      <c r="J259" s="11">
        <v>19</v>
      </c>
      <c r="K259" s="11">
        <v>38</v>
      </c>
      <c r="O259" s="25" t="s">
        <v>23</v>
      </c>
      <c r="P259" s="5" t="s">
        <v>46</v>
      </c>
      <c r="Q259" s="5" t="s">
        <v>28</v>
      </c>
      <c r="R259" s="6" t="s">
        <v>44</v>
      </c>
      <c r="S259" s="5" t="s">
        <v>548</v>
      </c>
      <c r="T259" s="5" t="s">
        <v>549</v>
      </c>
      <c r="U259" s="5">
        <v>2002</v>
      </c>
      <c r="V259" s="11">
        <v>11</v>
      </c>
      <c r="W259" s="11">
        <v>57</v>
      </c>
      <c r="X259" s="11">
        <v>72</v>
      </c>
      <c r="Y259" s="26">
        <v>105</v>
      </c>
      <c r="Z259" s="10">
        <f t="shared" si="36"/>
        <v>245</v>
      </c>
      <c r="AA259" s="27">
        <f t="shared" si="42"/>
        <v>-65150.194930492646</v>
      </c>
      <c r="AB259" s="10">
        <f t="shared" si="43"/>
        <v>-5258514.937422826</v>
      </c>
      <c r="AC259" s="10">
        <f t="shared" si="44"/>
        <v>-7180130.8989581224</v>
      </c>
      <c r="AD259" s="28">
        <f t="shared" si="45"/>
        <v>-5882598.4401571974</v>
      </c>
      <c r="AF259" s="27">
        <f>IF(V259 &lt;&gt; "-", (V259-V$1883)^4, "-")</f>
        <v>2621526.7440798022</v>
      </c>
      <c r="AG259" s="10">
        <f>(W259-W$1883)^4</f>
        <v>914430737.43718171</v>
      </c>
      <c r="AH259" s="10">
        <f>(X259-X$1883)^4</f>
        <v>1385191493.1278005</v>
      </c>
      <c r="AI259" s="28">
        <f>(Y259-Y$1883)^4</f>
        <v>1061921151.589974</v>
      </c>
      <c r="AK259" s="27">
        <f t="shared" si="37"/>
        <v>44.897959183673464</v>
      </c>
      <c r="AL259" s="10">
        <f t="shared" si="38"/>
        <v>232.65306122448979</v>
      </c>
      <c r="AM259" s="10">
        <f t="shared" si="39"/>
        <v>293.87755102040819</v>
      </c>
      <c r="AN259" s="28">
        <f t="shared" si="40"/>
        <v>428.57142857142856</v>
      </c>
      <c r="AP259" s="56">
        <f t="shared" si="41"/>
        <v>1.2631578947368423</v>
      </c>
    </row>
    <row r="260" spans="1:42" ht="15" customHeight="1">
      <c r="A260" s="5" t="s">
        <v>23</v>
      </c>
      <c r="B260" s="5" t="s">
        <v>46</v>
      </c>
      <c r="C260" s="5" t="s">
        <v>28</v>
      </c>
      <c r="D260" s="6" t="s">
        <v>44</v>
      </c>
      <c r="E260" s="5" t="s">
        <v>554</v>
      </c>
      <c r="F260" s="5" t="s">
        <v>555</v>
      </c>
      <c r="G260" s="5">
        <v>2002</v>
      </c>
      <c r="H260" s="11">
        <v>7</v>
      </c>
      <c r="I260" s="11">
        <v>63</v>
      </c>
      <c r="J260" s="11">
        <v>79</v>
      </c>
      <c r="K260" s="11">
        <v>149</v>
      </c>
      <c r="O260" s="25" t="s">
        <v>23</v>
      </c>
      <c r="P260" s="5" t="s">
        <v>46</v>
      </c>
      <c r="Q260" s="5" t="s">
        <v>28</v>
      </c>
      <c r="R260" s="6" t="s">
        <v>44</v>
      </c>
      <c r="S260" s="5" t="s">
        <v>550</v>
      </c>
      <c r="T260" s="5" t="s">
        <v>551</v>
      </c>
      <c r="U260" s="5">
        <v>2002</v>
      </c>
      <c r="V260" s="11">
        <v>9</v>
      </c>
      <c r="W260" s="11">
        <v>85</v>
      </c>
      <c r="X260" s="11">
        <v>164</v>
      </c>
      <c r="Y260" s="26">
        <v>296</v>
      </c>
      <c r="Z260" s="10">
        <f t="shared" si="36"/>
        <v>554</v>
      </c>
      <c r="AA260" s="27">
        <f t="shared" si="42"/>
        <v>-75355.731060442326</v>
      </c>
      <c r="AB260" s="10">
        <f t="shared" si="43"/>
        <v>-3105441.860394089</v>
      </c>
      <c r="AC260" s="10">
        <f t="shared" si="44"/>
        <v>-1027857.4225940853</v>
      </c>
      <c r="AD260" s="28">
        <f t="shared" si="45"/>
        <v>1151.3317356213654</v>
      </c>
      <c r="AF260" s="27">
        <f>IF(V260 &lt;&gt; "-", (V260-V$1883)^4, "-")</f>
        <v>3182890.6368016875</v>
      </c>
      <c r="AG260" s="10">
        <f>(W260-W$1883)^4</f>
        <v>453069197.54630309</v>
      </c>
      <c r="AH260" s="10">
        <f>(X260-X$1883)^4</f>
        <v>103731462.72055769</v>
      </c>
      <c r="AI260" s="28">
        <f>(Y260-Y$1883)^4</f>
        <v>12067.036724386073</v>
      </c>
      <c r="AK260" s="27">
        <f t="shared" si="37"/>
        <v>16.245487364620939</v>
      </c>
      <c r="AL260" s="10">
        <f t="shared" si="38"/>
        <v>153.42960288808663</v>
      </c>
      <c r="AM260" s="10">
        <f t="shared" si="39"/>
        <v>296.02888086642599</v>
      </c>
      <c r="AN260" s="28">
        <f t="shared" si="40"/>
        <v>534.29602888086652</v>
      </c>
      <c r="AP260" s="56">
        <f t="shared" si="41"/>
        <v>1.9294117647058824</v>
      </c>
    </row>
    <row r="261" spans="1:42" ht="15" customHeight="1">
      <c r="A261" s="5" t="s">
        <v>23</v>
      </c>
      <c r="B261" s="5" t="s">
        <v>46</v>
      </c>
      <c r="C261" s="5" t="s">
        <v>28</v>
      </c>
      <c r="D261" s="6" t="s">
        <v>44</v>
      </c>
      <c r="E261" s="5" t="s">
        <v>556</v>
      </c>
      <c r="F261" s="5" t="s">
        <v>557</v>
      </c>
      <c r="G261" s="5">
        <v>2002</v>
      </c>
      <c r="H261" s="11">
        <v>1</v>
      </c>
      <c r="I261" s="11">
        <v>28</v>
      </c>
      <c r="J261" s="11">
        <v>39</v>
      </c>
      <c r="K261" s="11">
        <v>96</v>
      </c>
      <c r="O261" s="25" t="s">
        <v>23</v>
      </c>
      <c r="P261" s="5" t="s">
        <v>46</v>
      </c>
      <c r="Q261" s="5" t="s">
        <v>28</v>
      </c>
      <c r="R261" s="6" t="s">
        <v>44</v>
      </c>
      <c r="S261" s="5" t="s">
        <v>552</v>
      </c>
      <c r="T261" s="5" t="s">
        <v>553</v>
      </c>
      <c r="U261" s="5">
        <v>2002</v>
      </c>
      <c r="V261" s="11">
        <v>3</v>
      </c>
      <c r="W261" s="11">
        <v>14</v>
      </c>
      <c r="X261" s="11">
        <v>19</v>
      </c>
      <c r="Y261" s="26">
        <v>38</v>
      </c>
      <c r="Z261" s="10">
        <f t="shared" si="36"/>
        <v>74</v>
      </c>
      <c r="AA261" s="27">
        <f t="shared" si="42"/>
        <v>-112246.64062698378</v>
      </c>
      <c r="AB261" s="10">
        <f t="shared" si="43"/>
        <v>-10203521.558608007</v>
      </c>
      <c r="AC261" s="10">
        <f t="shared" si="44"/>
        <v>-14872433.056974079</v>
      </c>
      <c r="AD261" s="28">
        <f t="shared" si="45"/>
        <v>-15164425.115036301</v>
      </c>
      <c r="AF261" s="27">
        <f>IF(V261 &lt;&gt; "-", (V261-V$1883)^4, "-")</f>
        <v>5414576.1935207229</v>
      </c>
      <c r="AG261" s="10">
        <f>(W261-W$1883)^4</f>
        <v>2213095296.7870893</v>
      </c>
      <c r="AH261" s="10">
        <f>(X261-X$1883)^4</f>
        <v>3657430063.2321711</v>
      </c>
      <c r="AI261" s="28">
        <f>(Y261-Y$1883)^4</f>
        <v>3753484277.7944198</v>
      </c>
      <c r="AK261" s="27">
        <f t="shared" si="37"/>
        <v>40.54054054054054</v>
      </c>
      <c r="AL261" s="10">
        <f t="shared" si="38"/>
        <v>189.18918918918919</v>
      </c>
      <c r="AM261" s="10">
        <f t="shared" si="39"/>
        <v>256.75675675675672</v>
      </c>
      <c r="AN261" s="28">
        <f t="shared" si="40"/>
        <v>513.51351351351343</v>
      </c>
      <c r="AP261" s="56">
        <f t="shared" si="41"/>
        <v>1.357142857142857</v>
      </c>
    </row>
    <row r="262" spans="1:42" ht="15" customHeight="1">
      <c r="A262" s="5" t="s">
        <v>23</v>
      </c>
      <c r="B262" s="5" t="s">
        <v>46</v>
      </c>
      <c r="C262" s="5" t="s">
        <v>34</v>
      </c>
      <c r="D262" s="6" t="s">
        <v>233</v>
      </c>
      <c r="E262" s="6" t="s">
        <v>26</v>
      </c>
      <c r="F262" s="5" t="s">
        <v>558</v>
      </c>
      <c r="G262" s="5">
        <v>2002</v>
      </c>
      <c r="H262" s="11">
        <v>933</v>
      </c>
      <c r="I262" s="11">
        <v>4534</v>
      </c>
      <c r="J262" s="11">
        <v>4933</v>
      </c>
      <c r="K262" s="11">
        <v>4804</v>
      </c>
      <c r="O262" s="25" t="s">
        <v>23</v>
      </c>
      <c r="P262" s="5" t="s">
        <v>46</v>
      </c>
      <c r="Q262" s="5" t="s">
        <v>28</v>
      </c>
      <c r="R262" s="6" t="s">
        <v>44</v>
      </c>
      <c r="S262" s="5" t="s">
        <v>554</v>
      </c>
      <c r="T262" s="5" t="s">
        <v>555</v>
      </c>
      <c r="U262" s="5">
        <v>2002</v>
      </c>
      <c r="V262" s="11">
        <v>7</v>
      </c>
      <c r="W262" s="11">
        <v>63</v>
      </c>
      <c r="X262" s="11">
        <v>79</v>
      </c>
      <c r="Y262" s="26">
        <v>149</v>
      </c>
      <c r="Z262" s="10">
        <f t="shared" si="36"/>
        <v>298</v>
      </c>
      <c r="AA262" s="27">
        <f t="shared" si="42"/>
        <v>-86574.984053174077</v>
      </c>
      <c r="AB262" s="10">
        <f t="shared" si="43"/>
        <v>-4732767.6186298626</v>
      </c>
      <c r="AC262" s="10">
        <f t="shared" si="44"/>
        <v>-6426565.77532137</v>
      </c>
      <c r="AD262" s="28">
        <f t="shared" si="45"/>
        <v>-2544367.7686230838</v>
      </c>
      <c r="AF262" s="27">
        <f>IF(V262 &lt;&gt; "-", (V262-V$1883)^4, "-")</f>
        <v>3829921.6860142983</v>
      </c>
      <c r="AG262" s="10">
        <f>(W262-W$1883)^4</f>
        <v>794609173.5099014</v>
      </c>
      <c r="AH262" s="10">
        <f>(X262-X$1883)^4</f>
        <v>1194827681.8690438</v>
      </c>
      <c r="AI262" s="28">
        <f>(Y262-Y$1883)^4</f>
        <v>347354700.74461603</v>
      </c>
      <c r="AK262" s="27">
        <f t="shared" si="37"/>
        <v>23.48993288590604</v>
      </c>
      <c r="AL262" s="10">
        <f t="shared" si="38"/>
        <v>211.40939597315437</v>
      </c>
      <c r="AM262" s="10">
        <f t="shared" si="39"/>
        <v>265.1006711409396</v>
      </c>
      <c r="AN262" s="28">
        <f t="shared" si="40"/>
        <v>500</v>
      </c>
      <c r="AP262" s="56">
        <f t="shared" si="41"/>
        <v>1.253968253968254</v>
      </c>
    </row>
    <row r="263" spans="1:42" ht="15" customHeight="1">
      <c r="A263" s="5" t="s">
        <v>23</v>
      </c>
      <c r="B263" s="5" t="s">
        <v>46</v>
      </c>
      <c r="C263" s="5" t="s">
        <v>34</v>
      </c>
      <c r="D263" s="6" t="s">
        <v>30</v>
      </c>
      <c r="E263" s="6" t="s">
        <v>26</v>
      </c>
      <c r="F263" s="5" t="s">
        <v>54</v>
      </c>
      <c r="G263" s="5">
        <v>2002</v>
      </c>
      <c r="H263" s="11">
        <v>817</v>
      </c>
      <c r="I263" s="11">
        <v>3496</v>
      </c>
      <c r="J263" s="11">
        <v>2471</v>
      </c>
      <c r="K263" s="11">
        <v>2087</v>
      </c>
      <c r="O263" s="25" t="s">
        <v>23</v>
      </c>
      <c r="P263" s="5" t="s">
        <v>46</v>
      </c>
      <c r="Q263" s="5" t="s">
        <v>28</v>
      </c>
      <c r="R263" s="6" t="s">
        <v>44</v>
      </c>
      <c r="S263" s="5" t="s">
        <v>556</v>
      </c>
      <c r="T263" s="5" t="s">
        <v>557</v>
      </c>
      <c r="U263" s="5">
        <v>2002</v>
      </c>
      <c r="V263" s="11">
        <v>1</v>
      </c>
      <c r="W263" s="11">
        <v>28</v>
      </c>
      <c r="X263" s="11">
        <v>39</v>
      </c>
      <c r="Y263" s="26">
        <v>96</v>
      </c>
      <c r="Z263" s="10">
        <f t="shared" ref="Z263:Z326" si="46">IF(V263 &lt;&gt; "-", V263, 0) + IF(W263 &lt;&gt; "-", W263, 0) + IF(X263 &lt;&gt; "-", X263, 0) + IF(Y263 &lt;&gt; "-", Y263, 0)</f>
        <v>164</v>
      </c>
      <c r="AA263" s="27">
        <f t="shared" si="42"/>
        <v>-126795.04420806172</v>
      </c>
      <c r="AB263" s="10">
        <f t="shared" si="43"/>
        <v>-8352482.9958396358</v>
      </c>
      <c r="AC263" s="10">
        <f t="shared" si="44"/>
        <v>-11530935.749132475</v>
      </c>
      <c r="AD263" s="28">
        <f t="shared" si="45"/>
        <v>-6807046.1277346564</v>
      </c>
      <c r="AF263" s="27">
        <f>IF(V263 &lt;&gt; "-", (V263-V$1883)^4, "-")</f>
        <v>6369955.1216190513</v>
      </c>
      <c r="AG263" s="10">
        <f>(W263-W$1883)^4</f>
        <v>1694679074.3609138</v>
      </c>
      <c r="AH263" s="10">
        <f>(X263-X$1883)^4</f>
        <v>2605070032.4142919</v>
      </c>
      <c r="AI263" s="28">
        <f>(Y263-Y$1883)^4</f>
        <v>1290064996.0198669</v>
      </c>
      <c r="AK263" s="27">
        <f t="shared" ref="AK263:AK326" si="47">IF(V263 &lt;&gt; "-", (V263/$Z263)*1000, 0)</f>
        <v>6.0975609756097562</v>
      </c>
      <c r="AL263" s="10">
        <f t="shared" ref="AL263:AL326" si="48">IF(W263 &lt;&gt; "-", (W263/$Z263)*1000, 0)</f>
        <v>170.73170731707319</v>
      </c>
      <c r="AM263" s="10">
        <f t="shared" ref="AM263:AM326" si="49">IF(X263 &lt;&gt; "-", (X263/$Z263)*1000, 0)</f>
        <v>237.80487804878047</v>
      </c>
      <c r="AN263" s="28">
        <f t="shared" ref="AN263:AN326" si="50">IF(Y263 &lt;&gt; "-", (Y263/$Z263)*1000, 0)</f>
        <v>585.36585365853659</v>
      </c>
      <c r="AP263" s="56">
        <f t="shared" ref="AP263:AP326" si="51">AM263/AL263</f>
        <v>1.3928571428571426</v>
      </c>
    </row>
    <row r="264" spans="1:42" ht="15" customHeight="1">
      <c r="A264" s="5" t="s">
        <v>23</v>
      </c>
      <c r="B264" s="5" t="s">
        <v>46</v>
      </c>
      <c r="C264" s="5" t="s">
        <v>34</v>
      </c>
      <c r="D264" s="6" t="s">
        <v>235</v>
      </c>
      <c r="E264" s="6" t="s">
        <v>26</v>
      </c>
      <c r="F264" s="5" t="s">
        <v>559</v>
      </c>
      <c r="G264" s="5">
        <v>2002</v>
      </c>
      <c r="H264" s="11">
        <v>116</v>
      </c>
      <c r="I264" s="11">
        <v>1038</v>
      </c>
      <c r="J264" s="11">
        <v>2462</v>
      </c>
      <c r="K264" s="11">
        <v>2717</v>
      </c>
      <c r="O264" s="25" t="s">
        <v>23</v>
      </c>
      <c r="P264" s="5" t="s">
        <v>46</v>
      </c>
      <c r="Q264" s="5" t="s">
        <v>34</v>
      </c>
      <c r="R264" s="6" t="s">
        <v>235</v>
      </c>
      <c r="S264" s="5" t="s">
        <v>560</v>
      </c>
      <c r="T264" s="5" t="s">
        <v>561</v>
      </c>
      <c r="U264" s="5">
        <v>2002</v>
      </c>
      <c r="V264" s="11">
        <v>6</v>
      </c>
      <c r="W264" s="11">
        <v>65</v>
      </c>
      <c r="X264" s="11">
        <v>216</v>
      </c>
      <c r="Y264" s="26">
        <v>139</v>
      </c>
      <c r="Z264" s="10">
        <f t="shared" si="46"/>
        <v>426</v>
      </c>
      <c r="AA264" s="27">
        <f t="shared" si="42"/>
        <v>-92579.75437308324</v>
      </c>
      <c r="AB264" s="10">
        <f t="shared" si="43"/>
        <v>-4565641.4840713013</v>
      </c>
      <c r="AC264" s="10">
        <f t="shared" si="44"/>
        <v>-117074.3403336507</v>
      </c>
      <c r="AD264" s="28">
        <f t="shared" si="45"/>
        <v>-3145447.1145328092</v>
      </c>
      <c r="AF264" s="27">
        <f>IF(V264 &lt;&gt; "-", (V264-V$1883)^4, "-")</f>
        <v>4188141.6864615814</v>
      </c>
      <c r="AG264" s="10">
        <f>(W264-W$1883)^4</f>
        <v>757418207.42299867</v>
      </c>
      <c r="AH264" s="10">
        <f>(X264-X$1883)^4</f>
        <v>5727287.1661713095</v>
      </c>
      <c r="AI264" s="28">
        <f>(Y264-Y$1883)^4</f>
        <v>460867960.28405672</v>
      </c>
      <c r="AK264" s="27">
        <f t="shared" si="47"/>
        <v>14.084507042253522</v>
      </c>
      <c r="AL264" s="10">
        <f t="shared" si="48"/>
        <v>152.58215962441315</v>
      </c>
      <c r="AM264" s="10">
        <f t="shared" si="49"/>
        <v>507.04225352112672</v>
      </c>
      <c r="AN264" s="28">
        <f t="shared" si="50"/>
        <v>326.29107981220659</v>
      </c>
      <c r="AP264" s="56">
        <f t="shared" si="51"/>
        <v>3.3230769230769228</v>
      </c>
    </row>
    <row r="265" spans="1:42" ht="15" customHeight="1">
      <c r="A265" s="5" t="s">
        <v>23</v>
      </c>
      <c r="B265" s="5" t="s">
        <v>46</v>
      </c>
      <c r="C265" s="5" t="s">
        <v>34</v>
      </c>
      <c r="D265" s="6" t="s">
        <v>235</v>
      </c>
      <c r="E265" s="5" t="s">
        <v>560</v>
      </c>
      <c r="F265" s="5" t="s">
        <v>561</v>
      </c>
      <c r="G265" s="5">
        <v>2002</v>
      </c>
      <c r="H265" s="11">
        <v>6</v>
      </c>
      <c r="I265" s="11">
        <v>65</v>
      </c>
      <c r="J265" s="11">
        <v>216</v>
      </c>
      <c r="K265" s="11">
        <v>139</v>
      </c>
      <c r="O265" s="25" t="s">
        <v>23</v>
      </c>
      <c r="P265" s="5" t="s">
        <v>46</v>
      </c>
      <c r="Q265" s="5" t="s">
        <v>34</v>
      </c>
      <c r="R265" s="6" t="s">
        <v>235</v>
      </c>
      <c r="S265" s="5" t="s">
        <v>562</v>
      </c>
      <c r="T265" s="5" t="s">
        <v>563</v>
      </c>
      <c r="U265" s="5">
        <v>2002</v>
      </c>
      <c r="V265" s="11">
        <v>3</v>
      </c>
      <c r="W265" s="11">
        <v>52</v>
      </c>
      <c r="X265" s="11">
        <v>99</v>
      </c>
      <c r="Y265" s="26">
        <v>118</v>
      </c>
      <c r="Z265" s="10">
        <f t="shared" si="46"/>
        <v>272</v>
      </c>
      <c r="AA265" s="27">
        <f t="shared" si="42"/>
        <v>-112246.64062698378</v>
      </c>
      <c r="AB265" s="10">
        <f t="shared" si="43"/>
        <v>-5725275.4183221795</v>
      </c>
      <c r="AC265" s="10">
        <f t="shared" si="44"/>
        <v>-4567693.1093518715</v>
      </c>
      <c r="AD265" s="28">
        <f t="shared" si="45"/>
        <v>-4701026.4687138814</v>
      </c>
      <c r="AF265" s="27">
        <f>IF(V265 &lt;&gt; "-", (V265-V$1883)^4, "-")</f>
        <v>5414576.1935207229</v>
      </c>
      <c r="AG265" s="10">
        <f>(W265-W$1883)^4</f>
        <v>1024224542.1836642</v>
      </c>
      <c r="AH265" s="10">
        <f>(X265-X$1883)^4</f>
        <v>757872047.90849662</v>
      </c>
      <c r="AI265" s="28">
        <f>(Y265-Y$1883)^4</f>
        <v>787511543.71704459</v>
      </c>
      <c r="AK265" s="27">
        <f t="shared" si="47"/>
        <v>11.029411764705882</v>
      </c>
      <c r="AL265" s="10">
        <f t="shared" si="48"/>
        <v>191.17647058823528</v>
      </c>
      <c r="AM265" s="10">
        <f t="shared" si="49"/>
        <v>363.97058823529409</v>
      </c>
      <c r="AN265" s="28">
        <f t="shared" si="50"/>
        <v>433.8235294117647</v>
      </c>
      <c r="AP265" s="56">
        <f t="shared" si="51"/>
        <v>1.903846153846154</v>
      </c>
    </row>
    <row r="266" spans="1:42" ht="15" customHeight="1">
      <c r="A266" s="5" t="s">
        <v>23</v>
      </c>
      <c r="B266" s="5" t="s">
        <v>46</v>
      </c>
      <c r="C266" s="5" t="s">
        <v>34</v>
      </c>
      <c r="D266" s="6" t="s">
        <v>235</v>
      </c>
      <c r="E266" s="5" t="s">
        <v>562</v>
      </c>
      <c r="F266" s="5" t="s">
        <v>563</v>
      </c>
      <c r="G266" s="5">
        <v>2002</v>
      </c>
      <c r="H266" s="11">
        <v>3</v>
      </c>
      <c r="I266" s="11">
        <v>52</v>
      </c>
      <c r="J266" s="11">
        <v>99</v>
      </c>
      <c r="K266" s="11">
        <v>118</v>
      </c>
      <c r="O266" s="25" t="s">
        <v>23</v>
      </c>
      <c r="P266" s="5" t="s">
        <v>46</v>
      </c>
      <c r="Q266" s="5" t="s">
        <v>34</v>
      </c>
      <c r="R266" s="6" t="s">
        <v>235</v>
      </c>
      <c r="S266" s="5" t="s">
        <v>564</v>
      </c>
      <c r="T266" s="5" t="s">
        <v>565</v>
      </c>
      <c r="U266" s="5">
        <v>2002</v>
      </c>
      <c r="V266" s="11">
        <v>9</v>
      </c>
      <c r="W266" s="11">
        <v>141</v>
      </c>
      <c r="X266" s="11">
        <v>364</v>
      </c>
      <c r="Y266" s="26">
        <v>358</v>
      </c>
      <c r="Z266" s="10">
        <f t="shared" si="46"/>
        <v>872</v>
      </c>
      <c r="AA266" s="27">
        <f t="shared" si="42"/>
        <v>-75355.731060442326</v>
      </c>
      <c r="AB266" s="10">
        <f t="shared" si="43"/>
        <v>-726457.38783005846</v>
      </c>
      <c r="AC266" s="10">
        <f t="shared" si="44"/>
        <v>972650.51583107293</v>
      </c>
      <c r="AD266" s="28">
        <f t="shared" si="45"/>
        <v>380777.62265618943</v>
      </c>
      <c r="AF266" s="27">
        <f>IF(V266 &lt;&gt; "-", (V266-V$1883)^4, "-")</f>
        <v>3182890.6368016875</v>
      </c>
      <c r="AG266" s="10">
        <f>(W266-W$1883)^4</f>
        <v>65305064.0401465</v>
      </c>
      <c r="AH266" s="10">
        <f>(X266-X$1883)^4</f>
        <v>96370126.397815317</v>
      </c>
      <c r="AI266" s="28">
        <f>(Y266-Y$1883)^4</f>
        <v>27599119.321015026</v>
      </c>
      <c r="AK266" s="27">
        <f t="shared" si="47"/>
        <v>10.321100917431194</v>
      </c>
      <c r="AL266" s="10">
        <f t="shared" si="48"/>
        <v>161.69724770642202</v>
      </c>
      <c r="AM266" s="10">
        <f t="shared" si="49"/>
        <v>417.43119266055044</v>
      </c>
      <c r="AN266" s="28">
        <f t="shared" si="50"/>
        <v>410.55045871559633</v>
      </c>
      <c r="AP266" s="56">
        <f t="shared" si="51"/>
        <v>2.581560283687943</v>
      </c>
    </row>
    <row r="267" spans="1:42" ht="15" customHeight="1">
      <c r="A267" s="5" t="s">
        <v>23</v>
      </c>
      <c r="B267" s="5" t="s">
        <v>46</v>
      </c>
      <c r="C267" s="5" t="s">
        <v>34</v>
      </c>
      <c r="D267" s="6" t="s">
        <v>235</v>
      </c>
      <c r="E267" s="5" t="s">
        <v>564</v>
      </c>
      <c r="F267" s="5" t="s">
        <v>565</v>
      </c>
      <c r="G267" s="5">
        <v>2002</v>
      </c>
      <c r="H267" s="11">
        <v>9</v>
      </c>
      <c r="I267" s="11">
        <v>141</v>
      </c>
      <c r="J267" s="11">
        <v>364</v>
      </c>
      <c r="K267" s="11">
        <v>358</v>
      </c>
      <c r="O267" s="25" t="s">
        <v>23</v>
      </c>
      <c r="P267" s="5" t="s">
        <v>46</v>
      </c>
      <c r="Q267" s="5" t="s">
        <v>34</v>
      </c>
      <c r="R267" s="6" t="s">
        <v>235</v>
      </c>
      <c r="S267" s="5" t="s">
        <v>566</v>
      </c>
      <c r="T267" s="5" t="s">
        <v>567</v>
      </c>
      <c r="U267" s="5">
        <v>2002</v>
      </c>
      <c r="V267" s="11">
        <v>8</v>
      </c>
      <c r="W267" s="11">
        <v>58</v>
      </c>
      <c r="X267" s="11">
        <v>202</v>
      </c>
      <c r="Y267" s="26">
        <v>216</v>
      </c>
      <c r="Z267" s="10">
        <f t="shared" si="46"/>
        <v>484</v>
      </c>
      <c r="AA267" s="27">
        <f t="shared" si="42"/>
        <v>-80835.642948960449</v>
      </c>
      <c r="AB267" s="10">
        <f t="shared" si="43"/>
        <v>-5168316.9556326158</v>
      </c>
      <c r="AC267" s="10">
        <f t="shared" si="44"/>
        <v>-249096.70789134788</v>
      </c>
      <c r="AD267" s="28">
        <f t="shared" si="45"/>
        <v>-335978.67110284104</v>
      </c>
      <c r="AF267" s="27">
        <f>IF(V267 &lt;&gt; "-", (V267-V$1883)^4, "-")</f>
        <v>3495187.9084152617</v>
      </c>
      <c r="AG267" s="10">
        <f>(W267-W$1883)^4</f>
        <v>893577420.44155872</v>
      </c>
      <c r="AH267" s="10">
        <f>(X267-X$1883)^4</f>
        <v>15673187.067222085</v>
      </c>
      <c r="AI267" s="28">
        <f>(Y267-Y$1883)^4</f>
        <v>23356922.012825355</v>
      </c>
      <c r="AK267" s="27">
        <f t="shared" si="47"/>
        <v>16.528925619834713</v>
      </c>
      <c r="AL267" s="10">
        <f t="shared" si="48"/>
        <v>119.83471074380165</v>
      </c>
      <c r="AM267" s="10">
        <f t="shared" si="49"/>
        <v>417.35537190082647</v>
      </c>
      <c r="AN267" s="28">
        <f t="shared" si="50"/>
        <v>446.28099173553721</v>
      </c>
      <c r="AP267" s="56">
        <f t="shared" si="51"/>
        <v>3.4827586206896552</v>
      </c>
    </row>
    <row r="268" spans="1:42" ht="15" customHeight="1">
      <c r="A268" s="5" t="s">
        <v>23</v>
      </c>
      <c r="B268" s="5" t="s">
        <v>46</v>
      </c>
      <c r="C268" s="5" t="s">
        <v>34</v>
      </c>
      <c r="D268" s="6" t="s">
        <v>235</v>
      </c>
      <c r="E268" s="5" t="s">
        <v>566</v>
      </c>
      <c r="F268" s="5" t="s">
        <v>567</v>
      </c>
      <c r="G268" s="5">
        <v>2002</v>
      </c>
      <c r="H268" s="11">
        <v>8</v>
      </c>
      <c r="I268" s="11">
        <v>58</v>
      </c>
      <c r="J268" s="11">
        <v>202</v>
      </c>
      <c r="K268" s="11">
        <v>216</v>
      </c>
      <c r="O268" s="25" t="s">
        <v>23</v>
      </c>
      <c r="P268" s="5" t="s">
        <v>46</v>
      </c>
      <c r="Q268" s="5" t="s">
        <v>34</v>
      </c>
      <c r="R268" s="6" t="s">
        <v>235</v>
      </c>
      <c r="S268" s="5" t="s">
        <v>568</v>
      </c>
      <c r="T268" s="5" t="s">
        <v>569</v>
      </c>
      <c r="U268" s="5">
        <v>2002</v>
      </c>
      <c r="V268" s="11">
        <v>14</v>
      </c>
      <c r="W268" s="11">
        <v>71</v>
      </c>
      <c r="X268" s="11">
        <v>182</v>
      </c>
      <c r="Y268" s="26">
        <v>200</v>
      </c>
      <c r="Z268" s="10">
        <f t="shared" si="46"/>
        <v>467</v>
      </c>
      <c r="AA268" s="27">
        <f t="shared" si="42"/>
        <v>-51637.609853284492</v>
      </c>
      <c r="AB268" s="10">
        <f t="shared" si="43"/>
        <v>-4087959.9955128971</v>
      </c>
      <c r="AC268" s="10">
        <f t="shared" si="44"/>
        <v>-570137.07198039349</v>
      </c>
      <c r="AD268" s="28">
        <f t="shared" si="45"/>
        <v>-625444.5086224773</v>
      </c>
      <c r="AF268" s="27">
        <f>IF(V268 &lt;&gt; "-", (V268-V$1883)^4, "-")</f>
        <v>1922891.7783183996</v>
      </c>
      <c r="AG268" s="10">
        <f>(W268-W$1883)^4</f>
        <v>653645360.41333997</v>
      </c>
      <c r="AH268" s="10">
        <f>(X268-X$1883)^4</f>
        <v>47275816.835709274</v>
      </c>
      <c r="AI268" s="28">
        <f>(Y268-Y$1883)^4</f>
        <v>53487427.609454304</v>
      </c>
      <c r="AK268" s="27">
        <f t="shared" si="47"/>
        <v>29.978586723768739</v>
      </c>
      <c r="AL268" s="10">
        <f t="shared" si="48"/>
        <v>152.03426124197003</v>
      </c>
      <c r="AM268" s="10">
        <f t="shared" si="49"/>
        <v>389.72162740899358</v>
      </c>
      <c r="AN268" s="28">
        <f t="shared" si="50"/>
        <v>428.26552462526769</v>
      </c>
      <c r="AP268" s="56">
        <f t="shared" si="51"/>
        <v>2.563380281690141</v>
      </c>
    </row>
    <row r="269" spans="1:42" ht="15" customHeight="1">
      <c r="A269" s="5" t="s">
        <v>23</v>
      </c>
      <c r="B269" s="5" t="s">
        <v>46</v>
      </c>
      <c r="C269" s="5" t="s">
        <v>34</v>
      </c>
      <c r="D269" s="6" t="s">
        <v>235</v>
      </c>
      <c r="E269" s="5" t="s">
        <v>568</v>
      </c>
      <c r="F269" s="5" t="s">
        <v>569</v>
      </c>
      <c r="G269" s="5">
        <v>2002</v>
      </c>
      <c r="H269" s="11">
        <v>14</v>
      </c>
      <c r="I269" s="11">
        <v>71</v>
      </c>
      <c r="J269" s="11">
        <v>182</v>
      </c>
      <c r="K269" s="11">
        <v>200</v>
      </c>
      <c r="O269" s="25" t="s">
        <v>23</v>
      </c>
      <c r="P269" s="5" t="s">
        <v>46</v>
      </c>
      <c r="Q269" s="5" t="s">
        <v>34</v>
      </c>
      <c r="R269" s="6" t="s">
        <v>235</v>
      </c>
      <c r="S269" s="5" t="s">
        <v>570</v>
      </c>
      <c r="T269" s="5" t="s">
        <v>571</v>
      </c>
      <c r="U269" s="5">
        <v>2002</v>
      </c>
      <c r="V269" s="11">
        <v>3</v>
      </c>
      <c r="W269" s="11">
        <v>64</v>
      </c>
      <c r="X269" s="11">
        <v>197</v>
      </c>
      <c r="Y269" s="26">
        <v>172</v>
      </c>
      <c r="Z269" s="10">
        <f t="shared" si="46"/>
        <v>436</v>
      </c>
      <c r="AA269" s="27">
        <f t="shared" si="42"/>
        <v>-112246.64062698378</v>
      </c>
      <c r="AB269" s="10">
        <f t="shared" si="43"/>
        <v>-4648703.8656189712</v>
      </c>
      <c r="AC269" s="10">
        <f t="shared" si="44"/>
        <v>-313324.77885510586</v>
      </c>
      <c r="AD269" s="28">
        <f t="shared" si="45"/>
        <v>-1462872.1768370455</v>
      </c>
      <c r="AF269" s="27">
        <f>IF(V269 &lt;&gt; "-", (V269-V$1883)^4, "-")</f>
        <v>5414576.1935207229</v>
      </c>
      <c r="AG269" s="10">
        <f>(W269-W$1883)^4</f>
        <v>775846565.33189142</v>
      </c>
      <c r="AH269" s="10">
        <f>(X269-X$1883)^4</f>
        <v>21281046.912399396</v>
      </c>
      <c r="AI269" s="28">
        <f>(Y269-Y$1883)^4</f>
        <v>166063877.10422879</v>
      </c>
      <c r="AK269" s="27">
        <f t="shared" si="47"/>
        <v>6.8807339449541285</v>
      </c>
      <c r="AL269" s="10">
        <f t="shared" si="48"/>
        <v>146.78899082568807</v>
      </c>
      <c r="AM269" s="10">
        <f t="shared" si="49"/>
        <v>451.83486238532112</v>
      </c>
      <c r="AN269" s="28">
        <f t="shared" si="50"/>
        <v>394.49541284403671</v>
      </c>
      <c r="AP269" s="56">
        <f t="shared" si="51"/>
        <v>3.078125</v>
      </c>
    </row>
    <row r="270" spans="1:42" ht="15" customHeight="1">
      <c r="A270" s="5" t="s">
        <v>23</v>
      </c>
      <c r="B270" s="5" t="s">
        <v>46</v>
      </c>
      <c r="C270" s="5" t="s">
        <v>34</v>
      </c>
      <c r="D270" s="6" t="s">
        <v>235</v>
      </c>
      <c r="E270" s="5" t="s">
        <v>570</v>
      </c>
      <c r="F270" s="5" t="s">
        <v>571</v>
      </c>
      <c r="G270" s="5">
        <v>2002</v>
      </c>
      <c r="H270" s="11">
        <v>3</v>
      </c>
      <c r="I270" s="11">
        <v>64</v>
      </c>
      <c r="J270" s="11">
        <v>197</v>
      </c>
      <c r="K270" s="11">
        <v>172</v>
      </c>
      <c r="O270" s="25" t="s">
        <v>23</v>
      </c>
      <c r="P270" s="5" t="s">
        <v>46</v>
      </c>
      <c r="Q270" s="5" t="s">
        <v>34</v>
      </c>
      <c r="R270" s="6" t="s">
        <v>235</v>
      </c>
      <c r="S270" s="5" t="s">
        <v>572</v>
      </c>
      <c r="T270" s="5" t="s">
        <v>573</v>
      </c>
      <c r="U270" s="5">
        <v>2002</v>
      </c>
      <c r="V270" s="11">
        <v>23</v>
      </c>
      <c r="W270" s="11">
        <v>187</v>
      </c>
      <c r="X270" s="11">
        <v>389</v>
      </c>
      <c r="Y270" s="26">
        <v>387</v>
      </c>
      <c r="Z270" s="10">
        <f t="shared" si="46"/>
        <v>986</v>
      </c>
      <c r="AA270" s="27">
        <f t="shared" si="42"/>
        <v>-22517.03226921786</v>
      </c>
      <c r="AB270" s="10">
        <f t="shared" si="43"/>
        <v>-84577.023795158078</v>
      </c>
      <c r="AC270" s="10">
        <f t="shared" si="44"/>
        <v>1910312.5037464644</v>
      </c>
      <c r="AD270" s="28">
        <f t="shared" si="45"/>
        <v>1045089.3461563012</v>
      </c>
      <c r="AF270" s="27">
        <f>IF(V270 &lt;&gt; "-", (V270-V$1883)^4, "-")</f>
        <v>635840.51952736743</v>
      </c>
      <c r="AG270" s="10">
        <f>(W270-W$1883)^4</f>
        <v>3712529.0852872832</v>
      </c>
      <c r="AH270" s="10">
        <f>(X270-X$1883)^4</f>
        <v>237031405.16259545</v>
      </c>
      <c r="AI270" s="28">
        <f>(Y270-Y$1883)^4</f>
        <v>106056647.31049928</v>
      </c>
      <c r="AK270" s="27">
        <f t="shared" si="47"/>
        <v>23.32657200811359</v>
      </c>
      <c r="AL270" s="10">
        <f t="shared" si="48"/>
        <v>189.65517241379308</v>
      </c>
      <c r="AM270" s="10">
        <f t="shared" si="49"/>
        <v>394.5233265720081</v>
      </c>
      <c r="AN270" s="28">
        <f t="shared" si="50"/>
        <v>392.49492900608516</v>
      </c>
      <c r="AP270" s="56">
        <f t="shared" si="51"/>
        <v>2.0802139037433158</v>
      </c>
    </row>
    <row r="271" spans="1:42" ht="15" customHeight="1">
      <c r="A271" s="5" t="s">
        <v>23</v>
      </c>
      <c r="B271" s="5" t="s">
        <v>46</v>
      </c>
      <c r="C271" s="5" t="s">
        <v>34</v>
      </c>
      <c r="D271" s="6" t="s">
        <v>235</v>
      </c>
      <c r="E271" s="5" t="s">
        <v>572</v>
      </c>
      <c r="F271" s="5" t="s">
        <v>573</v>
      </c>
      <c r="G271" s="5">
        <v>2002</v>
      </c>
      <c r="H271" s="11">
        <v>23</v>
      </c>
      <c r="I271" s="11">
        <v>187</v>
      </c>
      <c r="J271" s="11">
        <v>389</v>
      </c>
      <c r="K271" s="11">
        <v>387</v>
      </c>
      <c r="O271" s="25" t="s">
        <v>23</v>
      </c>
      <c r="P271" s="5" t="s">
        <v>46</v>
      </c>
      <c r="Q271" s="5" t="s">
        <v>34</v>
      </c>
      <c r="R271" s="6" t="s">
        <v>235</v>
      </c>
      <c r="S271" s="5" t="s">
        <v>574</v>
      </c>
      <c r="T271" s="5" t="s">
        <v>575</v>
      </c>
      <c r="U271" s="5">
        <v>2002</v>
      </c>
      <c r="V271" s="11">
        <v>12</v>
      </c>
      <c r="W271" s="11">
        <v>155</v>
      </c>
      <c r="X271" s="11">
        <v>288</v>
      </c>
      <c r="Y271" s="26">
        <v>459</v>
      </c>
      <c r="Z271" s="10">
        <f t="shared" si="46"/>
        <v>914</v>
      </c>
      <c r="AA271" s="27">
        <f t="shared" si="42"/>
        <v>-60412.570689061082</v>
      </c>
      <c r="AB271" s="10">
        <f t="shared" si="43"/>
        <v>-437163.2866668519</v>
      </c>
      <c r="AC271" s="10">
        <f t="shared" si="44"/>
        <v>12294.259647324219</v>
      </c>
      <c r="AD271" s="28">
        <f t="shared" si="45"/>
        <v>5221019.1514320476</v>
      </c>
      <c r="AF271" s="27">
        <f>IF(V271 &lt;&gt; "-", (V271-V$1883)^4, "-")</f>
        <v>2370480.6892459271</v>
      </c>
      <c r="AG271" s="10">
        <f>(W271-W$1883)^4</f>
        <v>33178614.252591584</v>
      </c>
      <c r="AH271" s="10">
        <f>(X271-X$1883)^4</f>
        <v>283750.41664047103</v>
      </c>
      <c r="AI271" s="28">
        <f>(Y271-Y$1883)^4</f>
        <v>905747300.54943633</v>
      </c>
      <c r="AK271" s="27">
        <f t="shared" si="47"/>
        <v>13.129102844638949</v>
      </c>
      <c r="AL271" s="10">
        <f t="shared" si="48"/>
        <v>169.58424507658643</v>
      </c>
      <c r="AM271" s="10">
        <f t="shared" si="49"/>
        <v>315.09846827133481</v>
      </c>
      <c r="AN271" s="28">
        <f t="shared" si="50"/>
        <v>502.18818380743977</v>
      </c>
      <c r="AP271" s="56">
        <f t="shared" si="51"/>
        <v>1.8580645161290323</v>
      </c>
    </row>
    <row r="272" spans="1:42" ht="15" customHeight="1">
      <c r="A272" s="5" t="s">
        <v>23</v>
      </c>
      <c r="B272" s="5" t="s">
        <v>46</v>
      </c>
      <c r="C272" s="5" t="s">
        <v>34</v>
      </c>
      <c r="D272" s="6" t="s">
        <v>235</v>
      </c>
      <c r="E272" s="5" t="s">
        <v>574</v>
      </c>
      <c r="F272" s="5" t="s">
        <v>575</v>
      </c>
      <c r="G272" s="5">
        <v>2002</v>
      </c>
      <c r="H272" s="11">
        <v>12</v>
      </c>
      <c r="I272" s="11">
        <v>155</v>
      </c>
      <c r="J272" s="11">
        <v>288</v>
      </c>
      <c r="K272" s="11">
        <v>459</v>
      </c>
      <c r="O272" s="25" t="s">
        <v>23</v>
      </c>
      <c r="P272" s="5" t="s">
        <v>46</v>
      </c>
      <c r="Q272" s="5" t="s">
        <v>34</v>
      </c>
      <c r="R272" s="6" t="s">
        <v>235</v>
      </c>
      <c r="S272" s="5" t="s">
        <v>576</v>
      </c>
      <c r="T272" s="5" t="s">
        <v>577</v>
      </c>
      <c r="U272" s="5">
        <v>2002</v>
      </c>
      <c r="V272" s="11">
        <v>4</v>
      </c>
      <c r="W272" s="11">
        <v>39</v>
      </c>
      <c r="X272" s="11">
        <v>110</v>
      </c>
      <c r="Y272" s="26">
        <v>176</v>
      </c>
      <c r="Z272" s="10">
        <f t="shared" si="46"/>
        <v>329</v>
      </c>
      <c r="AA272" s="27">
        <f t="shared" si="42"/>
        <v>-105409.58265998808</v>
      </c>
      <c r="AB272" s="10">
        <f t="shared" si="43"/>
        <v>-7066309.1298572375</v>
      </c>
      <c r="AC272" s="10">
        <f t="shared" si="44"/>
        <v>-3718118.3942679763</v>
      </c>
      <c r="AD272" s="28">
        <f t="shared" si="45"/>
        <v>-1313618.1629968965</v>
      </c>
      <c r="AF272" s="27">
        <f>IF(V272 &lt;&gt; "-", (V272-V$1883)^4, "-")</f>
        <v>4979359.2233520132</v>
      </c>
      <c r="AG272" s="10">
        <f>(W272-W$1883)^4</f>
        <v>1355991113.7347641</v>
      </c>
      <c r="AH272" s="10">
        <f>(X272-X$1883)^4</f>
        <v>576011233.10617435</v>
      </c>
      <c r="AI272" s="28">
        <f>(Y272-Y$1883)^4</f>
        <v>143866228.82547262</v>
      </c>
      <c r="AK272" s="27">
        <f t="shared" si="47"/>
        <v>12.158054711246201</v>
      </c>
      <c r="AL272" s="10">
        <f t="shared" si="48"/>
        <v>118.54103343465046</v>
      </c>
      <c r="AM272" s="10">
        <f t="shared" si="49"/>
        <v>334.3465045592705</v>
      </c>
      <c r="AN272" s="28">
        <f t="shared" si="50"/>
        <v>534.95440729483278</v>
      </c>
      <c r="AP272" s="56">
        <f t="shared" si="51"/>
        <v>2.8205128205128203</v>
      </c>
    </row>
    <row r="273" spans="1:42" ht="15" customHeight="1">
      <c r="A273" s="5" t="s">
        <v>23</v>
      </c>
      <c r="B273" s="5" t="s">
        <v>46</v>
      </c>
      <c r="C273" s="5" t="s">
        <v>34</v>
      </c>
      <c r="D273" s="6" t="s">
        <v>235</v>
      </c>
      <c r="E273" s="5" t="s">
        <v>576</v>
      </c>
      <c r="F273" s="5" t="s">
        <v>577</v>
      </c>
      <c r="G273" s="5">
        <v>2002</v>
      </c>
      <c r="H273" s="11">
        <v>4</v>
      </c>
      <c r="I273" s="11">
        <v>39</v>
      </c>
      <c r="J273" s="11">
        <v>110</v>
      </c>
      <c r="K273" s="11">
        <v>176</v>
      </c>
      <c r="O273" s="25" t="s">
        <v>23</v>
      </c>
      <c r="P273" s="5" t="s">
        <v>46</v>
      </c>
      <c r="Q273" s="5" t="s">
        <v>34</v>
      </c>
      <c r="R273" s="6" t="s">
        <v>235</v>
      </c>
      <c r="S273" s="5" t="s">
        <v>578</v>
      </c>
      <c r="T273" s="5" t="s">
        <v>579</v>
      </c>
      <c r="U273" s="5">
        <v>2002</v>
      </c>
      <c r="V273" s="11">
        <v>20</v>
      </c>
      <c r="W273" s="11">
        <v>107</v>
      </c>
      <c r="X273" s="11">
        <v>231</v>
      </c>
      <c r="Y273" s="26">
        <v>352</v>
      </c>
      <c r="Z273" s="10">
        <f t="shared" si="46"/>
        <v>710</v>
      </c>
      <c r="AA273" s="27">
        <f t="shared" si="42"/>
        <v>-30483.028522647091</v>
      </c>
      <c r="AB273" s="10">
        <f t="shared" si="43"/>
        <v>-1901795.8903567961</v>
      </c>
      <c r="AC273" s="10">
        <f t="shared" si="44"/>
        <v>-39027.520004009057</v>
      </c>
      <c r="AD273" s="28">
        <f t="shared" si="45"/>
        <v>293826.80883582379</v>
      </c>
      <c r="AF273" s="27">
        <f>IF(V273 &lt;&gt; "-", (V273-V$1883)^4, "-")</f>
        <v>952235.0213372974</v>
      </c>
      <c r="AG273" s="10">
        <f>(W273-W$1883)^4</f>
        <v>235623465.62671965</v>
      </c>
      <c r="AH273" s="10">
        <f>(X273-X$1883)^4</f>
        <v>1323816.9577966181</v>
      </c>
      <c r="AI273" s="28">
        <f>(Y273-Y$1883)^4</f>
        <v>19533881.90839662</v>
      </c>
      <c r="AK273" s="27">
        <f t="shared" si="47"/>
        <v>28.169014084507044</v>
      </c>
      <c r="AL273" s="10">
        <f t="shared" si="48"/>
        <v>150.70422535211267</v>
      </c>
      <c r="AM273" s="10">
        <f t="shared" si="49"/>
        <v>325.35211267605632</v>
      </c>
      <c r="AN273" s="28">
        <f t="shared" si="50"/>
        <v>495.77464788732397</v>
      </c>
      <c r="AP273" s="56">
        <f t="shared" si="51"/>
        <v>2.1588785046728973</v>
      </c>
    </row>
    <row r="274" spans="1:42" ht="15" customHeight="1">
      <c r="A274" s="5" t="s">
        <v>23</v>
      </c>
      <c r="B274" s="5" t="s">
        <v>46</v>
      </c>
      <c r="C274" s="5" t="s">
        <v>34</v>
      </c>
      <c r="D274" s="6" t="s">
        <v>235</v>
      </c>
      <c r="E274" s="5" t="s">
        <v>578</v>
      </c>
      <c r="F274" s="5" t="s">
        <v>579</v>
      </c>
      <c r="G274" s="5">
        <v>2002</v>
      </c>
      <c r="H274" s="11">
        <v>20</v>
      </c>
      <c r="I274" s="11">
        <v>107</v>
      </c>
      <c r="J274" s="11">
        <v>231</v>
      </c>
      <c r="K274" s="11">
        <v>352</v>
      </c>
      <c r="O274" s="25" t="s">
        <v>23</v>
      </c>
      <c r="P274" s="5" t="s">
        <v>46</v>
      </c>
      <c r="Q274" s="5" t="s">
        <v>34</v>
      </c>
      <c r="R274" s="6" t="s">
        <v>235</v>
      </c>
      <c r="S274" s="5" t="s">
        <v>580</v>
      </c>
      <c r="T274" s="5" t="s">
        <v>581</v>
      </c>
      <c r="U274" s="5">
        <v>2002</v>
      </c>
      <c r="V274" s="11">
        <v>14</v>
      </c>
      <c r="W274" s="11">
        <v>99</v>
      </c>
      <c r="X274" s="11">
        <v>184</v>
      </c>
      <c r="Y274" s="26">
        <v>140</v>
      </c>
      <c r="Z274" s="10">
        <f t="shared" si="46"/>
        <v>437</v>
      </c>
      <c r="AA274" s="27">
        <f t="shared" si="42"/>
        <v>-51637.609853284492</v>
      </c>
      <c r="AB274" s="10">
        <f t="shared" si="43"/>
        <v>-2294496.5320664006</v>
      </c>
      <c r="AC274" s="10">
        <f t="shared" si="44"/>
        <v>-529869.66594340734</v>
      </c>
      <c r="AD274" s="28">
        <f t="shared" si="45"/>
        <v>-3081482.1652721963</v>
      </c>
      <c r="AF274" s="27">
        <f>IF(V274 &lt;&gt; "-", (V274-V$1883)^4, "-")</f>
        <v>1922891.7783183996</v>
      </c>
      <c r="AG274" s="10">
        <f>(W274-W$1883)^4</f>
        <v>302633179.65576792</v>
      </c>
      <c r="AH274" s="10">
        <f>(X274-X$1883)^4</f>
        <v>42877100.60544046</v>
      </c>
      <c r="AI274" s="28">
        <f>(Y274-Y$1883)^4</f>
        <v>448414393.76257038</v>
      </c>
      <c r="AK274" s="27">
        <f t="shared" si="47"/>
        <v>32.036613272311214</v>
      </c>
      <c r="AL274" s="10">
        <f t="shared" si="48"/>
        <v>226.54462242562929</v>
      </c>
      <c r="AM274" s="10">
        <f t="shared" si="49"/>
        <v>421.05263157894734</v>
      </c>
      <c r="AN274" s="28">
        <f t="shared" si="50"/>
        <v>320.36613272311217</v>
      </c>
      <c r="AP274" s="56">
        <f t="shared" si="51"/>
        <v>1.8585858585858586</v>
      </c>
    </row>
    <row r="275" spans="1:42" ht="15" customHeight="1">
      <c r="A275" s="5" t="s">
        <v>23</v>
      </c>
      <c r="B275" s="5" t="s">
        <v>46</v>
      </c>
      <c r="C275" s="5" t="s">
        <v>34</v>
      </c>
      <c r="D275" s="6" t="s">
        <v>235</v>
      </c>
      <c r="E275" s="5" t="s">
        <v>580</v>
      </c>
      <c r="F275" s="5" t="s">
        <v>581</v>
      </c>
      <c r="G275" s="5">
        <v>2002</v>
      </c>
      <c r="H275" s="11">
        <v>14</v>
      </c>
      <c r="I275" s="11">
        <v>99</v>
      </c>
      <c r="J275" s="11">
        <v>184</v>
      </c>
      <c r="K275" s="11">
        <v>140</v>
      </c>
      <c r="O275" s="25" t="s">
        <v>23</v>
      </c>
      <c r="P275" s="5" t="s">
        <v>46</v>
      </c>
      <c r="Q275" s="5" t="s">
        <v>37</v>
      </c>
      <c r="R275" s="6" t="s">
        <v>44</v>
      </c>
      <c r="S275" s="5" t="s">
        <v>582</v>
      </c>
      <c r="T275" s="5" t="s">
        <v>583</v>
      </c>
      <c r="U275" s="5">
        <v>2002</v>
      </c>
      <c r="V275" s="11">
        <v>1</v>
      </c>
      <c r="W275" s="11">
        <v>40</v>
      </c>
      <c r="X275" s="11">
        <v>29</v>
      </c>
      <c r="Y275" s="26">
        <v>66</v>
      </c>
      <c r="Z275" s="10">
        <f t="shared" si="46"/>
        <v>136</v>
      </c>
      <c r="AA275" s="27">
        <f t="shared" si="42"/>
        <v>-126795.04420806172</v>
      </c>
      <c r="AB275" s="10">
        <f t="shared" si="43"/>
        <v>-6956412.4617290664</v>
      </c>
      <c r="AC275" s="10">
        <f t="shared" si="44"/>
        <v>-13130908.376308607</v>
      </c>
      <c r="AD275" s="28">
        <f t="shared" si="45"/>
        <v>-10578320.326712757</v>
      </c>
      <c r="AF275" s="27">
        <f>IF(V275 &lt;&gt; "-", (V275-V$1883)^4, "-")</f>
        <v>6369955.1216190513</v>
      </c>
      <c r="AG275" s="10">
        <f>(W275-W$1883)^4</f>
        <v>1327946053.3420794</v>
      </c>
      <c r="AH275" s="10">
        <f>(X275-X$1883)^4</f>
        <v>3097845074.7448158</v>
      </c>
      <c r="AI275" s="28">
        <f>(Y275-Y$1883)^4</f>
        <v>2322142953.9474306</v>
      </c>
      <c r="AK275" s="27">
        <f t="shared" si="47"/>
        <v>7.3529411764705879</v>
      </c>
      <c r="AL275" s="10">
        <f t="shared" si="48"/>
        <v>294.11764705882354</v>
      </c>
      <c r="AM275" s="10">
        <f t="shared" si="49"/>
        <v>213.23529411764704</v>
      </c>
      <c r="AN275" s="28">
        <f t="shared" si="50"/>
        <v>485.29411764705884</v>
      </c>
      <c r="AP275" s="56">
        <f t="shared" si="51"/>
        <v>0.72499999999999998</v>
      </c>
    </row>
    <row r="276" spans="1:42" ht="15" customHeight="1">
      <c r="A276" s="5" t="s">
        <v>23</v>
      </c>
      <c r="B276" s="5" t="s">
        <v>46</v>
      </c>
      <c r="C276" s="5" t="s">
        <v>37</v>
      </c>
      <c r="D276" s="6" t="s">
        <v>44</v>
      </c>
      <c r="E276" s="6" t="s">
        <v>26</v>
      </c>
      <c r="F276" s="5" t="s">
        <v>584</v>
      </c>
      <c r="G276" s="5">
        <v>2002</v>
      </c>
      <c r="H276" s="11">
        <v>78</v>
      </c>
      <c r="I276" s="11">
        <v>614</v>
      </c>
      <c r="J276" s="11">
        <v>766</v>
      </c>
      <c r="K276" s="11">
        <v>1380</v>
      </c>
      <c r="O276" s="25" t="s">
        <v>23</v>
      </c>
      <c r="P276" s="5" t="s">
        <v>46</v>
      </c>
      <c r="Q276" s="5" t="s">
        <v>37</v>
      </c>
      <c r="R276" s="6" t="s">
        <v>44</v>
      </c>
      <c r="S276" s="5" t="s">
        <v>585</v>
      </c>
      <c r="T276" s="5" t="s">
        <v>586</v>
      </c>
      <c r="U276" s="5">
        <v>2002</v>
      </c>
      <c r="V276" s="11">
        <v>5</v>
      </c>
      <c r="W276" s="11">
        <v>20</v>
      </c>
      <c r="X276" s="11">
        <v>34</v>
      </c>
      <c r="Y276" s="26">
        <v>48</v>
      </c>
      <c r="Z276" s="10">
        <f t="shared" si="46"/>
        <v>107</v>
      </c>
      <c r="AA276" s="27">
        <f t="shared" si="42"/>
        <v>-98855.953908687909</v>
      </c>
      <c r="AB276" s="10">
        <f t="shared" si="43"/>
        <v>-9379946.4023042805</v>
      </c>
      <c r="AC276" s="10">
        <f t="shared" si="44"/>
        <v>-12313603.056034373</v>
      </c>
      <c r="AD276" s="28">
        <f t="shared" si="45"/>
        <v>-13399710.254385088</v>
      </c>
      <c r="AF276" s="27">
        <f>IF(V276 &lt;&gt; "-", (V276-V$1883)^4, "-")</f>
        <v>4570921.6266198922</v>
      </c>
      <c r="AG276" s="10">
        <f>(W276-W$1883)^4</f>
        <v>1978186084.0014935</v>
      </c>
      <c r="AH276" s="10">
        <f>(X276-X$1883)^4</f>
        <v>2843458315.4436731</v>
      </c>
      <c r="AI276" s="28">
        <f>(Y276-Y$1883)^4</f>
        <v>3182686608.5296688</v>
      </c>
      <c r="AK276" s="27">
        <f t="shared" si="47"/>
        <v>46.728971962616818</v>
      </c>
      <c r="AL276" s="10">
        <f t="shared" si="48"/>
        <v>186.91588785046727</v>
      </c>
      <c r="AM276" s="10">
        <f t="shared" si="49"/>
        <v>317.75700934579436</v>
      </c>
      <c r="AN276" s="28">
        <f t="shared" si="50"/>
        <v>448.59813084112147</v>
      </c>
      <c r="AP276" s="56">
        <f t="shared" si="51"/>
        <v>1.7</v>
      </c>
    </row>
    <row r="277" spans="1:42" ht="15" customHeight="1">
      <c r="A277" s="5" t="s">
        <v>23</v>
      </c>
      <c r="B277" s="5" t="s">
        <v>46</v>
      </c>
      <c r="C277" s="5" t="s">
        <v>37</v>
      </c>
      <c r="D277" s="6" t="s">
        <v>44</v>
      </c>
      <c r="E277" s="5" t="s">
        <v>582</v>
      </c>
      <c r="F277" s="5" t="s">
        <v>583</v>
      </c>
      <c r="G277" s="5">
        <v>2002</v>
      </c>
      <c r="H277" s="11">
        <v>1</v>
      </c>
      <c r="I277" s="11">
        <v>40</v>
      </c>
      <c r="J277" s="11">
        <v>29</v>
      </c>
      <c r="K277" s="11">
        <v>66</v>
      </c>
      <c r="O277" s="25" t="s">
        <v>23</v>
      </c>
      <c r="P277" s="5" t="s">
        <v>46</v>
      </c>
      <c r="Q277" s="5" t="s">
        <v>37</v>
      </c>
      <c r="R277" s="6" t="s">
        <v>44</v>
      </c>
      <c r="S277" s="5" t="s">
        <v>587</v>
      </c>
      <c r="T277" s="5" t="s">
        <v>588</v>
      </c>
      <c r="U277" s="5">
        <v>2002</v>
      </c>
      <c r="V277" s="11">
        <v>8</v>
      </c>
      <c r="W277" s="11">
        <v>66</v>
      </c>
      <c r="X277" s="11">
        <v>84</v>
      </c>
      <c r="Y277" s="26">
        <v>155</v>
      </c>
      <c r="Z277" s="10">
        <f t="shared" si="46"/>
        <v>313</v>
      </c>
      <c r="AA277" s="27">
        <f t="shared" si="42"/>
        <v>-80835.642948960449</v>
      </c>
      <c r="AB277" s="10">
        <f t="shared" si="43"/>
        <v>-4483574.4739868501</v>
      </c>
      <c r="AC277" s="10">
        <f t="shared" si="44"/>
        <v>-5921890.588770492</v>
      </c>
      <c r="AD277" s="28">
        <f t="shared" si="45"/>
        <v>-2223421.6508867447</v>
      </c>
      <c r="AF277" s="27">
        <f>IF(V277 &lt;&gt; "-", (V277-V$1883)^4, "-")</f>
        <v>3495187.9084152617</v>
      </c>
      <c r="AG277" s="10">
        <f>(W277-W$1883)^4</f>
        <v>739320106.29737008</v>
      </c>
      <c r="AH277" s="10">
        <f>(X277-X$1883)^4</f>
        <v>1071388973.2504125</v>
      </c>
      <c r="AI277" s="28">
        <f>(Y277-Y$1883)^4</f>
        <v>290198907.9452123</v>
      </c>
      <c r="AK277" s="27">
        <f t="shared" si="47"/>
        <v>25.559105431309902</v>
      </c>
      <c r="AL277" s="10">
        <f t="shared" si="48"/>
        <v>210.8626198083067</v>
      </c>
      <c r="AM277" s="10">
        <f t="shared" si="49"/>
        <v>268.37060702875397</v>
      </c>
      <c r="AN277" s="28">
        <f t="shared" si="50"/>
        <v>495.20766773162939</v>
      </c>
      <c r="AP277" s="56">
        <f t="shared" si="51"/>
        <v>1.2727272727272727</v>
      </c>
    </row>
    <row r="278" spans="1:42" ht="15" customHeight="1">
      <c r="A278" s="5" t="s">
        <v>23</v>
      </c>
      <c r="B278" s="5" t="s">
        <v>46</v>
      </c>
      <c r="C278" s="5" t="s">
        <v>37</v>
      </c>
      <c r="D278" s="6" t="s">
        <v>44</v>
      </c>
      <c r="E278" s="5" t="s">
        <v>585</v>
      </c>
      <c r="F278" s="5" t="s">
        <v>586</v>
      </c>
      <c r="G278" s="5">
        <v>2002</v>
      </c>
      <c r="H278" s="11">
        <v>5</v>
      </c>
      <c r="I278" s="11">
        <v>20</v>
      </c>
      <c r="J278" s="11">
        <v>34</v>
      </c>
      <c r="K278" s="11">
        <v>48</v>
      </c>
      <c r="O278" s="25" t="s">
        <v>23</v>
      </c>
      <c r="P278" s="5" t="s">
        <v>46</v>
      </c>
      <c r="Q278" s="5" t="s">
        <v>37</v>
      </c>
      <c r="R278" s="6" t="s">
        <v>44</v>
      </c>
      <c r="S278" s="5" t="s">
        <v>589</v>
      </c>
      <c r="T278" s="5" t="s">
        <v>590</v>
      </c>
      <c r="U278" s="5">
        <v>2002</v>
      </c>
      <c r="V278" s="11">
        <v>29</v>
      </c>
      <c r="W278" s="11">
        <v>92</v>
      </c>
      <c r="X278" s="11">
        <v>84</v>
      </c>
      <c r="Y278" s="26">
        <v>127</v>
      </c>
      <c r="Z278" s="10">
        <f t="shared" si="46"/>
        <v>332</v>
      </c>
      <c r="AA278" s="27">
        <f t="shared" si="42"/>
        <v>-10997.628586138324</v>
      </c>
      <c r="AB278" s="10">
        <f t="shared" si="43"/>
        <v>-2679551.5953813549</v>
      </c>
      <c r="AC278" s="10">
        <f t="shared" si="44"/>
        <v>-5921890.588770492</v>
      </c>
      <c r="AD278" s="28">
        <f t="shared" si="45"/>
        <v>-3983313.4266005955</v>
      </c>
      <c r="AF278" s="27">
        <f>IF(V278 &lt;&gt; "-", (V278-V$1883)^4, "-")</f>
        <v>244567.49279317027</v>
      </c>
      <c r="AG278" s="10">
        <f>(W278-W$1883)^4</f>
        <v>372176972.30274171</v>
      </c>
      <c r="AH278" s="10">
        <f>(X278-X$1883)^4</f>
        <v>1071388973.2504125</v>
      </c>
      <c r="AI278" s="28">
        <f>(Y278-Y$1883)^4</f>
        <v>631431107.39354455</v>
      </c>
      <c r="AK278" s="27">
        <f t="shared" si="47"/>
        <v>87.349397590361448</v>
      </c>
      <c r="AL278" s="10">
        <f t="shared" si="48"/>
        <v>277.10843373493975</v>
      </c>
      <c r="AM278" s="10">
        <f t="shared" si="49"/>
        <v>253.01204819277106</v>
      </c>
      <c r="AN278" s="28">
        <f t="shared" si="50"/>
        <v>382.53012048192767</v>
      </c>
      <c r="AP278" s="56">
        <f t="shared" si="51"/>
        <v>0.91304347826086951</v>
      </c>
    </row>
    <row r="279" spans="1:42" ht="15" customHeight="1">
      <c r="A279" s="5" t="s">
        <v>23</v>
      </c>
      <c r="B279" s="5" t="s">
        <v>46</v>
      </c>
      <c r="C279" s="5" t="s">
        <v>37</v>
      </c>
      <c r="D279" s="6" t="s">
        <v>44</v>
      </c>
      <c r="E279" s="5" t="s">
        <v>587</v>
      </c>
      <c r="F279" s="5" t="s">
        <v>588</v>
      </c>
      <c r="G279" s="5">
        <v>2002</v>
      </c>
      <c r="H279" s="11">
        <v>8</v>
      </c>
      <c r="I279" s="11">
        <v>66</v>
      </c>
      <c r="J279" s="11">
        <v>84</v>
      </c>
      <c r="K279" s="11">
        <v>155</v>
      </c>
      <c r="O279" s="25" t="s">
        <v>23</v>
      </c>
      <c r="P279" s="5" t="s">
        <v>46</v>
      </c>
      <c r="Q279" s="5" t="s">
        <v>37</v>
      </c>
      <c r="R279" s="6" t="s">
        <v>44</v>
      </c>
      <c r="S279" s="5" t="s">
        <v>591</v>
      </c>
      <c r="T279" s="5" t="s">
        <v>592</v>
      </c>
      <c r="U279" s="5">
        <v>2002</v>
      </c>
      <c r="V279" s="11">
        <v>7</v>
      </c>
      <c r="W279" s="11">
        <v>31</v>
      </c>
      <c r="X279" s="11">
        <v>41</v>
      </c>
      <c r="Y279" s="26">
        <v>104</v>
      </c>
      <c r="Z279" s="10">
        <f t="shared" si="46"/>
        <v>183</v>
      </c>
      <c r="AA279" s="27">
        <f t="shared" si="42"/>
        <v>-86574.984053174077</v>
      </c>
      <c r="AB279" s="10">
        <f t="shared" si="43"/>
        <v>-7987435.8475585245</v>
      </c>
      <c r="AC279" s="10">
        <f t="shared" si="44"/>
        <v>-11227399.470115967</v>
      </c>
      <c r="AD279" s="28">
        <f t="shared" si="45"/>
        <v>-5980902.3924039016</v>
      </c>
      <c r="AF279" s="27">
        <f>IF(V279 &lt;&gt; "-", (V279-V$1883)^4, "-")</f>
        <v>3829921.6860142983</v>
      </c>
      <c r="AG279" s="10">
        <f>(W279-W$1883)^4</f>
        <v>1596650436.6436939</v>
      </c>
      <c r="AH279" s="10">
        <f>(X279-X$1883)^4</f>
        <v>2514040290.2587237</v>
      </c>
      <c r="AI279" s="28">
        <f>(Y279-Y$1883)^4</f>
        <v>1085647791.2169726</v>
      </c>
      <c r="AK279" s="27">
        <f t="shared" si="47"/>
        <v>38.251366120218577</v>
      </c>
      <c r="AL279" s="10">
        <f t="shared" si="48"/>
        <v>169.39890710382514</v>
      </c>
      <c r="AM279" s="10">
        <f t="shared" si="49"/>
        <v>224.04371584699453</v>
      </c>
      <c r="AN279" s="28">
        <f t="shared" si="50"/>
        <v>568.30601092896177</v>
      </c>
      <c r="AP279" s="56">
        <f t="shared" si="51"/>
        <v>1.3225806451612903</v>
      </c>
    </row>
    <row r="280" spans="1:42" ht="15" customHeight="1">
      <c r="A280" s="5" t="s">
        <v>23</v>
      </c>
      <c r="B280" s="5" t="s">
        <v>46</v>
      </c>
      <c r="C280" s="5" t="s">
        <v>37</v>
      </c>
      <c r="D280" s="6" t="s">
        <v>44</v>
      </c>
      <c r="E280" s="5" t="s">
        <v>589</v>
      </c>
      <c r="F280" s="5" t="s">
        <v>590</v>
      </c>
      <c r="G280" s="5">
        <v>2002</v>
      </c>
      <c r="H280" s="11">
        <v>29</v>
      </c>
      <c r="I280" s="11">
        <v>92</v>
      </c>
      <c r="J280" s="11">
        <v>84</v>
      </c>
      <c r="K280" s="11">
        <v>127</v>
      </c>
      <c r="O280" s="25" t="s">
        <v>23</v>
      </c>
      <c r="P280" s="5" t="s">
        <v>46</v>
      </c>
      <c r="Q280" s="5" t="s">
        <v>37</v>
      </c>
      <c r="R280" s="6" t="s">
        <v>44</v>
      </c>
      <c r="S280" s="5" t="s">
        <v>593</v>
      </c>
      <c r="T280" s="5" t="s">
        <v>594</v>
      </c>
      <c r="U280" s="5">
        <v>2002</v>
      </c>
      <c r="V280" s="11">
        <v>4</v>
      </c>
      <c r="W280" s="11">
        <v>44</v>
      </c>
      <c r="X280" s="11">
        <v>28</v>
      </c>
      <c r="Y280" s="26">
        <v>103</v>
      </c>
      <c r="Z280" s="10">
        <f t="shared" si="46"/>
        <v>179</v>
      </c>
      <c r="AA280" s="27">
        <f t="shared" si="42"/>
        <v>-105409.58265998808</v>
      </c>
      <c r="AB280" s="10">
        <f t="shared" si="43"/>
        <v>-6528219.5038485853</v>
      </c>
      <c r="AC280" s="10">
        <f t="shared" si="44"/>
        <v>-13298592.001968132</v>
      </c>
      <c r="AD280" s="28">
        <f t="shared" si="45"/>
        <v>-6080295.4590216372</v>
      </c>
      <c r="AF280" s="27">
        <f>IF(V280 &lt;&gt; "-", (V280-V$1883)^4, "-")</f>
        <v>4979359.2233520132</v>
      </c>
      <c r="AG280" s="10">
        <f>(W280-W$1883)^4</f>
        <v>1220093176.2086737</v>
      </c>
      <c r="AH280" s="10">
        <f>(X280-X$1883)^4</f>
        <v>3150703602.6611905</v>
      </c>
      <c r="AI280" s="28">
        <f>(Y280-Y$1883)^4</f>
        <v>1109769822.8817003</v>
      </c>
      <c r="AK280" s="27">
        <f t="shared" si="47"/>
        <v>22.346368715083798</v>
      </c>
      <c r="AL280" s="10">
        <f t="shared" si="48"/>
        <v>245.81005586592178</v>
      </c>
      <c r="AM280" s="10">
        <f t="shared" si="49"/>
        <v>156.42458100558659</v>
      </c>
      <c r="AN280" s="28">
        <f t="shared" si="50"/>
        <v>575.41899441340786</v>
      </c>
      <c r="AP280" s="56">
        <f t="shared" si="51"/>
        <v>0.63636363636363635</v>
      </c>
    </row>
    <row r="281" spans="1:42" ht="15" customHeight="1">
      <c r="A281" s="5" t="s">
        <v>23</v>
      </c>
      <c r="B281" s="5" t="s">
        <v>46</v>
      </c>
      <c r="C281" s="5" t="s">
        <v>37</v>
      </c>
      <c r="D281" s="6" t="s">
        <v>44</v>
      </c>
      <c r="E281" s="5" t="s">
        <v>591</v>
      </c>
      <c r="F281" s="5" t="s">
        <v>592</v>
      </c>
      <c r="G281" s="5">
        <v>2002</v>
      </c>
      <c r="H281" s="11">
        <v>7</v>
      </c>
      <c r="I281" s="11">
        <v>31</v>
      </c>
      <c r="J281" s="11">
        <v>41</v>
      </c>
      <c r="K281" s="11">
        <v>104</v>
      </c>
      <c r="O281" s="25" t="s">
        <v>23</v>
      </c>
      <c r="P281" s="5" t="s">
        <v>46</v>
      </c>
      <c r="Q281" s="5" t="s">
        <v>37</v>
      </c>
      <c r="R281" s="6" t="s">
        <v>44</v>
      </c>
      <c r="S281" s="5" t="s">
        <v>595</v>
      </c>
      <c r="T281" s="5" t="s">
        <v>596</v>
      </c>
      <c r="U281" s="5">
        <v>2002</v>
      </c>
      <c r="V281" s="11">
        <v>3</v>
      </c>
      <c r="W281" s="11">
        <v>20</v>
      </c>
      <c r="X281" s="11">
        <v>34</v>
      </c>
      <c r="Y281" s="26">
        <v>65</v>
      </c>
      <c r="Z281" s="10">
        <f t="shared" si="46"/>
        <v>122</v>
      </c>
      <c r="AA281" s="27">
        <f t="shared" si="42"/>
        <v>-112246.64062698378</v>
      </c>
      <c r="AB281" s="10">
        <f t="shared" si="43"/>
        <v>-9379946.4023042805</v>
      </c>
      <c r="AC281" s="10">
        <f t="shared" si="44"/>
        <v>-12313603.056034373</v>
      </c>
      <c r="AD281" s="28">
        <f t="shared" si="45"/>
        <v>-10723545.739429679</v>
      </c>
      <c r="AF281" s="27">
        <f>IF(V281 &lt;&gt; "-", (V281-V$1883)^4, "-")</f>
        <v>5414576.1935207229</v>
      </c>
      <c r="AG281" s="10">
        <f>(W281-W$1883)^4</f>
        <v>1978186084.0014935</v>
      </c>
      <c r="AH281" s="10">
        <f>(X281-X$1883)^4</f>
        <v>2843458315.4436731</v>
      </c>
      <c r="AI281" s="28">
        <f>(Y281-Y$1883)^4</f>
        <v>2364746246.0415926</v>
      </c>
      <c r="AK281" s="27">
        <f t="shared" si="47"/>
        <v>24.590163934426229</v>
      </c>
      <c r="AL281" s="10">
        <f t="shared" si="48"/>
        <v>163.93442622950818</v>
      </c>
      <c r="AM281" s="10">
        <f t="shared" si="49"/>
        <v>278.68852459016392</v>
      </c>
      <c r="AN281" s="28">
        <f t="shared" si="50"/>
        <v>532.78688524590166</v>
      </c>
      <c r="AP281" s="56">
        <f t="shared" si="51"/>
        <v>1.7000000000000002</v>
      </c>
    </row>
    <row r="282" spans="1:42" ht="15" customHeight="1">
      <c r="A282" s="5" t="s">
        <v>23</v>
      </c>
      <c r="B282" s="5" t="s">
        <v>46</v>
      </c>
      <c r="C282" s="5" t="s">
        <v>37</v>
      </c>
      <c r="D282" s="6" t="s">
        <v>44</v>
      </c>
      <c r="E282" s="5" t="s">
        <v>593</v>
      </c>
      <c r="F282" s="5" t="s">
        <v>594</v>
      </c>
      <c r="G282" s="5">
        <v>2002</v>
      </c>
      <c r="H282" s="11">
        <v>4</v>
      </c>
      <c r="I282" s="11">
        <v>44</v>
      </c>
      <c r="J282" s="11">
        <v>28</v>
      </c>
      <c r="K282" s="11">
        <v>103</v>
      </c>
      <c r="O282" s="25" t="s">
        <v>23</v>
      </c>
      <c r="P282" s="5" t="s">
        <v>46</v>
      </c>
      <c r="Q282" s="5" t="s">
        <v>37</v>
      </c>
      <c r="R282" s="6" t="s">
        <v>44</v>
      </c>
      <c r="S282" s="5" t="s">
        <v>597</v>
      </c>
      <c r="T282" s="5" t="s">
        <v>598</v>
      </c>
      <c r="U282" s="5">
        <v>2002</v>
      </c>
      <c r="V282" s="11">
        <v>1</v>
      </c>
      <c r="W282" s="11">
        <v>27</v>
      </c>
      <c r="X282" s="11">
        <v>50</v>
      </c>
      <c r="Y282" s="26">
        <v>86</v>
      </c>
      <c r="Z282" s="10">
        <f t="shared" si="46"/>
        <v>164</v>
      </c>
      <c r="AA282" s="27">
        <f t="shared" si="42"/>
        <v>-126795.04420806172</v>
      </c>
      <c r="AB282" s="10">
        <f t="shared" si="43"/>
        <v>-8476592.1215264462</v>
      </c>
      <c r="AC282" s="10">
        <f t="shared" si="44"/>
        <v>-9927297.4810189195</v>
      </c>
      <c r="AD282" s="28">
        <f t="shared" si="45"/>
        <v>-7942426.0902909059</v>
      </c>
      <c r="AF282" s="27">
        <f>IF(V282 &lt;&gt; "-", (V282-V$1883)^4, "-")</f>
        <v>6369955.1216190513</v>
      </c>
      <c r="AG282" s="10">
        <f>(W282-W$1883)^4</f>
        <v>1728336817.8051581</v>
      </c>
      <c r="AH282" s="10">
        <f>(X282-X$1883)^4</f>
        <v>2133575659.6282754</v>
      </c>
      <c r="AI282" s="28">
        <f>(Y282-Y$1883)^4</f>
        <v>1584665402.2567012</v>
      </c>
      <c r="AK282" s="27">
        <f t="shared" si="47"/>
        <v>6.0975609756097562</v>
      </c>
      <c r="AL282" s="10">
        <f t="shared" si="48"/>
        <v>164.63414634146343</v>
      </c>
      <c r="AM282" s="10">
        <f t="shared" si="49"/>
        <v>304.8780487804878</v>
      </c>
      <c r="AN282" s="28">
        <f t="shared" si="50"/>
        <v>524.39024390243901</v>
      </c>
      <c r="AP282" s="56">
        <f t="shared" si="51"/>
        <v>1.8518518518518516</v>
      </c>
    </row>
    <row r="283" spans="1:42" ht="15" customHeight="1">
      <c r="A283" s="5" t="s">
        <v>23</v>
      </c>
      <c r="B283" s="5" t="s">
        <v>46</v>
      </c>
      <c r="C283" s="5" t="s">
        <v>37</v>
      </c>
      <c r="D283" s="6" t="s">
        <v>44</v>
      </c>
      <c r="E283" s="5" t="s">
        <v>595</v>
      </c>
      <c r="F283" s="5" t="s">
        <v>596</v>
      </c>
      <c r="G283" s="5">
        <v>2002</v>
      </c>
      <c r="H283" s="11">
        <v>3</v>
      </c>
      <c r="I283" s="11">
        <v>20</v>
      </c>
      <c r="J283" s="11">
        <v>34</v>
      </c>
      <c r="K283" s="11">
        <v>65</v>
      </c>
      <c r="O283" s="25" t="s">
        <v>23</v>
      </c>
      <c r="P283" s="5" t="s">
        <v>46</v>
      </c>
      <c r="Q283" s="5" t="s">
        <v>37</v>
      </c>
      <c r="R283" s="6" t="s">
        <v>44</v>
      </c>
      <c r="S283" s="5" t="s">
        <v>599</v>
      </c>
      <c r="T283" s="5" t="s">
        <v>600</v>
      </c>
      <c r="U283" s="5">
        <v>2002</v>
      </c>
      <c r="V283" s="11" t="s">
        <v>96</v>
      </c>
      <c r="W283" s="11">
        <v>19</v>
      </c>
      <c r="X283" s="11">
        <v>20</v>
      </c>
      <c r="Y283" s="26">
        <v>34</v>
      </c>
      <c r="Z283" s="10">
        <f t="shared" si="46"/>
        <v>73</v>
      </c>
      <c r="AA283" s="27" t="str">
        <f t="shared" si="42"/>
        <v>-</v>
      </c>
      <c r="AB283" s="10">
        <f t="shared" si="43"/>
        <v>-9514010.4996968526</v>
      </c>
      <c r="AC283" s="10">
        <f t="shared" si="44"/>
        <v>-14691739.746500513</v>
      </c>
      <c r="AD283" s="28">
        <f t="shared" si="45"/>
        <v>-15911558.26168566</v>
      </c>
      <c r="AF283" s="27" t="str">
        <f>IF(V283 &lt;&gt; "-", (V283-V$1883)^4, "-")</f>
        <v>-</v>
      </c>
      <c r="AG283" s="10">
        <f>(W283-W$1883)^4</f>
        <v>2015973575.015008</v>
      </c>
      <c r="AH283" s="10">
        <f>(X283-X$1883)^4</f>
        <v>3598302208.4654007</v>
      </c>
      <c r="AI283" s="28">
        <f>(Y283-Y$1883)^4</f>
        <v>4002060206.3682799</v>
      </c>
      <c r="AK283" s="27">
        <f t="shared" si="47"/>
        <v>0</v>
      </c>
      <c r="AL283" s="10">
        <f t="shared" si="48"/>
        <v>260.27397260273972</v>
      </c>
      <c r="AM283" s="10">
        <f t="shared" si="49"/>
        <v>273.97260273972603</v>
      </c>
      <c r="AN283" s="28">
        <f t="shared" si="50"/>
        <v>465.7534246575342</v>
      </c>
      <c r="AP283" s="56">
        <f t="shared" si="51"/>
        <v>1.0526315789473684</v>
      </c>
    </row>
    <row r="284" spans="1:42" ht="15" customHeight="1">
      <c r="A284" s="5" t="s">
        <v>23</v>
      </c>
      <c r="B284" s="5" t="s">
        <v>46</v>
      </c>
      <c r="C284" s="5" t="s">
        <v>37</v>
      </c>
      <c r="D284" s="6" t="s">
        <v>44</v>
      </c>
      <c r="E284" s="5" t="s">
        <v>597</v>
      </c>
      <c r="F284" s="5" t="s">
        <v>598</v>
      </c>
      <c r="G284" s="5">
        <v>2002</v>
      </c>
      <c r="H284" s="11">
        <v>1</v>
      </c>
      <c r="I284" s="11">
        <v>27</v>
      </c>
      <c r="J284" s="11">
        <v>50</v>
      </c>
      <c r="K284" s="11">
        <v>86</v>
      </c>
      <c r="O284" s="25" t="s">
        <v>23</v>
      </c>
      <c r="P284" s="5" t="s">
        <v>46</v>
      </c>
      <c r="Q284" s="5" t="s">
        <v>37</v>
      </c>
      <c r="R284" s="6" t="s">
        <v>44</v>
      </c>
      <c r="S284" s="5" t="s">
        <v>601</v>
      </c>
      <c r="T284" s="5" t="s">
        <v>602</v>
      </c>
      <c r="U284" s="5">
        <v>2002</v>
      </c>
      <c r="V284" s="11">
        <v>8</v>
      </c>
      <c r="W284" s="11">
        <v>73</v>
      </c>
      <c r="X284" s="11">
        <v>66</v>
      </c>
      <c r="Y284" s="26">
        <v>121</v>
      </c>
      <c r="Z284" s="10">
        <f t="shared" si="46"/>
        <v>268</v>
      </c>
      <c r="AA284" s="27">
        <f t="shared" si="42"/>
        <v>-80835.642948960449</v>
      </c>
      <c r="AB284" s="10">
        <f t="shared" si="43"/>
        <v>-3936471.8043658561</v>
      </c>
      <c r="AC284" s="10">
        <f t="shared" si="44"/>
        <v>-7871109.1629361836</v>
      </c>
      <c r="AD284" s="28">
        <f t="shared" si="45"/>
        <v>-4452958.7586701727</v>
      </c>
      <c r="AF284" s="27">
        <f>IF(V284 &lt;&gt; "-", (V284-V$1883)^4, "-")</f>
        <v>3495187.9084152617</v>
      </c>
      <c r="AG284" s="10">
        <f>(W284-W$1883)^4</f>
        <v>621550175.537727</v>
      </c>
      <c r="AH284" s="10">
        <f>(X284-X$1883)^4</f>
        <v>1565721736.3920202</v>
      </c>
      <c r="AI284" s="28">
        <f>(Y284-Y$1883)^4</f>
        <v>732596597.3820796</v>
      </c>
      <c r="AK284" s="27">
        <f t="shared" si="47"/>
        <v>29.850746268656717</v>
      </c>
      <c r="AL284" s="10">
        <f t="shared" si="48"/>
        <v>272.38805970149252</v>
      </c>
      <c r="AM284" s="10">
        <f t="shared" si="49"/>
        <v>246.26865671641789</v>
      </c>
      <c r="AN284" s="28">
        <f t="shared" si="50"/>
        <v>451.49253731343288</v>
      </c>
      <c r="AP284" s="56">
        <f t="shared" si="51"/>
        <v>0.90410958904109584</v>
      </c>
    </row>
    <row r="285" spans="1:42" ht="15" customHeight="1">
      <c r="A285" s="5" t="s">
        <v>23</v>
      </c>
      <c r="B285" s="5" t="s">
        <v>46</v>
      </c>
      <c r="C285" s="5" t="s">
        <v>37</v>
      </c>
      <c r="D285" s="6" t="s">
        <v>44</v>
      </c>
      <c r="E285" s="5" t="s">
        <v>599</v>
      </c>
      <c r="F285" s="5" t="s">
        <v>600</v>
      </c>
      <c r="G285" s="5">
        <v>2002</v>
      </c>
      <c r="H285" s="11" t="s">
        <v>96</v>
      </c>
      <c r="I285" s="11">
        <v>19</v>
      </c>
      <c r="J285" s="11">
        <v>20</v>
      </c>
      <c r="K285" s="11">
        <v>34</v>
      </c>
      <c r="O285" s="25" t="s">
        <v>23</v>
      </c>
      <c r="P285" s="5" t="s">
        <v>46</v>
      </c>
      <c r="Q285" s="5" t="s">
        <v>37</v>
      </c>
      <c r="R285" s="6" t="s">
        <v>44</v>
      </c>
      <c r="S285" s="5" t="s">
        <v>603</v>
      </c>
      <c r="T285" s="5" t="s">
        <v>604</v>
      </c>
      <c r="U285" s="5">
        <v>2002</v>
      </c>
      <c r="V285" s="11">
        <v>2</v>
      </c>
      <c r="W285" s="11">
        <v>47</v>
      </c>
      <c r="X285" s="11">
        <v>56</v>
      </c>
      <c r="Y285" s="26">
        <v>137</v>
      </c>
      <c r="Z285" s="10">
        <f t="shared" si="46"/>
        <v>242</v>
      </c>
      <c r="AA285" s="27">
        <f t="shared" si="42"/>
        <v>-119373.12780967499</v>
      </c>
      <c r="AB285" s="10">
        <f t="shared" si="43"/>
        <v>-6218870.1858020322</v>
      </c>
      <c r="AC285" s="10">
        <f t="shared" si="44"/>
        <v>-9118861.245691089</v>
      </c>
      <c r="AD285" s="28">
        <f t="shared" si="45"/>
        <v>-3276020.3561671283</v>
      </c>
      <c r="AF285" s="27">
        <f>IF(V285 &lt;&gt; "-", (V285-V$1883)^4, "-")</f>
        <v>5877718.253988809</v>
      </c>
      <c r="AG285" s="10">
        <f>(W285-W$1883)^4</f>
        <v>1143620649.4139388</v>
      </c>
      <c r="AH285" s="10">
        <f>(X285-X$1883)^4</f>
        <v>1905113304.3862672</v>
      </c>
      <c r="AI285" s="28">
        <f>(Y285-Y$1883)^4</f>
        <v>486551469.86186707</v>
      </c>
      <c r="AK285" s="27">
        <f t="shared" si="47"/>
        <v>8.2644628099173563</v>
      </c>
      <c r="AL285" s="10">
        <f t="shared" si="48"/>
        <v>194.21487603305783</v>
      </c>
      <c r="AM285" s="10">
        <f t="shared" si="49"/>
        <v>231.40495867768595</v>
      </c>
      <c r="AN285" s="28">
        <f t="shared" si="50"/>
        <v>566.11570247933889</v>
      </c>
      <c r="AP285" s="56">
        <f t="shared" si="51"/>
        <v>1.1914893617021278</v>
      </c>
    </row>
    <row r="286" spans="1:42" ht="15" customHeight="1">
      <c r="A286" s="5" t="s">
        <v>23</v>
      </c>
      <c r="B286" s="5" t="s">
        <v>46</v>
      </c>
      <c r="C286" s="5" t="s">
        <v>37</v>
      </c>
      <c r="D286" s="6" t="s">
        <v>44</v>
      </c>
      <c r="E286" s="5" t="s">
        <v>601</v>
      </c>
      <c r="F286" s="5" t="s">
        <v>602</v>
      </c>
      <c r="G286" s="5">
        <v>2002</v>
      </c>
      <c r="H286" s="11">
        <v>8</v>
      </c>
      <c r="I286" s="11">
        <v>73</v>
      </c>
      <c r="J286" s="11">
        <v>66</v>
      </c>
      <c r="K286" s="11">
        <v>121</v>
      </c>
      <c r="O286" s="25" t="s">
        <v>23</v>
      </c>
      <c r="P286" s="5" t="s">
        <v>46</v>
      </c>
      <c r="Q286" s="5" t="s">
        <v>37</v>
      </c>
      <c r="R286" s="6" t="s">
        <v>44</v>
      </c>
      <c r="S286" s="5" t="s">
        <v>605</v>
      </c>
      <c r="T286" s="5" t="s">
        <v>606</v>
      </c>
      <c r="U286" s="5">
        <v>2002</v>
      </c>
      <c r="V286" s="11">
        <v>5</v>
      </c>
      <c r="W286" s="11">
        <v>61</v>
      </c>
      <c r="X286" s="11">
        <v>104</v>
      </c>
      <c r="Y286" s="26">
        <v>165</v>
      </c>
      <c r="Z286" s="10">
        <f t="shared" si="46"/>
        <v>335</v>
      </c>
      <c r="AA286" s="27">
        <f t="shared" si="42"/>
        <v>-98855.953908687909</v>
      </c>
      <c r="AB286" s="10">
        <f t="shared" si="43"/>
        <v>-4903923.2390413033</v>
      </c>
      <c r="AC286" s="10">
        <f t="shared" si="44"/>
        <v>-4167069.9762903359</v>
      </c>
      <c r="AD286" s="28">
        <f t="shared" si="45"/>
        <v>-1750520.6043420068</v>
      </c>
      <c r="AF286" s="27">
        <f>IF(V286 &lt;&gt; "-", (V286-V$1883)^4, "-")</f>
        <v>4570921.6266198922</v>
      </c>
      <c r="AG286" s="10">
        <f>(W286-W$1883)^4</f>
        <v>833153234.61668408</v>
      </c>
      <c r="AH286" s="10">
        <f>(X286-X$1883)^4</f>
        <v>670565272.0743618</v>
      </c>
      <c r="AI286" s="28">
        <f>(Y286-Y$1883)^4</f>
        <v>210971100.96431431</v>
      </c>
      <c r="AK286" s="27">
        <f t="shared" si="47"/>
        <v>14.925373134328359</v>
      </c>
      <c r="AL286" s="10">
        <f t="shared" si="48"/>
        <v>182.08955223880596</v>
      </c>
      <c r="AM286" s="10">
        <f t="shared" si="49"/>
        <v>310.44776119402985</v>
      </c>
      <c r="AN286" s="28">
        <f t="shared" si="50"/>
        <v>492.53731343283579</v>
      </c>
      <c r="AP286" s="56">
        <f t="shared" si="51"/>
        <v>1.7049180327868854</v>
      </c>
    </row>
    <row r="287" spans="1:42" ht="15" customHeight="1">
      <c r="A287" s="5" t="s">
        <v>23</v>
      </c>
      <c r="B287" s="5" t="s">
        <v>46</v>
      </c>
      <c r="C287" s="5" t="s">
        <v>37</v>
      </c>
      <c r="D287" s="6" t="s">
        <v>44</v>
      </c>
      <c r="E287" s="5" t="s">
        <v>603</v>
      </c>
      <c r="F287" s="5" t="s">
        <v>604</v>
      </c>
      <c r="G287" s="5">
        <v>2002</v>
      </c>
      <c r="H287" s="11">
        <v>2</v>
      </c>
      <c r="I287" s="11">
        <v>47</v>
      </c>
      <c r="J287" s="11">
        <v>56</v>
      </c>
      <c r="K287" s="11">
        <v>137</v>
      </c>
      <c r="O287" s="25" t="s">
        <v>23</v>
      </c>
      <c r="P287" s="5" t="s">
        <v>46</v>
      </c>
      <c r="Q287" s="5" t="s">
        <v>37</v>
      </c>
      <c r="R287" s="6" t="s">
        <v>44</v>
      </c>
      <c r="S287" s="5" t="s">
        <v>607</v>
      </c>
      <c r="T287" s="5" t="s">
        <v>608</v>
      </c>
      <c r="U287" s="5">
        <v>2002</v>
      </c>
      <c r="V287" s="11" t="s">
        <v>96</v>
      </c>
      <c r="W287" s="11">
        <v>16</v>
      </c>
      <c r="X287" s="11">
        <v>32</v>
      </c>
      <c r="Y287" s="26">
        <v>42</v>
      </c>
      <c r="Z287" s="10">
        <f t="shared" si="46"/>
        <v>90</v>
      </c>
      <c r="AA287" s="27" t="str">
        <f t="shared" si="42"/>
        <v>-</v>
      </c>
      <c r="AB287" s="10">
        <f t="shared" si="43"/>
        <v>-9923855.0206538849</v>
      </c>
      <c r="AC287" s="10">
        <f t="shared" si="44"/>
        <v>-12636326.622539386</v>
      </c>
      <c r="AD287" s="28">
        <f t="shared" si="45"/>
        <v>-14441053.798323441</v>
      </c>
      <c r="AF287" s="27" t="str">
        <f>IF(V287 &lt;&gt; "-", (V287-V$1883)^4, "-")</f>
        <v>-</v>
      </c>
      <c r="AG287" s="10">
        <f>(W287-W$1883)^4</f>
        <v>2132589244.7939436</v>
      </c>
      <c r="AH287" s="10">
        <f>(X287-X$1883)^4</f>
        <v>2943254323.4365416</v>
      </c>
      <c r="AI287" s="28">
        <f>(Y287-Y$1883)^4</f>
        <v>3516671872.9274569</v>
      </c>
      <c r="AK287" s="27">
        <f t="shared" si="47"/>
        <v>0</v>
      </c>
      <c r="AL287" s="10">
        <f t="shared" si="48"/>
        <v>177.77777777777777</v>
      </c>
      <c r="AM287" s="10">
        <f t="shared" si="49"/>
        <v>355.55555555555554</v>
      </c>
      <c r="AN287" s="28">
        <f t="shared" si="50"/>
        <v>466.66666666666669</v>
      </c>
      <c r="AP287" s="56">
        <f t="shared" si="51"/>
        <v>2</v>
      </c>
    </row>
    <row r="288" spans="1:42" ht="15" customHeight="1">
      <c r="A288" s="5" t="s">
        <v>23</v>
      </c>
      <c r="B288" s="5" t="s">
        <v>46</v>
      </c>
      <c r="C288" s="5" t="s">
        <v>37</v>
      </c>
      <c r="D288" s="6" t="s">
        <v>44</v>
      </c>
      <c r="E288" s="5" t="s">
        <v>605</v>
      </c>
      <c r="F288" s="5" t="s">
        <v>606</v>
      </c>
      <c r="G288" s="5">
        <v>2002</v>
      </c>
      <c r="H288" s="11">
        <v>5</v>
      </c>
      <c r="I288" s="11">
        <v>61</v>
      </c>
      <c r="J288" s="11">
        <v>104</v>
      </c>
      <c r="K288" s="11">
        <v>165</v>
      </c>
      <c r="O288" s="25" t="s">
        <v>23</v>
      </c>
      <c r="P288" s="5" t="s">
        <v>46</v>
      </c>
      <c r="Q288" s="5" t="s">
        <v>37</v>
      </c>
      <c r="R288" s="6" t="s">
        <v>44</v>
      </c>
      <c r="S288" s="5" t="s">
        <v>609</v>
      </c>
      <c r="T288" s="5" t="s">
        <v>610</v>
      </c>
      <c r="U288" s="5">
        <v>2002</v>
      </c>
      <c r="V288" s="11">
        <v>2</v>
      </c>
      <c r="W288" s="11">
        <v>19</v>
      </c>
      <c r="X288" s="11">
        <v>19</v>
      </c>
      <c r="Y288" s="26">
        <v>35</v>
      </c>
      <c r="Z288" s="10">
        <f t="shared" si="46"/>
        <v>75</v>
      </c>
      <c r="AA288" s="27">
        <f t="shared" si="42"/>
        <v>-119373.12780967499</v>
      </c>
      <c r="AB288" s="10">
        <f t="shared" si="43"/>
        <v>-9514010.4996968526</v>
      </c>
      <c r="AC288" s="10">
        <f t="shared" si="44"/>
        <v>-14872433.056974079</v>
      </c>
      <c r="AD288" s="28">
        <f t="shared" si="45"/>
        <v>-15722526.303466773</v>
      </c>
      <c r="AF288" s="27">
        <f>IF(V288 &lt;&gt; "-", (V288-V$1883)^4, "-")</f>
        <v>5877718.253988809</v>
      </c>
      <c r="AG288" s="10">
        <f>(W288-W$1883)^4</f>
        <v>2015973575.015008</v>
      </c>
      <c r="AH288" s="10">
        <f>(X288-X$1883)^4</f>
        <v>3657430063.2321711</v>
      </c>
      <c r="AI288" s="28">
        <f>(Y288-Y$1883)^4</f>
        <v>3938792539.2760983</v>
      </c>
      <c r="AK288" s="27">
        <f t="shared" si="47"/>
        <v>26.666666666666668</v>
      </c>
      <c r="AL288" s="10">
        <f t="shared" si="48"/>
        <v>253.33333333333334</v>
      </c>
      <c r="AM288" s="10">
        <f t="shared" si="49"/>
        <v>253.33333333333334</v>
      </c>
      <c r="AN288" s="28">
        <f t="shared" si="50"/>
        <v>466.66666666666669</v>
      </c>
      <c r="AP288" s="56">
        <f t="shared" si="51"/>
        <v>1</v>
      </c>
    </row>
    <row r="289" spans="1:42" ht="15" customHeight="1">
      <c r="A289" s="5" t="s">
        <v>23</v>
      </c>
      <c r="B289" s="5" t="s">
        <v>46</v>
      </c>
      <c r="C289" s="5" t="s">
        <v>37</v>
      </c>
      <c r="D289" s="6" t="s">
        <v>44</v>
      </c>
      <c r="E289" s="5" t="s">
        <v>607</v>
      </c>
      <c r="F289" s="5" t="s">
        <v>608</v>
      </c>
      <c r="G289" s="5">
        <v>2002</v>
      </c>
      <c r="H289" s="11" t="s">
        <v>96</v>
      </c>
      <c r="I289" s="11">
        <v>16</v>
      </c>
      <c r="J289" s="11">
        <v>32</v>
      </c>
      <c r="K289" s="11">
        <v>42</v>
      </c>
      <c r="O289" s="25" t="s">
        <v>23</v>
      </c>
      <c r="P289" s="5" t="s">
        <v>46</v>
      </c>
      <c r="Q289" s="5" t="s">
        <v>37</v>
      </c>
      <c r="R289" s="6" t="s">
        <v>44</v>
      </c>
      <c r="S289" s="5" t="s">
        <v>611</v>
      </c>
      <c r="T289" s="5" t="s">
        <v>612</v>
      </c>
      <c r="U289" s="5">
        <v>2002</v>
      </c>
      <c r="V289" s="11">
        <v>3</v>
      </c>
      <c r="W289" s="11">
        <v>39</v>
      </c>
      <c r="X289" s="11">
        <v>85</v>
      </c>
      <c r="Y289" s="26">
        <v>92</v>
      </c>
      <c r="Z289" s="10">
        <f t="shared" si="46"/>
        <v>219</v>
      </c>
      <c r="AA289" s="27">
        <f t="shared" si="42"/>
        <v>-112246.64062698378</v>
      </c>
      <c r="AB289" s="10">
        <f t="shared" si="43"/>
        <v>-7066309.1298572375</v>
      </c>
      <c r="AC289" s="10">
        <f t="shared" si="44"/>
        <v>-5824236.1130649969</v>
      </c>
      <c r="AD289" s="28">
        <f t="shared" si="45"/>
        <v>-7247216.7403047821</v>
      </c>
      <c r="AF289" s="27">
        <f>IF(V289 &lt;&gt; "-", (V289-V$1883)^4, "-")</f>
        <v>5414576.1935207229</v>
      </c>
      <c r="AG289" s="10">
        <f>(W289-W$1883)^4</f>
        <v>1355991113.7347641</v>
      </c>
      <c r="AH289" s="10">
        <f>(X289-X$1883)^4</f>
        <v>1047897080.6869198</v>
      </c>
      <c r="AI289" s="28">
        <f>(Y289-Y$1883)^4</f>
        <v>1402474584.5242672</v>
      </c>
      <c r="AK289" s="27">
        <f t="shared" si="47"/>
        <v>13.698630136986301</v>
      </c>
      <c r="AL289" s="10">
        <f t="shared" si="48"/>
        <v>178.08219178082192</v>
      </c>
      <c r="AM289" s="10">
        <f t="shared" si="49"/>
        <v>388.1278538812785</v>
      </c>
      <c r="AN289" s="28">
        <f t="shared" si="50"/>
        <v>420.09132420091322</v>
      </c>
      <c r="AP289" s="56">
        <f t="shared" si="51"/>
        <v>2.1794871794871793</v>
      </c>
    </row>
    <row r="290" spans="1:42" ht="15" customHeight="1">
      <c r="A290" s="5" t="s">
        <v>23</v>
      </c>
      <c r="B290" s="5" t="s">
        <v>46</v>
      </c>
      <c r="C290" s="5" t="s">
        <v>37</v>
      </c>
      <c r="D290" s="6" t="s">
        <v>44</v>
      </c>
      <c r="E290" s="5" t="s">
        <v>609</v>
      </c>
      <c r="F290" s="5" t="s">
        <v>610</v>
      </c>
      <c r="G290" s="5">
        <v>2002</v>
      </c>
      <c r="H290" s="11">
        <v>2</v>
      </c>
      <c r="I290" s="11">
        <v>19</v>
      </c>
      <c r="J290" s="11">
        <v>19</v>
      </c>
      <c r="K290" s="11">
        <v>35</v>
      </c>
      <c r="O290" s="25" t="s">
        <v>23</v>
      </c>
      <c r="P290" s="5" t="s">
        <v>46</v>
      </c>
      <c r="Q290" s="5" t="s">
        <v>46</v>
      </c>
      <c r="R290" s="6" t="s">
        <v>44</v>
      </c>
      <c r="S290" s="5" t="s">
        <v>613</v>
      </c>
      <c r="T290" s="5" t="s">
        <v>614</v>
      </c>
      <c r="U290" s="5">
        <v>2002</v>
      </c>
      <c r="V290" s="11">
        <v>11</v>
      </c>
      <c r="W290" s="11">
        <v>77</v>
      </c>
      <c r="X290" s="11">
        <v>142</v>
      </c>
      <c r="Y290" s="26">
        <v>186</v>
      </c>
      <c r="Z290" s="10">
        <f t="shared" si="46"/>
        <v>416</v>
      </c>
      <c r="AA290" s="27">
        <f t="shared" si="42"/>
        <v>-65150.194930492646</v>
      </c>
      <c r="AB290" s="10">
        <f t="shared" si="43"/>
        <v>-3644815.8796304138</v>
      </c>
      <c r="AC290" s="10">
        <f t="shared" si="44"/>
        <v>-1857242.4420305931</v>
      </c>
      <c r="AD290" s="28">
        <f t="shared" si="45"/>
        <v>-985641.13436870615</v>
      </c>
      <c r="AF290" s="27">
        <f>IF(V290 &lt;&gt; "-", (V290-V$1883)^4, "-")</f>
        <v>2621526.7440798022</v>
      </c>
      <c r="AG290" s="10">
        <f>(W290-W$1883)^4</f>
        <v>560919828.65697217</v>
      </c>
      <c r="AH290" s="10">
        <f>(X290-X$1883)^4</f>
        <v>228292406.5455285</v>
      </c>
      <c r="AI290" s="28">
        <f>(Y290-Y$1883)^4</f>
        <v>98090081.001837581</v>
      </c>
      <c r="AK290" s="27">
        <f t="shared" si="47"/>
        <v>26.442307692307693</v>
      </c>
      <c r="AL290" s="10">
        <f t="shared" si="48"/>
        <v>185.09615384615387</v>
      </c>
      <c r="AM290" s="10">
        <f t="shared" si="49"/>
        <v>341.34615384615387</v>
      </c>
      <c r="AN290" s="28">
        <f t="shared" si="50"/>
        <v>447.11538461538464</v>
      </c>
      <c r="AP290" s="56">
        <f t="shared" si="51"/>
        <v>1.8441558441558441</v>
      </c>
    </row>
    <row r="291" spans="1:42" ht="15" customHeight="1">
      <c r="A291" s="5" t="s">
        <v>23</v>
      </c>
      <c r="B291" s="5" t="s">
        <v>46</v>
      </c>
      <c r="C291" s="5" t="s">
        <v>37</v>
      </c>
      <c r="D291" s="6" t="s">
        <v>44</v>
      </c>
      <c r="E291" s="5" t="s">
        <v>611</v>
      </c>
      <c r="F291" s="5" t="s">
        <v>612</v>
      </c>
      <c r="G291" s="5">
        <v>2002</v>
      </c>
      <c r="H291" s="11">
        <v>3</v>
      </c>
      <c r="I291" s="11">
        <v>39</v>
      </c>
      <c r="J291" s="11">
        <v>85</v>
      </c>
      <c r="K291" s="11">
        <v>92</v>
      </c>
      <c r="O291" s="25" t="s">
        <v>23</v>
      </c>
      <c r="P291" s="5" t="s">
        <v>46</v>
      </c>
      <c r="Q291" s="5" t="s">
        <v>46</v>
      </c>
      <c r="R291" s="6" t="s">
        <v>44</v>
      </c>
      <c r="S291" s="5" t="s">
        <v>615</v>
      </c>
      <c r="T291" s="5" t="s">
        <v>616</v>
      </c>
      <c r="U291" s="5">
        <v>2002</v>
      </c>
      <c r="V291" s="11">
        <v>8</v>
      </c>
      <c r="W291" s="11">
        <v>64</v>
      </c>
      <c r="X291" s="11">
        <v>107</v>
      </c>
      <c r="Y291" s="26">
        <v>220</v>
      </c>
      <c r="Z291" s="10">
        <f t="shared" si="46"/>
        <v>399</v>
      </c>
      <c r="AA291" s="27">
        <f t="shared" si="42"/>
        <v>-80835.642948960449</v>
      </c>
      <c r="AB291" s="10">
        <f t="shared" si="43"/>
        <v>-4648703.8656189712</v>
      </c>
      <c r="AC291" s="10">
        <f t="shared" si="44"/>
        <v>-3938330.3428721353</v>
      </c>
      <c r="AD291" s="28">
        <f t="shared" si="45"/>
        <v>-281256.78656417906</v>
      </c>
      <c r="AF291" s="27">
        <f>IF(V291 &lt;&gt; "-", (V291-V$1883)^4, "-")</f>
        <v>3495187.9084152617</v>
      </c>
      <c r="AG291" s="10">
        <f>(W291-W$1883)^4</f>
        <v>775846565.33189142</v>
      </c>
      <c r="AH291" s="10">
        <f>(X291-X$1883)^4</f>
        <v>621941478.84420097</v>
      </c>
      <c r="AI291" s="28">
        <f>(Y291-Y$1883)^4</f>
        <v>18427680.79140453</v>
      </c>
      <c r="AK291" s="27">
        <f t="shared" si="47"/>
        <v>20.050125313283207</v>
      </c>
      <c r="AL291" s="10">
        <f t="shared" si="48"/>
        <v>160.40100250626566</v>
      </c>
      <c r="AM291" s="10">
        <f t="shared" si="49"/>
        <v>268.17042606516287</v>
      </c>
      <c r="AN291" s="28">
        <f t="shared" si="50"/>
        <v>551.37844611528817</v>
      </c>
      <c r="AP291" s="56">
        <f t="shared" si="51"/>
        <v>1.6718749999999998</v>
      </c>
    </row>
    <row r="292" spans="1:42" ht="15" customHeight="1">
      <c r="A292" s="5" t="s">
        <v>23</v>
      </c>
      <c r="B292" s="5" t="s">
        <v>46</v>
      </c>
      <c r="C292" s="5" t="s">
        <v>46</v>
      </c>
      <c r="D292" s="6" t="s">
        <v>44</v>
      </c>
      <c r="E292" s="6" t="s">
        <v>26</v>
      </c>
      <c r="F292" s="5" t="s">
        <v>617</v>
      </c>
      <c r="G292" s="5">
        <v>2002</v>
      </c>
      <c r="H292" s="11">
        <v>103</v>
      </c>
      <c r="I292" s="11">
        <v>601</v>
      </c>
      <c r="J292" s="11">
        <v>917</v>
      </c>
      <c r="K292" s="11">
        <v>1208</v>
      </c>
      <c r="O292" s="25" t="s">
        <v>23</v>
      </c>
      <c r="P292" s="5" t="s">
        <v>46</v>
      </c>
      <c r="Q292" s="5" t="s">
        <v>46</v>
      </c>
      <c r="R292" s="6" t="s">
        <v>44</v>
      </c>
      <c r="S292" s="5" t="s">
        <v>618</v>
      </c>
      <c r="T292" s="5" t="s">
        <v>619</v>
      </c>
      <c r="U292" s="5">
        <v>2002</v>
      </c>
      <c r="V292" s="11">
        <v>39</v>
      </c>
      <c r="W292" s="11">
        <v>249</v>
      </c>
      <c r="X292" s="11">
        <v>349</v>
      </c>
      <c r="Y292" s="26">
        <v>385</v>
      </c>
      <c r="Z292" s="10">
        <f t="shared" si="46"/>
        <v>1022</v>
      </c>
      <c r="AA292" s="27">
        <f t="shared" si="42"/>
        <v>-1832.9597033137011</v>
      </c>
      <c r="AB292" s="10">
        <f t="shared" si="43"/>
        <v>5934.4166956631298</v>
      </c>
      <c r="AC292" s="10">
        <f t="shared" si="44"/>
        <v>594397.1626138112</v>
      </c>
      <c r="AD292" s="28">
        <f t="shared" si="45"/>
        <v>984508.83255344571</v>
      </c>
      <c r="AF292" s="27">
        <f>IF(V292 &lt;&gt; "-", (V292-V$1883)^4, "-")</f>
        <v>22432.132235968424</v>
      </c>
      <c r="AG292" s="10">
        <f>(W292-W$1883)^4</f>
        <v>107441.16704877952</v>
      </c>
      <c r="AH292" s="10">
        <f>(X292-X$1883)^4</f>
        <v>49976860.442713708</v>
      </c>
      <c r="AI292" s="28">
        <f>(Y292-Y$1883)^4</f>
        <v>97939862.290670887</v>
      </c>
      <c r="AK292" s="27">
        <f t="shared" si="47"/>
        <v>38.160469667318978</v>
      </c>
      <c r="AL292" s="10">
        <f t="shared" si="48"/>
        <v>243.63992172211348</v>
      </c>
      <c r="AM292" s="10">
        <f t="shared" si="49"/>
        <v>341.48727984344424</v>
      </c>
      <c r="AN292" s="28">
        <f t="shared" si="50"/>
        <v>376.71232876712327</v>
      </c>
      <c r="AP292" s="56">
        <f t="shared" si="51"/>
        <v>1.4016064257028114</v>
      </c>
    </row>
    <row r="293" spans="1:42" ht="15" customHeight="1">
      <c r="A293" s="5" t="s">
        <v>23</v>
      </c>
      <c r="B293" s="5" t="s">
        <v>46</v>
      </c>
      <c r="C293" s="5" t="s">
        <v>46</v>
      </c>
      <c r="D293" s="6" t="s">
        <v>44</v>
      </c>
      <c r="E293" s="5" t="s">
        <v>613</v>
      </c>
      <c r="F293" s="5" t="s">
        <v>614</v>
      </c>
      <c r="G293" s="5">
        <v>2002</v>
      </c>
      <c r="H293" s="11">
        <v>11</v>
      </c>
      <c r="I293" s="11">
        <v>77</v>
      </c>
      <c r="J293" s="11">
        <v>142</v>
      </c>
      <c r="K293" s="11">
        <v>186</v>
      </c>
      <c r="O293" s="25" t="s">
        <v>23</v>
      </c>
      <c r="P293" s="5" t="s">
        <v>46</v>
      </c>
      <c r="Q293" s="5" t="s">
        <v>46</v>
      </c>
      <c r="R293" s="6" t="s">
        <v>44</v>
      </c>
      <c r="S293" s="5" t="s">
        <v>620</v>
      </c>
      <c r="T293" s="5" t="s">
        <v>621</v>
      </c>
      <c r="U293" s="5">
        <v>2002</v>
      </c>
      <c r="V293" s="11">
        <v>6</v>
      </c>
      <c r="W293" s="11">
        <v>29</v>
      </c>
      <c r="X293" s="11">
        <v>49</v>
      </c>
      <c r="Y293" s="26">
        <v>62</v>
      </c>
      <c r="Z293" s="10">
        <f t="shared" si="46"/>
        <v>146</v>
      </c>
      <c r="AA293" s="27">
        <f t="shared" si="42"/>
        <v>-92579.75437308324</v>
      </c>
      <c r="AB293" s="10">
        <f t="shared" si="43"/>
        <v>-8229591.2416160451</v>
      </c>
      <c r="AC293" s="10">
        <f t="shared" si="44"/>
        <v>-10066515.175445685</v>
      </c>
      <c r="AD293" s="28">
        <f t="shared" si="45"/>
        <v>-11167184.663806625</v>
      </c>
      <c r="AF293" s="27">
        <f>IF(V293 &lt;&gt; "-", (V293-V$1883)^4, "-")</f>
        <v>4188141.6864615814</v>
      </c>
      <c r="AG293" s="10">
        <f>(W293-W$1883)^4</f>
        <v>1661515330.6764901</v>
      </c>
      <c r="AH293" s="10">
        <f>(X293-X$1883)^4</f>
        <v>2173562854.1010265</v>
      </c>
      <c r="AI293" s="28">
        <f>(Y293-Y$1883)^4</f>
        <v>2496078639.4316707</v>
      </c>
      <c r="AK293" s="27">
        <f t="shared" si="47"/>
        <v>41.095890410958901</v>
      </c>
      <c r="AL293" s="10">
        <f t="shared" si="48"/>
        <v>198.63013698630135</v>
      </c>
      <c r="AM293" s="10">
        <f t="shared" si="49"/>
        <v>335.61643835616439</v>
      </c>
      <c r="AN293" s="28">
        <f t="shared" si="50"/>
        <v>424.65753424657532</v>
      </c>
      <c r="AP293" s="56">
        <f t="shared" si="51"/>
        <v>1.6896551724137934</v>
      </c>
    </row>
    <row r="294" spans="1:42" ht="15" customHeight="1">
      <c r="A294" s="5" t="s">
        <v>23</v>
      </c>
      <c r="B294" s="5" t="s">
        <v>46</v>
      </c>
      <c r="C294" s="5" t="s">
        <v>46</v>
      </c>
      <c r="D294" s="6" t="s">
        <v>44</v>
      </c>
      <c r="E294" s="5" t="s">
        <v>615</v>
      </c>
      <c r="F294" s="5" t="s">
        <v>616</v>
      </c>
      <c r="G294" s="5">
        <v>2002</v>
      </c>
      <c r="H294" s="11">
        <v>8</v>
      </c>
      <c r="I294" s="11">
        <v>64</v>
      </c>
      <c r="J294" s="11">
        <v>107</v>
      </c>
      <c r="K294" s="11">
        <v>220</v>
      </c>
      <c r="O294" s="25" t="s">
        <v>23</v>
      </c>
      <c r="P294" s="5" t="s">
        <v>46</v>
      </c>
      <c r="Q294" s="5" t="s">
        <v>46</v>
      </c>
      <c r="R294" s="6" t="s">
        <v>44</v>
      </c>
      <c r="S294" s="5" t="s">
        <v>622</v>
      </c>
      <c r="T294" s="5" t="s">
        <v>623</v>
      </c>
      <c r="U294" s="5">
        <v>2002</v>
      </c>
      <c r="V294" s="11">
        <v>20</v>
      </c>
      <c r="W294" s="11">
        <v>87</v>
      </c>
      <c r="X294" s="11">
        <v>163</v>
      </c>
      <c r="Y294" s="26">
        <v>223</v>
      </c>
      <c r="Z294" s="10">
        <f t="shared" si="46"/>
        <v>493</v>
      </c>
      <c r="AA294" s="27">
        <f t="shared" si="42"/>
        <v>-30483.028522647091</v>
      </c>
      <c r="AB294" s="10">
        <f t="shared" si="43"/>
        <v>-2979472.0702172075</v>
      </c>
      <c r="AC294" s="10">
        <f t="shared" si="44"/>
        <v>-1058715.7760430004</v>
      </c>
      <c r="AD294" s="28">
        <f t="shared" si="45"/>
        <v>-244364.07405600991</v>
      </c>
      <c r="AF294" s="27">
        <f>IF(V294 &lt;&gt; "-", (V294-V$1883)^4, "-")</f>
        <v>952235.0213372974</v>
      </c>
      <c r="AG294" s="10">
        <f>(W294-W$1883)^4</f>
        <v>428731860.14775974</v>
      </c>
      <c r="AH294" s="10">
        <f>(X294-X$1883)^4</f>
        <v>107904406.27765359</v>
      </c>
      <c r="AI294" s="28">
        <f>(Y294-Y$1883)^4</f>
        <v>15277412.657022679</v>
      </c>
      <c r="AK294" s="27">
        <f t="shared" si="47"/>
        <v>40.56795131845842</v>
      </c>
      <c r="AL294" s="10">
        <f t="shared" si="48"/>
        <v>176.47058823529412</v>
      </c>
      <c r="AM294" s="10">
        <f t="shared" si="49"/>
        <v>330.62880324543607</v>
      </c>
      <c r="AN294" s="28">
        <f t="shared" si="50"/>
        <v>452.33265720081135</v>
      </c>
      <c r="AP294" s="56">
        <f t="shared" si="51"/>
        <v>1.8735632183908044</v>
      </c>
    </row>
    <row r="295" spans="1:42" ht="15" customHeight="1">
      <c r="A295" s="5" t="s">
        <v>23</v>
      </c>
      <c r="B295" s="5" t="s">
        <v>46</v>
      </c>
      <c r="C295" s="5" t="s">
        <v>46</v>
      </c>
      <c r="D295" s="6" t="s">
        <v>44</v>
      </c>
      <c r="E295" s="5" t="s">
        <v>618</v>
      </c>
      <c r="F295" s="5" t="s">
        <v>619</v>
      </c>
      <c r="G295" s="5">
        <v>2002</v>
      </c>
      <c r="H295" s="11">
        <v>39</v>
      </c>
      <c r="I295" s="11">
        <v>249</v>
      </c>
      <c r="J295" s="11">
        <v>349</v>
      </c>
      <c r="K295" s="11">
        <v>385</v>
      </c>
      <c r="O295" s="25" t="s">
        <v>23</v>
      </c>
      <c r="P295" s="5" t="s">
        <v>46</v>
      </c>
      <c r="Q295" s="5" t="s">
        <v>46</v>
      </c>
      <c r="R295" s="6" t="s">
        <v>44</v>
      </c>
      <c r="S295" s="5" t="s">
        <v>624</v>
      </c>
      <c r="T295" s="5" t="s">
        <v>625</v>
      </c>
      <c r="U295" s="5">
        <v>2002</v>
      </c>
      <c r="V295" s="11">
        <v>9</v>
      </c>
      <c r="W295" s="11">
        <v>45</v>
      </c>
      <c r="X295" s="11">
        <v>57</v>
      </c>
      <c r="Y295" s="26">
        <v>69</v>
      </c>
      <c r="Z295" s="10">
        <f t="shared" si="46"/>
        <v>180</v>
      </c>
      <c r="AA295" s="27">
        <f t="shared" si="42"/>
        <v>-75355.731060442326</v>
      </c>
      <c r="AB295" s="10">
        <f t="shared" si="43"/>
        <v>-6423989.6930365143</v>
      </c>
      <c r="AC295" s="10">
        <f t="shared" si="44"/>
        <v>-8988544.1950085796</v>
      </c>
      <c r="AD295" s="28">
        <f t="shared" si="45"/>
        <v>-10150522.774788186</v>
      </c>
      <c r="AF295" s="27">
        <f>IF(V295 &lt;&gt; "-", (V295-V$1883)^4, "-")</f>
        <v>3182890.6368016875</v>
      </c>
      <c r="AG295" s="10">
        <f>(W295-W$1883)^4</f>
        <v>1194189130.6053913</v>
      </c>
      <c r="AH295" s="10">
        <f>(X295-X$1883)^4</f>
        <v>1868898910.3450465</v>
      </c>
      <c r="AI295" s="28">
        <f>(Y295-Y$1883)^4</f>
        <v>2197781668.3677649</v>
      </c>
      <c r="AK295" s="27">
        <f t="shared" si="47"/>
        <v>50</v>
      </c>
      <c r="AL295" s="10">
        <f t="shared" si="48"/>
        <v>250</v>
      </c>
      <c r="AM295" s="10">
        <f t="shared" si="49"/>
        <v>316.66666666666663</v>
      </c>
      <c r="AN295" s="28">
        <f t="shared" si="50"/>
        <v>383.33333333333337</v>
      </c>
      <c r="AP295" s="56">
        <f t="shared" si="51"/>
        <v>1.2666666666666666</v>
      </c>
    </row>
    <row r="296" spans="1:42" ht="15" customHeight="1">
      <c r="A296" s="5" t="s">
        <v>23</v>
      </c>
      <c r="B296" s="5" t="s">
        <v>46</v>
      </c>
      <c r="C296" s="5" t="s">
        <v>46</v>
      </c>
      <c r="D296" s="6" t="s">
        <v>44</v>
      </c>
      <c r="E296" s="5" t="s">
        <v>620</v>
      </c>
      <c r="F296" s="5" t="s">
        <v>621</v>
      </c>
      <c r="G296" s="5">
        <v>2002</v>
      </c>
      <c r="H296" s="11">
        <v>6</v>
      </c>
      <c r="I296" s="11">
        <v>29</v>
      </c>
      <c r="J296" s="11">
        <v>49</v>
      </c>
      <c r="K296" s="11">
        <v>62</v>
      </c>
      <c r="O296" s="25" t="s">
        <v>23</v>
      </c>
      <c r="P296" s="5" t="s">
        <v>46</v>
      </c>
      <c r="Q296" s="5" t="s">
        <v>46</v>
      </c>
      <c r="R296" s="6" t="s">
        <v>44</v>
      </c>
      <c r="S296" s="5" t="s">
        <v>626</v>
      </c>
      <c r="T296" s="5" t="s">
        <v>627</v>
      </c>
      <c r="U296" s="5">
        <v>2002</v>
      </c>
      <c r="V296" s="11">
        <v>10</v>
      </c>
      <c r="W296" s="11">
        <v>50</v>
      </c>
      <c r="X296" s="11">
        <v>50</v>
      </c>
      <c r="Y296" s="26">
        <v>63</v>
      </c>
      <c r="Z296" s="10">
        <f t="shared" si="46"/>
        <v>173</v>
      </c>
      <c r="AA296" s="27">
        <f t="shared" si="42"/>
        <v>-70129.248387619737</v>
      </c>
      <c r="AB296" s="10">
        <f t="shared" si="43"/>
        <v>-5919451.2109244606</v>
      </c>
      <c r="AC296" s="10">
        <f t="shared" si="44"/>
        <v>-9927297.4810189195</v>
      </c>
      <c r="AD296" s="28">
        <f t="shared" si="45"/>
        <v>-11017971.907976611</v>
      </c>
      <c r="AF296" s="27">
        <f>IF(V296 &lt;&gt; "-", (V296-V$1883)^4, "-")</f>
        <v>2892004.1543107955</v>
      </c>
      <c r="AG296" s="10">
        <f>(W296-W$1883)^4</f>
        <v>1070800570.3767489</v>
      </c>
      <c r="AH296" s="10">
        <f>(X296-X$1883)^4</f>
        <v>2133575659.6282754</v>
      </c>
      <c r="AI296" s="28">
        <f>(Y296-Y$1883)^4</f>
        <v>2451708772.3262281</v>
      </c>
      <c r="AK296" s="27">
        <f t="shared" si="47"/>
        <v>57.803468208092482</v>
      </c>
      <c r="AL296" s="10">
        <f t="shared" si="48"/>
        <v>289.01734104046244</v>
      </c>
      <c r="AM296" s="10">
        <f t="shared" si="49"/>
        <v>289.01734104046244</v>
      </c>
      <c r="AN296" s="28">
        <f t="shared" si="50"/>
        <v>364.16184971098266</v>
      </c>
      <c r="AP296" s="56">
        <f t="shared" si="51"/>
        <v>1</v>
      </c>
    </row>
    <row r="297" spans="1:42" ht="15" customHeight="1">
      <c r="A297" s="5" t="s">
        <v>23</v>
      </c>
      <c r="B297" s="5" t="s">
        <v>46</v>
      </c>
      <c r="C297" s="5" t="s">
        <v>46</v>
      </c>
      <c r="D297" s="6" t="s">
        <v>44</v>
      </c>
      <c r="E297" s="5" t="s">
        <v>622</v>
      </c>
      <c r="F297" s="5" t="s">
        <v>623</v>
      </c>
      <c r="G297" s="5">
        <v>2002</v>
      </c>
      <c r="H297" s="11">
        <v>20</v>
      </c>
      <c r="I297" s="11">
        <v>87</v>
      </c>
      <c r="J297" s="11">
        <v>163</v>
      </c>
      <c r="K297" s="11">
        <v>223</v>
      </c>
      <c r="O297" s="25" t="s">
        <v>23</v>
      </c>
      <c r="P297" s="5" t="s">
        <v>46</v>
      </c>
      <c r="Q297" s="5" t="s">
        <v>50</v>
      </c>
      <c r="R297" s="6" t="s">
        <v>44</v>
      </c>
      <c r="S297" s="5" t="s">
        <v>628</v>
      </c>
      <c r="T297" s="5" t="s">
        <v>629</v>
      </c>
      <c r="U297" s="5">
        <v>2002</v>
      </c>
      <c r="V297" s="11">
        <v>3</v>
      </c>
      <c r="W297" s="11">
        <v>35</v>
      </c>
      <c r="X297" s="11">
        <v>84</v>
      </c>
      <c r="Y297" s="26">
        <v>98</v>
      </c>
      <c r="Z297" s="10">
        <f t="shared" si="46"/>
        <v>220</v>
      </c>
      <c r="AA297" s="27">
        <f t="shared" si="42"/>
        <v>-112246.64062698378</v>
      </c>
      <c r="AB297" s="10">
        <f t="shared" si="43"/>
        <v>-7517469.5170021206</v>
      </c>
      <c r="AC297" s="10">
        <f t="shared" si="44"/>
        <v>-5921890.588770492</v>
      </c>
      <c r="AD297" s="28">
        <f t="shared" si="45"/>
        <v>-6593807.5076757809</v>
      </c>
      <c r="AF297" s="27">
        <f>IF(V297 &lt;&gt; "-", (V297-V$1883)^4, "-")</f>
        <v>5414576.1935207229</v>
      </c>
      <c r="AG297" s="10">
        <f>(W297-W$1883)^4</f>
        <v>1472636524.318424</v>
      </c>
      <c r="AH297" s="10">
        <f>(X297-X$1883)^4</f>
        <v>1071388973.2504125</v>
      </c>
      <c r="AI297" s="28">
        <f>(Y297-Y$1883)^4</f>
        <v>1236464597.7832146</v>
      </c>
      <c r="AK297" s="27">
        <f t="shared" si="47"/>
        <v>13.636363636363635</v>
      </c>
      <c r="AL297" s="10">
        <f t="shared" si="48"/>
        <v>159.09090909090909</v>
      </c>
      <c r="AM297" s="10">
        <f t="shared" si="49"/>
        <v>381.81818181818181</v>
      </c>
      <c r="AN297" s="28">
        <f t="shared" si="50"/>
        <v>445.45454545454544</v>
      </c>
      <c r="AP297" s="56">
        <f t="shared" si="51"/>
        <v>2.4</v>
      </c>
    </row>
    <row r="298" spans="1:42" ht="15" customHeight="1">
      <c r="A298" s="5" t="s">
        <v>23</v>
      </c>
      <c r="B298" s="5" t="s">
        <v>46</v>
      </c>
      <c r="C298" s="5" t="s">
        <v>46</v>
      </c>
      <c r="D298" s="6" t="s">
        <v>44</v>
      </c>
      <c r="E298" s="5" t="s">
        <v>624</v>
      </c>
      <c r="F298" s="5" t="s">
        <v>625</v>
      </c>
      <c r="G298" s="5">
        <v>2002</v>
      </c>
      <c r="H298" s="11">
        <v>9</v>
      </c>
      <c r="I298" s="11">
        <v>45</v>
      </c>
      <c r="J298" s="11">
        <v>57</v>
      </c>
      <c r="K298" s="11">
        <v>69</v>
      </c>
      <c r="O298" s="25" t="s">
        <v>23</v>
      </c>
      <c r="P298" s="5" t="s">
        <v>46</v>
      </c>
      <c r="Q298" s="5" t="s">
        <v>50</v>
      </c>
      <c r="R298" s="6" t="s">
        <v>44</v>
      </c>
      <c r="S298" s="5" t="s">
        <v>630</v>
      </c>
      <c r="T298" s="5" t="s">
        <v>631</v>
      </c>
      <c r="U298" s="5">
        <v>2002</v>
      </c>
      <c r="V298" s="11">
        <v>13</v>
      </c>
      <c r="W298" s="11">
        <v>137</v>
      </c>
      <c r="X298" s="11">
        <v>207</v>
      </c>
      <c r="Y298" s="26">
        <v>281</v>
      </c>
      <c r="Z298" s="10">
        <f t="shared" si="46"/>
        <v>638</v>
      </c>
      <c r="AA298" s="27">
        <f t="shared" si="42"/>
        <v>-55910.375663325023</v>
      </c>
      <c r="AB298" s="10">
        <f t="shared" si="43"/>
        <v>-827810.21798118053</v>
      </c>
      <c r="AC298" s="10">
        <f t="shared" si="44"/>
        <v>-194306.65029992542</v>
      </c>
      <c r="AD298" s="28">
        <f t="shared" si="45"/>
        <v>-92.287918891644111</v>
      </c>
      <c r="AF298" s="27">
        <f>IF(V298 &lt;&gt; "-", (V298-V$1883)^4, "-")</f>
        <v>2137912.2729463866</v>
      </c>
      <c r="AG298" s="10">
        <f>(W298-W$1883)^4</f>
        <v>77727442.295421064</v>
      </c>
      <c r="AH298" s="10">
        <f>(X298-X$1883)^4</f>
        <v>11254258.507596577</v>
      </c>
      <c r="AI298" s="28">
        <f>(Y298-Y$1883)^4</f>
        <v>417.05481242053156</v>
      </c>
      <c r="AK298" s="27">
        <f t="shared" si="47"/>
        <v>20.376175548589341</v>
      </c>
      <c r="AL298" s="10">
        <f t="shared" si="48"/>
        <v>214.73354231974923</v>
      </c>
      <c r="AM298" s="10">
        <f t="shared" si="49"/>
        <v>324.45141065830722</v>
      </c>
      <c r="AN298" s="28">
        <f t="shared" si="50"/>
        <v>440.43887147335425</v>
      </c>
      <c r="AP298" s="56">
        <f t="shared" si="51"/>
        <v>1.5109489051094891</v>
      </c>
    </row>
    <row r="299" spans="1:42" ht="15" customHeight="1">
      <c r="A299" s="5" t="s">
        <v>23</v>
      </c>
      <c r="B299" s="5" t="s">
        <v>46</v>
      </c>
      <c r="C299" s="5" t="s">
        <v>46</v>
      </c>
      <c r="D299" s="6" t="s">
        <v>44</v>
      </c>
      <c r="E299" s="5" t="s">
        <v>626</v>
      </c>
      <c r="F299" s="5" t="s">
        <v>627</v>
      </c>
      <c r="G299" s="5">
        <v>2002</v>
      </c>
      <c r="H299" s="11">
        <v>10</v>
      </c>
      <c r="I299" s="11">
        <v>50</v>
      </c>
      <c r="J299" s="11">
        <v>50</v>
      </c>
      <c r="K299" s="11">
        <v>63</v>
      </c>
      <c r="O299" s="25" t="s">
        <v>23</v>
      </c>
      <c r="P299" s="5" t="s">
        <v>46</v>
      </c>
      <c r="Q299" s="5" t="s">
        <v>50</v>
      </c>
      <c r="R299" s="6" t="s">
        <v>44</v>
      </c>
      <c r="S299" s="5" t="s">
        <v>632</v>
      </c>
      <c r="T299" s="5" t="s">
        <v>633</v>
      </c>
      <c r="U299" s="5">
        <v>2002</v>
      </c>
      <c r="V299" s="11">
        <v>3</v>
      </c>
      <c r="W299" s="11">
        <v>24</v>
      </c>
      <c r="X299" s="11">
        <v>47</v>
      </c>
      <c r="Y299" s="26">
        <v>107</v>
      </c>
      <c r="Z299" s="10">
        <f t="shared" si="46"/>
        <v>181</v>
      </c>
      <c r="AA299" s="27">
        <f t="shared" si="42"/>
        <v>-112246.64062698378</v>
      </c>
      <c r="AB299" s="10">
        <f t="shared" si="43"/>
        <v>-8856283.7273661979</v>
      </c>
      <c r="AC299" s="10">
        <f t="shared" si="44"/>
        <v>-10348843.125903895</v>
      </c>
      <c r="AD299" s="28">
        <f t="shared" si="45"/>
        <v>-5689233.8787768828</v>
      </c>
      <c r="AF299" s="27">
        <f>IF(V299 &lt;&gt; "-", (V299-V$1883)^4, "-")</f>
        <v>5414576.1935207229</v>
      </c>
      <c r="AG299" s="10">
        <f>(W299-W$1883)^4</f>
        <v>1832322981.5553448</v>
      </c>
      <c r="AH299" s="10">
        <f>(X299-X$1883)^4</f>
        <v>2255220816.5849981</v>
      </c>
      <c r="AI299" s="28">
        <f>(Y299-Y$1883)^4</f>
        <v>1015636694.6192272</v>
      </c>
      <c r="AK299" s="27">
        <f t="shared" si="47"/>
        <v>16.574585635359114</v>
      </c>
      <c r="AL299" s="10">
        <f t="shared" si="48"/>
        <v>132.59668508287291</v>
      </c>
      <c r="AM299" s="10">
        <f t="shared" si="49"/>
        <v>259.66850828729281</v>
      </c>
      <c r="AN299" s="28">
        <f t="shared" si="50"/>
        <v>591.16022099447514</v>
      </c>
      <c r="AP299" s="56">
        <f t="shared" si="51"/>
        <v>1.9583333333333335</v>
      </c>
    </row>
    <row r="300" spans="1:42" ht="15" customHeight="1">
      <c r="A300" s="5" t="s">
        <v>23</v>
      </c>
      <c r="B300" s="5" t="s">
        <v>46</v>
      </c>
      <c r="C300" s="5" t="s">
        <v>50</v>
      </c>
      <c r="D300" s="6" t="s">
        <v>44</v>
      </c>
      <c r="E300" s="6" t="s">
        <v>26</v>
      </c>
      <c r="F300" s="5" t="s">
        <v>634</v>
      </c>
      <c r="G300" s="5">
        <v>2002</v>
      </c>
      <c r="H300" s="11">
        <v>240</v>
      </c>
      <c r="I300" s="11">
        <v>1345</v>
      </c>
      <c r="J300" s="11">
        <v>1883</v>
      </c>
      <c r="K300" s="11">
        <v>2424</v>
      </c>
      <c r="O300" s="25" t="s">
        <v>23</v>
      </c>
      <c r="P300" s="5" t="s">
        <v>46</v>
      </c>
      <c r="Q300" s="5" t="s">
        <v>50</v>
      </c>
      <c r="R300" s="6" t="s">
        <v>44</v>
      </c>
      <c r="S300" s="5" t="s">
        <v>635</v>
      </c>
      <c r="T300" s="5" t="s">
        <v>636</v>
      </c>
      <c r="U300" s="5">
        <v>2002</v>
      </c>
      <c r="V300" s="11">
        <v>15</v>
      </c>
      <c r="W300" s="11">
        <v>115</v>
      </c>
      <c r="X300" s="11">
        <v>163</v>
      </c>
      <c r="Y300" s="26">
        <v>253</v>
      </c>
      <c r="Z300" s="10">
        <f t="shared" si="46"/>
        <v>546</v>
      </c>
      <c r="AA300" s="27">
        <f t="shared" si="42"/>
        <v>-47588.273258939465</v>
      </c>
      <c r="AB300" s="10">
        <f t="shared" si="43"/>
        <v>-1556671.022293272</v>
      </c>
      <c r="AC300" s="10">
        <f t="shared" si="44"/>
        <v>-1058715.7760430004</v>
      </c>
      <c r="AD300" s="28">
        <f t="shared" si="45"/>
        <v>-34388.562634751026</v>
      </c>
      <c r="AF300" s="27">
        <f>IF(V300 &lt;&gt; "-", (V300-V$1883)^4, "-")</f>
        <v>1724513.4884991832</v>
      </c>
      <c r="AG300" s="10">
        <f>(W300-W$1883)^4</f>
        <v>180410767.75404146</v>
      </c>
      <c r="AH300" s="10">
        <f>(X300-X$1883)^4</f>
        <v>107904406.27765359</v>
      </c>
      <c r="AI300" s="28">
        <f>(Y300-Y$1883)^4</f>
        <v>1118283.7948576126</v>
      </c>
      <c r="AK300" s="27">
        <f t="shared" si="47"/>
        <v>27.472527472527471</v>
      </c>
      <c r="AL300" s="10">
        <f t="shared" si="48"/>
        <v>210.62271062271063</v>
      </c>
      <c r="AM300" s="10">
        <f t="shared" si="49"/>
        <v>298.53479853479854</v>
      </c>
      <c r="AN300" s="28">
        <f t="shared" si="50"/>
        <v>463.36996336996339</v>
      </c>
      <c r="AP300" s="56">
        <f t="shared" si="51"/>
        <v>1.4173913043478261</v>
      </c>
    </row>
    <row r="301" spans="1:42" ht="15" customHeight="1">
      <c r="A301" s="5" t="s">
        <v>23</v>
      </c>
      <c r="B301" s="5" t="s">
        <v>46</v>
      </c>
      <c r="C301" s="5" t="s">
        <v>50</v>
      </c>
      <c r="D301" s="6" t="s">
        <v>44</v>
      </c>
      <c r="E301" s="5" t="s">
        <v>628</v>
      </c>
      <c r="F301" s="5" t="s">
        <v>629</v>
      </c>
      <c r="G301" s="5">
        <v>2002</v>
      </c>
      <c r="H301" s="11">
        <v>3</v>
      </c>
      <c r="I301" s="11">
        <v>35</v>
      </c>
      <c r="J301" s="11">
        <v>84</v>
      </c>
      <c r="K301" s="11">
        <v>98</v>
      </c>
      <c r="O301" s="25" t="s">
        <v>23</v>
      </c>
      <c r="P301" s="5" t="s">
        <v>46</v>
      </c>
      <c r="Q301" s="5" t="s">
        <v>50</v>
      </c>
      <c r="R301" s="6" t="s">
        <v>44</v>
      </c>
      <c r="S301" s="5" t="s">
        <v>637</v>
      </c>
      <c r="T301" s="5" t="s">
        <v>638</v>
      </c>
      <c r="U301" s="5">
        <v>2002</v>
      </c>
      <c r="V301" s="11">
        <v>6</v>
      </c>
      <c r="W301" s="11">
        <v>26</v>
      </c>
      <c r="X301" s="11">
        <v>52</v>
      </c>
      <c r="Y301" s="26">
        <v>83</v>
      </c>
      <c r="Z301" s="10">
        <f t="shared" si="46"/>
        <v>167</v>
      </c>
      <c r="AA301" s="27">
        <f t="shared" si="42"/>
        <v>-92579.75437308324</v>
      </c>
      <c r="AB301" s="10">
        <f t="shared" si="43"/>
        <v>-8601924.6186764762</v>
      </c>
      <c r="AC301" s="10">
        <f t="shared" si="44"/>
        <v>-9652724.6537700687</v>
      </c>
      <c r="AD301" s="28">
        <f t="shared" si="45"/>
        <v>-8306110.8092928883</v>
      </c>
      <c r="AF301" s="27">
        <f>IF(V301 &lt;&gt; "-", (V301-V$1883)^4, "-")</f>
        <v>4188141.6864615814</v>
      </c>
      <c r="AG301" s="10">
        <f>(W301-W$1883)^4</f>
        <v>1762493442.4950762</v>
      </c>
      <c r="AH301" s="10">
        <f>(X301-X$1883)^4</f>
        <v>2055258993.8105459</v>
      </c>
      <c r="AI301" s="28">
        <f>(Y301-Y$1883)^4</f>
        <v>1682145768.6248643</v>
      </c>
      <c r="AK301" s="27">
        <f t="shared" si="47"/>
        <v>35.928143712574851</v>
      </c>
      <c r="AL301" s="10">
        <f t="shared" si="48"/>
        <v>155.68862275449104</v>
      </c>
      <c r="AM301" s="10">
        <f t="shared" si="49"/>
        <v>311.37724550898207</v>
      </c>
      <c r="AN301" s="28">
        <f t="shared" si="50"/>
        <v>497.00598802395206</v>
      </c>
      <c r="AP301" s="56">
        <f t="shared" si="51"/>
        <v>2</v>
      </c>
    </row>
    <row r="302" spans="1:42" ht="15" customHeight="1">
      <c r="A302" s="5" t="s">
        <v>23</v>
      </c>
      <c r="B302" s="5" t="s">
        <v>46</v>
      </c>
      <c r="C302" s="5" t="s">
        <v>50</v>
      </c>
      <c r="D302" s="6" t="s">
        <v>44</v>
      </c>
      <c r="E302" s="5" t="s">
        <v>630</v>
      </c>
      <c r="F302" s="5" t="s">
        <v>631</v>
      </c>
      <c r="G302" s="5">
        <v>2002</v>
      </c>
      <c r="H302" s="11">
        <v>13</v>
      </c>
      <c r="I302" s="11">
        <v>137</v>
      </c>
      <c r="J302" s="11">
        <v>207</v>
      </c>
      <c r="K302" s="11">
        <v>281</v>
      </c>
      <c r="O302" s="25" t="s">
        <v>23</v>
      </c>
      <c r="P302" s="5" t="s">
        <v>46</v>
      </c>
      <c r="Q302" s="5" t="s">
        <v>50</v>
      </c>
      <c r="R302" s="6" t="s">
        <v>44</v>
      </c>
      <c r="S302" s="5" t="s">
        <v>639</v>
      </c>
      <c r="T302" s="5" t="s">
        <v>640</v>
      </c>
      <c r="U302" s="5">
        <v>2002</v>
      </c>
      <c r="V302" s="11">
        <v>90</v>
      </c>
      <c r="W302" s="11">
        <v>365</v>
      </c>
      <c r="X302" s="11">
        <v>373</v>
      </c>
      <c r="Y302" s="26">
        <v>408</v>
      </c>
      <c r="Z302" s="10">
        <f t="shared" si="46"/>
        <v>1236</v>
      </c>
      <c r="AA302" s="27">
        <f t="shared" ref="AA302:AA365" si="52">IF(V302 &lt;&gt; "-", (V302-V$1883)^3, "-")</f>
        <v>58238.706584716929</v>
      </c>
      <c r="AB302" s="10">
        <f t="shared" ref="AB302:AB365" si="53">IF(W302 &lt;&gt; "-", (W302-W$1883)^3, "-")</f>
        <v>2411751.4158468032</v>
      </c>
      <c r="AC302" s="10">
        <f t="shared" ref="AC302:AC365" si="54">IF(X302 &lt;&gt; "-", (X302-X$1883)^3, "-")</f>
        <v>1262510.3099929404</v>
      </c>
      <c r="AD302" s="28">
        <f t="shared" ref="AD302:AD365" si="55">IF(Y302 &lt;&gt; "-", (Y302-Y$1883)^3, "-")</f>
        <v>1837407.6183822558</v>
      </c>
      <c r="AF302" s="27">
        <f>IF(V302 &lt;&gt; "-", (V302-V$1883)^4, "-")</f>
        <v>2257436.9445477235</v>
      </c>
      <c r="AG302" s="10">
        <f>(W302-W$1883)^4</f>
        <v>323427335.46831697</v>
      </c>
      <c r="AH302" s="10">
        <f>(X302-X$1883)^4</f>
        <v>136452001.75262669</v>
      </c>
      <c r="AI302" s="28">
        <f>(Y302-Y$1883)^4</f>
        <v>225047408.88449189</v>
      </c>
      <c r="AK302" s="27">
        <f t="shared" si="47"/>
        <v>72.815533980582515</v>
      </c>
      <c r="AL302" s="10">
        <f t="shared" si="48"/>
        <v>295.3074433656958</v>
      </c>
      <c r="AM302" s="10">
        <f t="shared" si="49"/>
        <v>301.7799352750809</v>
      </c>
      <c r="AN302" s="28">
        <f t="shared" si="50"/>
        <v>330.09708737864082</v>
      </c>
      <c r="AP302" s="56">
        <f t="shared" si="51"/>
        <v>1.021917808219178</v>
      </c>
    </row>
    <row r="303" spans="1:42" ht="15" customHeight="1">
      <c r="A303" s="5" t="s">
        <v>23</v>
      </c>
      <c r="B303" s="5" t="s">
        <v>46</v>
      </c>
      <c r="C303" s="5" t="s">
        <v>50</v>
      </c>
      <c r="D303" s="6" t="s">
        <v>44</v>
      </c>
      <c r="E303" s="5" t="s">
        <v>632</v>
      </c>
      <c r="F303" s="5" t="s">
        <v>633</v>
      </c>
      <c r="G303" s="5">
        <v>2002</v>
      </c>
      <c r="H303" s="11">
        <v>3</v>
      </c>
      <c r="I303" s="11">
        <v>24</v>
      </c>
      <c r="J303" s="11">
        <v>47</v>
      </c>
      <c r="K303" s="11">
        <v>107</v>
      </c>
      <c r="O303" s="25" t="s">
        <v>23</v>
      </c>
      <c r="P303" s="5" t="s">
        <v>46</v>
      </c>
      <c r="Q303" s="5" t="s">
        <v>50</v>
      </c>
      <c r="R303" s="6" t="s">
        <v>44</v>
      </c>
      <c r="S303" s="5" t="s">
        <v>641</v>
      </c>
      <c r="T303" s="5" t="s">
        <v>642</v>
      </c>
      <c r="U303" s="5">
        <v>2002</v>
      </c>
      <c r="V303" s="11">
        <v>17</v>
      </c>
      <c r="W303" s="11">
        <v>134</v>
      </c>
      <c r="X303" s="11">
        <v>197</v>
      </c>
      <c r="Y303" s="26">
        <v>179</v>
      </c>
      <c r="Z303" s="10">
        <f t="shared" si="46"/>
        <v>527</v>
      </c>
      <c r="AA303" s="27">
        <f t="shared" si="52"/>
        <v>-40135.887717335972</v>
      </c>
      <c r="AB303" s="10">
        <f t="shared" si="53"/>
        <v>-909719.24095833185</v>
      </c>
      <c r="AC303" s="10">
        <f t="shared" si="54"/>
        <v>-313324.77885510586</v>
      </c>
      <c r="AD303" s="28">
        <f t="shared" si="55"/>
        <v>-1208598.3535126122</v>
      </c>
      <c r="AF303" s="27">
        <f>IF(V303 &lt;&gt; "-", (V303-V$1883)^4, "-")</f>
        <v>1374180.6558359363</v>
      </c>
      <c r="AG303" s="10">
        <f>(W303-W$1883)^4</f>
        <v>88147467.705889136</v>
      </c>
      <c r="AH303" s="10">
        <f>(X303-X$1883)^4</f>
        <v>21281046.912399396</v>
      </c>
      <c r="AI303" s="28">
        <f>(Y303-Y$1883)^4</f>
        <v>128738762.75575483</v>
      </c>
      <c r="AK303" s="27">
        <f t="shared" si="47"/>
        <v>32.258064516129032</v>
      </c>
      <c r="AL303" s="10">
        <f t="shared" si="48"/>
        <v>254.26944971537003</v>
      </c>
      <c r="AM303" s="10">
        <f t="shared" si="49"/>
        <v>373.81404174573055</v>
      </c>
      <c r="AN303" s="28">
        <f t="shared" si="50"/>
        <v>339.65844402277042</v>
      </c>
      <c r="AP303" s="56">
        <f t="shared" si="51"/>
        <v>1.4701492537313432</v>
      </c>
    </row>
    <row r="304" spans="1:42" ht="15" customHeight="1">
      <c r="A304" s="5" t="s">
        <v>23</v>
      </c>
      <c r="B304" s="5" t="s">
        <v>46</v>
      </c>
      <c r="C304" s="5" t="s">
        <v>50</v>
      </c>
      <c r="D304" s="6" t="s">
        <v>44</v>
      </c>
      <c r="E304" s="5" t="s">
        <v>635</v>
      </c>
      <c r="F304" s="5" t="s">
        <v>636</v>
      </c>
      <c r="G304" s="5">
        <v>2002</v>
      </c>
      <c r="H304" s="11">
        <v>15</v>
      </c>
      <c r="I304" s="11">
        <v>115</v>
      </c>
      <c r="J304" s="11">
        <v>163</v>
      </c>
      <c r="K304" s="11">
        <v>253</v>
      </c>
      <c r="O304" s="25" t="s">
        <v>23</v>
      </c>
      <c r="P304" s="5" t="s">
        <v>46</v>
      </c>
      <c r="Q304" s="5" t="s">
        <v>50</v>
      </c>
      <c r="R304" s="6" t="s">
        <v>44</v>
      </c>
      <c r="S304" s="5" t="s">
        <v>643</v>
      </c>
      <c r="T304" s="5" t="s">
        <v>644</v>
      </c>
      <c r="U304" s="5">
        <v>2002</v>
      </c>
      <c r="V304" s="11">
        <v>7</v>
      </c>
      <c r="W304" s="11">
        <v>33</v>
      </c>
      <c r="X304" s="11">
        <v>92</v>
      </c>
      <c r="Y304" s="26">
        <v>119</v>
      </c>
      <c r="Z304" s="10">
        <f t="shared" si="46"/>
        <v>251</v>
      </c>
      <c r="AA304" s="27">
        <f t="shared" si="52"/>
        <v>-86574.984053174077</v>
      </c>
      <c r="AB304" s="10">
        <f t="shared" si="53"/>
        <v>-7750077.9393538814</v>
      </c>
      <c r="AC304" s="10">
        <f t="shared" si="54"/>
        <v>-5170545.3581035454</v>
      </c>
      <c r="AD304" s="28">
        <f t="shared" si="55"/>
        <v>-4617340.117661614</v>
      </c>
      <c r="AF304" s="27">
        <f>IF(V304 &lt;&gt; "-", (V304-V$1883)^4, "-")</f>
        <v>3829921.6860142983</v>
      </c>
      <c r="AG304" s="10">
        <f>(W304-W$1883)^4</f>
        <v>1533703563.8199458</v>
      </c>
      <c r="AH304" s="10">
        <f>(X304-X$1883)^4</f>
        <v>894091164.27171624</v>
      </c>
      <c r="AI304" s="28">
        <f>(Y304-Y$1883)^4</f>
        <v>768875144.58241725</v>
      </c>
      <c r="AK304" s="27">
        <f t="shared" si="47"/>
        <v>27.888446215139442</v>
      </c>
      <c r="AL304" s="10">
        <f t="shared" si="48"/>
        <v>131.47410358565736</v>
      </c>
      <c r="AM304" s="10">
        <f t="shared" si="49"/>
        <v>366.53386454183266</v>
      </c>
      <c r="AN304" s="28">
        <f t="shared" si="50"/>
        <v>474.10358565737056</v>
      </c>
      <c r="AP304" s="56">
        <f t="shared" si="51"/>
        <v>2.7878787878787881</v>
      </c>
    </row>
    <row r="305" spans="1:42" ht="15" customHeight="1">
      <c r="A305" s="5" t="s">
        <v>23</v>
      </c>
      <c r="B305" s="5" t="s">
        <v>46</v>
      </c>
      <c r="C305" s="5" t="s">
        <v>50</v>
      </c>
      <c r="D305" s="6" t="s">
        <v>44</v>
      </c>
      <c r="E305" s="5" t="s">
        <v>637</v>
      </c>
      <c r="F305" s="5" t="s">
        <v>638</v>
      </c>
      <c r="G305" s="5">
        <v>2002</v>
      </c>
      <c r="H305" s="11">
        <v>6</v>
      </c>
      <c r="I305" s="11">
        <v>26</v>
      </c>
      <c r="J305" s="11">
        <v>52</v>
      </c>
      <c r="K305" s="11">
        <v>83</v>
      </c>
      <c r="O305" s="25" t="s">
        <v>23</v>
      </c>
      <c r="P305" s="5" t="s">
        <v>46</v>
      </c>
      <c r="Q305" s="5" t="s">
        <v>50</v>
      </c>
      <c r="R305" s="6" t="s">
        <v>44</v>
      </c>
      <c r="S305" s="5" t="s">
        <v>645</v>
      </c>
      <c r="T305" s="5" t="s">
        <v>646</v>
      </c>
      <c r="U305" s="5">
        <v>2002</v>
      </c>
      <c r="V305" s="11">
        <v>40</v>
      </c>
      <c r="W305" s="11">
        <v>110</v>
      </c>
      <c r="X305" s="11">
        <v>112</v>
      </c>
      <c r="Y305" s="26">
        <v>200</v>
      </c>
      <c r="Z305" s="10">
        <f t="shared" si="46"/>
        <v>462</v>
      </c>
      <c r="AA305" s="27">
        <f t="shared" si="52"/>
        <v>-1419.3535013565759</v>
      </c>
      <c r="AB305" s="10">
        <f t="shared" si="53"/>
        <v>-1766963.7788588244</v>
      </c>
      <c r="AC305" s="10">
        <f t="shared" si="54"/>
        <v>-3575968.0312063368</v>
      </c>
      <c r="AD305" s="28">
        <f t="shared" si="55"/>
        <v>-625444.5086224773</v>
      </c>
      <c r="AF305" s="27">
        <f>IF(V305 &lt;&gt; "-", (V305-V$1883)^4, "-")</f>
        <v>15950.982231859709</v>
      </c>
      <c r="AG305" s="10">
        <f>(W305-W$1883)^4</f>
        <v>213617516.95459488</v>
      </c>
      <c r="AH305" s="10">
        <f>(X305-X$1883)^4</f>
        <v>546837350.12570345</v>
      </c>
      <c r="AI305" s="28">
        <f>(Y305-Y$1883)^4</f>
        <v>53487427.609454304</v>
      </c>
      <c r="AK305" s="27">
        <f t="shared" si="47"/>
        <v>86.580086580086572</v>
      </c>
      <c r="AL305" s="10">
        <f t="shared" si="48"/>
        <v>238.09523809523807</v>
      </c>
      <c r="AM305" s="10">
        <f t="shared" si="49"/>
        <v>242.42424242424244</v>
      </c>
      <c r="AN305" s="28">
        <f t="shared" si="50"/>
        <v>432.90043290043292</v>
      </c>
      <c r="AP305" s="56">
        <f t="shared" si="51"/>
        <v>1.0181818181818183</v>
      </c>
    </row>
    <row r="306" spans="1:42" ht="15" customHeight="1">
      <c r="A306" s="5" t="s">
        <v>23</v>
      </c>
      <c r="B306" s="5" t="s">
        <v>46</v>
      </c>
      <c r="C306" s="5" t="s">
        <v>50</v>
      </c>
      <c r="D306" s="6" t="s">
        <v>44</v>
      </c>
      <c r="E306" s="5" t="s">
        <v>639</v>
      </c>
      <c r="F306" s="5" t="s">
        <v>640</v>
      </c>
      <c r="G306" s="5">
        <v>2002</v>
      </c>
      <c r="H306" s="11">
        <v>90</v>
      </c>
      <c r="I306" s="11">
        <v>365</v>
      </c>
      <c r="J306" s="11">
        <v>373</v>
      </c>
      <c r="K306" s="11">
        <v>408</v>
      </c>
      <c r="O306" s="25" t="s">
        <v>23</v>
      </c>
      <c r="P306" s="5" t="s">
        <v>46</v>
      </c>
      <c r="Q306" s="5" t="s">
        <v>50</v>
      </c>
      <c r="R306" s="6" t="s">
        <v>44</v>
      </c>
      <c r="S306" s="5" t="s">
        <v>647</v>
      </c>
      <c r="T306" s="5" t="s">
        <v>648</v>
      </c>
      <c r="U306" s="5">
        <v>2002</v>
      </c>
      <c r="V306" s="11">
        <v>18</v>
      </c>
      <c r="W306" s="11">
        <v>133</v>
      </c>
      <c r="X306" s="11">
        <v>206</v>
      </c>
      <c r="Y306" s="26">
        <v>233</v>
      </c>
      <c r="Z306" s="10">
        <f t="shared" si="46"/>
        <v>590</v>
      </c>
      <c r="AA306" s="27">
        <f t="shared" si="52"/>
        <v>-36720.838770077491</v>
      </c>
      <c r="AB306" s="10">
        <f t="shared" si="53"/>
        <v>-938176.99154382246</v>
      </c>
      <c r="AC306" s="10">
        <f t="shared" si="54"/>
        <v>-204545.62074842307</v>
      </c>
      <c r="AD306" s="28">
        <f t="shared" si="55"/>
        <v>-144860.7998124726</v>
      </c>
      <c r="AF306" s="27">
        <f>IF(V306 &lt;&gt; "-", (V306-V$1883)^4, "-")</f>
        <v>1220534.679266341</v>
      </c>
      <c r="AG306" s="10">
        <f>(W306-W$1883)^4</f>
        <v>91843065.380405724</v>
      </c>
      <c r="AH306" s="10">
        <f>(X306-X$1883)^4</f>
        <v>12051846.209514977</v>
      </c>
      <c r="AI306" s="28">
        <f>(Y306-Y$1883)^4</f>
        <v>7607953.3033300862</v>
      </c>
      <c r="AK306" s="27">
        <f t="shared" si="47"/>
        <v>30.508474576271187</v>
      </c>
      <c r="AL306" s="10">
        <f t="shared" si="48"/>
        <v>225.42372881355931</v>
      </c>
      <c r="AM306" s="10">
        <f t="shared" si="49"/>
        <v>349.15254237288133</v>
      </c>
      <c r="AN306" s="28">
        <f t="shared" si="50"/>
        <v>394.91525423728814</v>
      </c>
      <c r="AP306" s="56">
        <f t="shared" si="51"/>
        <v>1.5488721804511278</v>
      </c>
    </row>
    <row r="307" spans="1:42" ht="15" customHeight="1">
      <c r="A307" s="5" t="s">
        <v>23</v>
      </c>
      <c r="B307" s="5" t="s">
        <v>46</v>
      </c>
      <c r="C307" s="5" t="s">
        <v>50</v>
      </c>
      <c r="D307" s="6" t="s">
        <v>44</v>
      </c>
      <c r="E307" s="5" t="s">
        <v>641</v>
      </c>
      <c r="F307" s="5" t="s">
        <v>642</v>
      </c>
      <c r="G307" s="5">
        <v>2002</v>
      </c>
      <c r="H307" s="11">
        <v>17</v>
      </c>
      <c r="I307" s="11">
        <v>134</v>
      </c>
      <c r="J307" s="11">
        <v>197</v>
      </c>
      <c r="K307" s="11">
        <v>179</v>
      </c>
      <c r="O307" s="25" t="s">
        <v>23</v>
      </c>
      <c r="P307" s="5" t="s">
        <v>46</v>
      </c>
      <c r="Q307" s="5" t="s">
        <v>50</v>
      </c>
      <c r="R307" s="6" t="s">
        <v>44</v>
      </c>
      <c r="S307" s="5" t="s">
        <v>649</v>
      </c>
      <c r="T307" s="5" t="s">
        <v>650</v>
      </c>
      <c r="U307" s="5">
        <v>2002</v>
      </c>
      <c r="V307" s="11">
        <v>11</v>
      </c>
      <c r="W307" s="11">
        <v>106</v>
      </c>
      <c r="X307" s="11">
        <v>181</v>
      </c>
      <c r="Y307" s="26">
        <v>210</v>
      </c>
      <c r="Z307" s="10">
        <f t="shared" si="46"/>
        <v>508</v>
      </c>
      <c r="AA307" s="27">
        <f t="shared" si="52"/>
        <v>-65150.194930492646</v>
      </c>
      <c r="AB307" s="10">
        <f t="shared" si="53"/>
        <v>-1948218.6704492266</v>
      </c>
      <c r="AC307" s="10">
        <f t="shared" si="54"/>
        <v>-591014.05580122676</v>
      </c>
      <c r="AD307" s="28">
        <f t="shared" si="55"/>
        <v>-430694.92904176936</v>
      </c>
      <c r="AF307" s="27">
        <f>IF(V307 &lt;&gt; "-", (V307-V$1883)^4, "-")</f>
        <v>2621526.7440798022</v>
      </c>
      <c r="AG307" s="10">
        <f>(W307-W$1883)^4</f>
        <v>243323245.95784393</v>
      </c>
      <c r="AH307" s="10">
        <f>(X307-X$1883)^4</f>
        <v>49597952.251094215</v>
      </c>
      <c r="AI307" s="28">
        <f>(Y307-Y$1883)^4</f>
        <v>32525676.979846444</v>
      </c>
      <c r="AK307" s="27">
        <f t="shared" si="47"/>
        <v>21.653543307086615</v>
      </c>
      <c r="AL307" s="10">
        <f t="shared" si="48"/>
        <v>208.66141732283464</v>
      </c>
      <c r="AM307" s="10">
        <f t="shared" si="49"/>
        <v>356.29921259842519</v>
      </c>
      <c r="AN307" s="28">
        <f t="shared" si="50"/>
        <v>413.38582677165351</v>
      </c>
      <c r="AP307" s="56">
        <f t="shared" si="51"/>
        <v>1.7075471698113207</v>
      </c>
    </row>
    <row r="308" spans="1:42" ht="15" customHeight="1">
      <c r="A308" s="5" t="s">
        <v>23</v>
      </c>
      <c r="B308" s="5" t="s">
        <v>46</v>
      </c>
      <c r="C308" s="5" t="s">
        <v>50</v>
      </c>
      <c r="D308" s="6" t="s">
        <v>44</v>
      </c>
      <c r="E308" s="5" t="s">
        <v>643</v>
      </c>
      <c r="F308" s="5" t="s">
        <v>644</v>
      </c>
      <c r="G308" s="5">
        <v>2002</v>
      </c>
      <c r="H308" s="11">
        <v>7</v>
      </c>
      <c r="I308" s="11">
        <v>33</v>
      </c>
      <c r="J308" s="11">
        <v>92</v>
      </c>
      <c r="K308" s="11">
        <v>119</v>
      </c>
      <c r="O308" s="25" t="s">
        <v>23</v>
      </c>
      <c r="P308" s="5" t="s">
        <v>46</v>
      </c>
      <c r="Q308" s="5" t="s">
        <v>50</v>
      </c>
      <c r="R308" s="6" t="s">
        <v>44</v>
      </c>
      <c r="S308" s="5" t="s">
        <v>651</v>
      </c>
      <c r="T308" s="5" t="s">
        <v>652</v>
      </c>
      <c r="U308" s="5">
        <v>2002</v>
      </c>
      <c r="V308" s="11">
        <v>17</v>
      </c>
      <c r="W308" s="11">
        <v>127</v>
      </c>
      <c r="X308" s="11">
        <v>169</v>
      </c>
      <c r="Y308" s="26">
        <v>253</v>
      </c>
      <c r="Z308" s="10">
        <f t="shared" si="46"/>
        <v>566</v>
      </c>
      <c r="AA308" s="27">
        <f t="shared" si="52"/>
        <v>-40135.887717335972</v>
      </c>
      <c r="AB308" s="10">
        <f t="shared" si="53"/>
        <v>-1121468.2957843854</v>
      </c>
      <c r="AC308" s="10">
        <f t="shared" si="54"/>
        <v>-882528.46337291261</v>
      </c>
      <c r="AD308" s="28">
        <f t="shared" si="55"/>
        <v>-34388.562634751026</v>
      </c>
      <c r="AF308" s="27">
        <f>IF(V308 &lt;&gt; "-", (V308-V$1883)^4, "-")</f>
        <v>1374180.6558359363</v>
      </c>
      <c r="AG308" s="10">
        <f>(W308-W$1883)^4</f>
        <v>116515222.08299237</v>
      </c>
      <c r="AH308" s="10">
        <f>(X308-X$1883)^4</f>
        <v>84652208.883174971</v>
      </c>
      <c r="AI308" s="28">
        <f>(Y308-Y$1883)^4</f>
        <v>1118283.7948576126</v>
      </c>
      <c r="AK308" s="27">
        <f t="shared" si="47"/>
        <v>30.035335689045933</v>
      </c>
      <c r="AL308" s="10">
        <f t="shared" si="48"/>
        <v>224.38162544169612</v>
      </c>
      <c r="AM308" s="10">
        <f t="shared" si="49"/>
        <v>298.58657243816253</v>
      </c>
      <c r="AN308" s="28">
        <f t="shared" si="50"/>
        <v>446.99646643109543</v>
      </c>
      <c r="AP308" s="56">
        <f t="shared" si="51"/>
        <v>1.3307086614173227</v>
      </c>
    </row>
    <row r="309" spans="1:42" ht="15" customHeight="1">
      <c r="A309" s="5" t="s">
        <v>23</v>
      </c>
      <c r="B309" s="5" t="s">
        <v>46</v>
      </c>
      <c r="C309" s="5" t="s">
        <v>50</v>
      </c>
      <c r="D309" s="6" t="s">
        <v>44</v>
      </c>
      <c r="E309" s="5" t="s">
        <v>645</v>
      </c>
      <c r="F309" s="5" t="s">
        <v>646</v>
      </c>
      <c r="G309" s="5">
        <v>2002</v>
      </c>
      <c r="H309" s="11">
        <v>40</v>
      </c>
      <c r="I309" s="11">
        <v>110</v>
      </c>
      <c r="J309" s="11">
        <v>112</v>
      </c>
      <c r="K309" s="11">
        <v>200</v>
      </c>
      <c r="O309" s="25" t="s">
        <v>23</v>
      </c>
      <c r="P309" s="5" t="s">
        <v>46</v>
      </c>
      <c r="Q309" s="5" t="s">
        <v>29</v>
      </c>
      <c r="R309" s="6" t="s">
        <v>44</v>
      </c>
      <c r="S309" s="5" t="s">
        <v>653</v>
      </c>
      <c r="T309" s="5" t="s">
        <v>503</v>
      </c>
      <c r="U309" s="5">
        <v>2002</v>
      </c>
      <c r="V309" s="11">
        <v>59</v>
      </c>
      <c r="W309" s="11">
        <v>257</v>
      </c>
      <c r="X309" s="11">
        <v>438</v>
      </c>
      <c r="Y309" s="26">
        <v>557</v>
      </c>
      <c r="Z309" s="10">
        <f t="shared" si="46"/>
        <v>1311</v>
      </c>
      <c r="AA309" s="27">
        <f t="shared" si="52"/>
        <v>467.61335368078244</v>
      </c>
      <c r="AB309" s="10">
        <f t="shared" si="53"/>
        <v>17789.302541265337</v>
      </c>
      <c r="AC309" s="10">
        <f t="shared" si="54"/>
        <v>5184895.2702988544</v>
      </c>
      <c r="AD309" s="28">
        <f t="shared" si="55"/>
        <v>20008660.897923224</v>
      </c>
      <c r="AF309" s="27">
        <f>IF(V309 &lt;&gt; "-", (V309-V$1883)^4, "-")</f>
        <v>3629.5201053606938</v>
      </c>
      <c r="AG309" s="10">
        <f>(W309-W$1883)^4</f>
        <v>464385.40456251526</v>
      </c>
      <c r="AH309" s="10">
        <f>(X309-X$1883)^4</f>
        <v>897401211.15559542</v>
      </c>
      <c r="AI309" s="28">
        <f>(Y309-Y$1883)^4</f>
        <v>5431970031.9229279</v>
      </c>
      <c r="AK309" s="27">
        <f t="shared" si="47"/>
        <v>45.00381388253242</v>
      </c>
      <c r="AL309" s="10">
        <f t="shared" si="48"/>
        <v>196.03356216628529</v>
      </c>
      <c r="AM309" s="10">
        <f t="shared" si="49"/>
        <v>334.0961098398169</v>
      </c>
      <c r="AN309" s="28">
        <f t="shared" si="50"/>
        <v>424.8665141113654</v>
      </c>
      <c r="AP309" s="56">
        <f t="shared" si="51"/>
        <v>1.7042801556420231</v>
      </c>
    </row>
    <row r="310" spans="1:42" ht="15" customHeight="1">
      <c r="A310" s="5" t="s">
        <v>23</v>
      </c>
      <c r="B310" s="5" t="s">
        <v>46</v>
      </c>
      <c r="C310" s="5" t="s">
        <v>50</v>
      </c>
      <c r="D310" s="6" t="s">
        <v>44</v>
      </c>
      <c r="E310" s="5" t="s">
        <v>647</v>
      </c>
      <c r="F310" s="5" t="s">
        <v>648</v>
      </c>
      <c r="G310" s="5">
        <v>2002</v>
      </c>
      <c r="H310" s="11">
        <v>18</v>
      </c>
      <c r="I310" s="11">
        <v>133</v>
      </c>
      <c r="J310" s="11">
        <v>206</v>
      </c>
      <c r="K310" s="11">
        <v>233</v>
      </c>
      <c r="O310" s="25" t="s">
        <v>23</v>
      </c>
      <c r="P310" s="5" t="s">
        <v>46</v>
      </c>
      <c r="Q310" s="5" t="s">
        <v>29</v>
      </c>
      <c r="R310" s="6" t="s">
        <v>44</v>
      </c>
      <c r="S310" s="5" t="s">
        <v>654</v>
      </c>
      <c r="T310" s="5" t="s">
        <v>655</v>
      </c>
      <c r="U310" s="5">
        <v>2002</v>
      </c>
      <c r="V310" s="11">
        <v>7</v>
      </c>
      <c r="W310" s="11">
        <v>42</v>
      </c>
      <c r="X310" s="11">
        <v>127</v>
      </c>
      <c r="Y310" s="26">
        <v>205</v>
      </c>
      <c r="Z310" s="10">
        <f t="shared" si="46"/>
        <v>381</v>
      </c>
      <c r="AA310" s="27">
        <f t="shared" si="52"/>
        <v>-86574.984053174077</v>
      </c>
      <c r="AB310" s="10">
        <f t="shared" si="53"/>
        <v>-6740049.2398623861</v>
      </c>
      <c r="AC310" s="10">
        <f t="shared" si="54"/>
        <v>-2623509.1764429552</v>
      </c>
      <c r="AD310" s="28">
        <f t="shared" si="55"/>
        <v>-522030.7891942336</v>
      </c>
      <c r="AF310" s="27">
        <f>IF(V310 &lt;&gt; "-", (V310-V$1883)^4, "-")</f>
        <v>3829921.6860142983</v>
      </c>
      <c r="AG310" s="10">
        <f>(W310-W$1883)^4</f>
        <v>1273163244.8596156</v>
      </c>
      <c r="AH310" s="10">
        <f>(X310-X$1883)^4</f>
        <v>361834619.49797988</v>
      </c>
      <c r="AI310" s="28">
        <f>(Y310-Y$1883)^4</f>
        <v>42033429.396746837</v>
      </c>
      <c r="AK310" s="27">
        <f t="shared" si="47"/>
        <v>18.372703412073491</v>
      </c>
      <c r="AL310" s="10">
        <f t="shared" si="48"/>
        <v>110.23622047244095</v>
      </c>
      <c r="AM310" s="10">
        <f t="shared" si="49"/>
        <v>333.33333333333331</v>
      </c>
      <c r="AN310" s="28">
        <f t="shared" si="50"/>
        <v>538.05774278215222</v>
      </c>
      <c r="AP310" s="56">
        <f t="shared" si="51"/>
        <v>3.0238095238095237</v>
      </c>
    </row>
    <row r="311" spans="1:42" ht="15" customHeight="1">
      <c r="A311" s="5" t="s">
        <v>23</v>
      </c>
      <c r="B311" s="5" t="s">
        <v>46</v>
      </c>
      <c r="C311" s="5" t="s">
        <v>50</v>
      </c>
      <c r="D311" s="6" t="s">
        <v>44</v>
      </c>
      <c r="E311" s="5" t="s">
        <v>649</v>
      </c>
      <c r="F311" s="5" t="s">
        <v>650</v>
      </c>
      <c r="G311" s="5">
        <v>2002</v>
      </c>
      <c r="H311" s="11">
        <v>11</v>
      </c>
      <c r="I311" s="11">
        <v>106</v>
      </c>
      <c r="J311" s="11">
        <v>181</v>
      </c>
      <c r="K311" s="11">
        <v>210</v>
      </c>
      <c r="O311" s="25" t="s">
        <v>23</v>
      </c>
      <c r="P311" s="5" t="s">
        <v>46</v>
      </c>
      <c r="Q311" s="5" t="s">
        <v>29</v>
      </c>
      <c r="R311" s="6" t="s">
        <v>44</v>
      </c>
      <c r="S311" s="5" t="s">
        <v>656</v>
      </c>
      <c r="T311" s="5" t="s">
        <v>657</v>
      </c>
      <c r="U311" s="5">
        <v>2002</v>
      </c>
      <c r="V311" s="11">
        <v>79</v>
      </c>
      <c r="W311" s="11">
        <v>390</v>
      </c>
      <c r="X311" s="11">
        <v>905</v>
      </c>
      <c r="Y311" s="26">
        <v>1244</v>
      </c>
      <c r="Z311" s="10">
        <f t="shared" si="46"/>
        <v>2618</v>
      </c>
      <c r="AA311" s="27">
        <f t="shared" si="52"/>
        <v>21396.500132468915</v>
      </c>
      <c r="AB311" s="10">
        <f t="shared" si="53"/>
        <v>4027629.2548420546</v>
      </c>
      <c r="AC311" s="10">
        <f t="shared" si="54"/>
        <v>262242206.71496588</v>
      </c>
      <c r="AD311" s="28">
        <f t="shared" si="55"/>
        <v>880542740.06426764</v>
      </c>
      <c r="AF311" s="27">
        <f>IF(V311 &lt;&gt; "-", (V311-V$1883)^4, "-")</f>
        <v>594005.30140605755</v>
      </c>
      <c r="AG311" s="10">
        <f>(W311-W$1883)^4</f>
        <v>640814970.37369752</v>
      </c>
      <c r="AH311" s="10">
        <f>(X311-X$1883)^4</f>
        <v>167855968295.51007</v>
      </c>
      <c r="AI311" s="28">
        <f>(Y311-Y$1883)^4</f>
        <v>843983431588.07117</v>
      </c>
      <c r="AK311" s="27">
        <f t="shared" si="47"/>
        <v>30.175706646294881</v>
      </c>
      <c r="AL311" s="10">
        <f t="shared" si="48"/>
        <v>148.96867838044309</v>
      </c>
      <c r="AM311" s="10">
        <f t="shared" si="49"/>
        <v>345.68372803666921</v>
      </c>
      <c r="AN311" s="28">
        <f t="shared" si="50"/>
        <v>475.17188693659284</v>
      </c>
      <c r="AP311" s="56">
        <f t="shared" si="51"/>
        <v>2.3205128205128203</v>
      </c>
    </row>
    <row r="312" spans="1:42" ht="15" customHeight="1">
      <c r="A312" s="5" t="s">
        <v>23</v>
      </c>
      <c r="B312" s="5" t="s">
        <v>46</v>
      </c>
      <c r="C312" s="5" t="s">
        <v>50</v>
      </c>
      <c r="D312" s="6" t="s">
        <v>44</v>
      </c>
      <c r="E312" s="5" t="s">
        <v>651</v>
      </c>
      <c r="F312" s="5" t="s">
        <v>652</v>
      </c>
      <c r="G312" s="5">
        <v>2002</v>
      </c>
      <c r="H312" s="11">
        <v>17</v>
      </c>
      <c r="I312" s="11">
        <v>127</v>
      </c>
      <c r="J312" s="11">
        <v>169</v>
      </c>
      <c r="K312" s="11">
        <v>253</v>
      </c>
      <c r="O312" s="25" t="s">
        <v>23</v>
      </c>
      <c r="P312" s="5" t="s">
        <v>46</v>
      </c>
      <c r="Q312" s="5" t="s">
        <v>29</v>
      </c>
      <c r="R312" s="6" t="s">
        <v>44</v>
      </c>
      <c r="S312" s="5" t="s">
        <v>658</v>
      </c>
      <c r="T312" s="5" t="s">
        <v>659</v>
      </c>
      <c r="U312" s="5">
        <v>2002</v>
      </c>
      <c r="V312" s="11">
        <v>4</v>
      </c>
      <c r="W312" s="11">
        <v>71</v>
      </c>
      <c r="X312" s="11">
        <v>137</v>
      </c>
      <c r="Y312" s="26">
        <v>213</v>
      </c>
      <c r="Z312" s="10">
        <f t="shared" si="46"/>
        <v>425</v>
      </c>
      <c r="AA312" s="27">
        <f t="shared" si="52"/>
        <v>-105409.58265998808</v>
      </c>
      <c r="AB312" s="10">
        <f t="shared" si="53"/>
        <v>-4087959.9955128971</v>
      </c>
      <c r="AC312" s="10">
        <f t="shared" si="54"/>
        <v>-2093226.6734623781</v>
      </c>
      <c r="AD312" s="28">
        <f t="shared" si="55"/>
        <v>-381378.78540266491</v>
      </c>
      <c r="AF312" s="27">
        <f>IF(V312 &lt;&gt; "-", (V312-V$1883)^4, "-")</f>
        <v>4979359.2233520132</v>
      </c>
      <c r="AG312" s="10">
        <f>(W312-W$1883)^4</f>
        <v>653645360.41333997</v>
      </c>
      <c r="AH312" s="10">
        <f>(X312-X$1883)^4</f>
        <v>267765742.67817101</v>
      </c>
      <c r="AI312" s="28">
        <f>(Y312-Y$1883)^4</f>
        <v>27657231.722519115</v>
      </c>
      <c r="AK312" s="27">
        <f t="shared" si="47"/>
        <v>9.4117647058823515</v>
      </c>
      <c r="AL312" s="10">
        <f t="shared" si="48"/>
        <v>167.05882352941177</v>
      </c>
      <c r="AM312" s="10">
        <f t="shared" si="49"/>
        <v>322.35294117647055</v>
      </c>
      <c r="AN312" s="28">
        <f t="shared" si="50"/>
        <v>501.17647058823536</v>
      </c>
      <c r="AP312" s="56">
        <f t="shared" si="51"/>
        <v>1.929577464788732</v>
      </c>
    </row>
    <row r="313" spans="1:42" ht="15" customHeight="1">
      <c r="A313" s="5" t="s">
        <v>23</v>
      </c>
      <c r="B313" s="5" t="s">
        <v>46</v>
      </c>
      <c r="C313" s="5" t="s">
        <v>29</v>
      </c>
      <c r="D313" s="6" t="s">
        <v>44</v>
      </c>
      <c r="E313" s="6" t="s">
        <v>26</v>
      </c>
      <c r="F313" s="5" t="s">
        <v>660</v>
      </c>
      <c r="G313" s="5">
        <v>2002</v>
      </c>
      <c r="H313" s="11">
        <v>166</v>
      </c>
      <c r="I313" s="11">
        <v>839</v>
      </c>
      <c r="J313" s="11">
        <v>1791</v>
      </c>
      <c r="K313" s="11">
        <v>2397</v>
      </c>
      <c r="O313" s="25" t="s">
        <v>23</v>
      </c>
      <c r="P313" s="5" t="s">
        <v>46</v>
      </c>
      <c r="Q313" s="5" t="s">
        <v>29</v>
      </c>
      <c r="R313" s="6" t="s">
        <v>44</v>
      </c>
      <c r="S313" s="5" t="s">
        <v>661</v>
      </c>
      <c r="T313" s="5" t="s">
        <v>662</v>
      </c>
      <c r="U313" s="5">
        <v>2002</v>
      </c>
      <c r="V313" s="11">
        <v>17</v>
      </c>
      <c r="W313" s="11">
        <v>79</v>
      </c>
      <c r="X313" s="11">
        <v>184</v>
      </c>
      <c r="Y313" s="26">
        <v>178</v>
      </c>
      <c r="Z313" s="10">
        <f t="shared" si="46"/>
        <v>458</v>
      </c>
      <c r="AA313" s="27">
        <f t="shared" si="52"/>
        <v>-40135.887717335972</v>
      </c>
      <c r="AB313" s="10">
        <f t="shared" si="53"/>
        <v>-3504552.1460420121</v>
      </c>
      <c r="AC313" s="10">
        <f t="shared" si="54"/>
        <v>-529869.66594340734</v>
      </c>
      <c r="AD313" s="28">
        <f t="shared" si="55"/>
        <v>-1242957.842303009</v>
      </c>
      <c r="AF313" s="27">
        <f>IF(V313 &lt;&gt; "-", (V313-V$1883)^4, "-")</f>
        <v>1374180.6558359363</v>
      </c>
      <c r="AG313" s="10">
        <f>(W313-W$1883)^4</f>
        <v>532324802.87818438</v>
      </c>
      <c r="AH313" s="10">
        <f>(X313-X$1883)^4</f>
        <v>42877100.60544046</v>
      </c>
      <c r="AI313" s="28">
        <f>(Y313-Y$1883)^4</f>
        <v>133641661.10926239</v>
      </c>
      <c r="AK313" s="27">
        <f t="shared" si="47"/>
        <v>37.117903930131007</v>
      </c>
      <c r="AL313" s="10">
        <f t="shared" si="48"/>
        <v>172.48908296943233</v>
      </c>
      <c r="AM313" s="10">
        <f t="shared" si="49"/>
        <v>401.74672489082968</v>
      </c>
      <c r="AN313" s="28">
        <f t="shared" si="50"/>
        <v>388.64628820960701</v>
      </c>
      <c r="AP313" s="56">
        <f t="shared" si="51"/>
        <v>2.3291139240506324</v>
      </c>
    </row>
    <row r="314" spans="1:42" ht="15" customHeight="1">
      <c r="A314" s="5" t="s">
        <v>23</v>
      </c>
      <c r="B314" s="5" t="s">
        <v>46</v>
      </c>
      <c r="C314" s="5" t="s">
        <v>29</v>
      </c>
      <c r="D314" s="6" t="s">
        <v>44</v>
      </c>
      <c r="E314" s="5" t="s">
        <v>653</v>
      </c>
      <c r="F314" s="5" t="s">
        <v>503</v>
      </c>
      <c r="G314" s="5">
        <v>2002</v>
      </c>
      <c r="H314" s="11">
        <v>59</v>
      </c>
      <c r="I314" s="11">
        <v>257</v>
      </c>
      <c r="J314" s="11">
        <v>438</v>
      </c>
      <c r="K314" s="11">
        <v>557</v>
      </c>
      <c r="O314" s="25" t="s">
        <v>23</v>
      </c>
      <c r="P314" s="5" t="s">
        <v>46</v>
      </c>
      <c r="Q314" s="5" t="s">
        <v>89</v>
      </c>
      <c r="R314" s="6" t="s">
        <v>44</v>
      </c>
      <c r="S314" s="5" t="s">
        <v>663</v>
      </c>
      <c r="T314" s="5" t="s">
        <v>664</v>
      </c>
      <c r="U314" s="5">
        <v>2002</v>
      </c>
      <c r="V314" s="11">
        <v>16</v>
      </c>
      <c r="W314" s="11">
        <v>114</v>
      </c>
      <c r="X314" s="11">
        <v>247</v>
      </c>
      <c r="Y314" s="26">
        <v>246</v>
      </c>
      <c r="Z314" s="10">
        <f t="shared" si="46"/>
        <v>623</v>
      </c>
      <c r="AA314" s="27">
        <f t="shared" si="52"/>
        <v>-43756.365880289959</v>
      </c>
      <c r="AB314" s="10">
        <f t="shared" si="53"/>
        <v>-1597314.8306799424</v>
      </c>
      <c r="AC314" s="10">
        <f t="shared" si="54"/>
        <v>-5754.6709726269919</v>
      </c>
      <c r="AD314" s="28">
        <f t="shared" si="55"/>
        <v>-61719.141765035041</v>
      </c>
      <c r="AF314" s="27">
        <f>IF(V314 &lt;&gt; "-", (V314-V$1883)^4, "-")</f>
        <v>1541895.6866259559</v>
      </c>
      <c r="AG314" s="10">
        <f>(W314-W$1883)^4</f>
        <v>186718506.66950011</v>
      </c>
      <c r="AH314" s="10">
        <f>(X314-X$1883)^4</f>
        <v>103124.21685208527</v>
      </c>
      <c r="AI314" s="28">
        <f>(Y314-Y$1883)^4</f>
        <v>2439082.5800333866</v>
      </c>
      <c r="AK314" s="27">
        <f t="shared" si="47"/>
        <v>25.682182985553773</v>
      </c>
      <c r="AL314" s="10">
        <f t="shared" si="48"/>
        <v>182.98555377207063</v>
      </c>
      <c r="AM314" s="10">
        <f t="shared" si="49"/>
        <v>396.46869983948636</v>
      </c>
      <c r="AN314" s="28">
        <f t="shared" si="50"/>
        <v>394.86356340288927</v>
      </c>
      <c r="AP314" s="56">
        <f t="shared" si="51"/>
        <v>2.1666666666666665</v>
      </c>
    </row>
    <row r="315" spans="1:42" ht="15" customHeight="1">
      <c r="A315" s="5" t="s">
        <v>23</v>
      </c>
      <c r="B315" s="5" t="s">
        <v>46</v>
      </c>
      <c r="C315" s="5" t="s">
        <v>29</v>
      </c>
      <c r="D315" s="6" t="s">
        <v>44</v>
      </c>
      <c r="E315" s="5" t="s">
        <v>654</v>
      </c>
      <c r="F315" s="5" t="s">
        <v>655</v>
      </c>
      <c r="G315" s="5">
        <v>2002</v>
      </c>
      <c r="H315" s="11">
        <v>7</v>
      </c>
      <c r="I315" s="11">
        <v>42</v>
      </c>
      <c r="J315" s="11">
        <v>127</v>
      </c>
      <c r="K315" s="11">
        <v>205</v>
      </c>
      <c r="O315" s="25" t="s">
        <v>23</v>
      </c>
      <c r="P315" s="5" t="s">
        <v>46</v>
      </c>
      <c r="Q315" s="5" t="s">
        <v>89</v>
      </c>
      <c r="R315" s="6" t="s">
        <v>44</v>
      </c>
      <c r="S315" s="5" t="s">
        <v>665</v>
      </c>
      <c r="T315" s="5" t="s">
        <v>666</v>
      </c>
      <c r="U315" s="5">
        <v>2002</v>
      </c>
      <c r="V315" s="11">
        <v>8</v>
      </c>
      <c r="W315" s="11">
        <v>69</v>
      </c>
      <c r="X315" s="11">
        <v>158</v>
      </c>
      <c r="Y315" s="26">
        <v>257</v>
      </c>
      <c r="Z315" s="10">
        <f t="shared" si="46"/>
        <v>492</v>
      </c>
      <c r="AA315" s="27">
        <f t="shared" si="52"/>
        <v>-80835.642948960449</v>
      </c>
      <c r="AB315" s="10">
        <f t="shared" si="53"/>
        <v>-4243285.6725128181</v>
      </c>
      <c r="AC315" s="10">
        <f t="shared" si="54"/>
        <v>-1222300.3513109758</v>
      </c>
      <c r="AD315" s="28">
        <f t="shared" si="55"/>
        <v>-23195.605008703202</v>
      </c>
      <c r="AF315" s="27">
        <f>IF(V315 &lt;&gt; "-", (V315-V$1883)^4, "-")</f>
        <v>3495187.9084152617</v>
      </c>
      <c r="AG315" s="10">
        <f>(W315-W$1883)^4</f>
        <v>686967768.76154101</v>
      </c>
      <c r="AH315" s="10">
        <f>(X315-X$1883)^4</f>
        <v>130688462.52890612</v>
      </c>
      <c r="AI315" s="28">
        <f>(Y315-Y$1883)^4</f>
        <v>661516.89362531039</v>
      </c>
      <c r="AK315" s="27">
        <f t="shared" si="47"/>
        <v>16.260162601626018</v>
      </c>
      <c r="AL315" s="10">
        <f t="shared" si="48"/>
        <v>140.2439024390244</v>
      </c>
      <c r="AM315" s="10">
        <f t="shared" si="49"/>
        <v>321.13821138211387</v>
      </c>
      <c r="AN315" s="28">
        <f t="shared" si="50"/>
        <v>522.35772357723579</v>
      </c>
      <c r="AP315" s="56">
        <f t="shared" si="51"/>
        <v>2.2898550724637685</v>
      </c>
    </row>
    <row r="316" spans="1:42" ht="15" customHeight="1">
      <c r="A316" s="5" t="s">
        <v>23</v>
      </c>
      <c r="B316" s="5" t="s">
        <v>46</v>
      </c>
      <c r="C316" s="5" t="s">
        <v>29</v>
      </c>
      <c r="D316" s="6" t="s">
        <v>44</v>
      </c>
      <c r="E316" s="5" t="s">
        <v>656</v>
      </c>
      <c r="F316" s="5" t="s">
        <v>657</v>
      </c>
      <c r="G316" s="5">
        <v>2002</v>
      </c>
      <c r="H316" s="11">
        <v>79</v>
      </c>
      <c r="I316" s="11">
        <v>390</v>
      </c>
      <c r="J316" s="11">
        <v>905</v>
      </c>
      <c r="K316" s="11">
        <v>1244</v>
      </c>
      <c r="O316" s="25" t="s">
        <v>23</v>
      </c>
      <c r="P316" s="5" t="s">
        <v>46</v>
      </c>
      <c r="Q316" s="5" t="s">
        <v>89</v>
      </c>
      <c r="R316" s="6" t="s">
        <v>44</v>
      </c>
      <c r="S316" s="5" t="s">
        <v>667</v>
      </c>
      <c r="T316" s="5" t="s">
        <v>668</v>
      </c>
      <c r="U316" s="5">
        <v>2002</v>
      </c>
      <c r="V316" s="11">
        <v>15</v>
      </c>
      <c r="W316" s="11">
        <v>52</v>
      </c>
      <c r="X316" s="11">
        <v>74</v>
      </c>
      <c r="Y316" s="26">
        <v>105</v>
      </c>
      <c r="Z316" s="10">
        <f t="shared" si="46"/>
        <v>246</v>
      </c>
      <c r="AA316" s="27">
        <f t="shared" si="52"/>
        <v>-47588.273258939465</v>
      </c>
      <c r="AB316" s="10">
        <f t="shared" si="53"/>
        <v>-5725275.4183221795</v>
      </c>
      <c r="AC316" s="10">
        <f t="shared" si="54"/>
        <v>-6959128.9752445836</v>
      </c>
      <c r="AD316" s="28">
        <f t="shared" si="55"/>
        <v>-5882598.4401571974</v>
      </c>
      <c r="AF316" s="27">
        <f>IF(V316 &lt;&gt; "-", (V316-V$1883)^4, "-")</f>
        <v>1724513.4884991832</v>
      </c>
      <c r="AG316" s="10">
        <f>(W316-W$1883)^4</f>
        <v>1024224542.1836642</v>
      </c>
      <c r="AH316" s="10">
        <f>(X316-X$1883)^4</f>
        <v>1328637524.3524163</v>
      </c>
      <c r="AI316" s="28">
        <f>(Y316-Y$1883)^4</f>
        <v>1061921151.589974</v>
      </c>
      <c r="AK316" s="27">
        <f t="shared" si="47"/>
        <v>60.975609756097562</v>
      </c>
      <c r="AL316" s="10">
        <f t="shared" si="48"/>
        <v>211.38211382113823</v>
      </c>
      <c r="AM316" s="10">
        <f t="shared" si="49"/>
        <v>300.8130081300813</v>
      </c>
      <c r="AN316" s="28">
        <f t="shared" si="50"/>
        <v>426.82926829268291</v>
      </c>
      <c r="AP316" s="56">
        <f t="shared" si="51"/>
        <v>1.4230769230769229</v>
      </c>
    </row>
    <row r="317" spans="1:42" ht="15" customHeight="1">
      <c r="A317" s="5" t="s">
        <v>23</v>
      </c>
      <c r="B317" s="5" t="s">
        <v>46</v>
      </c>
      <c r="C317" s="5" t="s">
        <v>29</v>
      </c>
      <c r="D317" s="6" t="s">
        <v>44</v>
      </c>
      <c r="E317" s="5" t="s">
        <v>658</v>
      </c>
      <c r="F317" s="5" t="s">
        <v>659</v>
      </c>
      <c r="G317" s="5">
        <v>2002</v>
      </c>
      <c r="H317" s="11">
        <v>4</v>
      </c>
      <c r="I317" s="11">
        <v>71</v>
      </c>
      <c r="J317" s="11">
        <v>137</v>
      </c>
      <c r="K317" s="11">
        <v>213</v>
      </c>
      <c r="O317" s="25" t="s">
        <v>23</v>
      </c>
      <c r="P317" s="5" t="s">
        <v>46</v>
      </c>
      <c r="Q317" s="5" t="s">
        <v>89</v>
      </c>
      <c r="R317" s="6" t="s">
        <v>44</v>
      </c>
      <c r="S317" s="5" t="s">
        <v>669</v>
      </c>
      <c r="T317" s="5" t="s">
        <v>81</v>
      </c>
      <c r="U317" s="5">
        <v>2002</v>
      </c>
      <c r="V317" s="11">
        <v>21</v>
      </c>
      <c r="W317" s="11">
        <v>129</v>
      </c>
      <c r="X317" s="11">
        <v>244</v>
      </c>
      <c r="Y317" s="26">
        <v>270</v>
      </c>
      <c r="Z317" s="10">
        <f t="shared" si="46"/>
        <v>664</v>
      </c>
      <c r="AA317" s="27">
        <f t="shared" si="52"/>
        <v>-27648.267222475166</v>
      </c>
      <c r="AB317" s="10">
        <f t="shared" si="53"/>
        <v>-1057941.7085179845</v>
      </c>
      <c r="AC317" s="10">
        <f t="shared" si="54"/>
        <v>-9155.6797355893705</v>
      </c>
      <c r="AD317" s="28">
        <f t="shared" si="55"/>
        <v>-3737.6307229928007</v>
      </c>
      <c r="AF317" s="27">
        <f>IF(V317 &lt;&gt; "-", (V317-V$1883)^4, "-")</f>
        <v>836033.90625228477</v>
      </c>
      <c r="AG317" s="10">
        <f>(W317-W$1883)^4</f>
        <v>107799228.38968481</v>
      </c>
      <c r="AH317" s="10">
        <f>(X317-X$1883)^4</f>
        <v>191537.63628734264</v>
      </c>
      <c r="AI317" s="28">
        <f>(Y317-Y$1883)^4</f>
        <v>58004.522319712873</v>
      </c>
      <c r="AK317" s="27">
        <f t="shared" si="47"/>
        <v>31.626506024096383</v>
      </c>
      <c r="AL317" s="10">
        <f t="shared" si="48"/>
        <v>194.27710843373495</v>
      </c>
      <c r="AM317" s="10">
        <f t="shared" si="49"/>
        <v>367.46987951807233</v>
      </c>
      <c r="AN317" s="28">
        <f t="shared" si="50"/>
        <v>406.62650602409639</v>
      </c>
      <c r="AP317" s="56">
        <f t="shared" si="51"/>
        <v>1.8914728682170543</v>
      </c>
    </row>
    <row r="318" spans="1:42" ht="15" customHeight="1">
      <c r="A318" s="5" t="s">
        <v>23</v>
      </c>
      <c r="B318" s="5" t="s">
        <v>46</v>
      </c>
      <c r="C318" s="5" t="s">
        <v>29</v>
      </c>
      <c r="D318" s="6" t="s">
        <v>44</v>
      </c>
      <c r="E318" s="5" t="s">
        <v>661</v>
      </c>
      <c r="F318" s="5" t="s">
        <v>662</v>
      </c>
      <c r="G318" s="5">
        <v>2002</v>
      </c>
      <c r="H318" s="11">
        <v>17</v>
      </c>
      <c r="I318" s="11">
        <v>79</v>
      </c>
      <c r="J318" s="11">
        <v>184</v>
      </c>
      <c r="K318" s="11">
        <v>178</v>
      </c>
      <c r="O318" s="25" t="s">
        <v>23</v>
      </c>
      <c r="P318" s="5" t="s">
        <v>46</v>
      </c>
      <c r="Q318" s="5" t="s">
        <v>89</v>
      </c>
      <c r="R318" s="6" t="s">
        <v>44</v>
      </c>
      <c r="S318" s="5" t="s">
        <v>670</v>
      </c>
      <c r="T318" s="5" t="s">
        <v>671</v>
      </c>
      <c r="U318" s="5">
        <v>2002</v>
      </c>
      <c r="V318" s="11">
        <v>7</v>
      </c>
      <c r="W318" s="11">
        <v>42</v>
      </c>
      <c r="X318" s="11">
        <v>66</v>
      </c>
      <c r="Y318" s="26">
        <v>75</v>
      </c>
      <c r="Z318" s="10">
        <f t="shared" si="46"/>
        <v>190</v>
      </c>
      <c r="AA318" s="27">
        <f t="shared" si="52"/>
        <v>-86574.984053174077</v>
      </c>
      <c r="AB318" s="10">
        <f t="shared" si="53"/>
        <v>-6740049.2398623861</v>
      </c>
      <c r="AC318" s="10">
        <f t="shared" si="54"/>
        <v>-7871109.1629361836</v>
      </c>
      <c r="AD318" s="28">
        <f t="shared" si="55"/>
        <v>-9329841.7589568812</v>
      </c>
      <c r="AF318" s="27">
        <f>IF(V318 &lt;&gt; "-", (V318-V$1883)^4, "-")</f>
        <v>3829921.6860142983</v>
      </c>
      <c r="AG318" s="10">
        <f>(W318-W$1883)^4</f>
        <v>1273163244.8596156</v>
      </c>
      <c r="AH318" s="10">
        <f>(X318-X$1883)^4</f>
        <v>1565721736.3920202</v>
      </c>
      <c r="AI318" s="28">
        <f>(Y318-Y$1883)^4</f>
        <v>1964109534.1975381</v>
      </c>
      <c r="AK318" s="27">
        <f t="shared" si="47"/>
        <v>36.84210526315789</v>
      </c>
      <c r="AL318" s="10">
        <f t="shared" si="48"/>
        <v>221.05263157894737</v>
      </c>
      <c r="AM318" s="10">
        <f t="shared" si="49"/>
        <v>347.36842105263162</v>
      </c>
      <c r="AN318" s="28">
        <f t="shared" si="50"/>
        <v>394.73684210526318</v>
      </c>
      <c r="AP318" s="56">
        <f t="shared" si="51"/>
        <v>1.5714285714285716</v>
      </c>
    </row>
    <row r="319" spans="1:42" ht="15" customHeight="1">
      <c r="A319" s="5" t="s">
        <v>23</v>
      </c>
      <c r="B319" s="5" t="s">
        <v>46</v>
      </c>
      <c r="C319" s="5" t="s">
        <v>89</v>
      </c>
      <c r="D319" s="6" t="s">
        <v>44</v>
      </c>
      <c r="E319" s="6" t="s">
        <v>26</v>
      </c>
      <c r="F319" s="5" t="s">
        <v>672</v>
      </c>
      <c r="G319" s="5">
        <v>2002</v>
      </c>
      <c r="H319" s="11">
        <v>548</v>
      </c>
      <c r="I319" s="11">
        <v>2774</v>
      </c>
      <c r="J319" s="11">
        <v>3258</v>
      </c>
      <c r="K319" s="11">
        <v>3727</v>
      </c>
      <c r="O319" s="25" t="s">
        <v>23</v>
      </c>
      <c r="P319" s="5" t="s">
        <v>46</v>
      </c>
      <c r="Q319" s="5" t="s">
        <v>89</v>
      </c>
      <c r="R319" s="6" t="s">
        <v>44</v>
      </c>
      <c r="S319" s="5" t="s">
        <v>673</v>
      </c>
      <c r="T319" s="5" t="s">
        <v>674</v>
      </c>
      <c r="U319" s="5">
        <v>2002</v>
      </c>
      <c r="V319" s="11">
        <v>16</v>
      </c>
      <c r="W319" s="11">
        <v>164</v>
      </c>
      <c r="X319" s="11">
        <v>256</v>
      </c>
      <c r="Y319" s="26">
        <v>240</v>
      </c>
      <c r="Z319" s="10">
        <f t="shared" si="46"/>
        <v>676</v>
      </c>
      <c r="AA319" s="27">
        <f t="shared" si="52"/>
        <v>-43756.365880289959</v>
      </c>
      <c r="AB319" s="10">
        <f t="shared" si="53"/>
        <v>-299354.45379091776</v>
      </c>
      <c r="AC319" s="10">
        <f t="shared" si="54"/>
        <v>-709.75356798472126</v>
      </c>
      <c r="AD319" s="28">
        <f t="shared" si="55"/>
        <v>-94314.812918351512</v>
      </c>
      <c r="AF319" s="27">
        <f>IF(V319 &lt;&gt; "-", (V319-V$1883)^4, "-")</f>
        <v>1541895.6866259559</v>
      </c>
      <c r="AG319" s="10">
        <f>(W319-W$1883)^4</f>
        <v>20025389.189914186</v>
      </c>
      <c r="AH319" s="10">
        <f>(X319-X$1883)^4</f>
        <v>6331.0651001763463</v>
      </c>
      <c r="AI319" s="28">
        <f>(Y319-Y$1883)^4</f>
        <v>4293121.8015197804</v>
      </c>
      <c r="AK319" s="27">
        <f t="shared" si="47"/>
        <v>23.668639053254438</v>
      </c>
      <c r="AL319" s="10">
        <f t="shared" si="48"/>
        <v>242.60355029585799</v>
      </c>
      <c r="AM319" s="10">
        <f t="shared" si="49"/>
        <v>378.69822485207101</v>
      </c>
      <c r="AN319" s="28">
        <f t="shared" si="50"/>
        <v>355.02958579881653</v>
      </c>
      <c r="AP319" s="56">
        <f t="shared" si="51"/>
        <v>1.5609756097560976</v>
      </c>
    </row>
    <row r="320" spans="1:42" ht="15" customHeight="1">
      <c r="A320" s="5" t="s">
        <v>23</v>
      </c>
      <c r="B320" s="5" t="s">
        <v>46</v>
      </c>
      <c r="C320" s="5" t="s">
        <v>89</v>
      </c>
      <c r="D320" s="6" t="s">
        <v>44</v>
      </c>
      <c r="E320" s="5" t="s">
        <v>663</v>
      </c>
      <c r="F320" s="5" t="s">
        <v>664</v>
      </c>
      <c r="G320" s="5">
        <v>2002</v>
      </c>
      <c r="H320" s="11">
        <v>16</v>
      </c>
      <c r="I320" s="11">
        <v>114</v>
      </c>
      <c r="J320" s="11">
        <v>247</v>
      </c>
      <c r="K320" s="11">
        <v>246</v>
      </c>
      <c r="O320" s="25" t="s">
        <v>23</v>
      </c>
      <c r="P320" s="5" t="s">
        <v>46</v>
      </c>
      <c r="Q320" s="5" t="s">
        <v>89</v>
      </c>
      <c r="R320" s="6" t="s">
        <v>44</v>
      </c>
      <c r="S320" s="5" t="s">
        <v>675</v>
      </c>
      <c r="T320" s="5" t="s">
        <v>676</v>
      </c>
      <c r="U320" s="5">
        <v>2002</v>
      </c>
      <c r="V320" s="11">
        <v>6</v>
      </c>
      <c r="W320" s="11">
        <v>107</v>
      </c>
      <c r="X320" s="11">
        <v>86</v>
      </c>
      <c r="Y320" s="26">
        <v>83</v>
      </c>
      <c r="Z320" s="10">
        <f t="shared" si="46"/>
        <v>282</v>
      </c>
      <c r="AA320" s="27">
        <f t="shared" si="52"/>
        <v>-92579.75437308324</v>
      </c>
      <c r="AB320" s="10">
        <f t="shared" si="53"/>
        <v>-1901795.8903567961</v>
      </c>
      <c r="AC320" s="10">
        <f t="shared" si="54"/>
        <v>-5727661.1578943944</v>
      </c>
      <c r="AD320" s="28">
        <f t="shared" si="55"/>
        <v>-8306110.8092928883</v>
      </c>
      <c r="AF320" s="27">
        <f>IF(V320 &lt;&gt; "-", (V320-V$1883)^4, "-")</f>
        <v>4188141.6864615814</v>
      </c>
      <c r="AG320" s="10">
        <f>(W320-W$1883)^4</f>
        <v>235623465.62671965</v>
      </c>
      <c r="AH320" s="10">
        <f>(X320-X$1883)^4</f>
        <v>1024793644.9851792</v>
      </c>
      <c r="AI320" s="28">
        <f>(Y320-Y$1883)^4</f>
        <v>1682145768.6248643</v>
      </c>
      <c r="AK320" s="27">
        <f t="shared" si="47"/>
        <v>21.276595744680851</v>
      </c>
      <c r="AL320" s="10">
        <f t="shared" si="48"/>
        <v>379.43262411347519</v>
      </c>
      <c r="AM320" s="10">
        <f t="shared" si="49"/>
        <v>304.96453900709218</v>
      </c>
      <c r="AN320" s="28">
        <f t="shared" si="50"/>
        <v>294.32624113475174</v>
      </c>
      <c r="AP320" s="56">
        <f t="shared" si="51"/>
        <v>0.80373831775700932</v>
      </c>
    </row>
    <row r="321" spans="1:42" ht="15" customHeight="1">
      <c r="A321" s="5" t="s">
        <v>23</v>
      </c>
      <c r="B321" s="5" t="s">
        <v>46</v>
      </c>
      <c r="C321" s="5" t="s">
        <v>89</v>
      </c>
      <c r="D321" s="6" t="s">
        <v>44</v>
      </c>
      <c r="E321" s="5" t="s">
        <v>665</v>
      </c>
      <c r="F321" s="5" t="s">
        <v>666</v>
      </c>
      <c r="G321" s="5">
        <v>2002</v>
      </c>
      <c r="H321" s="11">
        <v>8</v>
      </c>
      <c r="I321" s="11">
        <v>69</v>
      </c>
      <c r="J321" s="11">
        <v>158</v>
      </c>
      <c r="K321" s="11">
        <v>257</v>
      </c>
      <c r="O321" s="25" t="s">
        <v>23</v>
      </c>
      <c r="P321" s="5" t="s">
        <v>46</v>
      </c>
      <c r="Q321" s="5" t="s">
        <v>89</v>
      </c>
      <c r="R321" s="6" t="s">
        <v>44</v>
      </c>
      <c r="S321" s="5" t="s">
        <v>677</v>
      </c>
      <c r="T321" s="5" t="s">
        <v>678</v>
      </c>
      <c r="U321" s="5">
        <v>2002</v>
      </c>
      <c r="V321" s="11">
        <v>3</v>
      </c>
      <c r="W321" s="11">
        <v>15</v>
      </c>
      <c r="X321" s="11">
        <v>32</v>
      </c>
      <c r="Y321" s="26">
        <v>33</v>
      </c>
      <c r="Z321" s="10">
        <f t="shared" si="46"/>
        <v>83</v>
      </c>
      <c r="AA321" s="27">
        <f t="shared" si="52"/>
        <v>-112246.64062698378</v>
      </c>
      <c r="AB321" s="10">
        <f t="shared" si="53"/>
        <v>-10063040.603899335</v>
      </c>
      <c r="AC321" s="10">
        <f t="shared" si="54"/>
        <v>-12636326.622539386</v>
      </c>
      <c r="AD321" s="28">
        <f t="shared" si="55"/>
        <v>-16102099.334275577</v>
      </c>
      <c r="AF321" s="27">
        <f>IF(V321 &lt;&gt; "-", (V321-V$1883)^4, "-")</f>
        <v>5414576.1935207229</v>
      </c>
      <c r="AG321" s="10">
        <f>(W321-W$1883)^4</f>
        <v>2172562605.2525625</v>
      </c>
      <c r="AH321" s="10">
        <f>(X321-X$1883)^4</f>
        <v>2943254323.4365416</v>
      </c>
      <c r="AI321" s="28">
        <f>(Y321-Y$1883)^4</f>
        <v>4066087017.5220785</v>
      </c>
      <c r="AK321" s="27">
        <f t="shared" si="47"/>
        <v>36.144578313253014</v>
      </c>
      <c r="AL321" s="10">
        <f t="shared" si="48"/>
        <v>180.72289156626505</v>
      </c>
      <c r="AM321" s="10">
        <f t="shared" si="49"/>
        <v>385.54216867469881</v>
      </c>
      <c r="AN321" s="28">
        <f t="shared" si="50"/>
        <v>397.59036144578312</v>
      </c>
      <c r="AP321" s="56">
        <f t="shared" si="51"/>
        <v>2.1333333333333337</v>
      </c>
    </row>
    <row r="322" spans="1:42" ht="15" customHeight="1">
      <c r="A322" s="5" t="s">
        <v>23</v>
      </c>
      <c r="B322" s="5" t="s">
        <v>46</v>
      </c>
      <c r="C322" s="5" t="s">
        <v>89</v>
      </c>
      <c r="D322" s="6" t="s">
        <v>44</v>
      </c>
      <c r="E322" s="5" t="s">
        <v>667</v>
      </c>
      <c r="F322" s="5" t="s">
        <v>668</v>
      </c>
      <c r="G322" s="5">
        <v>2002</v>
      </c>
      <c r="H322" s="11">
        <v>15</v>
      </c>
      <c r="I322" s="11">
        <v>52</v>
      </c>
      <c r="J322" s="11">
        <v>74</v>
      </c>
      <c r="K322" s="11">
        <v>105</v>
      </c>
      <c r="O322" s="25" t="s">
        <v>23</v>
      </c>
      <c r="P322" s="5" t="s">
        <v>46</v>
      </c>
      <c r="Q322" s="5" t="s">
        <v>89</v>
      </c>
      <c r="R322" s="6" t="s">
        <v>44</v>
      </c>
      <c r="S322" s="5" t="s">
        <v>679</v>
      </c>
      <c r="T322" s="5" t="s">
        <v>680</v>
      </c>
      <c r="U322" s="5">
        <v>2002</v>
      </c>
      <c r="V322" s="11">
        <v>10</v>
      </c>
      <c r="W322" s="11">
        <v>86</v>
      </c>
      <c r="X322" s="11">
        <v>155</v>
      </c>
      <c r="Y322" s="26">
        <v>187</v>
      </c>
      <c r="Z322" s="10">
        <f t="shared" si="46"/>
        <v>438</v>
      </c>
      <c r="AA322" s="27">
        <f t="shared" si="52"/>
        <v>-70129.248387619737</v>
      </c>
      <c r="AB322" s="10">
        <f t="shared" si="53"/>
        <v>-3042022.279574038</v>
      </c>
      <c r="AC322" s="10">
        <f t="shared" si="54"/>
        <v>-1328101.3428904824</v>
      </c>
      <c r="AD322" s="28">
        <f t="shared" si="55"/>
        <v>-956226.56054655847</v>
      </c>
      <c r="AF322" s="27">
        <f>IF(V322 &lt;&gt; "-", (V322-V$1883)^4, "-")</f>
        <v>2892004.1543107955</v>
      </c>
      <c r="AG322" s="10">
        <f>(W322-W$1883)^4</f>
        <v>440774560.05685449</v>
      </c>
      <c r="AH322" s="10">
        <f>(X322-X$1883)^4</f>
        <v>145985018.00930083</v>
      </c>
      <c r="AI322" s="28">
        <f>(Y322-Y$1883)^4</f>
        <v>94206543.650130734</v>
      </c>
      <c r="AK322" s="27">
        <f t="shared" si="47"/>
        <v>22.831050228310502</v>
      </c>
      <c r="AL322" s="10">
        <f t="shared" si="48"/>
        <v>196.3470319634703</v>
      </c>
      <c r="AM322" s="10">
        <f t="shared" si="49"/>
        <v>353.88127853881281</v>
      </c>
      <c r="AN322" s="28">
        <f t="shared" si="50"/>
        <v>426.9406392694064</v>
      </c>
      <c r="AP322" s="56">
        <f t="shared" si="51"/>
        <v>1.8023255813953492</v>
      </c>
    </row>
    <row r="323" spans="1:42" ht="15" customHeight="1">
      <c r="A323" s="5" t="s">
        <v>23</v>
      </c>
      <c r="B323" s="5" t="s">
        <v>46</v>
      </c>
      <c r="C323" s="5" t="s">
        <v>89</v>
      </c>
      <c r="D323" s="6" t="s">
        <v>44</v>
      </c>
      <c r="E323" s="5" t="s">
        <v>669</v>
      </c>
      <c r="F323" s="5" t="s">
        <v>81</v>
      </c>
      <c r="G323" s="5">
        <v>2002</v>
      </c>
      <c r="H323" s="11">
        <v>21</v>
      </c>
      <c r="I323" s="11">
        <v>129</v>
      </c>
      <c r="J323" s="11">
        <v>244</v>
      </c>
      <c r="K323" s="11">
        <v>270</v>
      </c>
      <c r="O323" s="25" t="s">
        <v>23</v>
      </c>
      <c r="P323" s="5" t="s">
        <v>46</v>
      </c>
      <c r="Q323" s="5" t="s">
        <v>89</v>
      </c>
      <c r="R323" s="6" t="s">
        <v>44</v>
      </c>
      <c r="S323" s="5" t="s">
        <v>681</v>
      </c>
      <c r="T323" s="5" t="s">
        <v>682</v>
      </c>
      <c r="U323" s="5">
        <v>2002</v>
      </c>
      <c r="V323" s="11">
        <v>10</v>
      </c>
      <c r="W323" s="11">
        <v>93</v>
      </c>
      <c r="X323" s="11">
        <v>191</v>
      </c>
      <c r="Y323" s="26">
        <v>238</v>
      </c>
      <c r="Z323" s="10">
        <f t="shared" si="46"/>
        <v>532</v>
      </c>
      <c r="AA323" s="27">
        <f t="shared" si="52"/>
        <v>-70129.248387619737</v>
      </c>
      <c r="AB323" s="10">
        <f t="shared" si="53"/>
        <v>-2622091.6148038441</v>
      </c>
      <c r="AC323" s="10">
        <f t="shared" si="54"/>
        <v>-403912.64166309853</v>
      </c>
      <c r="AD323" s="28">
        <f t="shared" si="55"/>
        <v>-107300.95160437307</v>
      </c>
      <c r="AF323" s="27">
        <f>IF(V323 &lt;&gt; "-", (V323-V$1883)^4, "-")</f>
        <v>2892004.1543107955</v>
      </c>
      <c r="AG323" s="10">
        <f>(W323-W$1883)^4</f>
        <v>361573962.67285907</v>
      </c>
      <c r="AH323" s="10">
        <f>(X323-X$1883)^4</f>
        <v>29857258.480105527</v>
      </c>
      <c r="AI323" s="28">
        <f>(Y323-Y$1883)^4</f>
        <v>5098840.5546212615</v>
      </c>
      <c r="AK323" s="27">
        <f t="shared" si="47"/>
        <v>18.796992481203006</v>
      </c>
      <c r="AL323" s="10">
        <f t="shared" si="48"/>
        <v>174.81203007518798</v>
      </c>
      <c r="AM323" s="10">
        <f t="shared" si="49"/>
        <v>359.02255639097746</v>
      </c>
      <c r="AN323" s="28">
        <f t="shared" si="50"/>
        <v>447.36842105263156</v>
      </c>
      <c r="AP323" s="56">
        <f t="shared" si="51"/>
        <v>2.053763440860215</v>
      </c>
    </row>
    <row r="324" spans="1:42" ht="15" customHeight="1">
      <c r="A324" s="5" t="s">
        <v>23</v>
      </c>
      <c r="B324" s="5" t="s">
        <v>46</v>
      </c>
      <c r="C324" s="5" t="s">
        <v>89</v>
      </c>
      <c r="D324" s="6" t="s">
        <v>44</v>
      </c>
      <c r="E324" s="5" t="s">
        <v>670</v>
      </c>
      <c r="F324" s="5" t="s">
        <v>671</v>
      </c>
      <c r="G324" s="5">
        <v>2002</v>
      </c>
      <c r="H324" s="11">
        <v>7</v>
      </c>
      <c r="I324" s="11">
        <v>42</v>
      </c>
      <c r="J324" s="11">
        <v>66</v>
      </c>
      <c r="K324" s="11">
        <v>75</v>
      </c>
      <c r="O324" s="25" t="s">
        <v>23</v>
      </c>
      <c r="P324" s="5" t="s">
        <v>46</v>
      </c>
      <c r="Q324" s="5" t="s">
        <v>89</v>
      </c>
      <c r="R324" s="6" t="s">
        <v>44</v>
      </c>
      <c r="S324" s="5" t="s">
        <v>683</v>
      </c>
      <c r="T324" s="5" t="s">
        <v>684</v>
      </c>
      <c r="U324" s="5">
        <v>2002</v>
      </c>
      <c r="V324" s="11">
        <v>9</v>
      </c>
      <c r="W324" s="11">
        <v>96</v>
      </c>
      <c r="X324" s="11">
        <v>185</v>
      </c>
      <c r="Y324" s="26">
        <v>222</v>
      </c>
      <c r="Z324" s="10">
        <f t="shared" si="46"/>
        <v>512</v>
      </c>
      <c r="AA324" s="27">
        <f t="shared" si="52"/>
        <v>-75355.731060442326</v>
      </c>
      <c r="AB324" s="10">
        <f t="shared" si="53"/>
        <v>-2454651.9018506324</v>
      </c>
      <c r="AC324" s="10">
        <f t="shared" si="54"/>
        <v>-510467.24372725433</v>
      </c>
      <c r="AD324" s="28">
        <f t="shared" si="55"/>
        <v>-256278.53052103511</v>
      </c>
      <c r="AF324" s="27">
        <f>IF(V324 &lt;&gt; "-", (V324-V$1883)^4, "-")</f>
        <v>3182890.6368016875</v>
      </c>
      <c r="AG324" s="10">
        <f>(W324-W$1883)^4</f>
        <v>331120866.91610116</v>
      </c>
      <c r="AH324" s="10">
        <f>(X324-X$1883)^4</f>
        <v>40796587.626277432</v>
      </c>
      <c r="AI324" s="28">
        <f>(Y324-Y$1883)^4</f>
        <v>16278571.828053089</v>
      </c>
      <c r="AK324" s="27">
        <f t="shared" si="47"/>
        <v>17.578125</v>
      </c>
      <c r="AL324" s="10">
        <f t="shared" si="48"/>
        <v>187.5</v>
      </c>
      <c r="AM324" s="10">
        <f t="shared" si="49"/>
        <v>361.328125</v>
      </c>
      <c r="AN324" s="28">
        <f t="shared" si="50"/>
        <v>433.59375</v>
      </c>
      <c r="AP324" s="56">
        <f t="shared" si="51"/>
        <v>1.9270833333333333</v>
      </c>
    </row>
    <row r="325" spans="1:42" ht="15" customHeight="1">
      <c r="A325" s="5" t="s">
        <v>23</v>
      </c>
      <c r="B325" s="5" t="s">
        <v>46</v>
      </c>
      <c r="C325" s="5" t="s">
        <v>89</v>
      </c>
      <c r="D325" s="6" t="s">
        <v>44</v>
      </c>
      <c r="E325" s="5" t="s">
        <v>673</v>
      </c>
      <c r="F325" s="5" t="s">
        <v>674</v>
      </c>
      <c r="G325" s="5">
        <v>2002</v>
      </c>
      <c r="H325" s="11">
        <v>16</v>
      </c>
      <c r="I325" s="11">
        <v>164</v>
      </c>
      <c r="J325" s="11">
        <v>256</v>
      </c>
      <c r="K325" s="11">
        <v>240</v>
      </c>
      <c r="O325" s="25" t="s">
        <v>23</v>
      </c>
      <c r="P325" s="5" t="s">
        <v>46</v>
      </c>
      <c r="Q325" s="5" t="s">
        <v>89</v>
      </c>
      <c r="R325" s="6" t="s">
        <v>44</v>
      </c>
      <c r="S325" s="5" t="s">
        <v>685</v>
      </c>
      <c r="T325" s="5" t="s">
        <v>686</v>
      </c>
      <c r="U325" s="5">
        <v>2002</v>
      </c>
      <c r="V325" s="11">
        <v>35</v>
      </c>
      <c r="W325" s="11">
        <v>135</v>
      </c>
      <c r="X325" s="11">
        <v>291</v>
      </c>
      <c r="Y325" s="26">
        <v>337</v>
      </c>
      <c r="Z325" s="10">
        <f t="shared" si="46"/>
        <v>798</v>
      </c>
      <c r="AA325" s="27">
        <f t="shared" si="52"/>
        <v>-4281.6766680973597</v>
      </c>
      <c r="AB325" s="10">
        <f t="shared" si="53"/>
        <v>-881842.86183606146</v>
      </c>
      <c r="AC325" s="10">
        <f t="shared" si="54"/>
        <v>17738.557804354699</v>
      </c>
      <c r="AD325" s="28">
        <f t="shared" si="55"/>
        <v>136439.26084749927</v>
      </c>
      <c r="AF325" s="27">
        <f>IF(V325 &lt;&gt; "-", (V325-V$1883)^4, "-")</f>
        <v>69526.733272419238</v>
      </c>
      <c r="AG325" s="10">
        <f>(W325-W$1883)^4</f>
        <v>84564536.290788114</v>
      </c>
      <c r="AH325" s="10">
        <f>(X325-X$1883)^4</f>
        <v>462620.0061645853</v>
      </c>
      <c r="AI325" s="28">
        <f>(Y325-Y$1883)^4</f>
        <v>7024021.1504868586</v>
      </c>
      <c r="AK325" s="27">
        <f t="shared" si="47"/>
        <v>43.859649122807014</v>
      </c>
      <c r="AL325" s="10">
        <f t="shared" si="48"/>
        <v>169.17293233082705</v>
      </c>
      <c r="AM325" s="10">
        <f t="shared" si="49"/>
        <v>364.66165413533838</v>
      </c>
      <c r="AN325" s="28">
        <f t="shared" si="50"/>
        <v>422.30576441102755</v>
      </c>
      <c r="AP325" s="56">
        <f t="shared" si="51"/>
        <v>2.1555555555555559</v>
      </c>
    </row>
    <row r="326" spans="1:42" ht="15" customHeight="1">
      <c r="A326" s="5" t="s">
        <v>23</v>
      </c>
      <c r="B326" s="5" t="s">
        <v>46</v>
      </c>
      <c r="C326" s="5" t="s">
        <v>89</v>
      </c>
      <c r="D326" s="6" t="s">
        <v>44</v>
      </c>
      <c r="E326" s="5" t="s">
        <v>675</v>
      </c>
      <c r="F326" s="5" t="s">
        <v>676</v>
      </c>
      <c r="G326" s="5">
        <v>2002</v>
      </c>
      <c r="H326" s="11">
        <v>6</v>
      </c>
      <c r="I326" s="11">
        <v>107</v>
      </c>
      <c r="J326" s="11">
        <v>86</v>
      </c>
      <c r="K326" s="11">
        <v>83</v>
      </c>
      <c r="O326" s="25" t="s">
        <v>23</v>
      </c>
      <c r="P326" s="5" t="s">
        <v>46</v>
      </c>
      <c r="Q326" s="5" t="s">
        <v>89</v>
      </c>
      <c r="R326" s="6" t="s">
        <v>44</v>
      </c>
      <c r="S326" s="5" t="s">
        <v>687</v>
      </c>
      <c r="T326" s="5" t="s">
        <v>688</v>
      </c>
      <c r="U326" s="5">
        <v>2002</v>
      </c>
      <c r="V326" s="11">
        <v>11</v>
      </c>
      <c r="W326" s="11">
        <v>105</v>
      </c>
      <c r="X326" s="11">
        <v>38</v>
      </c>
      <c r="Y326" s="26">
        <v>222</v>
      </c>
      <c r="Z326" s="10">
        <f t="shared" si="46"/>
        <v>376</v>
      </c>
      <c r="AA326" s="27">
        <f t="shared" si="52"/>
        <v>-65150.194930492646</v>
      </c>
      <c r="AB326" s="10">
        <f t="shared" si="53"/>
        <v>-1995390.8220048773</v>
      </c>
      <c r="AC326" s="10">
        <f t="shared" si="54"/>
        <v>-11684734.169443067</v>
      </c>
      <c r="AD326" s="28">
        <f t="shared" si="55"/>
        <v>-256278.53052103511</v>
      </c>
      <c r="AF326" s="27">
        <f>IF(V326 &lt;&gt; "-", (V326-V$1883)^4, "-")</f>
        <v>2621526.7440798022</v>
      </c>
      <c r="AG326" s="10">
        <f>(W326-W$1883)^4</f>
        <v>251210214.15226442</v>
      </c>
      <c r="AH326" s="10">
        <f>(X326-X$1883)^4</f>
        <v>2651500919.4112644</v>
      </c>
      <c r="AI326" s="28">
        <f>(Y326-Y$1883)^4</f>
        <v>16278571.828053089</v>
      </c>
      <c r="AK326" s="27">
        <f t="shared" si="47"/>
        <v>29.25531914893617</v>
      </c>
      <c r="AL326" s="10">
        <f t="shared" si="48"/>
        <v>279.25531914893617</v>
      </c>
      <c r="AM326" s="10">
        <f t="shared" si="49"/>
        <v>101.06382978723404</v>
      </c>
      <c r="AN326" s="28">
        <f t="shared" si="50"/>
        <v>590.42553191489367</v>
      </c>
      <c r="AP326" s="56">
        <f t="shared" si="51"/>
        <v>0.3619047619047619</v>
      </c>
    </row>
    <row r="327" spans="1:42" ht="15" customHeight="1">
      <c r="A327" s="5" t="s">
        <v>23</v>
      </c>
      <c r="B327" s="5" t="s">
        <v>46</v>
      </c>
      <c r="C327" s="5" t="s">
        <v>89</v>
      </c>
      <c r="D327" s="6" t="s">
        <v>44</v>
      </c>
      <c r="E327" s="5" t="s">
        <v>677</v>
      </c>
      <c r="F327" s="5" t="s">
        <v>678</v>
      </c>
      <c r="G327" s="5">
        <v>2002</v>
      </c>
      <c r="H327" s="11">
        <v>3</v>
      </c>
      <c r="I327" s="11">
        <v>15</v>
      </c>
      <c r="J327" s="11">
        <v>32</v>
      </c>
      <c r="K327" s="11">
        <v>33</v>
      </c>
      <c r="O327" s="25" t="s">
        <v>23</v>
      </c>
      <c r="P327" s="5" t="s">
        <v>46</v>
      </c>
      <c r="Q327" s="5" t="s">
        <v>89</v>
      </c>
      <c r="R327" s="6" t="s">
        <v>44</v>
      </c>
      <c r="S327" s="5" t="s">
        <v>689</v>
      </c>
      <c r="T327" s="5" t="s">
        <v>690</v>
      </c>
      <c r="U327" s="5">
        <v>2002</v>
      </c>
      <c r="V327" s="11">
        <v>330</v>
      </c>
      <c r="W327" s="11">
        <v>1259</v>
      </c>
      <c r="X327" s="11">
        <v>798</v>
      </c>
      <c r="Y327" s="26">
        <v>691</v>
      </c>
      <c r="Z327" s="10">
        <f t="shared" ref="Z327:Z390" si="56">IF(V327 &lt;&gt; "-", V327, 0) + IF(W327 &lt;&gt; "-", W327, 0) + IF(X327 &lt;&gt; "-", X327, 0) + IF(Y327 &lt;&gt; "-", Y327, 0)</f>
        <v>3078</v>
      </c>
      <c r="AA327" s="27">
        <f t="shared" si="52"/>
        <v>21662060.68879392</v>
      </c>
      <c r="AB327" s="10">
        <f t="shared" si="53"/>
        <v>1086706099.6507499</v>
      </c>
      <c r="AC327" s="10">
        <f t="shared" si="54"/>
        <v>151487552.59264627</v>
      </c>
      <c r="AD327" s="28">
        <f t="shared" si="55"/>
        <v>66667063.78838826</v>
      </c>
      <c r="AF327" s="27">
        <f>IF(V327 &lt;&gt; "-", (V327-V$1883)^4, "-")</f>
        <v>6038554972.6512299</v>
      </c>
      <c r="AG327" s="10">
        <f>(W327-W$1883)^4</f>
        <v>1117247709566.4172</v>
      </c>
      <c r="AH327" s="10">
        <f>(X327-X$1883)^4</f>
        <v>80754971031.138611</v>
      </c>
      <c r="AI327" s="28">
        <f>(Y327-Y$1883)^4</f>
        <v>27032223569.386272</v>
      </c>
      <c r="AK327" s="27">
        <f t="shared" ref="AK327:AK390" si="57">IF(V327 &lt;&gt; "-", (V327/$Z327)*1000, 0)</f>
        <v>107.21247563352826</v>
      </c>
      <c r="AL327" s="10">
        <f t="shared" ref="AL327:AL390" si="58">IF(W327 &lt;&gt; "-", (W327/$Z327)*1000, 0)</f>
        <v>409.03183885640027</v>
      </c>
      <c r="AM327" s="10">
        <f t="shared" ref="AM327:AM390" si="59">IF(X327 &lt;&gt; "-", (X327/$Z327)*1000, 0)</f>
        <v>259.25925925925924</v>
      </c>
      <c r="AN327" s="28">
        <f t="shared" ref="AN327:AN390" si="60">IF(Y327 &lt;&gt; "-", (Y327/$Z327)*1000, 0)</f>
        <v>224.49642625081219</v>
      </c>
      <c r="AP327" s="56">
        <f t="shared" ref="AP327:AP390" si="61">AM327/AL327</f>
        <v>0.63383637807783944</v>
      </c>
    </row>
    <row r="328" spans="1:42" ht="15" customHeight="1">
      <c r="A328" s="5" t="s">
        <v>23</v>
      </c>
      <c r="B328" s="5" t="s">
        <v>46</v>
      </c>
      <c r="C328" s="5" t="s">
        <v>89</v>
      </c>
      <c r="D328" s="6" t="s">
        <v>44</v>
      </c>
      <c r="E328" s="5" t="s">
        <v>679</v>
      </c>
      <c r="F328" s="5" t="s">
        <v>680</v>
      </c>
      <c r="G328" s="5">
        <v>2002</v>
      </c>
      <c r="H328" s="11">
        <v>10</v>
      </c>
      <c r="I328" s="11">
        <v>86</v>
      </c>
      <c r="J328" s="11">
        <v>155</v>
      </c>
      <c r="K328" s="11">
        <v>187</v>
      </c>
      <c r="O328" s="25" t="s">
        <v>23</v>
      </c>
      <c r="P328" s="5" t="s">
        <v>46</v>
      </c>
      <c r="Q328" s="5" t="s">
        <v>89</v>
      </c>
      <c r="R328" s="6" t="s">
        <v>44</v>
      </c>
      <c r="S328" s="5" t="s">
        <v>691</v>
      </c>
      <c r="T328" s="5" t="s">
        <v>692</v>
      </c>
      <c r="U328" s="5">
        <v>2002</v>
      </c>
      <c r="V328" s="11">
        <v>26</v>
      </c>
      <c r="W328" s="11">
        <v>95</v>
      </c>
      <c r="X328" s="11">
        <v>131</v>
      </c>
      <c r="Y328" s="26">
        <v>111</v>
      </c>
      <c r="Z328" s="10">
        <f t="shared" si="56"/>
        <v>363</v>
      </c>
      <c r="AA328" s="27">
        <f t="shared" si="52"/>
        <v>-16075.898957048272</v>
      </c>
      <c r="AB328" s="10">
        <f t="shared" si="53"/>
        <v>-2509647.7680384829</v>
      </c>
      <c r="AC328" s="10">
        <f t="shared" si="54"/>
        <v>-2401801.9288320029</v>
      </c>
      <c r="AD328" s="28">
        <f t="shared" si="55"/>
        <v>-5315310.1284686271</v>
      </c>
      <c r="AF328" s="27">
        <f>IF(V328 &lt;&gt; "-", (V328-V$1883)^4, "-")</f>
        <v>405726.79511103028</v>
      </c>
      <c r="AG328" s="10">
        <f>(W328-W$1883)^4</f>
        <v>341049195.46539158</v>
      </c>
      <c r="AH328" s="10">
        <f>(X328-X$1883)^4</f>
        <v>321649528.42719126</v>
      </c>
      <c r="AI328" s="28">
        <f>(Y328-Y$1883)^4</f>
        <v>927622937.00117838</v>
      </c>
      <c r="AK328" s="27">
        <f t="shared" si="57"/>
        <v>71.625344352617077</v>
      </c>
      <c r="AL328" s="10">
        <f t="shared" si="58"/>
        <v>261.70798898071621</v>
      </c>
      <c r="AM328" s="10">
        <f t="shared" si="59"/>
        <v>360.88154269972449</v>
      </c>
      <c r="AN328" s="28">
        <f t="shared" si="60"/>
        <v>305.78512396694214</v>
      </c>
      <c r="AP328" s="56">
        <f t="shared" si="61"/>
        <v>1.3789473684210527</v>
      </c>
    </row>
    <row r="329" spans="1:42" ht="15" customHeight="1">
      <c r="A329" s="5" t="s">
        <v>23</v>
      </c>
      <c r="B329" s="5" t="s">
        <v>46</v>
      </c>
      <c r="C329" s="5" t="s">
        <v>89</v>
      </c>
      <c r="D329" s="6" t="s">
        <v>44</v>
      </c>
      <c r="E329" s="5" t="s">
        <v>681</v>
      </c>
      <c r="F329" s="5" t="s">
        <v>682</v>
      </c>
      <c r="G329" s="5">
        <v>2002</v>
      </c>
      <c r="H329" s="11">
        <v>10</v>
      </c>
      <c r="I329" s="11">
        <v>93</v>
      </c>
      <c r="J329" s="11">
        <v>191</v>
      </c>
      <c r="K329" s="11">
        <v>238</v>
      </c>
      <c r="O329" s="25" t="s">
        <v>23</v>
      </c>
      <c r="P329" s="5" t="s">
        <v>46</v>
      </c>
      <c r="Q329" s="5" t="s">
        <v>89</v>
      </c>
      <c r="R329" s="6" t="s">
        <v>44</v>
      </c>
      <c r="S329" s="5" t="s">
        <v>693</v>
      </c>
      <c r="T329" s="5" t="s">
        <v>694</v>
      </c>
      <c r="U329" s="5">
        <v>2002</v>
      </c>
      <c r="V329" s="11">
        <v>12</v>
      </c>
      <c r="W329" s="11">
        <v>116</v>
      </c>
      <c r="X329" s="11">
        <v>128</v>
      </c>
      <c r="Y329" s="26">
        <v>168</v>
      </c>
      <c r="Z329" s="10">
        <f t="shared" si="56"/>
        <v>424</v>
      </c>
      <c r="AA329" s="27">
        <f t="shared" si="52"/>
        <v>-60412.570689061082</v>
      </c>
      <c r="AB329" s="10">
        <f t="shared" si="53"/>
        <v>-1516722.5853698212</v>
      </c>
      <c r="AC329" s="10">
        <f t="shared" si="54"/>
        <v>-2566856.0837378767</v>
      </c>
      <c r="AD329" s="28">
        <f t="shared" si="55"/>
        <v>-1623024.0206136936</v>
      </c>
      <c r="AF329" s="27">
        <f>IF(V329 &lt;&gt; "-", (V329-V$1883)^4, "-")</f>
        <v>2370480.6892459271</v>
      </c>
      <c r="AG329" s="10">
        <f>(W329-W$1883)^4</f>
        <v>174264211.32920298</v>
      </c>
      <c r="AH329" s="10">
        <f>(X329-X$1883)^4</f>
        <v>351454163.81779641</v>
      </c>
      <c r="AI329" s="28">
        <f>(Y329-Y$1883)^4</f>
        <v>190736260.24391937</v>
      </c>
      <c r="AK329" s="27">
        <f t="shared" si="57"/>
        <v>28.30188679245283</v>
      </c>
      <c r="AL329" s="10">
        <f t="shared" si="58"/>
        <v>273.58490566037733</v>
      </c>
      <c r="AM329" s="10">
        <f t="shared" si="59"/>
        <v>301.88679245283015</v>
      </c>
      <c r="AN329" s="28">
        <f t="shared" si="60"/>
        <v>396.22641509433964</v>
      </c>
      <c r="AP329" s="56">
        <f t="shared" si="61"/>
        <v>1.103448275862069</v>
      </c>
    </row>
    <row r="330" spans="1:42" ht="15" customHeight="1">
      <c r="A330" s="5" t="s">
        <v>23</v>
      </c>
      <c r="B330" s="5" t="s">
        <v>46</v>
      </c>
      <c r="C330" s="5" t="s">
        <v>89</v>
      </c>
      <c r="D330" s="6" t="s">
        <v>44</v>
      </c>
      <c r="E330" s="5" t="s">
        <v>683</v>
      </c>
      <c r="F330" s="5" t="s">
        <v>684</v>
      </c>
      <c r="G330" s="5">
        <v>2002</v>
      </c>
      <c r="H330" s="11">
        <v>9</v>
      </c>
      <c r="I330" s="11">
        <v>96</v>
      </c>
      <c r="J330" s="11">
        <v>185</v>
      </c>
      <c r="K330" s="11">
        <v>222</v>
      </c>
      <c r="O330" s="25" t="s">
        <v>23</v>
      </c>
      <c r="P330" s="5" t="s">
        <v>46</v>
      </c>
      <c r="Q330" s="5" t="s">
        <v>89</v>
      </c>
      <c r="R330" s="6" t="s">
        <v>44</v>
      </c>
      <c r="S330" s="5" t="s">
        <v>695</v>
      </c>
      <c r="T330" s="5" t="s">
        <v>696</v>
      </c>
      <c r="U330" s="5">
        <v>2002</v>
      </c>
      <c r="V330" s="11">
        <v>12</v>
      </c>
      <c r="W330" s="11">
        <v>75</v>
      </c>
      <c r="X330" s="11">
        <v>122</v>
      </c>
      <c r="Y330" s="26">
        <v>161</v>
      </c>
      <c r="Z330" s="10">
        <f t="shared" si="56"/>
        <v>370</v>
      </c>
      <c r="AA330" s="27">
        <f t="shared" si="52"/>
        <v>-60412.570689061082</v>
      </c>
      <c r="AB330" s="10">
        <f t="shared" si="53"/>
        <v>-3788773.0990716945</v>
      </c>
      <c r="AC330" s="10">
        <f t="shared" si="54"/>
        <v>-2919307.4479917469</v>
      </c>
      <c r="AD330" s="28">
        <f t="shared" si="55"/>
        <v>-1930667.6505075279</v>
      </c>
      <c r="AF330" s="27">
        <f>IF(V330 &lt;&gt; "-", (V330-V$1883)^4, "-")</f>
        <v>2370480.6892459271</v>
      </c>
      <c r="AG330" s="10">
        <f>(W330-W$1883)^4</f>
        <v>590651706.24787867</v>
      </c>
      <c r="AH330" s="10">
        <f>(X330-X$1883)^4</f>
        <v>417227680.72003967</v>
      </c>
      <c r="AI330" s="28">
        <f>(Y330-Y$1883)^4</f>
        <v>240404924.56319526</v>
      </c>
      <c r="AK330" s="27">
        <f t="shared" si="57"/>
        <v>32.432432432432435</v>
      </c>
      <c r="AL330" s="10">
        <f t="shared" si="58"/>
        <v>202.70270270270271</v>
      </c>
      <c r="AM330" s="10">
        <f t="shared" si="59"/>
        <v>329.72972972972974</v>
      </c>
      <c r="AN330" s="28">
        <f t="shared" si="60"/>
        <v>435.13513513513516</v>
      </c>
      <c r="AP330" s="56">
        <f t="shared" si="61"/>
        <v>1.6266666666666667</v>
      </c>
    </row>
    <row r="331" spans="1:42" ht="15" customHeight="1">
      <c r="A331" s="5" t="s">
        <v>23</v>
      </c>
      <c r="B331" s="5" t="s">
        <v>46</v>
      </c>
      <c r="C331" s="5" t="s">
        <v>89</v>
      </c>
      <c r="D331" s="6" t="s">
        <v>44</v>
      </c>
      <c r="E331" s="5" t="s">
        <v>685</v>
      </c>
      <c r="F331" s="5" t="s">
        <v>686</v>
      </c>
      <c r="G331" s="5">
        <v>2002</v>
      </c>
      <c r="H331" s="11">
        <v>35</v>
      </c>
      <c r="I331" s="11">
        <v>135</v>
      </c>
      <c r="J331" s="11">
        <v>291</v>
      </c>
      <c r="K331" s="11">
        <v>337</v>
      </c>
      <c r="O331" s="25" t="s">
        <v>23</v>
      </c>
      <c r="P331" s="5" t="s">
        <v>46</v>
      </c>
      <c r="Q331" s="5" t="s">
        <v>89</v>
      </c>
      <c r="R331" s="6" t="s">
        <v>44</v>
      </c>
      <c r="S331" s="5" t="s">
        <v>697</v>
      </c>
      <c r="T331" s="5" t="s">
        <v>698</v>
      </c>
      <c r="U331" s="5">
        <v>2002</v>
      </c>
      <c r="V331" s="11">
        <v>1</v>
      </c>
      <c r="W331" s="11">
        <v>22</v>
      </c>
      <c r="X331" s="11">
        <v>56</v>
      </c>
      <c r="Y331" s="26">
        <v>81</v>
      </c>
      <c r="Z331" s="10">
        <f t="shared" si="56"/>
        <v>160</v>
      </c>
      <c r="AA331" s="27">
        <f t="shared" si="52"/>
        <v>-126795.04420806172</v>
      </c>
      <c r="AB331" s="10">
        <f t="shared" si="53"/>
        <v>-9115608.3219087999</v>
      </c>
      <c r="AC331" s="10">
        <f t="shared" si="54"/>
        <v>-9118861.245691089</v>
      </c>
      <c r="AD331" s="28">
        <f t="shared" si="55"/>
        <v>-8554632.8604827002</v>
      </c>
      <c r="AF331" s="27">
        <f>IF(V331 &lt;&gt; "-", (V331-V$1883)^4, "-")</f>
        <v>6369955.1216190513</v>
      </c>
      <c r="AG331" s="10">
        <f>(W331-W$1883)^4</f>
        <v>1904207223.4285433</v>
      </c>
      <c r="AH331" s="10">
        <f>(X331-X$1883)^4</f>
        <v>1905113304.3862672</v>
      </c>
      <c r="AI331" s="28">
        <f>(Y331-Y$1883)^4</f>
        <v>1749585486.9989774</v>
      </c>
      <c r="AK331" s="27">
        <f t="shared" si="57"/>
        <v>6.25</v>
      </c>
      <c r="AL331" s="10">
        <f t="shared" si="58"/>
        <v>137.5</v>
      </c>
      <c r="AM331" s="10">
        <f t="shared" si="59"/>
        <v>350</v>
      </c>
      <c r="AN331" s="28">
        <f t="shared" si="60"/>
        <v>506.25</v>
      </c>
      <c r="AP331" s="56">
        <f t="shared" si="61"/>
        <v>2.5454545454545454</v>
      </c>
    </row>
    <row r="332" spans="1:42" ht="15" customHeight="1">
      <c r="A332" s="5" t="s">
        <v>23</v>
      </c>
      <c r="B332" s="5" t="s">
        <v>46</v>
      </c>
      <c r="C332" s="5" t="s">
        <v>89</v>
      </c>
      <c r="D332" s="6" t="s">
        <v>44</v>
      </c>
      <c r="E332" s="5" t="s">
        <v>687</v>
      </c>
      <c r="F332" s="5" t="s">
        <v>688</v>
      </c>
      <c r="G332" s="5">
        <v>2002</v>
      </c>
      <c r="H332" s="11">
        <v>11</v>
      </c>
      <c r="I332" s="11">
        <v>105</v>
      </c>
      <c r="J332" s="11">
        <v>38</v>
      </c>
      <c r="K332" s="11">
        <v>222</v>
      </c>
      <c r="O332" s="25" t="s">
        <v>23</v>
      </c>
      <c r="P332" s="5" t="s">
        <v>50</v>
      </c>
      <c r="Q332" s="5" t="s">
        <v>34</v>
      </c>
      <c r="R332" s="6" t="s">
        <v>235</v>
      </c>
      <c r="S332" s="5" t="s">
        <v>699</v>
      </c>
      <c r="T332" s="5" t="s">
        <v>700</v>
      </c>
      <c r="U332" s="5">
        <v>2002</v>
      </c>
      <c r="V332" s="11">
        <v>28</v>
      </c>
      <c r="W332" s="11">
        <v>255</v>
      </c>
      <c r="X332" s="11">
        <v>453</v>
      </c>
      <c r="Y332" s="26">
        <v>545</v>
      </c>
      <c r="Z332" s="10">
        <f t="shared" si="56"/>
        <v>1281</v>
      </c>
      <c r="AA332" s="27">
        <f t="shared" si="52"/>
        <v>-12548.956160746124</v>
      </c>
      <c r="AB332" s="10">
        <f t="shared" si="53"/>
        <v>14005.809859184796</v>
      </c>
      <c r="AC332" s="10">
        <f t="shared" si="54"/>
        <v>6653148.7094333963</v>
      </c>
      <c r="AD332" s="28">
        <f t="shared" si="55"/>
        <v>17470944.270947818</v>
      </c>
      <c r="AF332" s="27">
        <f>IF(V332 &lt;&gt; "-", (V332-V$1883)^4, "-")</f>
        <v>291615.18588170729</v>
      </c>
      <c r="AG332" s="10">
        <f>(W332-W$1883)^4</f>
        <v>337606.63105879468</v>
      </c>
      <c r="AH332" s="10">
        <f>(X332-X$1883)^4</f>
        <v>1251323616.1493182</v>
      </c>
      <c r="AI332" s="28">
        <f>(Y332-Y$1883)^4</f>
        <v>4533377009.9923096</v>
      </c>
      <c r="AK332" s="27">
        <f t="shared" si="57"/>
        <v>21.857923497267759</v>
      </c>
      <c r="AL332" s="10">
        <f t="shared" si="58"/>
        <v>199.06323185011709</v>
      </c>
      <c r="AM332" s="10">
        <f t="shared" si="59"/>
        <v>353.62997658079627</v>
      </c>
      <c r="AN332" s="28">
        <f t="shared" si="60"/>
        <v>425.44886807181888</v>
      </c>
      <c r="AP332" s="56">
        <f t="shared" si="61"/>
        <v>1.7764705882352942</v>
      </c>
    </row>
    <row r="333" spans="1:42" ht="15" customHeight="1">
      <c r="A333" s="5" t="s">
        <v>23</v>
      </c>
      <c r="B333" s="5" t="s">
        <v>46</v>
      </c>
      <c r="C333" s="5" t="s">
        <v>89</v>
      </c>
      <c r="D333" s="6" t="s">
        <v>44</v>
      </c>
      <c r="E333" s="5" t="s">
        <v>689</v>
      </c>
      <c r="F333" s="5" t="s">
        <v>690</v>
      </c>
      <c r="G333" s="5">
        <v>2002</v>
      </c>
      <c r="H333" s="11">
        <v>330</v>
      </c>
      <c r="I333" s="11">
        <v>1259</v>
      </c>
      <c r="J333" s="11">
        <v>798</v>
      </c>
      <c r="K333" s="11">
        <v>691</v>
      </c>
      <c r="O333" s="25" t="s">
        <v>23</v>
      </c>
      <c r="P333" s="5" t="s">
        <v>50</v>
      </c>
      <c r="Q333" s="5" t="s">
        <v>34</v>
      </c>
      <c r="R333" s="6" t="s">
        <v>235</v>
      </c>
      <c r="S333" s="5" t="s">
        <v>701</v>
      </c>
      <c r="T333" s="5" t="s">
        <v>702</v>
      </c>
      <c r="U333" s="5">
        <v>2002</v>
      </c>
      <c r="V333" s="11">
        <v>5</v>
      </c>
      <c r="W333" s="11">
        <v>63</v>
      </c>
      <c r="X333" s="11">
        <v>114</v>
      </c>
      <c r="Y333" s="26">
        <v>151</v>
      </c>
      <c r="Z333" s="10">
        <f t="shared" si="56"/>
        <v>333</v>
      </c>
      <c r="AA333" s="27">
        <f t="shared" si="52"/>
        <v>-98855.953908687909</v>
      </c>
      <c r="AB333" s="10">
        <f t="shared" si="53"/>
        <v>-4732767.6186298626</v>
      </c>
      <c r="AC333" s="10">
        <f t="shared" si="54"/>
        <v>-3437487.7502842718</v>
      </c>
      <c r="AD333" s="28">
        <f t="shared" si="55"/>
        <v>-2434173.2718935125</v>
      </c>
      <c r="AF333" s="27">
        <f>IF(V333 &lt;&gt; "-", (V333-V$1883)^4, "-")</f>
        <v>4570921.6266198922</v>
      </c>
      <c r="AG333" s="10">
        <f>(W333-W$1883)^4</f>
        <v>794609173.5099014</v>
      </c>
      <c r="AH333" s="10">
        <f>(X333-X$1883)^4</f>
        <v>518785957.72116745</v>
      </c>
      <c r="AI333" s="28">
        <f>(Y333-Y$1883)^4</f>
        <v>327442704.88753903</v>
      </c>
      <c r="AK333" s="27">
        <f t="shared" si="57"/>
        <v>15.015015015015015</v>
      </c>
      <c r="AL333" s="10">
        <f t="shared" si="58"/>
        <v>189.18918918918919</v>
      </c>
      <c r="AM333" s="10">
        <f t="shared" si="59"/>
        <v>342.34234234234236</v>
      </c>
      <c r="AN333" s="28">
        <f t="shared" si="60"/>
        <v>453.45345345345345</v>
      </c>
      <c r="AP333" s="56">
        <f t="shared" si="61"/>
        <v>1.8095238095238095</v>
      </c>
    </row>
    <row r="334" spans="1:42" ht="15" customHeight="1">
      <c r="A334" s="5" t="s">
        <v>23</v>
      </c>
      <c r="B334" s="5" t="s">
        <v>46</v>
      </c>
      <c r="C334" s="5" t="s">
        <v>89</v>
      </c>
      <c r="D334" s="6" t="s">
        <v>44</v>
      </c>
      <c r="E334" s="5" t="s">
        <v>691</v>
      </c>
      <c r="F334" s="5" t="s">
        <v>692</v>
      </c>
      <c r="G334" s="5">
        <v>2002</v>
      </c>
      <c r="H334" s="11">
        <v>26</v>
      </c>
      <c r="I334" s="11">
        <v>95</v>
      </c>
      <c r="J334" s="11">
        <v>131</v>
      </c>
      <c r="K334" s="11">
        <v>111</v>
      </c>
      <c r="O334" s="25" t="s">
        <v>23</v>
      </c>
      <c r="P334" s="5" t="s">
        <v>50</v>
      </c>
      <c r="Q334" s="5" t="s">
        <v>34</v>
      </c>
      <c r="R334" s="6" t="s">
        <v>235</v>
      </c>
      <c r="S334" s="5" t="s">
        <v>703</v>
      </c>
      <c r="T334" s="5" t="s">
        <v>704</v>
      </c>
      <c r="U334" s="5">
        <v>2002</v>
      </c>
      <c r="V334" s="11">
        <v>6</v>
      </c>
      <c r="W334" s="11">
        <v>85</v>
      </c>
      <c r="X334" s="11">
        <v>151</v>
      </c>
      <c r="Y334" s="26">
        <v>134</v>
      </c>
      <c r="Z334" s="10">
        <f t="shared" si="56"/>
        <v>376</v>
      </c>
      <c r="AA334" s="27">
        <f t="shared" si="52"/>
        <v>-92579.75437308324</v>
      </c>
      <c r="AB334" s="10">
        <f t="shared" si="53"/>
        <v>-3105441.860394089</v>
      </c>
      <c r="AC334" s="10">
        <f t="shared" si="54"/>
        <v>-1478430.6191516654</v>
      </c>
      <c r="AD334" s="28">
        <f t="shared" si="55"/>
        <v>-3478578.5764013412</v>
      </c>
      <c r="AF334" s="27">
        <f>IF(V334 &lt;&gt; "-", (V334-V$1883)^4, "-")</f>
        <v>4188141.6864615814</v>
      </c>
      <c r="AG334" s="10">
        <f>(W334-W$1883)^4</f>
        <v>453069197.54630309</v>
      </c>
      <c r="AH334" s="10">
        <f>(X334-X$1883)^4</f>
        <v>168422947.93422693</v>
      </c>
      <c r="AI334" s="28">
        <f>(Y334-Y$1883)^4</f>
        <v>527070962.42793864</v>
      </c>
      <c r="AK334" s="27">
        <f t="shared" si="57"/>
        <v>15.957446808510637</v>
      </c>
      <c r="AL334" s="10">
        <f t="shared" si="58"/>
        <v>226.06382978723406</v>
      </c>
      <c r="AM334" s="10">
        <f t="shared" si="59"/>
        <v>401.59574468085106</v>
      </c>
      <c r="AN334" s="28">
        <f t="shared" si="60"/>
        <v>356.38297872340422</v>
      </c>
      <c r="AP334" s="56">
        <f t="shared" si="61"/>
        <v>1.776470588235294</v>
      </c>
    </row>
    <row r="335" spans="1:42" ht="15" customHeight="1">
      <c r="A335" s="5" t="s">
        <v>23</v>
      </c>
      <c r="B335" s="5" t="s">
        <v>46</v>
      </c>
      <c r="C335" s="5" t="s">
        <v>89</v>
      </c>
      <c r="D335" s="6" t="s">
        <v>44</v>
      </c>
      <c r="E335" s="5" t="s">
        <v>693</v>
      </c>
      <c r="F335" s="5" t="s">
        <v>694</v>
      </c>
      <c r="G335" s="5">
        <v>2002</v>
      </c>
      <c r="H335" s="11">
        <v>12</v>
      </c>
      <c r="I335" s="11">
        <v>116</v>
      </c>
      <c r="J335" s="11">
        <v>128</v>
      </c>
      <c r="K335" s="11">
        <v>168</v>
      </c>
      <c r="O335" s="25" t="s">
        <v>23</v>
      </c>
      <c r="P335" s="5" t="s">
        <v>50</v>
      </c>
      <c r="Q335" s="5" t="s">
        <v>34</v>
      </c>
      <c r="R335" s="6" t="s">
        <v>235</v>
      </c>
      <c r="S335" s="5" t="s">
        <v>705</v>
      </c>
      <c r="T335" s="5" t="s">
        <v>706</v>
      </c>
      <c r="U335" s="5">
        <v>2002</v>
      </c>
      <c r="V335" s="11">
        <v>7</v>
      </c>
      <c r="W335" s="11">
        <v>90</v>
      </c>
      <c r="X335" s="11">
        <v>224</v>
      </c>
      <c r="Y335" s="26">
        <v>203</v>
      </c>
      <c r="Z335" s="10">
        <f t="shared" si="56"/>
        <v>524</v>
      </c>
      <c r="AA335" s="27">
        <f t="shared" si="52"/>
        <v>-86574.984053174077</v>
      </c>
      <c r="AB335" s="10">
        <f t="shared" si="53"/>
        <v>-2796977.6709260354</v>
      </c>
      <c r="AC335" s="10">
        <f t="shared" si="54"/>
        <v>-68518.794514159308</v>
      </c>
      <c r="AD335" s="28">
        <f t="shared" si="55"/>
        <v>-561904.93385243753</v>
      </c>
      <c r="AF335" s="27">
        <f>IF(V335 &lt;&gt; "-", (V335-V$1883)^4, "-")</f>
        <v>3829921.6860142983</v>
      </c>
      <c r="AG335" s="10">
        <f>(W335-W$1883)^4</f>
        <v>394080851.04406923</v>
      </c>
      <c r="AH335" s="10">
        <f>(X335-X$1883)^4</f>
        <v>2803795.1798948273</v>
      </c>
      <c r="AI335" s="28">
        <f>(Y335-Y$1883)^4</f>
        <v>46367867.983944111</v>
      </c>
      <c r="AK335" s="27">
        <f t="shared" si="57"/>
        <v>13.358778625954198</v>
      </c>
      <c r="AL335" s="10">
        <f t="shared" si="58"/>
        <v>171.75572519083971</v>
      </c>
      <c r="AM335" s="10">
        <f t="shared" si="59"/>
        <v>427.48091603053433</v>
      </c>
      <c r="AN335" s="28">
        <f t="shared" si="60"/>
        <v>387.40458015267177</v>
      </c>
      <c r="AP335" s="56">
        <f t="shared" si="61"/>
        <v>2.4888888888888885</v>
      </c>
    </row>
    <row r="336" spans="1:42" ht="15" customHeight="1">
      <c r="A336" s="5" t="s">
        <v>23</v>
      </c>
      <c r="B336" s="5" t="s">
        <v>46</v>
      </c>
      <c r="C336" s="5" t="s">
        <v>89</v>
      </c>
      <c r="D336" s="6" t="s">
        <v>44</v>
      </c>
      <c r="E336" s="5" t="s">
        <v>695</v>
      </c>
      <c r="F336" s="5" t="s">
        <v>696</v>
      </c>
      <c r="G336" s="5">
        <v>2002</v>
      </c>
      <c r="H336" s="11">
        <v>12</v>
      </c>
      <c r="I336" s="11">
        <v>75</v>
      </c>
      <c r="J336" s="11">
        <v>122</v>
      </c>
      <c r="K336" s="11">
        <v>161</v>
      </c>
      <c r="O336" s="25" t="s">
        <v>23</v>
      </c>
      <c r="P336" s="5" t="s">
        <v>50</v>
      </c>
      <c r="Q336" s="5" t="s">
        <v>34</v>
      </c>
      <c r="R336" s="6" t="s">
        <v>235</v>
      </c>
      <c r="S336" s="5" t="s">
        <v>707</v>
      </c>
      <c r="T336" s="5" t="s">
        <v>708</v>
      </c>
      <c r="U336" s="5">
        <v>2002</v>
      </c>
      <c r="V336" s="11">
        <v>46</v>
      </c>
      <c r="W336" s="11">
        <v>335</v>
      </c>
      <c r="X336" s="11">
        <v>132</v>
      </c>
      <c r="Y336" s="26">
        <v>206</v>
      </c>
      <c r="Z336" s="10">
        <f t="shared" si="56"/>
        <v>719</v>
      </c>
      <c r="AA336" s="27">
        <f t="shared" si="52"/>
        <v>-143.72981921965925</v>
      </c>
      <c r="AB336" s="10">
        <f t="shared" si="53"/>
        <v>1128266.5518960005</v>
      </c>
      <c r="AC336" s="10">
        <f t="shared" si="54"/>
        <v>-2348398.9182664989</v>
      </c>
      <c r="AD336" s="28">
        <f t="shared" si="55"/>
        <v>-502821.38842167839</v>
      </c>
      <c r="AF336" s="27">
        <f>IF(V336 &lt;&gt; "-", (V336-V$1883)^4, "-")</f>
        <v>752.88591502202905</v>
      </c>
      <c r="AG336" s="10">
        <f>(W336-W$1883)^4</f>
        <v>117457914.23476878</v>
      </c>
      <c r="AH336" s="10">
        <f>(X336-X$1883)^4</f>
        <v>312149393.57317257</v>
      </c>
      <c r="AI336" s="28">
        <f>(Y336-Y$1883)^4</f>
        <v>39983885.07963869</v>
      </c>
      <c r="AK336" s="27">
        <f t="shared" si="57"/>
        <v>63.977746870653689</v>
      </c>
      <c r="AL336" s="10">
        <f t="shared" si="58"/>
        <v>465.92489568845616</v>
      </c>
      <c r="AM336" s="10">
        <f t="shared" si="59"/>
        <v>183.58831710709319</v>
      </c>
      <c r="AN336" s="28">
        <f t="shared" si="60"/>
        <v>286.50904033379692</v>
      </c>
      <c r="AP336" s="56">
        <f t="shared" si="61"/>
        <v>0.39402985074626867</v>
      </c>
    </row>
    <row r="337" spans="1:42" ht="15" customHeight="1">
      <c r="A337" s="5" t="s">
        <v>23</v>
      </c>
      <c r="B337" s="5" t="s">
        <v>46</v>
      </c>
      <c r="C337" s="5" t="s">
        <v>89</v>
      </c>
      <c r="D337" s="6" t="s">
        <v>44</v>
      </c>
      <c r="E337" s="5" t="s">
        <v>697</v>
      </c>
      <c r="F337" s="5" t="s">
        <v>698</v>
      </c>
      <c r="G337" s="5">
        <v>2002</v>
      </c>
      <c r="H337" s="11">
        <v>1</v>
      </c>
      <c r="I337" s="11">
        <v>22</v>
      </c>
      <c r="J337" s="11">
        <v>56</v>
      </c>
      <c r="K337" s="11">
        <v>81</v>
      </c>
      <c r="O337" s="25" t="s">
        <v>23</v>
      </c>
      <c r="P337" s="5" t="s">
        <v>50</v>
      </c>
      <c r="Q337" s="5" t="s">
        <v>34</v>
      </c>
      <c r="R337" s="6" t="s">
        <v>235</v>
      </c>
      <c r="S337" s="5" t="s">
        <v>709</v>
      </c>
      <c r="T337" s="5" t="s">
        <v>710</v>
      </c>
      <c r="U337" s="5">
        <v>2002</v>
      </c>
      <c r="V337" s="11">
        <v>116</v>
      </c>
      <c r="W337" s="11">
        <v>898</v>
      </c>
      <c r="X337" s="11">
        <v>662</v>
      </c>
      <c r="Y337" s="26">
        <v>687</v>
      </c>
      <c r="Z337" s="10">
        <f t="shared" si="56"/>
        <v>2363</v>
      </c>
      <c r="AA337" s="27">
        <f t="shared" si="52"/>
        <v>271616.83272230555</v>
      </c>
      <c r="AB337" s="10">
        <f t="shared" si="53"/>
        <v>296880799.50957531</v>
      </c>
      <c r="AC337" s="10">
        <f t="shared" si="54"/>
        <v>62608564.613922745</v>
      </c>
      <c r="AD337" s="28">
        <f t="shared" si="55"/>
        <v>64713485.378872328</v>
      </c>
      <c r="AF337" s="27">
        <f>IF(V337 &lt;&gt; "-", (V337-V$1883)^4, "-")</f>
        <v>17590394.286867693</v>
      </c>
      <c r="AG337" s="10">
        <f>(W337-W$1883)^4</f>
        <v>198050593356.51456</v>
      </c>
      <c r="AH337" s="10">
        <f>(X337-X$1883)^4</f>
        <v>24860603255.41153</v>
      </c>
      <c r="AI337" s="28">
        <f>(Y337-Y$1883)^4</f>
        <v>25981230821.608269</v>
      </c>
      <c r="AK337" s="27">
        <f t="shared" si="57"/>
        <v>49.090139652983495</v>
      </c>
      <c r="AL337" s="10">
        <f t="shared" si="58"/>
        <v>380.02539145154464</v>
      </c>
      <c r="AM337" s="10">
        <f t="shared" si="59"/>
        <v>280.15234870926787</v>
      </c>
      <c r="AN337" s="28">
        <f t="shared" si="60"/>
        <v>290.73212018620399</v>
      </c>
      <c r="AP337" s="56">
        <f t="shared" si="61"/>
        <v>0.73719376391982183</v>
      </c>
    </row>
    <row r="338" spans="1:42" ht="15" customHeight="1">
      <c r="A338" s="5" t="s">
        <v>23</v>
      </c>
      <c r="B338" s="5" t="s">
        <v>50</v>
      </c>
      <c r="C338" s="5" t="s">
        <v>24</v>
      </c>
      <c r="D338" s="6" t="s">
        <v>25</v>
      </c>
      <c r="E338" s="6" t="s">
        <v>26</v>
      </c>
      <c r="F338" s="5" t="s">
        <v>711</v>
      </c>
      <c r="G338" s="5">
        <v>2002</v>
      </c>
      <c r="H338" s="11">
        <v>5481</v>
      </c>
      <c r="I338" s="11">
        <v>25692</v>
      </c>
      <c r="J338" s="11">
        <v>23806</v>
      </c>
      <c r="K338" s="11">
        <v>25817</v>
      </c>
      <c r="O338" s="25" t="s">
        <v>23</v>
      </c>
      <c r="P338" s="5" t="s">
        <v>50</v>
      </c>
      <c r="Q338" s="5" t="s">
        <v>34</v>
      </c>
      <c r="R338" s="6" t="s">
        <v>235</v>
      </c>
      <c r="S338" s="5" t="s">
        <v>712</v>
      </c>
      <c r="T338" s="5" t="s">
        <v>713</v>
      </c>
      <c r="U338" s="5">
        <v>2002</v>
      </c>
      <c r="V338" s="11">
        <v>15</v>
      </c>
      <c r="W338" s="11">
        <v>132</v>
      </c>
      <c r="X338" s="11">
        <v>207</v>
      </c>
      <c r="Y338" s="26">
        <v>278</v>
      </c>
      <c r="Z338" s="10">
        <f t="shared" si="56"/>
        <v>632</v>
      </c>
      <c r="AA338" s="27">
        <f t="shared" si="52"/>
        <v>-47588.273258939465</v>
      </c>
      <c r="AB338" s="10">
        <f t="shared" si="53"/>
        <v>-967222.11359253281</v>
      </c>
      <c r="AC338" s="10">
        <f t="shared" si="54"/>
        <v>-194306.65029992542</v>
      </c>
      <c r="AD338" s="28">
        <f t="shared" si="55"/>
        <v>-425.09986763601967</v>
      </c>
      <c r="AF338" s="27">
        <f>IF(V338 &lt;&gt; "-", (V338-V$1883)^4, "-")</f>
        <v>1724513.4884991832</v>
      </c>
      <c r="AG338" s="10">
        <f>(W338-W$1883)^4</f>
        <v>95653666.800190672</v>
      </c>
      <c r="AH338" s="10">
        <f>(X338-X$1883)^4</f>
        <v>11254258.507596577</v>
      </c>
      <c r="AI338" s="28">
        <f>(Y338-Y$1883)^4</f>
        <v>3196.3521923059229</v>
      </c>
      <c r="AK338" s="27">
        <f t="shared" si="57"/>
        <v>23.734177215189874</v>
      </c>
      <c r="AL338" s="10">
        <f t="shared" si="58"/>
        <v>208.86075949367088</v>
      </c>
      <c r="AM338" s="10">
        <f t="shared" si="59"/>
        <v>327.53164556962025</v>
      </c>
      <c r="AN338" s="28">
        <f t="shared" si="60"/>
        <v>439.87341772151899</v>
      </c>
      <c r="AP338" s="56">
        <f t="shared" si="61"/>
        <v>1.5681818181818181</v>
      </c>
    </row>
    <row r="339" spans="1:42" ht="15" customHeight="1">
      <c r="A339" s="5" t="s">
        <v>23</v>
      </c>
      <c r="B339" s="5" t="s">
        <v>50</v>
      </c>
      <c r="C339" s="5" t="s">
        <v>28</v>
      </c>
      <c r="D339" s="6" t="s">
        <v>41</v>
      </c>
      <c r="E339" s="6" t="s">
        <v>26</v>
      </c>
      <c r="F339" s="5" t="s">
        <v>714</v>
      </c>
      <c r="G339" s="5">
        <v>2002</v>
      </c>
      <c r="H339" s="11">
        <v>2778</v>
      </c>
      <c r="I339" s="11">
        <v>10105</v>
      </c>
      <c r="J339" s="11">
        <v>5435</v>
      </c>
      <c r="K339" s="11">
        <v>5014</v>
      </c>
      <c r="O339" s="25" t="s">
        <v>23</v>
      </c>
      <c r="P339" s="5" t="s">
        <v>50</v>
      </c>
      <c r="Q339" s="5" t="s">
        <v>34</v>
      </c>
      <c r="R339" s="6" t="s">
        <v>235</v>
      </c>
      <c r="S339" s="5" t="s">
        <v>715</v>
      </c>
      <c r="T339" s="5" t="s">
        <v>716</v>
      </c>
      <c r="U339" s="5">
        <v>2002</v>
      </c>
      <c r="V339" s="11">
        <v>31</v>
      </c>
      <c r="W339" s="11">
        <v>178</v>
      </c>
      <c r="X339" s="11">
        <v>347</v>
      </c>
      <c r="Y339" s="26">
        <v>446</v>
      </c>
      <c r="Z339" s="10">
        <f t="shared" si="56"/>
        <v>1002</v>
      </c>
      <c r="AA339" s="27">
        <f t="shared" si="52"/>
        <v>-8289.261084009273</v>
      </c>
      <c r="AB339" s="10">
        <f t="shared" si="53"/>
        <v>-147995.96378455174</v>
      </c>
      <c r="AC339" s="10">
        <f t="shared" si="54"/>
        <v>552981.53309165477</v>
      </c>
      <c r="AD339" s="28">
        <f t="shared" si="55"/>
        <v>4133047.1867699386</v>
      </c>
      <c r="AF339" s="27">
        <f>IF(V339 &lt;&gt; "-", (V339-V$1883)^4, "-")</f>
        <v>167759.74535443462</v>
      </c>
      <c r="AG339" s="10">
        <f>(W339-W$1883)^4</f>
        <v>7828282.5961595997</v>
      </c>
      <c r="AH339" s="10">
        <f>(X339-X$1883)^4</f>
        <v>45388674.938465469</v>
      </c>
      <c r="AI339" s="28">
        <f>(Y339-Y$1883)^4</f>
        <v>663275289.99846625</v>
      </c>
      <c r="AK339" s="27">
        <f t="shared" si="57"/>
        <v>30.938123752495009</v>
      </c>
      <c r="AL339" s="10">
        <f t="shared" si="58"/>
        <v>177.64471057884231</v>
      </c>
      <c r="AM339" s="10">
        <f t="shared" si="59"/>
        <v>346.3073852295409</v>
      </c>
      <c r="AN339" s="28">
        <f t="shared" si="60"/>
        <v>445.10978043912178</v>
      </c>
      <c r="AP339" s="56">
        <f t="shared" si="61"/>
        <v>1.949438202247191</v>
      </c>
    </row>
    <row r="340" spans="1:42" ht="15" customHeight="1">
      <c r="A340" s="5" t="s">
        <v>23</v>
      </c>
      <c r="B340" s="5" t="s">
        <v>50</v>
      </c>
      <c r="C340" s="5" t="s">
        <v>34</v>
      </c>
      <c r="D340" s="6" t="s">
        <v>233</v>
      </c>
      <c r="E340" s="6" t="s">
        <v>26</v>
      </c>
      <c r="F340" s="5" t="s">
        <v>717</v>
      </c>
      <c r="G340" s="5">
        <v>2002</v>
      </c>
      <c r="H340" s="11">
        <v>667</v>
      </c>
      <c r="I340" s="11">
        <v>3782</v>
      </c>
      <c r="J340" s="11">
        <v>3965</v>
      </c>
      <c r="K340" s="11">
        <v>4501</v>
      </c>
      <c r="O340" s="25" t="s">
        <v>23</v>
      </c>
      <c r="P340" s="5" t="s">
        <v>50</v>
      </c>
      <c r="Q340" s="5" t="s">
        <v>34</v>
      </c>
      <c r="R340" s="6" t="s">
        <v>235</v>
      </c>
      <c r="S340" s="5" t="s">
        <v>718</v>
      </c>
      <c r="T340" s="5" t="s">
        <v>719</v>
      </c>
      <c r="U340" s="5">
        <v>2002</v>
      </c>
      <c r="V340" s="11">
        <v>8</v>
      </c>
      <c r="W340" s="11">
        <v>92</v>
      </c>
      <c r="X340" s="11">
        <v>170</v>
      </c>
      <c r="Y340" s="26">
        <v>204</v>
      </c>
      <c r="Z340" s="10">
        <f t="shared" si="56"/>
        <v>474</v>
      </c>
      <c r="AA340" s="27">
        <f t="shared" si="52"/>
        <v>-80835.642948960449</v>
      </c>
      <c r="AB340" s="10">
        <f t="shared" si="53"/>
        <v>-2679551.5953813549</v>
      </c>
      <c r="AC340" s="10">
        <f t="shared" si="54"/>
        <v>-855213.23313335818</v>
      </c>
      <c r="AD340" s="28">
        <f t="shared" si="55"/>
        <v>-541723.30433782004</v>
      </c>
      <c r="AF340" s="27">
        <f>IF(V340 &lt;&gt; "-", (V340-V$1883)^4, "-")</f>
        <v>3495187.9084152617</v>
      </c>
      <c r="AG340" s="10">
        <f>(W340-W$1883)^4</f>
        <v>372176972.30274171</v>
      </c>
      <c r="AH340" s="10">
        <f>(X340-X$1883)^4</f>
        <v>81176916.330340698</v>
      </c>
      <c r="AI340" s="28">
        <f>(Y340-Y$1883)^4</f>
        <v>44160775.545687266</v>
      </c>
      <c r="AK340" s="27">
        <f t="shared" si="57"/>
        <v>16.877637130801688</v>
      </c>
      <c r="AL340" s="10">
        <f t="shared" si="58"/>
        <v>194.0928270042194</v>
      </c>
      <c r="AM340" s="10">
        <f t="shared" si="59"/>
        <v>358.6497890295359</v>
      </c>
      <c r="AN340" s="28">
        <f t="shared" si="60"/>
        <v>430.37974683544303</v>
      </c>
      <c r="AP340" s="56">
        <f t="shared" si="61"/>
        <v>1.847826086956522</v>
      </c>
    </row>
    <row r="341" spans="1:42" ht="15" customHeight="1">
      <c r="A341" s="5" t="s">
        <v>23</v>
      </c>
      <c r="B341" s="5" t="s">
        <v>50</v>
      </c>
      <c r="C341" s="5" t="s">
        <v>34</v>
      </c>
      <c r="D341" s="6" t="s">
        <v>30</v>
      </c>
      <c r="E341" s="6" t="s">
        <v>26</v>
      </c>
      <c r="F341" s="5" t="s">
        <v>57</v>
      </c>
      <c r="G341" s="5">
        <v>2002</v>
      </c>
      <c r="H341" s="11">
        <v>358</v>
      </c>
      <c r="I341" s="11">
        <v>1301</v>
      </c>
      <c r="J341" s="11">
        <v>965</v>
      </c>
      <c r="K341" s="11">
        <v>1076</v>
      </c>
      <c r="O341" s="25" t="s">
        <v>23</v>
      </c>
      <c r="P341" s="5" t="s">
        <v>50</v>
      </c>
      <c r="Q341" s="5" t="s">
        <v>34</v>
      </c>
      <c r="R341" s="6" t="s">
        <v>235</v>
      </c>
      <c r="S341" s="5" t="s">
        <v>720</v>
      </c>
      <c r="T341" s="5" t="s">
        <v>721</v>
      </c>
      <c r="U341" s="5">
        <v>2002</v>
      </c>
      <c r="V341" s="11">
        <v>47</v>
      </c>
      <c r="W341" s="11">
        <v>353</v>
      </c>
      <c r="X341" s="11">
        <v>540</v>
      </c>
      <c r="Y341" s="26">
        <v>571</v>
      </c>
      <c r="Z341" s="10">
        <f t="shared" si="56"/>
        <v>1511</v>
      </c>
      <c r="AA341" s="27">
        <f t="shared" si="52"/>
        <v>-76.128127131145391</v>
      </c>
      <c r="AB341" s="10">
        <f t="shared" si="53"/>
        <v>1820529.5882942425</v>
      </c>
      <c r="AC341" s="10">
        <f t="shared" si="54"/>
        <v>20815010.043091618</v>
      </c>
      <c r="AD341" s="28">
        <f t="shared" si="55"/>
        <v>23266515.480533518</v>
      </c>
      <c r="AF341" s="27">
        <f>IF(V341 &lt;&gt; "-", (V341-V$1883)^4, "-")</f>
        <v>322.64642755225844</v>
      </c>
      <c r="AG341" s="10">
        <f>(W341-W$1883)^4</f>
        <v>222295321.4061172</v>
      </c>
      <c r="AH341" s="10">
        <f>(X341-X$1883)^4</f>
        <v>5725791107.0183115</v>
      </c>
      <c r="AI341" s="28">
        <f>(Y341-Y$1883)^4</f>
        <v>6642146667.1310854</v>
      </c>
      <c r="AK341" s="27">
        <f t="shared" si="57"/>
        <v>31.105228325612178</v>
      </c>
      <c r="AL341" s="10">
        <f t="shared" si="58"/>
        <v>233.62011912640634</v>
      </c>
      <c r="AM341" s="10">
        <f t="shared" si="59"/>
        <v>357.37921906022501</v>
      </c>
      <c r="AN341" s="28">
        <f t="shared" si="60"/>
        <v>377.89543348775646</v>
      </c>
      <c r="AP341" s="56">
        <f t="shared" si="61"/>
        <v>1.529745042492918</v>
      </c>
    </row>
    <row r="342" spans="1:42" ht="15" customHeight="1">
      <c r="A342" s="5" t="s">
        <v>23</v>
      </c>
      <c r="B342" s="5" t="s">
        <v>50</v>
      </c>
      <c r="C342" s="5" t="s">
        <v>34</v>
      </c>
      <c r="D342" s="6" t="s">
        <v>235</v>
      </c>
      <c r="E342" s="6" t="s">
        <v>26</v>
      </c>
      <c r="F342" s="5" t="s">
        <v>722</v>
      </c>
      <c r="G342" s="5">
        <v>2002</v>
      </c>
      <c r="H342" s="11">
        <v>309</v>
      </c>
      <c r="I342" s="11">
        <v>2481</v>
      </c>
      <c r="J342" s="11">
        <v>3000</v>
      </c>
      <c r="K342" s="11">
        <v>3425</v>
      </c>
      <c r="O342" s="25" t="s">
        <v>23</v>
      </c>
      <c r="P342" s="5" t="s">
        <v>50</v>
      </c>
      <c r="Q342" s="5" t="s">
        <v>37</v>
      </c>
      <c r="R342" s="6" t="s">
        <v>44</v>
      </c>
      <c r="S342" s="5" t="s">
        <v>723</v>
      </c>
      <c r="T342" s="5" t="s">
        <v>724</v>
      </c>
      <c r="U342" s="5">
        <v>2002</v>
      </c>
      <c r="V342" s="11">
        <v>189</v>
      </c>
      <c r="W342" s="11">
        <v>609</v>
      </c>
      <c r="X342" s="11">
        <v>644</v>
      </c>
      <c r="Y342" s="26">
        <v>628</v>
      </c>
      <c r="Z342" s="10">
        <f t="shared" si="56"/>
        <v>2070</v>
      </c>
      <c r="AA342" s="27">
        <f t="shared" si="52"/>
        <v>2614486.4851928651</v>
      </c>
      <c r="AB342" s="10">
        <f t="shared" si="53"/>
        <v>54055068.370128453</v>
      </c>
      <c r="AC342" s="10">
        <f t="shared" si="54"/>
        <v>54474381.684788235</v>
      </c>
      <c r="AD342" s="28">
        <f t="shared" si="55"/>
        <v>40170682.779950999</v>
      </c>
      <c r="AF342" s="27">
        <f>IF(V342 &lt;&gt; "-", (V342-V$1883)^4, "-")</f>
        <v>360176357.43655676</v>
      </c>
      <c r="AG342" s="10">
        <f>(W342-W$1883)^4</f>
        <v>20438478443.677879</v>
      </c>
      <c r="AH342" s="10">
        <f>(X342-X$1883)^4</f>
        <v>20650143752.738106</v>
      </c>
      <c r="AI342" s="28">
        <f>(Y342-Y$1883)^4</f>
        <v>13757693125.064445</v>
      </c>
      <c r="AK342" s="27">
        <f t="shared" si="57"/>
        <v>91.304347826086953</v>
      </c>
      <c r="AL342" s="10">
        <f t="shared" si="58"/>
        <v>294.20289855072463</v>
      </c>
      <c r="AM342" s="10">
        <f t="shared" si="59"/>
        <v>311.11111111111114</v>
      </c>
      <c r="AN342" s="28">
        <f t="shared" si="60"/>
        <v>303.38164251207729</v>
      </c>
      <c r="AP342" s="56">
        <f t="shared" si="61"/>
        <v>1.0574712643678161</v>
      </c>
    </row>
    <row r="343" spans="1:42" ht="15" customHeight="1">
      <c r="A343" s="5" t="s">
        <v>23</v>
      </c>
      <c r="B343" s="5" t="s">
        <v>50</v>
      </c>
      <c r="C343" s="5" t="s">
        <v>34</v>
      </c>
      <c r="D343" s="6" t="s">
        <v>235</v>
      </c>
      <c r="E343" s="5" t="s">
        <v>699</v>
      </c>
      <c r="F343" s="5" t="s">
        <v>700</v>
      </c>
      <c r="G343" s="5">
        <v>2002</v>
      </c>
      <c r="H343" s="11">
        <v>28</v>
      </c>
      <c r="I343" s="11">
        <v>255</v>
      </c>
      <c r="J343" s="11">
        <v>453</v>
      </c>
      <c r="K343" s="11">
        <v>545</v>
      </c>
      <c r="O343" s="25" t="s">
        <v>23</v>
      </c>
      <c r="P343" s="5" t="s">
        <v>50</v>
      </c>
      <c r="Q343" s="5" t="s">
        <v>37</v>
      </c>
      <c r="R343" s="6" t="s">
        <v>44</v>
      </c>
      <c r="S343" s="5" t="s">
        <v>725</v>
      </c>
      <c r="T343" s="5" t="s">
        <v>726</v>
      </c>
      <c r="U343" s="5">
        <v>2002</v>
      </c>
      <c r="V343" s="11">
        <v>18</v>
      </c>
      <c r="W343" s="11">
        <v>149</v>
      </c>
      <c r="X343" s="11">
        <v>410</v>
      </c>
      <c r="Y343" s="26">
        <v>397</v>
      </c>
      <c r="Z343" s="10">
        <f t="shared" si="56"/>
        <v>974</v>
      </c>
      <c r="AA343" s="27">
        <f t="shared" si="52"/>
        <v>-36720.838770077491</v>
      </c>
      <c r="AB343" s="10">
        <f t="shared" si="53"/>
        <v>-549257.55776237464</v>
      </c>
      <c r="AC343" s="10">
        <f t="shared" si="54"/>
        <v>3053668.1552418699</v>
      </c>
      <c r="AD343" s="28">
        <f t="shared" si="55"/>
        <v>1385485.0519087086</v>
      </c>
      <c r="AF343" s="27">
        <f>IF(V343 &lt;&gt; "-", (V343-V$1883)^4, "-")</f>
        <v>1220534.679266341</v>
      </c>
      <c r="AG343" s="10">
        <f>(W343-W$1883)^4</f>
        <v>44981581.640390456</v>
      </c>
      <c r="AH343" s="10">
        <f>(X343-X$1883)^4</f>
        <v>443025903.73132151</v>
      </c>
      <c r="AI343" s="28">
        <f>(Y343-Y$1883)^4</f>
        <v>154455173.39547655</v>
      </c>
      <c r="AK343" s="27">
        <f t="shared" si="57"/>
        <v>18.480492813141684</v>
      </c>
      <c r="AL343" s="10">
        <f t="shared" si="58"/>
        <v>152.97741273100615</v>
      </c>
      <c r="AM343" s="10">
        <f t="shared" si="59"/>
        <v>420.94455852156062</v>
      </c>
      <c r="AN343" s="28">
        <f t="shared" si="60"/>
        <v>407.59753593429161</v>
      </c>
      <c r="AP343" s="56">
        <f t="shared" si="61"/>
        <v>2.7516778523489935</v>
      </c>
    </row>
    <row r="344" spans="1:42" ht="15" customHeight="1">
      <c r="A344" s="5" t="s">
        <v>23</v>
      </c>
      <c r="B344" s="5" t="s">
        <v>50</v>
      </c>
      <c r="C344" s="5" t="s">
        <v>34</v>
      </c>
      <c r="D344" s="6" t="s">
        <v>235</v>
      </c>
      <c r="E344" s="5" t="s">
        <v>701</v>
      </c>
      <c r="F344" s="5" t="s">
        <v>702</v>
      </c>
      <c r="G344" s="5">
        <v>2002</v>
      </c>
      <c r="H344" s="11">
        <v>5</v>
      </c>
      <c r="I344" s="11">
        <v>63</v>
      </c>
      <c r="J344" s="11">
        <v>114</v>
      </c>
      <c r="K344" s="11">
        <v>151</v>
      </c>
      <c r="O344" s="25" t="s">
        <v>23</v>
      </c>
      <c r="P344" s="5" t="s">
        <v>50</v>
      </c>
      <c r="Q344" s="5" t="s">
        <v>37</v>
      </c>
      <c r="R344" s="6" t="s">
        <v>44</v>
      </c>
      <c r="S344" s="5" t="s">
        <v>727</v>
      </c>
      <c r="T344" s="5" t="s">
        <v>728</v>
      </c>
      <c r="U344" s="5">
        <v>2002</v>
      </c>
      <c r="V344" s="11">
        <v>28</v>
      </c>
      <c r="W344" s="11">
        <v>139</v>
      </c>
      <c r="X344" s="11">
        <v>262</v>
      </c>
      <c r="Y344" s="26">
        <v>264</v>
      </c>
      <c r="Z344" s="10">
        <f t="shared" si="56"/>
        <v>693</v>
      </c>
      <c r="AA344" s="27">
        <f t="shared" si="52"/>
        <v>-12548.956160746124</v>
      </c>
      <c r="AB344" s="10">
        <f t="shared" si="53"/>
        <v>-776031.05997917952</v>
      </c>
      <c r="AC344" s="10">
        <f t="shared" si="54"/>
        <v>-24.899368427264001</v>
      </c>
      <c r="AD344" s="28">
        <f t="shared" si="55"/>
        <v>-9964.8324478198119</v>
      </c>
      <c r="AF344" s="27">
        <f>IF(V344 &lt;&gt; "-", (V344-V$1883)^4, "-")</f>
        <v>291615.18588170729</v>
      </c>
      <c r="AG344" s="10">
        <f>(W344-W$1883)^4</f>
        <v>71313563.507481545</v>
      </c>
      <c r="AH344" s="10">
        <f>(X344-X$1883)^4</f>
        <v>72.708375559014286</v>
      </c>
      <c r="AI344" s="28">
        <f>(Y344-Y$1883)^4</f>
        <v>214433.84565521945</v>
      </c>
      <c r="AK344" s="27">
        <f t="shared" si="57"/>
        <v>40.404040404040408</v>
      </c>
      <c r="AL344" s="10">
        <f t="shared" si="58"/>
        <v>200.57720057720059</v>
      </c>
      <c r="AM344" s="10">
        <f t="shared" si="59"/>
        <v>378.06637806637804</v>
      </c>
      <c r="AN344" s="28">
        <f t="shared" si="60"/>
        <v>380.95238095238091</v>
      </c>
      <c r="AP344" s="56">
        <f t="shared" si="61"/>
        <v>1.8848920863309351</v>
      </c>
    </row>
    <row r="345" spans="1:42" ht="15" customHeight="1">
      <c r="A345" s="5" t="s">
        <v>23</v>
      </c>
      <c r="B345" s="5" t="s">
        <v>50</v>
      </c>
      <c r="C345" s="5" t="s">
        <v>34</v>
      </c>
      <c r="D345" s="6" t="s">
        <v>235</v>
      </c>
      <c r="E345" s="5" t="s">
        <v>703</v>
      </c>
      <c r="F345" s="5" t="s">
        <v>704</v>
      </c>
      <c r="G345" s="5">
        <v>2002</v>
      </c>
      <c r="H345" s="11">
        <v>6</v>
      </c>
      <c r="I345" s="11">
        <v>85</v>
      </c>
      <c r="J345" s="11">
        <v>151</v>
      </c>
      <c r="K345" s="11">
        <v>134</v>
      </c>
      <c r="O345" s="25" t="s">
        <v>23</v>
      </c>
      <c r="P345" s="5" t="s">
        <v>50</v>
      </c>
      <c r="Q345" s="5" t="s">
        <v>37</v>
      </c>
      <c r="R345" s="6" t="s">
        <v>44</v>
      </c>
      <c r="S345" s="5" t="s">
        <v>729</v>
      </c>
      <c r="T345" s="5" t="s">
        <v>730</v>
      </c>
      <c r="U345" s="5">
        <v>2002</v>
      </c>
      <c r="V345" s="11">
        <v>5</v>
      </c>
      <c r="W345" s="11">
        <v>61</v>
      </c>
      <c r="X345" s="11">
        <v>169</v>
      </c>
      <c r="Y345" s="26">
        <v>157</v>
      </c>
      <c r="Z345" s="10">
        <f t="shared" si="56"/>
        <v>392</v>
      </c>
      <c r="AA345" s="27">
        <f t="shared" si="52"/>
        <v>-98855.953908687909</v>
      </c>
      <c r="AB345" s="10">
        <f t="shared" si="53"/>
        <v>-4903923.2390413033</v>
      </c>
      <c r="AC345" s="10">
        <f t="shared" si="54"/>
        <v>-882528.46337291261</v>
      </c>
      <c r="AD345" s="28">
        <f t="shared" si="55"/>
        <v>-2122768.5266095474</v>
      </c>
      <c r="AF345" s="27">
        <f>IF(V345 &lt;&gt; "-", (V345-V$1883)^4, "-")</f>
        <v>4570921.6266198922</v>
      </c>
      <c r="AG345" s="10">
        <f>(W345-W$1883)^4</f>
        <v>833153234.61668408</v>
      </c>
      <c r="AH345" s="10">
        <f>(X345-X$1883)^4</f>
        <v>84652208.883174971</v>
      </c>
      <c r="AI345" s="28">
        <f>(Y345-Y$1883)^4</f>
        <v>272816219.54021657</v>
      </c>
      <c r="AK345" s="27">
        <f t="shared" si="57"/>
        <v>12.755102040816327</v>
      </c>
      <c r="AL345" s="10">
        <f t="shared" si="58"/>
        <v>155.61224489795919</v>
      </c>
      <c r="AM345" s="10">
        <f t="shared" si="59"/>
        <v>431.12244897959187</v>
      </c>
      <c r="AN345" s="28">
        <f t="shared" si="60"/>
        <v>400.51020408163265</v>
      </c>
      <c r="AP345" s="56">
        <f t="shared" si="61"/>
        <v>2.7704918032786887</v>
      </c>
    </row>
    <row r="346" spans="1:42" ht="15" customHeight="1">
      <c r="A346" s="5" t="s">
        <v>23</v>
      </c>
      <c r="B346" s="5" t="s">
        <v>50</v>
      </c>
      <c r="C346" s="5" t="s">
        <v>34</v>
      </c>
      <c r="D346" s="6" t="s">
        <v>235</v>
      </c>
      <c r="E346" s="5" t="s">
        <v>705</v>
      </c>
      <c r="F346" s="5" t="s">
        <v>706</v>
      </c>
      <c r="G346" s="5">
        <v>2002</v>
      </c>
      <c r="H346" s="11">
        <v>7</v>
      </c>
      <c r="I346" s="11">
        <v>90</v>
      </c>
      <c r="J346" s="11">
        <v>224</v>
      </c>
      <c r="K346" s="11">
        <v>203</v>
      </c>
      <c r="O346" s="25" t="s">
        <v>23</v>
      </c>
      <c r="P346" s="5" t="s">
        <v>50</v>
      </c>
      <c r="Q346" s="5" t="s">
        <v>37</v>
      </c>
      <c r="R346" s="6" t="s">
        <v>44</v>
      </c>
      <c r="S346" s="5" t="s">
        <v>731</v>
      </c>
      <c r="T346" s="5" t="s">
        <v>732</v>
      </c>
      <c r="U346" s="5">
        <v>2002</v>
      </c>
      <c r="V346" s="11">
        <v>31</v>
      </c>
      <c r="W346" s="11">
        <v>194</v>
      </c>
      <c r="X346" s="11">
        <v>392</v>
      </c>
      <c r="Y346" s="26">
        <v>373</v>
      </c>
      <c r="Z346" s="10">
        <f t="shared" si="56"/>
        <v>990</v>
      </c>
      <c r="AA346" s="27">
        <f t="shared" si="52"/>
        <v>-8289.261084009273</v>
      </c>
      <c r="AB346" s="10">
        <f t="shared" si="53"/>
        <v>-50223.983521505317</v>
      </c>
      <c r="AC346" s="10">
        <f t="shared" si="54"/>
        <v>2052252.0798307874</v>
      </c>
      <c r="AD346" s="28">
        <f t="shared" si="55"/>
        <v>669484.14376969321</v>
      </c>
      <c r="AF346" s="27">
        <f>IF(V346 &lt;&gt; "-", (V346-V$1883)^4, "-")</f>
        <v>167759.74535443462</v>
      </c>
      <c r="AG346" s="10">
        <f>(W346-W$1883)^4</f>
        <v>1853026.1201488157</v>
      </c>
      <c r="AH346" s="10">
        <f>(X346-X$1883)^4</f>
        <v>260800011.34887302</v>
      </c>
      <c r="AI346" s="28">
        <f>(Y346-Y$1883)^4</f>
        <v>58567100.981201582</v>
      </c>
      <c r="AK346" s="27">
        <f t="shared" si="57"/>
        <v>31.313131313131315</v>
      </c>
      <c r="AL346" s="10">
        <f t="shared" si="58"/>
        <v>195.95959595959596</v>
      </c>
      <c r="AM346" s="10">
        <f t="shared" si="59"/>
        <v>395.95959595959596</v>
      </c>
      <c r="AN346" s="28">
        <f t="shared" si="60"/>
        <v>376.76767676767673</v>
      </c>
      <c r="AP346" s="56">
        <f t="shared" si="61"/>
        <v>2.0206185567010309</v>
      </c>
    </row>
    <row r="347" spans="1:42" ht="15" customHeight="1">
      <c r="A347" s="5" t="s">
        <v>23</v>
      </c>
      <c r="B347" s="5" t="s">
        <v>50</v>
      </c>
      <c r="C347" s="5" t="s">
        <v>34</v>
      </c>
      <c r="D347" s="6" t="s">
        <v>235</v>
      </c>
      <c r="E347" s="5" t="s">
        <v>707</v>
      </c>
      <c r="F347" s="5" t="s">
        <v>708</v>
      </c>
      <c r="G347" s="5">
        <v>2002</v>
      </c>
      <c r="H347" s="11">
        <v>46</v>
      </c>
      <c r="I347" s="11">
        <v>335</v>
      </c>
      <c r="J347" s="11">
        <v>132</v>
      </c>
      <c r="K347" s="11">
        <v>206</v>
      </c>
      <c r="O347" s="25" t="s">
        <v>23</v>
      </c>
      <c r="P347" s="5" t="s">
        <v>50</v>
      </c>
      <c r="Q347" s="5" t="s">
        <v>37</v>
      </c>
      <c r="R347" s="6" t="s">
        <v>44</v>
      </c>
      <c r="S347" s="5" t="s">
        <v>733</v>
      </c>
      <c r="T347" s="5" t="s">
        <v>734</v>
      </c>
      <c r="U347" s="5">
        <v>2002</v>
      </c>
      <c r="V347" s="11">
        <v>9</v>
      </c>
      <c r="W347" s="11">
        <v>87</v>
      </c>
      <c r="X347" s="11">
        <v>242</v>
      </c>
      <c r="Y347" s="26">
        <v>311</v>
      </c>
      <c r="Z347" s="10">
        <f t="shared" si="56"/>
        <v>649</v>
      </c>
      <c r="AA347" s="27">
        <f t="shared" si="52"/>
        <v>-75355.731060442326</v>
      </c>
      <c r="AB347" s="10">
        <f t="shared" si="53"/>
        <v>-2979472.0702172075</v>
      </c>
      <c r="AC347" s="10">
        <f t="shared" si="54"/>
        <v>-12040.621585364741</v>
      </c>
      <c r="AD347" s="28">
        <f t="shared" si="55"/>
        <v>16544.217908119594</v>
      </c>
      <c r="AF347" s="27">
        <f>IF(V347 &lt;&gt; "-", (V347-V$1883)^4, "-")</f>
        <v>3182890.6368016875</v>
      </c>
      <c r="AG347" s="10">
        <f>(W347-W$1883)^4</f>
        <v>428731860.14775974</v>
      </c>
      <c r="AH347" s="10">
        <f>(X347-X$1883)^4</f>
        <v>275972.12014477659</v>
      </c>
      <c r="AI347" s="28">
        <f>(Y347-Y$1883)^4</f>
        <v>421562.19344668876</v>
      </c>
      <c r="AK347" s="27">
        <f t="shared" si="57"/>
        <v>13.86748844375963</v>
      </c>
      <c r="AL347" s="10">
        <f t="shared" si="58"/>
        <v>134.05238828967643</v>
      </c>
      <c r="AM347" s="10">
        <f t="shared" si="59"/>
        <v>372.88135593220341</v>
      </c>
      <c r="AN347" s="28">
        <f t="shared" si="60"/>
        <v>479.19876733436058</v>
      </c>
      <c r="AP347" s="56">
        <f t="shared" si="61"/>
        <v>2.7816091954022988</v>
      </c>
    </row>
    <row r="348" spans="1:42" ht="15" customHeight="1">
      <c r="A348" s="5" t="s">
        <v>23</v>
      </c>
      <c r="B348" s="5" t="s">
        <v>50</v>
      </c>
      <c r="C348" s="5" t="s">
        <v>34</v>
      </c>
      <c r="D348" s="6" t="s">
        <v>235</v>
      </c>
      <c r="E348" s="5" t="s">
        <v>709</v>
      </c>
      <c r="F348" s="5" t="s">
        <v>710</v>
      </c>
      <c r="G348" s="5">
        <v>2002</v>
      </c>
      <c r="H348" s="11">
        <v>116</v>
      </c>
      <c r="I348" s="11">
        <v>898</v>
      </c>
      <c r="J348" s="11">
        <v>662</v>
      </c>
      <c r="K348" s="11">
        <v>687</v>
      </c>
      <c r="O348" s="25" t="s">
        <v>23</v>
      </c>
      <c r="P348" s="5" t="s">
        <v>50</v>
      </c>
      <c r="Q348" s="5" t="s">
        <v>37</v>
      </c>
      <c r="R348" s="6" t="s">
        <v>44</v>
      </c>
      <c r="S348" s="5" t="s">
        <v>735</v>
      </c>
      <c r="T348" s="5" t="s">
        <v>736</v>
      </c>
      <c r="U348" s="5">
        <v>2002</v>
      </c>
      <c r="V348" s="11">
        <v>37</v>
      </c>
      <c r="W348" s="11">
        <v>153</v>
      </c>
      <c r="X348" s="11">
        <v>306</v>
      </c>
      <c r="Y348" s="26">
        <v>192</v>
      </c>
      <c r="Z348" s="10">
        <f t="shared" si="56"/>
        <v>688</v>
      </c>
      <c r="AA348" s="27">
        <f t="shared" si="52"/>
        <v>-2886.4597543144987</v>
      </c>
      <c r="AB348" s="10">
        <f t="shared" si="53"/>
        <v>-472642.55784581281</v>
      </c>
      <c r="AC348" s="10">
        <f t="shared" si="54"/>
        <v>69324.776378894938</v>
      </c>
      <c r="AD348" s="28">
        <f t="shared" si="55"/>
        <v>-817900.40700128849</v>
      </c>
      <c r="AF348" s="27">
        <f>IF(V348 &lt;&gt; "-", (V348-V$1883)^4, "-")</f>
        <v>41097.998824626513</v>
      </c>
      <c r="AG348" s="10">
        <f>(W348-W$1883)^4</f>
        <v>36816607.306740321</v>
      </c>
      <c r="AH348" s="10">
        <f>(X348-X$1883)^4</f>
        <v>2847855.6334171761</v>
      </c>
      <c r="AI348" s="28">
        <f>(Y348-Y$1883)^4</f>
        <v>76489278.740111917</v>
      </c>
      <c r="AK348" s="27">
        <f t="shared" si="57"/>
        <v>53.779069767441861</v>
      </c>
      <c r="AL348" s="10">
        <f t="shared" si="58"/>
        <v>222.38372093023256</v>
      </c>
      <c r="AM348" s="10">
        <f t="shared" si="59"/>
        <v>444.76744186046511</v>
      </c>
      <c r="AN348" s="28">
        <f t="shared" si="60"/>
        <v>279.06976744186045</v>
      </c>
      <c r="AP348" s="56">
        <f t="shared" si="61"/>
        <v>2</v>
      </c>
    </row>
    <row r="349" spans="1:42" ht="15" customHeight="1">
      <c r="A349" s="5" t="s">
        <v>23</v>
      </c>
      <c r="B349" s="5" t="s">
        <v>50</v>
      </c>
      <c r="C349" s="5" t="s">
        <v>34</v>
      </c>
      <c r="D349" s="6" t="s">
        <v>235</v>
      </c>
      <c r="E349" s="5" t="s">
        <v>712</v>
      </c>
      <c r="F349" s="5" t="s">
        <v>713</v>
      </c>
      <c r="G349" s="5">
        <v>2002</v>
      </c>
      <c r="H349" s="11">
        <v>15</v>
      </c>
      <c r="I349" s="11">
        <v>132</v>
      </c>
      <c r="J349" s="11">
        <v>207</v>
      </c>
      <c r="K349" s="11">
        <v>278</v>
      </c>
      <c r="O349" s="25" t="s">
        <v>23</v>
      </c>
      <c r="P349" s="5" t="s">
        <v>50</v>
      </c>
      <c r="Q349" s="5" t="s">
        <v>46</v>
      </c>
      <c r="R349" s="6" t="s">
        <v>44</v>
      </c>
      <c r="S349" s="5" t="s">
        <v>737</v>
      </c>
      <c r="T349" s="5" t="s">
        <v>738</v>
      </c>
      <c r="U349" s="5">
        <v>2002</v>
      </c>
      <c r="V349" s="11">
        <v>7</v>
      </c>
      <c r="W349" s="11">
        <v>43</v>
      </c>
      <c r="X349" s="11">
        <v>35</v>
      </c>
      <c r="Y349" s="26">
        <v>53</v>
      </c>
      <c r="Z349" s="10">
        <f t="shared" si="56"/>
        <v>138</v>
      </c>
      <c r="AA349" s="27">
        <f t="shared" si="52"/>
        <v>-86574.984053174077</v>
      </c>
      <c r="AB349" s="10">
        <f t="shared" si="53"/>
        <v>-6633570.686123875</v>
      </c>
      <c r="AC349" s="10">
        <f t="shared" si="54"/>
        <v>-12154322.553584205</v>
      </c>
      <c r="AD349" s="28">
        <f t="shared" si="55"/>
        <v>-12571169.61297315</v>
      </c>
      <c r="AF349" s="27">
        <f>IF(V349 &lt;&gt; "-", (V349-V$1883)^4, "-")</f>
        <v>3829921.6860142983</v>
      </c>
      <c r="AG349" s="10">
        <f>(W349-W$1883)^4</f>
        <v>1246416381.798131</v>
      </c>
      <c r="AH349" s="10">
        <f>(X349-X$1883)^4</f>
        <v>2794522925.0646138</v>
      </c>
      <c r="AI349" s="28">
        <f>(Y349-Y$1883)^4</f>
        <v>2923036564.6215463</v>
      </c>
      <c r="AK349" s="27">
        <f t="shared" si="57"/>
        <v>50.724637681159422</v>
      </c>
      <c r="AL349" s="10">
        <f t="shared" si="58"/>
        <v>311.59420289855075</v>
      </c>
      <c r="AM349" s="10">
        <f t="shared" si="59"/>
        <v>253.62318840579712</v>
      </c>
      <c r="AN349" s="28">
        <f t="shared" si="60"/>
        <v>384.05797101449275</v>
      </c>
      <c r="AP349" s="56">
        <f t="shared" si="61"/>
        <v>0.81395348837209303</v>
      </c>
    </row>
    <row r="350" spans="1:42" ht="15" customHeight="1">
      <c r="A350" s="5" t="s">
        <v>23</v>
      </c>
      <c r="B350" s="5" t="s">
        <v>50</v>
      </c>
      <c r="C350" s="5" t="s">
        <v>34</v>
      </c>
      <c r="D350" s="6" t="s">
        <v>235</v>
      </c>
      <c r="E350" s="5" t="s">
        <v>715</v>
      </c>
      <c r="F350" s="5" t="s">
        <v>716</v>
      </c>
      <c r="G350" s="5">
        <v>2002</v>
      </c>
      <c r="H350" s="11">
        <v>31</v>
      </c>
      <c r="I350" s="11">
        <v>178</v>
      </c>
      <c r="J350" s="11">
        <v>347</v>
      </c>
      <c r="K350" s="11">
        <v>446</v>
      </c>
      <c r="O350" s="25" t="s">
        <v>23</v>
      </c>
      <c r="P350" s="5" t="s">
        <v>50</v>
      </c>
      <c r="Q350" s="5" t="s">
        <v>46</v>
      </c>
      <c r="R350" s="6" t="s">
        <v>44</v>
      </c>
      <c r="S350" s="5" t="s">
        <v>739</v>
      </c>
      <c r="T350" s="5" t="s">
        <v>740</v>
      </c>
      <c r="U350" s="5">
        <v>2002</v>
      </c>
      <c r="V350" s="11">
        <v>38</v>
      </c>
      <c r="W350" s="11">
        <v>253</v>
      </c>
      <c r="X350" s="11">
        <v>336</v>
      </c>
      <c r="Y350" s="26">
        <v>447</v>
      </c>
      <c r="Z350" s="10">
        <f t="shared" si="56"/>
        <v>1074</v>
      </c>
      <c r="AA350" s="27">
        <f t="shared" si="52"/>
        <v>-2319.9951209663418</v>
      </c>
      <c r="AB350" s="10">
        <f t="shared" si="53"/>
        <v>10800.831324224249</v>
      </c>
      <c r="AC350" s="10">
        <f t="shared" si="54"/>
        <v>359120.85247491457</v>
      </c>
      <c r="AD350" s="28">
        <f t="shared" si="55"/>
        <v>4210792.0241239807</v>
      </c>
      <c r="AF350" s="27">
        <f>IF(V350 &lt;&gt; "-", (V350-V$1883)^4, "-")</f>
        <v>30712.565479296667</v>
      </c>
      <c r="AG350" s="10">
        <f>(W350-W$1883)^4</f>
        <v>238749.74242323858</v>
      </c>
      <c r="AH350" s="10">
        <f>(X350-X$1883)^4</f>
        <v>25526278.178686559</v>
      </c>
      <c r="AI350" s="28">
        <f>(Y350-Y$1883)^4</f>
        <v>679962646.45837784</v>
      </c>
      <c r="AK350" s="27">
        <f t="shared" si="57"/>
        <v>35.381750465549345</v>
      </c>
      <c r="AL350" s="10">
        <f t="shared" si="58"/>
        <v>235.56797020484171</v>
      </c>
      <c r="AM350" s="10">
        <f t="shared" si="59"/>
        <v>312.84916201117318</v>
      </c>
      <c r="AN350" s="28">
        <f t="shared" si="60"/>
        <v>416.20111731843571</v>
      </c>
      <c r="AP350" s="56">
        <f t="shared" si="61"/>
        <v>1.3280632411067192</v>
      </c>
    </row>
    <row r="351" spans="1:42" ht="15" customHeight="1">
      <c r="A351" s="5" t="s">
        <v>23</v>
      </c>
      <c r="B351" s="5" t="s">
        <v>50</v>
      </c>
      <c r="C351" s="5" t="s">
        <v>34</v>
      </c>
      <c r="D351" s="6" t="s">
        <v>235</v>
      </c>
      <c r="E351" s="5" t="s">
        <v>718</v>
      </c>
      <c r="F351" s="5" t="s">
        <v>719</v>
      </c>
      <c r="G351" s="5">
        <v>2002</v>
      </c>
      <c r="H351" s="11">
        <v>8</v>
      </c>
      <c r="I351" s="11">
        <v>92</v>
      </c>
      <c r="J351" s="11">
        <v>170</v>
      </c>
      <c r="K351" s="11">
        <v>204</v>
      </c>
      <c r="O351" s="25" t="s">
        <v>23</v>
      </c>
      <c r="P351" s="5" t="s">
        <v>50</v>
      </c>
      <c r="Q351" s="5" t="s">
        <v>46</v>
      </c>
      <c r="R351" s="6" t="s">
        <v>44</v>
      </c>
      <c r="S351" s="5" t="s">
        <v>741</v>
      </c>
      <c r="T351" s="5" t="s">
        <v>742</v>
      </c>
      <c r="U351" s="5">
        <v>2002</v>
      </c>
      <c r="V351" s="11">
        <v>78</v>
      </c>
      <c r="W351" s="11">
        <v>536</v>
      </c>
      <c r="X351" s="11">
        <v>432</v>
      </c>
      <c r="Y351" s="26">
        <v>408</v>
      </c>
      <c r="Z351" s="10">
        <f t="shared" si="56"/>
        <v>1454</v>
      </c>
      <c r="AA351" s="27">
        <f t="shared" si="52"/>
        <v>19166.633342636909</v>
      </c>
      <c r="AB351" s="10">
        <f t="shared" si="53"/>
        <v>28401869.859199043</v>
      </c>
      <c r="AC351" s="10">
        <f t="shared" si="54"/>
        <v>4664152.1009467524</v>
      </c>
      <c r="AD351" s="28">
        <f t="shared" si="55"/>
        <v>1837407.6183822558</v>
      </c>
      <c r="AF351" s="27">
        <f>IF(V351 &lt;&gt; "-", (V351-V$1883)^4, "-")</f>
        <v>512933.55805061408</v>
      </c>
      <c r="AG351" s="10">
        <f>(W351-W$1883)^4</f>
        <v>8665545577.0269146</v>
      </c>
      <c r="AH351" s="10">
        <f>(X351-X$1883)^4</f>
        <v>779286117.22213578</v>
      </c>
      <c r="AI351" s="28">
        <f>(Y351-Y$1883)^4</f>
        <v>225047408.88449189</v>
      </c>
      <c r="AK351" s="27">
        <f t="shared" si="57"/>
        <v>53.645116918844572</v>
      </c>
      <c r="AL351" s="10">
        <f t="shared" si="58"/>
        <v>368.63823933975243</v>
      </c>
      <c r="AM351" s="10">
        <f t="shared" si="59"/>
        <v>297.11141678129297</v>
      </c>
      <c r="AN351" s="28">
        <f t="shared" si="60"/>
        <v>280.60522696011003</v>
      </c>
      <c r="AP351" s="56">
        <f t="shared" si="61"/>
        <v>0.80597014925373123</v>
      </c>
    </row>
    <row r="352" spans="1:42" ht="15" customHeight="1">
      <c r="A352" s="5" t="s">
        <v>23</v>
      </c>
      <c r="B352" s="5" t="s">
        <v>50</v>
      </c>
      <c r="C352" s="5" t="s">
        <v>34</v>
      </c>
      <c r="D352" s="6" t="s">
        <v>235</v>
      </c>
      <c r="E352" s="5" t="s">
        <v>720</v>
      </c>
      <c r="F352" s="5" t="s">
        <v>721</v>
      </c>
      <c r="G352" s="5">
        <v>2002</v>
      </c>
      <c r="H352" s="11">
        <v>47</v>
      </c>
      <c r="I352" s="11">
        <v>353</v>
      </c>
      <c r="J352" s="11">
        <v>540</v>
      </c>
      <c r="K352" s="11">
        <v>571</v>
      </c>
      <c r="O352" s="25" t="s">
        <v>23</v>
      </c>
      <c r="P352" s="5" t="s">
        <v>50</v>
      </c>
      <c r="Q352" s="5" t="s">
        <v>46</v>
      </c>
      <c r="R352" s="6" t="s">
        <v>44</v>
      </c>
      <c r="S352" s="5" t="s">
        <v>743</v>
      </c>
      <c r="T352" s="5" t="s">
        <v>744</v>
      </c>
      <c r="U352" s="5">
        <v>2002</v>
      </c>
      <c r="V352" s="11">
        <v>31</v>
      </c>
      <c r="W352" s="11">
        <v>191</v>
      </c>
      <c r="X352" s="11">
        <v>153</v>
      </c>
      <c r="Y352" s="26">
        <v>140</v>
      </c>
      <c r="Z352" s="10">
        <f t="shared" si="56"/>
        <v>515</v>
      </c>
      <c r="AA352" s="27">
        <f t="shared" si="52"/>
        <v>-8289.261084009273</v>
      </c>
      <c r="AB352" s="10">
        <f t="shared" si="53"/>
        <v>-63498.486288036489</v>
      </c>
      <c r="AC352" s="10">
        <f t="shared" si="54"/>
        <v>-1401922.9399512871</v>
      </c>
      <c r="AD352" s="28">
        <f t="shared" si="55"/>
        <v>-3081482.1652721963</v>
      </c>
      <c r="AF352" s="27">
        <f>IF(V352 &lt;&gt; "-", (V352-V$1883)^4, "-")</f>
        <v>167759.74535443462</v>
      </c>
      <c r="AG352" s="10">
        <f>(W352-W$1883)^4</f>
        <v>2533287.5958370864</v>
      </c>
      <c r="AH352" s="10">
        <f>(X352-X$1883)^4</f>
        <v>156903340.41924155</v>
      </c>
      <c r="AI352" s="28">
        <f>(Y352-Y$1883)^4</f>
        <v>448414393.76257038</v>
      </c>
      <c r="AK352" s="27">
        <f t="shared" si="57"/>
        <v>60.194174757281552</v>
      </c>
      <c r="AL352" s="10">
        <f t="shared" si="58"/>
        <v>370.87378640776694</v>
      </c>
      <c r="AM352" s="10">
        <f t="shared" si="59"/>
        <v>297.08737864077671</v>
      </c>
      <c r="AN352" s="28">
        <f t="shared" si="60"/>
        <v>271.84466019417476</v>
      </c>
      <c r="AP352" s="56">
        <f t="shared" si="61"/>
        <v>0.80104712041884829</v>
      </c>
    </row>
    <row r="353" spans="1:42" ht="15" customHeight="1">
      <c r="A353" s="5" t="s">
        <v>23</v>
      </c>
      <c r="B353" s="5" t="s">
        <v>50</v>
      </c>
      <c r="C353" s="5" t="s">
        <v>37</v>
      </c>
      <c r="D353" s="6" t="s">
        <v>44</v>
      </c>
      <c r="E353" s="6" t="s">
        <v>26</v>
      </c>
      <c r="F353" s="5" t="s">
        <v>745</v>
      </c>
      <c r="G353" s="5">
        <v>2002</v>
      </c>
      <c r="H353" s="11">
        <v>317</v>
      </c>
      <c r="I353" s="11">
        <v>1392</v>
      </c>
      <c r="J353" s="11">
        <v>2425</v>
      </c>
      <c r="K353" s="11">
        <v>2322</v>
      </c>
      <c r="O353" s="25" t="s">
        <v>23</v>
      </c>
      <c r="P353" s="5" t="s">
        <v>50</v>
      </c>
      <c r="Q353" s="5" t="s">
        <v>46</v>
      </c>
      <c r="R353" s="6" t="s">
        <v>44</v>
      </c>
      <c r="S353" s="5" t="s">
        <v>746</v>
      </c>
      <c r="T353" s="5" t="s">
        <v>747</v>
      </c>
      <c r="U353" s="5">
        <v>2002</v>
      </c>
      <c r="V353" s="11">
        <v>104</v>
      </c>
      <c r="W353" s="11">
        <v>749</v>
      </c>
      <c r="X353" s="11">
        <v>450</v>
      </c>
      <c r="Y353" s="26">
        <v>493</v>
      </c>
      <c r="Z353" s="10">
        <f t="shared" si="56"/>
        <v>1796</v>
      </c>
      <c r="AA353" s="27">
        <f t="shared" si="52"/>
        <v>146878.67477722638</v>
      </c>
      <c r="AB353" s="10">
        <f t="shared" si="53"/>
        <v>139076174.80598557</v>
      </c>
      <c r="AC353" s="10">
        <f t="shared" si="54"/>
        <v>6339833.3912345702</v>
      </c>
      <c r="AD353" s="28">
        <f t="shared" si="55"/>
        <v>8931709.9073251914</v>
      </c>
      <c r="AF353" s="27">
        <f>IF(V353 &lt;&gt; "-", (V353-V$1883)^4, "-")</f>
        <v>7749582.8786383001</v>
      </c>
      <c r="AG353" s="10">
        <f>(W353-W$1883)^4</f>
        <v>72056027631.348358</v>
      </c>
      <c r="AH353" s="10">
        <f>(X353-X$1883)^4</f>
        <v>1173375798.8604965</v>
      </c>
      <c r="AI353" s="28">
        <f>(Y353-Y$1883)^4</f>
        <v>1853159550.957932</v>
      </c>
      <c r="AK353" s="27">
        <f t="shared" si="57"/>
        <v>57.906458797327396</v>
      </c>
      <c r="AL353" s="10">
        <f t="shared" si="58"/>
        <v>417.03786191536744</v>
      </c>
      <c r="AM353" s="10">
        <f t="shared" si="59"/>
        <v>250.55679287305122</v>
      </c>
      <c r="AN353" s="28">
        <f t="shared" si="60"/>
        <v>274.49888641425389</v>
      </c>
      <c r="AP353" s="56">
        <f t="shared" si="61"/>
        <v>0.60080106809078782</v>
      </c>
    </row>
    <row r="354" spans="1:42" ht="15" customHeight="1">
      <c r="A354" s="5" t="s">
        <v>23</v>
      </c>
      <c r="B354" s="5" t="s">
        <v>50</v>
      </c>
      <c r="C354" s="5" t="s">
        <v>37</v>
      </c>
      <c r="D354" s="6" t="s">
        <v>44</v>
      </c>
      <c r="E354" s="5" t="s">
        <v>723</v>
      </c>
      <c r="F354" s="5" t="s">
        <v>724</v>
      </c>
      <c r="G354" s="5">
        <v>2002</v>
      </c>
      <c r="H354" s="11">
        <v>189</v>
      </c>
      <c r="I354" s="11">
        <v>609</v>
      </c>
      <c r="J354" s="11">
        <v>644</v>
      </c>
      <c r="K354" s="11">
        <v>628</v>
      </c>
      <c r="O354" s="25" t="s">
        <v>23</v>
      </c>
      <c r="P354" s="5" t="s">
        <v>50</v>
      </c>
      <c r="Q354" s="5" t="s">
        <v>46</v>
      </c>
      <c r="R354" s="6" t="s">
        <v>44</v>
      </c>
      <c r="S354" s="5" t="s">
        <v>748</v>
      </c>
      <c r="T354" s="5" t="s">
        <v>749</v>
      </c>
      <c r="U354" s="5">
        <v>2002</v>
      </c>
      <c r="V354" s="11">
        <v>11</v>
      </c>
      <c r="W354" s="11">
        <v>136</v>
      </c>
      <c r="X354" s="11">
        <v>120</v>
      </c>
      <c r="Y354" s="26">
        <v>177</v>
      </c>
      <c r="Z354" s="10">
        <f t="shared" si="56"/>
        <v>444</v>
      </c>
      <c r="AA354" s="27">
        <f t="shared" si="52"/>
        <v>-65150.194930492646</v>
      </c>
      <c r="AB354" s="10">
        <f t="shared" si="53"/>
        <v>-854541.85417701094</v>
      </c>
      <c r="AC354" s="10">
        <f t="shared" si="54"/>
        <v>-3043587.4003555174</v>
      </c>
      <c r="AD354" s="28">
        <f t="shared" si="55"/>
        <v>-1277962.4454644374</v>
      </c>
      <c r="AF354" s="27">
        <f>IF(V354 &lt;&gt; "-", (V354-V$1883)^4, "-")</f>
        <v>2621526.7440798022</v>
      </c>
      <c r="AG354" s="10">
        <f>(W354-W$1883)^4</f>
        <v>81091957.649249688</v>
      </c>
      <c r="AH354" s="10">
        <f>(X354-X$1883)^4</f>
        <v>441076957.39200228</v>
      </c>
      <c r="AI354" s="28">
        <f>(Y354-Y$1883)^4</f>
        <v>138683285.64667362</v>
      </c>
      <c r="AK354" s="27">
        <f t="shared" si="57"/>
        <v>24.774774774774777</v>
      </c>
      <c r="AL354" s="10">
        <f t="shared" si="58"/>
        <v>306.30630630630628</v>
      </c>
      <c r="AM354" s="10">
        <f t="shared" si="59"/>
        <v>270.27027027027026</v>
      </c>
      <c r="AN354" s="28">
        <f t="shared" si="60"/>
        <v>398.64864864864865</v>
      </c>
      <c r="AP354" s="56">
        <f t="shared" si="61"/>
        <v>0.88235294117647067</v>
      </c>
    </row>
    <row r="355" spans="1:42" ht="15" customHeight="1">
      <c r="A355" s="5" t="s">
        <v>23</v>
      </c>
      <c r="B355" s="5" t="s">
        <v>50</v>
      </c>
      <c r="C355" s="5" t="s">
        <v>37</v>
      </c>
      <c r="D355" s="6" t="s">
        <v>44</v>
      </c>
      <c r="E355" s="5" t="s">
        <v>725</v>
      </c>
      <c r="F355" s="5" t="s">
        <v>726</v>
      </c>
      <c r="G355" s="5">
        <v>2002</v>
      </c>
      <c r="H355" s="11">
        <v>18</v>
      </c>
      <c r="I355" s="11">
        <v>149</v>
      </c>
      <c r="J355" s="11">
        <v>410</v>
      </c>
      <c r="K355" s="11">
        <v>397</v>
      </c>
      <c r="O355" s="25" t="s">
        <v>23</v>
      </c>
      <c r="P355" s="5" t="s">
        <v>50</v>
      </c>
      <c r="Q355" s="5" t="s">
        <v>46</v>
      </c>
      <c r="R355" s="6" t="s">
        <v>44</v>
      </c>
      <c r="S355" s="5" t="s">
        <v>750</v>
      </c>
      <c r="T355" s="5" t="s">
        <v>751</v>
      </c>
      <c r="U355" s="5">
        <v>2002</v>
      </c>
      <c r="V355" s="11">
        <v>114</v>
      </c>
      <c r="W355" s="11">
        <v>483</v>
      </c>
      <c r="X355" s="11">
        <v>465</v>
      </c>
      <c r="Y355" s="26">
        <v>399</v>
      </c>
      <c r="Z355" s="10">
        <f t="shared" si="56"/>
        <v>1461</v>
      </c>
      <c r="AA355" s="27">
        <f t="shared" si="52"/>
        <v>247221.43188841411</v>
      </c>
      <c r="AB355" s="10">
        <f t="shared" si="53"/>
        <v>16022973.597216239</v>
      </c>
      <c r="AC355" s="10">
        <f t="shared" si="54"/>
        <v>8009593.1340882946</v>
      </c>
      <c r="AD355" s="28">
        <f t="shared" si="55"/>
        <v>1461398.8206068161</v>
      </c>
      <c r="AF355" s="27">
        <f>IF(V355 &lt;&gt; "-", (V355-V$1883)^4, "-")</f>
        <v>15516061.417182952</v>
      </c>
      <c r="AG355" s="10">
        <f>(W355-W$1883)^4</f>
        <v>4039467851.2036238</v>
      </c>
      <c r="AH355" s="10">
        <f>(X355-X$1883)^4</f>
        <v>1602558680.2219374</v>
      </c>
      <c r="AI355" s="28">
        <f>(Y355-Y$1883)^4</f>
        <v>165840909.19052806</v>
      </c>
      <c r="AK355" s="27">
        <f t="shared" si="57"/>
        <v>78.028747433264897</v>
      </c>
      <c r="AL355" s="10">
        <f t="shared" si="58"/>
        <v>330.59548254620125</v>
      </c>
      <c r="AM355" s="10">
        <f t="shared" si="59"/>
        <v>318.27515400410675</v>
      </c>
      <c r="AN355" s="28">
        <f t="shared" si="60"/>
        <v>273.10061601642713</v>
      </c>
      <c r="AP355" s="56">
        <f t="shared" si="61"/>
        <v>0.9627329192546582</v>
      </c>
    </row>
    <row r="356" spans="1:42" ht="15" customHeight="1">
      <c r="A356" s="5" t="s">
        <v>23</v>
      </c>
      <c r="B356" s="5" t="s">
        <v>50</v>
      </c>
      <c r="C356" s="5" t="s">
        <v>37</v>
      </c>
      <c r="D356" s="6" t="s">
        <v>44</v>
      </c>
      <c r="E356" s="5" t="s">
        <v>727</v>
      </c>
      <c r="F356" s="5" t="s">
        <v>728</v>
      </c>
      <c r="G356" s="5">
        <v>2002</v>
      </c>
      <c r="H356" s="11">
        <v>28</v>
      </c>
      <c r="I356" s="11">
        <v>139</v>
      </c>
      <c r="J356" s="11">
        <v>262</v>
      </c>
      <c r="K356" s="11">
        <v>264</v>
      </c>
      <c r="O356" s="25" t="s">
        <v>23</v>
      </c>
      <c r="P356" s="5" t="s">
        <v>50</v>
      </c>
      <c r="Q356" s="5" t="s">
        <v>46</v>
      </c>
      <c r="R356" s="6" t="s">
        <v>44</v>
      </c>
      <c r="S356" s="5" t="s">
        <v>752</v>
      </c>
      <c r="T356" s="5" t="s">
        <v>753</v>
      </c>
      <c r="U356" s="5">
        <v>2002</v>
      </c>
      <c r="V356" s="11">
        <v>66</v>
      </c>
      <c r="W356" s="11">
        <v>566</v>
      </c>
      <c r="X356" s="11">
        <v>223</v>
      </c>
      <c r="Y356" s="26">
        <v>284</v>
      </c>
      <c r="Z356" s="10">
        <f t="shared" si="56"/>
        <v>1139</v>
      </c>
      <c r="AA356" s="27">
        <f t="shared" si="52"/>
        <v>3216.7530404026011</v>
      </c>
      <c r="AB356" s="10">
        <f t="shared" si="53"/>
        <v>37630654.79993324</v>
      </c>
      <c r="AC356" s="10">
        <f t="shared" si="54"/>
        <v>-73665.91586946875</v>
      </c>
      <c r="AD356" s="28">
        <f t="shared" si="55"/>
        <v>-3.5053094278597894</v>
      </c>
      <c r="AF356" s="27">
        <f>IF(V356 &lt;&gt; "-", (V356-V$1883)^4, "-")</f>
        <v>47485.056617048707</v>
      </c>
      <c r="AG356" s="10">
        <f>(W356-W$1883)^4</f>
        <v>12610211399.743832</v>
      </c>
      <c r="AH356" s="10">
        <f>(X356-X$1883)^4</f>
        <v>3088081.7604837855</v>
      </c>
      <c r="AI356" s="28">
        <f>(Y356-Y$1883)^4</f>
        <v>5.3247817840993656</v>
      </c>
      <c r="AK356" s="27">
        <f t="shared" si="57"/>
        <v>57.945566286215978</v>
      </c>
      <c r="AL356" s="10">
        <f t="shared" si="58"/>
        <v>496.92712906057943</v>
      </c>
      <c r="AM356" s="10">
        <f t="shared" si="59"/>
        <v>195.7857769973661</v>
      </c>
      <c r="AN356" s="28">
        <f t="shared" si="60"/>
        <v>249.34152765583843</v>
      </c>
      <c r="AP356" s="56">
        <f t="shared" si="61"/>
        <v>0.39399293286219078</v>
      </c>
    </row>
    <row r="357" spans="1:42" ht="15" customHeight="1">
      <c r="A357" s="5" t="s">
        <v>23</v>
      </c>
      <c r="B357" s="5" t="s">
        <v>50</v>
      </c>
      <c r="C357" s="5" t="s">
        <v>37</v>
      </c>
      <c r="D357" s="6" t="s">
        <v>44</v>
      </c>
      <c r="E357" s="5" t="s">
        <v>729</v>
      </c>
      <c r="F357" s="5" t="s">
        <v>730</v>
      </c>
      <c r="G357" s="5">
        <v>2002</v>
      </c>
      <c r="H357" s="11">
        <v>5</v>
      </c>
      <c r="I357" s="11">
        <v>61</v>
      </c>
      <c r="J357" s="11">
        <v>169</v>
      </c>
      <c r="K357" s="11">
        <v>157</v>
      </c>
      <c r="O357" s="25" t="s">
        <v>23</v>
      </c>
      <c r="P357" s="5" t="s">
        <v>50</v>
      </c>
      <c r="Q357" s="5" t="s">
        <v>46</v>
      </c>
      <c r="R357" s="6" t="s">
        <v>44</v>
      </c>
      <c r="S357" s="5" t="s">
        <v>754</v>
      </c>
      <c r="T357" s="5" t="s">
        <v>755</v>
      </c>
      <c r="U357" s="5">
        <v>2002</v>
      </c>
      <c r="V357" s="11">
        <v>98</v>
      </c>
      <c r="W357" s="11">
        <v>506</v>
      </c>
      <c r="X357" s="11">
        <v>804</v>
      </c>
      <c r="Y357" s="26">
        <v>749</v>
      </c>
      <c r="Z357" s="10">
        <f t="shared" si="56"/>
        <v>2157</v>
      </c>
      <c r="AA357" s="27">
        <f t="shared" si="52"/>
        <v>102252.41815712901</v>
      </c>
      <c r="AB357" s="10">
        <f t="shared" si="53"/>
        <v>20820650.601566851</v>
      </c>
      <c r="AC357" s="10">
        <f t="shared" si="54"/>
        <v>156660476.66737241</v>
      </c>
      <c r="AD357" s="28">
        <f t="shared" si="55"/>
        <v>99562463.087255105</v>
      </c>
      <c r="AF357" s="27">
        <f>IF(V357 &lt;&gt; "-", (V357-V$1883)^4, "-")</f>
        <v>4781506.8598959595</v>
      </c>
      <c r="AG357" s="10">
        <f>(W357-W$1883)^4</f>
        <v>5727860006.2119808</v>
      </c>
      <c r="AH357" s="10">
        <f>(X357-X$1883)^4</f>
        <v>84452515795.73732</v>
      </c>
      <c r="AI357" s="28">
        <f>(Y357-Y$1883)^4</f>
        <v>46145303797.347778</v>
      </c>
      <c r="AK357" s="27">
        <f t="shared" si="57"/>
        <v>45.433472415391748</v>
      </c>
      <c r="AL357" s="10">
        <f t="shared" si="58"/>
        <v>234.58507185906353</v>
      </c>
      <c r="AM357" s="10">
        <f t="shared" si="59"/>
        <v>372.73991655076492</v>
      </c>
      <c r="AN357" s="28">
        <f t="shared" si="60"/>
        <v>347.2415391747798</v>
      </c>
      <c r="AP357" s="56">
        <f t="shared" si="61"/>
        <v>1.5889328063241104</v>
      </c>
    </row>
    <row r="358" spans="1:42" ht="15" customHeight="1">
      <c r="A358" s="5" t="s">
        <v>23</v>
      </c>
      <c r="B358" s="5" t="s">
        <v>50</v>
      </c>
      <c r="C358" s="5" t="s">
        <v>37</v>
      </c>
      <c r="D358" s="6" t="s">
        <v>44</v>
      </c>
      <c r="E358" s="5" t="s">
        <v>731</v>
      </c>
      <c r="F358" s="5" t="s">
        <v>732</v>
      </c>
      <c r="G358" s="5">
        <v>2002</v>
      </c>
      <c r="H358" s="11">
        <v>31</v>
      </c>
      <c r="I358" s="11">
        <v>194</v>
      </c>
      <c r="J358" s="11">
        <v>392</v>
      </c>
      <c r="K358" s="11">
        <v>373</v>
      </c>
      <c r="O358" s="25" t="s">
        <v>23</v>
      </c>
      <c r="P358" s="5" t="s">
        <v>50</v>
      </c>
      <c r="Q358" s="5" t="s">
        <v>46</v>
      </c>
      <c r="R358" s="6" t="s">
        <v>44</v>
      </c>
      <c r="S358" s="5" t="s">
        <v>756</v>
      </c>
      <c r="T358" s="5" t="s">
        <v>757</v>
      </c>
      <c r="U358" s="5">
        <v>2002</v>
      </c>
      <c r="V358" s="11">
        <v>130</v>
      </c>
      <c r="W358" s="11">
        <v>630</v>
      </c>
      <c r="X358" s="11">
        <v>477</v>
      </c>
      <c r="Y358" s="26">
        <v>534</v>
      </c>
      <c r="Z358" s="10">
        <f t="shared" si="56"/>
        <v>1771</v>
      </c>
      <c r="AA358" s="27">
        <f t="shared" si="52"/>
        <v>488592.56640164729</v>
      </c>
      <c r="AB358" s="10">
        <f t="shared" si="53"/>
        <v>63571243.978800416</v>
      </c>
      <c r="AC358" s="10">
        <f t="shared" si="54"/>
        <v>9538906.6017185412</v>
      </c>
      <c r="AD358" s="28">
        <f t="shared" si="55"/>
        <v>15341903.061618255</v>
      </c>
      <c r="AF358" s="27">
        <f>IF(V358 &lt;&gt; "-", (V358-V$1883)^4, "-")</f>
        <v>38482428.718294531</v>
      </c>
      <c r="AG358" s="10">
        <f>(W358-W$1883)^4</f>
        <v>25371585825.039852</v>
      </c>
      <c r="AH358" s="10">
        <f>(X358-X$1883)^4</f>
        <v>2023010461.7094002</v>
      </c>
      <c r="AI358" s="28">
        <f>(Y358-Y$1883)^4</f>
        <v>3812170465.9332414</v>
      </c>
      <c r="AK358" s="27">
        <f t="shared" si="57"/>
        <v>73.404856013551665</v>
      </c>
      <c r="AL358" s="10">
        <f t="shared" si="58"/>
        <v>355.73122529644269</v>
      </c>
      <c r="AM358" s="10">
        <f t="shared" si="59"/>
        <v>269.33935629587802</v>
      </c>
      <c r="AN358" s="28">
        <f t="shared" si="60"/>
        <v>301.5245623941276</v>
      </c>
      <c r="AP358" s="56">
        <f t="shared" si="61"/>
        <v>0.75714285714285712</v>
      </c>
    </row>
    <row r="359" spans="1:42" ht="15" customHeight="1">
      <c r="A359" s="5" t="s">
        <v>23</v>
      </c>
      <c r="B359" s="5" t="s">
        <v>50</v>
      </c>
      <c r="C359" s="5" t="s">
        <v>37</v>
      </c>
      <c r="D359" s="6" t="s">
        <v>44</v>
      </c>
      <c r="E359" s="5" t="s">
        <v>733</v>
      </c>
      <c r="F359" s="5" t="s">
        <v>734</v>
      </c>
      <c r="G359" s="5">
        <v>2002</v>
      </c>
      <c r="H359" s="11">
        <v>9</v>
      </c>
      <c r="I359" s="11">
        <v>87</v>
      </c>
      <c r="J359" s="11">
        <v>242</v>
      </c>
      <c r="K359" s="11">
        <v>311</v>
      </c>
      <c r="O359" s="25" t="s">
        <v>23</v>
      </c>
      <c r="P359" s="5" t="s">
        <v>50</v>
      </c>
      <c r="Q359" s="5" t="s">
        <v>50</v>
      </c>
      <c r="R359" s="6" t="s">
        <v>44</v>
      </c>
      <c r="S359" s="5" t="s">
        <v>758</v>
      </c>
      <c r="T359" s="5" t="s">
        <v>759</v>
      </c>
      <c r="U359" s="5">
        <v>2002</v>
      </c>
      <c r="V359" s="11">
        <v>1</v>
      </c>
      <c r="W359" s="11">
        <v>54</v>
      </c>
      <c r="X359" s="11">
        <v>73</v>
      </c>
      <c r="Y359" s="26">
        <v>100</v>
      </c>
      <c r="Z359" s="10">
        <f t="shared" si="56"/>
        <v>228</v>
      </c>
      <c r="AA359" s="27">
        <f t="shared" si="52"/>
        <v>-126795.04420806172</v>
      </c>
      <c r="AB359" s="10">
        <f t="shared" si="53"/>
        <v>-5535393.1115727779</v>
      </c>
      <c r="AC359" s="10">
        <f t="shared" si="54"/>
        <v>-7069054.1768339053</v>
      </c>
      <c r="AD359" s="28">
        <f t="shared" si="55"/>
        <v>-6385069.3451010296</v>
      </c>
      <c r="AF359" s="27">
        <f>IF(V359 &lt;&gt; "-", (V359-V$1883)^4, "-")</f>
        <v>6369955.1216190513</v>
      </c>
      <c r="AG359" s="10">
        <f>(W359-W$1883)^4</f>
        <v>979184714.38798642</v>
      </c>
      <c r="AH359" s="10">
        <f>(X359-X$1883)^4</f>
        <v>1356693507.8163946</v>
      </c>
      <c r="AI359" s="28">
        <f>(Y359-Y$1883)^4</f>
        <v>1184552074.6770968</v>
      </c>
      <c r="AK359" s="27">
        <f t="shared" si="57"/>
        <v>4.3859649122807012</v>
      </c>
      <c r="AL359" s="10">
        <f t="shared" si="58"/>
        <v>236.84210526315789</v>
      </c>
      <c r="AM359" s="10">
        <f t="shared" si="59"/>
        <v>320.17543859649123</v>
      </c>
      <c r="AN359" s="28">
        <f t="shared" si="60"/>
        <v>438.59649122807014</v>
      </c>
      <c r="AP359" s="56">
        <f t="shared" si="61"/>
        <v>1.3518518518518519</v>
      </c>
    </row>
    <row r="360" spans="1:42" ht="15" customHeight="1">
      <c r="A360" s="5" t="s">
        <v>23</v>
      </c>
      <c r="B360" s="5" t="s">
        <v>50</v>
      </c>
      <c r="C360" s="5" t="s">
        <v>37</v>
      </c>
      <c r="D360" s="6" t="s">
        <v>44</v>
      </c>
      <c r="E360" s="5" t="s">
        <v>735</v>
      </c>
      <c r="F360" s="5" t="s">
        <v>736</v>
      </c>
      <c r="G360" s="5">
        <v>2002</v>
      </c>
      <c r="H360" s="11">
        <v>37</v>
      </c>
      <c r="I360" s="11">
        <v>153</v>
      </c>
      <c r="J360" s="11">
        <v>306</v>
      </c>
      <c r="K360" s="11">
        <v>192</v>
      </c>
      <c r="O360" s="25" t="s">
        <v>23</v>
      </c>
      <c r="P360" s="5" t="s">
        <v>50</v>
      </c>
      <c r="Q360" s="5" t="s">
        <v>50</v>
      </c>
      <c r="R360" s="6" t="s">
        <v>44</v>
      </c>
      <c r="S360" s="5" t="s">
        <v>760</v>
      </c>
      <c r="T360" s="5" t="s">
        <v>761</v>
      </c>
      <c r="U360" s="5">
        <v>2002</v>
      </c>
      <c r="V360" s="11">
        <v>69</v>
      </c>
      <c r="W360" s="11">
        <v>416</v>
      </c>
      <c r="X360" s="11">
        <v>471</v>
      </c>
      <c r="Y360" s="26">
        <v>438</v>
      </c>
      <c r="Z360" s="10">
        <f t="shared" si="56"/>
        <v>1394</v>
      </c>
      <c r="AA360" s="27">
        <f t="shared" si="52"/>
        <v>5603.5175278506422</v>
      </c>
      <c r="AB360" s="10">
        <f t="shared" si="53"/>
        <v>6342386.9272822533</v>
      </c>
      <c r="AC360" s="10">
        <f t="shared" si="54"/>
        <v>8751993.2375314981</v>
      </c>
      <c r="AD360" s="28">
        <f t="shared" si="55"/>
        <v>3545248.3705804837</v>
      </c>
      <c r="AF360" s="27">
        <f>IF(V360 &lt;&gt; "-", (V360-V$1883)^4, "-")</f>
        <v>99528.542967827801</v>
      </c>
      <c r="AG360" s="10">
        <f>(W360-W$1883)^4</f>
        <v>1174005985.4566796</v>
      </c>
      <c r="AH360" s="10">
        <f>(X360-X$1883)^4</f>
        <v>1803609986.1598871</v>
      </c>
      <c r="AI360" s="28">
        <f>(Y360-Y$1883)^4</f>
        <v>540582797.56153691</v>
      </c>
      <c r="AK360" s="27">
        <f t="shared" si="57"/>
        <v>49.497847919655669</v>
      </c>
      <c r="AL360" s="10">
        <f t="shared" si="58"/>
        <v>298.4218077474892</v>
      </c>
      <c r="AM360" s="10">
        <f t="shared" si="59"/>
        <v>337.87661406025825</v>
      </c>
      <c r="AN360" s="28">
        <f t="shared" si="60"/>
        <v>314.20373027259683</v>
      </c>
      <c r="AP360" s="56">
        <f t="shared" si="61"/>
        <v>1.1322115384615385</v>
      </c>
    </row>
    <row r="361" spans="1:42" ht="15" customHeight="1">
      <c r="A361" s="5" t="s">
        <v>23</v>
      </c>
      <c r="B361" s="5" t="s">
        <v>50</v>
      </c>
      <c r="C361" s="5" t="s">
        <v>46</v>
      </c>
      <c r="D361" s="6" t="s">
        <v>44</v>
      </c>
      <c r="E361" s="6" t="s">
        <v>26</v>
      </c>
      <c r="F361" s="5" t="s">
        <v>762</v>
      </c>
      <c r="G361" s="5">
        <v>2002</v>
      </c>
      <c r="H361" s="11">
        <v>677</v>
      </c>
      <c r="I361" s="11">
        <v>4093</v>
      </c>
      <c r="J361" s="11">
        <v>3495</v>
      </c>
      <c r="K361" s="11">
        <v>3684</v>
      </c>
      <c r="O361" s="25" t="s">
        <v>23</v>
      </c>
      <c r="P361" s="5" t="s">
        <v>50</v>
      </c>
      <c r="Q361" s="5" t="s">
        <v>50</v>
      </c>
      <c r="R361" s="6" t="s">
        <v>44</v>
      </c>
      <c r="S361" s="5" t="s">
        <v>763</v>
      </c>
      <c r="T361" s="5" t="s">
        <v>764</v>
      </c>
      <c r="U361" s="5">
        <v>2002</v>
      </c>
      <c r="V361" s="11">
        <v>81</v>
      </c>
      <c r="W361" s="11">
        <v>414</v>
      </c>
      <c r="X361" s="11">
        <v>545</v>
      </c>
      <c r="Y361" s="26">
        <v>539</v>
      </c>
      <c r="Z361" s="10">
        <f t="shared" si="56"/>
        <v>1579</v>
      </c>
      <c r="AA361" s="27">
        <f t="shared" si="52"/>
        <v>26361.946065046381</v>
      </c>
      <c r="AB361" s="10">
        <f t="shared" si="53"/>
        <v>6139017.5599041348</v>
      </c>
      <c r="AC361" s="10">
        <f t="shared" si="54"/>
        <v>21970800.396713156</v>
      </c>
      <c r="AD361" s="28">
        <f t="shared" si="55"/>
        <v>16286805.781424433</v>
      </c>
      <c r="AF361" s="27">
        <f>IF(V361 &lt;&gt; "-", (V361-V$1883)^4, "-")</f>
        <v>784578.89743797353</v>
      </c>
      <c r="AG361" s="10">
        <f>(W361-W$1883)^4</f>
        <v>1124083313.1840324</v>
      </c>
      <c r="AH361" s="10">
        <f>(X361-X$1883)^4</f>
        <v>6153579816.4386473</v>
      </c>
      <c r="AI361" s="28">
        <f>(Y361-Y$1883)^4</f>
        <v>4128394809.129127</v>
      </c>
      <c r="AK361" s="27">
        <f t="shared" si="57"/>
        <v>51.298290056998098</v>
      </c>
      <c r="AL361" s="10">
        <f t="shared" si="58"/>
        <v>262.1912602913236</v>
      </c>
      <c r="AM361" s="10">
        <f t="shared" si="59"/>
        <v>345.15516149461683</v>
      </c>
      <c r="AN361" s="28">
        <f t="shared" si="60"/>
        <v>341.35528815706147</v>
      </c>
      <c r="AP361" s="56">
        <f t="shared" si="61"/>
        <v>1.3164251207729469</v>
      </c>
    </row>
    <row r="362" spans="1:42" ht="15" customHeight="1">
      <c r="A362" s="5" t="s">
        <v>23</v>
      </c>
      <c r="B362" s="5" t="s">
        <v>50</v>
      </c>
      <c r="C362" s="5" t="s">
        <v>46</v>
      </c>
      <c r="D362" s="6" t="s">
        <v>44</v>
      </c>
      <c r="E362" s="5" t="s">
        <v>737</v>
      </c>
      <c r="F362" s="5" t="s">
        <v>738</v>
      </c>
      <c r="G362" s="5">
        <v>2002</v>
      </c>
      <c r="H362" s="11">
        <v>7</v>
      </c>
      <c r="I362" s="11">
        <v>43</v>
      </c>
      <c r="J362" s="11">
        <v>35</v>
      </c>
      <c r="K362" s="11">
        <v>53</v>
      </c>
      <c r="O362" s="25" t="s">
        <v>23</v>
      </c>
      <c r="P362" s="5" t="s">
        <v>50</v>
      </c>
      <c r="Q362" s="5" t="s">
        <v>50</v>
      </c>
      <c r="R362" s="6" t="s">
        <v>44</v>
      </c>
      <c r="S362" s="5" t="s">
        <v>765</v>
      </c>
      <c r="T362" s="5" t="s">
        <v>766</v>
      </c>
      <c r="U362" s="5">
        <v>2002</v>
      </c>
      <c r="V362" s="11">
        <v>18</v>
      </c>
      <c r="W362" s="11">
        <v>144</v>
      </c>
      <c r="X362" s="11">
        <v>188</v>
      </c>
      <c r="Y362" s="26">
        <v>204</v>
      </c>
      <c r="Z362" s="10">
        <f t="shared" si="56"/>
        <v>554</v>
      </c>
      <c r="AA362" s="27">
        <f t="shared" si="52"/>
        <v>-36720.838770077491</v>
      </c>
      <c r="AB362" s="10">
        <f t="shared" si="53"/>
        <v>-656127.16558052704</v>
      </c>
      <c r="AC362" s="10">
        <f t="shared" si="54"/>
        <v>-455113.10028815601</v>
      </c>
      <c r="AD362" s="28">
        <f t="shared" si="55"/>
        <v>-541723.30433782004</v>
      </c>
      <c r="AF362" s="27">
        <f>IF(V362 &lt;&gt; "-", (V362-V$1883)^4, "-")</f>
        <v>1220534.679266341</v>
      </c>
      <c r="AG362" s="10">
        <f>(W362-W$1883)^4</f>
        <v>57014330.062851973</v>
      </c>
      <c r="AH362" s="10">
        <f>(X362-X$1883)^4</f>
        <v>35007340.24699901</v>
      </c>
      <c r="AI362" s="28">
        <f>(Y362-Y$1883)^4</f>
        <v>44160775.545687266</v>
      </c>
      <c r="AK362" s="27">
        <f t="shared" si="57"/>
        <v>32.490974729241877</v>
      </c>
      <c r="AL362" s="10">
        <f t="shared" si="58"/>
        <v>259.92779783393502</v>
      </c>
      <c r="AM362" s="10">
        <f t="shared" si="59"/>
        <v>339.35018050541515</v>
      </c>
      <c r="AN362" s="28">
        <f t="shared" si="60"/>
        <v>368.23104693140795</v>
      </c>
      <c r="AP362" s="56">
        <f t="shared" si="61"/>
        <v>1.3055555555555556</v>
      </c>
    </row>
    <row r="363" spans="1:42" ht="15" customHeight="1">
      <c r="A363" s="5" t="s">
        <v>23</v>
      </c>
      <c r="B363" s="5" t="s">
        <v>50</v>
      </c>
      <c r="C363" s="5" t="s">
        <v>46</v>
      </c>
      <c r="D363" s="6" t="s">
        <v>44</v>
      </c>
      <c r="E363" s="5" t="s">
        <v>739</v>
      </c>
      <c r="F363" s="5" t="s">
        <v>740</v>
      </c>
      <c r="G363" s="5">
        <v>2002</v>
      </c>
      <c r="H363" s="11">
        <v>38</v>
      </c>
      <c r="I363" s="11">
        <v>253</v>
      </c>
      <c r="J363" s="11">
        <v>336</v>
      </c>
      <c r="K363" s="11">
        <v>447</v>
      </c>
      <c r="O363" s="25" t="s">
        <v>23</v>
      </c>
      <c r="P363" s="5" t="s">
        <v>50</v>
      </c>
      <c r="Q363" s="5" t="s">
        <v>50</v>
      </c>
      <c r="R363" s="6" t="s">
        <v>44</v>
      </c>
      <c r="S363" s="5" t="s">
        <v>767</v>
      </c>
      <c r="T363" s="5" t="s">
        <v>305</v>
      </c>
      <c r="U363" s="5">
        <v>2002</v>
      </c>
      <c r="V363" s="11">
        <v>3</v>
      </c>
      <c r="W363" s="11">
        <v>44</v>
      </c>
      <c r="X363" s="11">
        <v>54</v>
      </c>
      <c r="Y363" s="26">
        <v>98</v>
      </c>
      <c r="Z363" s="10">
        <f t="shared" si="56"/>
        <v>199</v>
      </c>
      <c r="AA363" s="27">
        <f t="shared" si="52"/>
        <v>-112246.64062698378</v>
      </c>
      <c r="AB363" s="10">
        <f t="shared" si="53"/>
        <v>-6528219.5038485853</v>
      </c>
      <c r="AC363" s="10">
        <f t="shared" si="54"/>
        <v>-9383261.9086607937</v>
      </c>
      <c r="AD363" s="28">
        <f t="shared" si="55"/>
        <v>-6593807.5076757809</v>
      </c>
      <c r="AF363" s="27">
        <f>IF(V363 &lt;&gt; "-", (V363-V$1883)^4, "-")</f>
        <v>5414576.1935207229</v>
      </c>
      <c r="AG363" s="10">
        <f>(W363-W$1883)^4</f>
        <v>1220093176.2086737</v>
      </c>
      <c r="AH363" s="10">
        <f>(X363-X$1883)^4</f>
        <v>1979118438.282249</v>
      </c>
      <c r="AI363" s="28">
        <f>(Y363-Y$1883)^4</f>
        <v>1236464597.7832146</v>
      </c>
      <c r="AK363" s="27">
        <f t="shared" si="57"/>
        <v>15.075376884422109</v>
      </c>
      <c r="AL363" s="10">
        <f t="shared" si="58"/>
        <v>221.10552763819098</v>
      </c>
      <c r="AM363" s="10">
        <f t="shared" si="59"/>
        <v>271.356783919598</v>
      </c>
      <c r="AN363" s="28">
        <f t="shared" si="60"/>
        <v>492.46231155778895</v>
      </c>
      <c r="AP363" s="56">
        <f t="shared" si="61"/>
        <v>1.2272727272727273</v>
      </c>
    </row>
    <row r="364" spans="1:42" ht="15" customHeight="1">
      <c r="A364" s="5" t="s">
        <v>23</v>
      </c>
      <c r="B364" s="5" t="s">
        <v>50</v>
      </c>
      <c r="C364" s="5" t="s">
        <v>46</v>
      </c>
      <c r="D364" s="6" t="s">
        <v>44</v>
      </c>
      <c r="E364" s="5" t="s">
        <v>741</v>
      </c>
      <c r="F364" s="5" t="s">
        <v>742</v>
      </c>
      <c r="G364" s="5">
        <v>2002</v>
      </c>
      <c r="H364" s="11">
        <v>78</v>
      </c>
      <c r="I364" s="11">
        <v>536</v>
      </c>
      <c r="J364" s="11">
        <v>432</v>
      </c>
      <c r="K364" s="11">
        <v>408</v>
      </c>
      <c r="O364" s="25" t="s">
        <v>23</v>
      </c>
      <c r="P364" s="5" t="s">
        <v>50</v>
      </c>
      <c r="Q364" s="5" t="s">
        <v>50</v>
      </c>
      <c r="R364" s="6" t="s">
        <v>44</v>
      </c>
      <c r="S364" s="5" t="s">
        <v>768</v>
      </c>
      <c r="T364" s="5" t="s">
        <v>769</v>
      </c>
      <c r="U364" s="5">
        <v>2002</v>
      </c>
      <c r="V364" s="11">
        <v>36</v>
      </c>
      <c r="W364" s="11">
        <v>256</v>
      </c>
      <c r="X364" s="11">
        <v>435</v>
      </c>
      <c r="Y364" s="26">
        <v>493</v>
      </c>
      <c r="Z364" s="10">
        <f t="shared" si="56"/>
        <v>1220</v>
      </c>
      <c r="AA364" s="27">
        <f t="shared" si="52"/>
        <v>-3538.3536033581713</v>
      </c>
      <c r="AB364" s="10">
        <f t="shared" si="53"/>
        <v>15822.241931835068</v>
      </c>
      <c r="AC364" s="10">
        <f t="shared" si="54"/>
        <v>4919931.5280298237</v>
      </c>
      <c r="AD364" s="28">
        <f t="shared" si="55"/>
        <v>8931709.9073251914</v>
      </c>
      <c r="AF364" s="27">
        <f>IF(V364 &lt;&gt; "-", (V364-V$1883)^4, "-")</f>
        <v>53918.149134740008</v>
      </c>
      <c r="AG364" s="10">
        <f>(W364-W$1883)^4</f>
        <v>397213.52512857452</v>
      </c>
      <c r="AH364" s="10">
        <f>(X364-X$1883)^4</f>
        <v>836781515.68080938</v>
      </c>
      <c r="AI364" s="28">
        <f>(Y364-Y$1883)^4</f>
        <v>1853159550.957932</v>
      </c>
      <c r="AK364" s="27">
        <f t="shared" si="57"/>
        <v>29.508196721311478</v>
      </c>
      <c r="AL364" s="10">
        <f t="shared" si="58"/>
        <v>209.8360655737705</v>
      </c>
      <c r="AM364" s="10">
        <f t="shared" si="59"/>
        <v>356.55737704918033</v>
      </c>
      <c r="AN364" s="28">
        <f t="shared" si="60"/>
        <v>404.09836065573774</v>
      </c>
      <c r="AP364" s="56">
        <f t="shared" si="61"/>
        <v>1.69921875</v>
      </c>
    </row>
    <row r="365" spans="1:42" ht="15" customHeight="1">
      <c r="A365" s="5" t="s">
        <v>23</v>
      </c>
      <c r="B365" s="5" t="s">
        <v>50</v>
      </c>
      <c r="C365" s="5" t="s">
        <v>46</v>
      </c>
      <c r="D365" s="6" t="s">
        <v>44</v>
      </c>
      <c r="E365" s="5" t="s">
        <v>743</v>
      </c>
      <c r="F365" s="5" t="s">
        <v>744</v>
      </c>
      <c r="G365" s="5">
        <v>2002</v>
      </c>
      <c r="H365" s="11">
        <v>31</v>
      </c>
      <c r="I365" s="11">
        <v>191</v>
      </c>
      <c r="J365" s="11">
        <v>153</v>
      </c>
      <c r="K365" s="11">
        <v>140</v>
      </c>
      <c r="O365" s="25" t="s">
        <v>23</v>
      </c>
      <c r="P365" s="5" t="s">
        <v>50</v>
      </c>
      <c r="Q365" s="5" t="s">
        <v>29</v>
      </c>
      <c r="R365" s="6" t="s">
        <v>44</v>
      </c>
      <c r="S365" s="5" t="s">
        <v>770</v>
      </c>
      <c r="T365" s="5" t="s">
        <v>771</v>
      </c>
      <c r="U365" s="5">
        <v>2002</v>
      </c>
      <c r="V365" s="11">
        <v>10</v>
      </c>
      <c r="W365" s="11">
        <v>72</v>
      </c>
      <c r="X365" s="11">
        <v>192</v>
      </c>
      <c r="Y365" s="26">
        <v>247</v>
      </c>
      <c r="Z365" s="10">
        <f t="shared" si="56"/>
        <v>521</v>
      </c>
      <c r="AA365" s="27">
        <f t="shared" si="52"/>
        <v>-70129.248387619737</v>
      </c>
      <c r="AB365" s="10">
        <f t="shared" si="53"/>
        <v>-4011739.2142077666</v>
      </c>
      <c r="AC365" s="10">
        <f t="shared" si="54"/>
        <v>-387740.86319119955</v>
      </c>
      <c r="AD365" s="28">
        <f t="shared" si="55"/>
        <v>-57151.430204758071</v>
      </c>
      <c r="AF365" s="27">
        <f>IF(V365 &lt;&gt; "-", (V365-V$1883)^4, "-")</f>
        <v>2892004.1543107955</v>
      </c>
      <c r="AG365" s="10">
        <f>(W365-W$1883)^4</f>
        <v>637446280.78438652</v>
      </c>
      <c r="AH365" s="10">
        <f>(X365-X$1883)^4</f>
        <v>28274098.310575224</v>
      </c>
      <c r="AI365" s="28">
        <f>(Y365-Y$1883)^4</f>
        <v>2201419.4742174768</v>
      </c>
      <c r="AK365" s="27">
        <f t="shared" si="57"/>
        <v>19.193857965451055</v>
      </c>
      <c r="AL365" s="10">
        <f t="shared" si="58"/>
        <v>138.19577735124761</v>
      </c>
      <c r="AM365" s="10">
        <f t="shared" si="59"/>
        <v>368.52207293666027</v>
      </c>
      <c r="AN365" s="28">
        <f t="shared" si="60"/>
        <v>474.08829174664106</v>
      </c>
      <c r="AP365" s="56">
        <f t="shared" si="61"/>
        <v>2.6666666666666665</v>
      </c>
    </row>
    <row r="366" spans="1:42" ht="15" customHeight="1">
      <c r="A366" s="5" t="s">
        <v>23</v>
      </c>
      <c r="B366" s="5" t="s">
        <v>50</v>
      </c>
      <c r="C366" s="5" t="s">
        <v>46</v>
      </c>
      <c r="D366" s="6" t="s">
        <v>44</v>
      </c>
      <c r="E366" s="5" t="s">
        <v>746</v>
      </c>
      <c r="F366" s="5" t="s">
        <v>747</v>
      </c>
      <c r="G366" s="5">
        <v>2002</v>
      </c>
      <c r="H366" s="11">
        <v>104</v>
      </c>
      <c r="I366" s="11">
        <v>749</v>
      </c>
      <c r="J366" s="11">
        <v>450</v>
      </c>
      <c r="K366" s="11">
        <v>493</v>
      </c>
      <c r="O366" s="25" t="s">
        <v>23</v>
      </c>
      <c r="P366" s="5" t="s">
        <v>50</v>
      </c>
      <c r="Q366" s="5" t="s">
        <v>29</v>
      </c>
      <c r="R366" s="6" t="s">
        <v>44</v>
      </c>
      <c r="S366" s="5" t="s">
        <v>772</v>
      </c>
      <c r="T366" s="5" t="s">
        <v>773</v>
      </c>
      <c r="U366" s="5">
        <v>2002</v>
      </c>
      <c r="V366" s="11">
        <v>7</v>
      </c>
      <c r="W366" s="11">
        <v>48</v>
      </c>
      <c r="X366" s="11">
        <v>97</v>
      </c>
      <c r="Y366" s="26">
        <v>135</v>
      </c>
      <c r="Z366" s="10">
        <f t="shared" si="56"/>
        <v>287</v>
      </c>
      <c r="AA366" s="27">
        <f t="shared" ref="AA366:AA429" si="62">IF(V366 &lt;&gt; "-", (V366-V$1883)^3, "-")</f>
        <v>-86574.984053174077</v>
      </c>
      <c r="AB366" s="10">
        <f t="shared" ref="AB366:AB429" si="63">IF(W366 &lt;&gt; "-", (W366-W$1883)^3, "-")</f>
        <v>-6117968.489379622</v>
      </c>
      <c r="AC366" s="10">
        <f t="shared" ref="AC366:AC429" si="64">IF(X366 &lt;&gt; "-", (X366-X$1883)^3, "-")</f>
        <v>-4734869.0063207392</v>
      </c>
      <c r="AD366" s="28">
        <f t="shared" ref="AD366:AD429" si="65">IF(Y366 &lt;&gt; "-", (Y366-Y$1883)^3, "-")</f>
        <v>-3410158.0552855725</v>
      </c>
      <c r="AF366" s="27">
        <f>IF(V366 &lt;&gt; "-", (V366-V$1883)^4, "-")</f>
        <v>3829921.6860142983</v>
      </c>
      <c r="AG366" s="10">
        <f>(W366-W$1883)^4</f>
        <v>1118947338.8540633</v>
      </c>
      <c r="AH366" s="10">
        <f>(X366-X$1883)^4</f>
        <v>795079625.6497606</v>
      </c>
      <c r="AI366" s="28">
        <f>(Y366-Y$1883)^4</f>
        <v>513293791.20268846</v>
      </c>
      <c r="AK366" s="27">
        <f t="shared" si="57"/>
        <v>24.390243902439025</v>
      </c>
      <c r="AL366" s="10">
        <f t="shared" si="58"/>
        <v>167.2473867595819</v>
      </c>
      <c r="AM366" s="10">
        <f t="shared" si="59"/>
        <v>337.97909407665503</v>
      </c>
      <c r="AN366" s="28">
        <f t="shared" si="60"/>
        <v>470.38327526132406</v>
      </c>
      <c r="AP366" s="56">
        <f t="shared" si="61"/>
        <v>2.020833333333333</v>
      </c>
    </row>
    <row r="367" spans="1:42" ht="15" customHeight="1">
      <c r="A367" s="5" t="s">
        <v>23</v>
      </c>
      <c r="B367" s="5" t="s">
        <v>50</v>
      </c>
      <c r="C367" s="5" t="s">
        <v>46</v>
      </c>
      <c r="D367" s="6" t="s">
        <v>44</v>
      </c>
      <c r="E367" s="5" t="s">
        <v>748</v>
      </c>
      <c r="F367" s="5" t="s">
        <v>749</v>
      </c>
      <c r="G367" s="5">
        <v>2002</v>
      </c>
      <c r="H367" s="11">
        <v>11</v>
      </c>
      <c r="I367" s="11">
        <v>136</v>
      </c>
      <c r="J367" s="11">
        <v>120</v>
      </c>
      <c r="K367" s="11">
        <v>177</v>
      </c>
      <c r="O367" s="25" t="s">
        <v>23</v>
      </c>
      <c r="P367" s="5" t="s">
        <v>50</v>
      </c>
      <c r="Q367" s="5" t="s">
        <v>29</v>
      </c>
      <c r="R367" s="6" t="s">
        <v>44</v>
      </c>
      <c r="S367" s="5" t="s">
        <v>774</v>
      </c>
      <c r="T367" s="5" t="s">
        <v>775</v>
      </c>
      <c r="U367" s="5">
        <v>2002</v>
      </c>
      <c r="V367" s="11">
        <v>99</v>
      </c>
      <c r="W367" s="11">
        <v>570</v>
      </c>
      <c r="X367" s="11">
        <v>840</v>
      </c>
      <c r="Y367" s="26">
        <v>766</v>
      </c>
      <c r="Z367" s="10">
        <f t="shared" si="56"/>
        <v>2275</v>
      </c>
      <c r="AA367" s="27">
        <f t="shared" si="62"/>
        <v>108953.70063305068</v>
      </c>
      <c r="AB367" s="10">
        <f t="shared" si="63"/>
        <v>38994346.199198835</v>
      </c>
      <c r="AC367" s="10">
        <f t="shared" si="64"/>
        <v>190188647.59134981</v>
      </c>
      <c r="AD367" s="28">
        <f t="shared" si="65"/>
        <v>110924757.64263199</v>
      </c>
      <c r="AF367" s="27">
        <f>IF(V367 &lt;&gt; "-", (V367-V$1883)^4, "-")</f>
        <v>5203824.5738815498</v>
      </c>
      <c r="AG367" s="10">
        <f>(W367-W$1883)^4</f>
        <v>13223168258.328104</v>
      </c>
      <c r="AH367" s="10">
        <f>(X367-X$1883)^4</f>
        <v>109373670501.72397</v>
      </c>
      <c r="AI367" s="28">
        <f>(Y367-Y$1883)^4</f>
        <v>53297231617.465569</v>
      </c>
      <c r="AK367" s="27">
        <f t="shared" si="57"/>
        <v>43.516483516483518</v>
      </c>
      <c r="AL367" s="10">
        <f t="shared" si="58"/>
        <v>250.54945054945054</v>
      </c>
      <c r="AM367" s="10">
        <f t="shared" si="59"/>
        <v>369.23076923076923</v>
      </c>
      <c r="AN367" s="28">
        <f t="shared" si="60"/>
        <v>336.7032967032967</v>
      </c>
      <c r="AP367" s="56">
        <f t="shared" si="61"/>
        <v>1.4736842105263159</v>
      </c>
    </row>
    <row r="368" spans="1:42" ht="15" customHeight="1">
      <c r="A368" s="5" t="s">
        <v>23</v>
      </c>
      <c r="B368" s="5" t="s">
        <v>50</v>
      </c>
      <c r="C368" s="5" t="s">
        <v>46</v>
      </c>
      <c r="D368" s="6" t="s">
        <v>44</v>
      </c>
      <c r="E368" s="5" t="s">
        <v>750</v>
      </c>
      <c r="F368" s="5" t="s">
        <v>751</v>
      </c>
      <c r="G368" s="5">
        <v>2002</v>
      </c>
      <c r="H368" s="11">
        <v>114</v>
      </c>
      <c r="I368" s="11">
        <v>483</v>
      </c>
      <c r="J368" s="11">
        <v>465</v>
      </c>
      <c r="K368" s="11">
        <v>399</v>
      </c>
      <c r="O368" s="25" t="s">
        <v>23</v>
      </c>
      <c r="P368" s="5" t="s">
        <v>50</v>
      </c>
      <c r="Q368" s="5" t="s">
        <v>29</v>
      </c>
      <c r="R368" s="6" t="s">
        <v>44</v>
      </c>
      <c r="S368" s="5" t="s">
        <v>776</v>
      </c>
      <c r="T368" s="5" t="s">
        <v>777</v>
      </c>
      <c r="U368" s="5">
        <v>2002</v>
      </c>
      <c r="V368" s="11">
        <v>18</v>
      </c>
      <c r="W368" s="11">
        <v>197</v>
      </c>
      <c r="X368" s="11">
        <v>207</v>
      </c>
      <c r="Y368" s="26">
        <v>247</v>
      </c>
      <c r="Z368" s="10">
        <f t="shared" si="56"/>
        <v>669</v>
      </c>
      <c r="AA368" s="27">
        <f t="shared" si="62"/>
        <v>-36720.838770077491</v>
      </c>
      <c r="AB368" s="10">
        <f t="shared" si="63"/>
        <v>-38941.823923954165</v>
      </c>
      <c r="AC368" s="10">
        <f t="shared" si="64"/>
        <v>-194306.65029992542</v>
      </c>
      <c r="AD368" s="28">
        <f t="shared" si="65"/>
        <v>-57151.430204758071</v>
      </c>
      <c r="AF368" s="27">
        <f>IF(V368 &lt;&gt; "-", (V368-V$1883)^4, "-")</f>
        <v>1220534.679266341</v>
      </c>
      <c r="AG368" s="10">
        <f>(W368-W$1883)^4</f>
        <v>1319942.6186450392</v>
      </c>
      <c r="AH368" s="10">
        <f>(X368-X$1883)^4</f>
        <v>11254258.507596577</v>
      </c>
      <c r="AI368" s="28">
        <f>(Y368-Y$1883)^4</f>
        <v>2201419.4742174768</v>
      </c>
      <c r="AK368" s="27">
        <f t="shared" si="57"/>
        <v>26.905829596412559</v>
      </c>
      <c r="AL368" s="10">
        <f t="shared" si="58"/>
        <v>294.46935724962628</v>
      </c>
      <c r="AM368" s="10">
        <f t="shared" si="59"/>
        <v>309.41704035874437</v>
      </c>
      <c r="AN368" s="28">
        <f t="shared" si="60"/>
        <v>369.20777279521673</v>
      </c>
      <c r="AP368" s="56">
        <f t="shared" si="61"/>
        <v>1.0507614213197969</v>
      </c>
    </row>
    <row r="369" spans="1:42" ht="15" customHeight="1">
      <c r="A369" s="5" t="s">
        <v>23</v>
      </c>
      <c r="B369" s="5" t="s">
        <v>50</v>
      </c>
      <c r="C369" s="5" t="s">
        <v>46</v>
      </c>
      <c r="D369" s="6" t="s">
        <v>44</v>
      </c>
      <c r="E369" s="5" t="s">
        <v>752</v>
      </c>
      <c r="F369" s="5" t="s">
        <v>753</v>
      </c>
      <c r="G369" s="5">
        <v>2002</v>
      </c>
      <c r="H369" s="11">
        <v>66</v>
      </c>
      <c r="I369" s="11">
        <v>566</v>
      </c>
      <c r="J369" s="11">
        <v>223</v>
      </c>
      <c r="K369" s="11">
        <v>284</v>
      </c>
      <c r="O369" s="25" t="s">
        <v>23</v>
      </c>
      <c r="P369" s="5" t="s">
        <v>50</v>
      </c>
      <c r="Q369" s="5" t="s">
        <v>29</v>
      </c>
      <c r="R369" s="6" t="s">
        <v>44</v>
      </c>
      <c r="S369" s="5" t="s">
        <v>778</v>
      </c>
      <c r="T369" s="5" t="s">
        <v>779</v>
      </c>
      <c r="U369" s="5">
        <v>2002</v>
      </c>
      <c r="V369" s="11">
        <v>67</v>
      </c>
      <c r="W369" s="11">
        <v>375</v>
      </c>
      <c r="X369" s="11">
        <v>566</v>
      </c>
      <c r="Y369" s="26">
        <v>521</v>
      </c>
      <c r="Z369" s="10">
        <f t="shared" si="56"/>
        <v>1529</v>
      </c>
      <c r="AA369" s="27">
        <f t="shared" si="62"/>
        <v>3915.7704185807975</v>
      </c>
      <c r="AB369" s="10">
        <f t="shared" si="63"/>
        <v>2992505.4111864041</v>
      </c>
      <c r="AC369" s="10">
        <f t="shared" si="64"/>
        <v>27292626.7758977</v>
      </c>
      <c r="AD369" s="28">
        <f t="shared" si="65"/>
        <v>13057717.608711543</v>
      </c>
      <c r="AF369" s="27">
        <f>IF(V369 &lt;&gt; "-", (V369-V$1883)^4, "-")</f>
        <v>61719.579940247349</v>
      </c>
      <c r="AG369" s="10">
        <f>(W369-W$1883)^4</f>
        <v>431234262.49672121</v>
      </c>
      <c r="AH369" s="10">
        <f>(X369-X$1883)^4</f>
        <v>8217261636.5795174</v>
      </c>
      <c r="AI369" s="28">
        <f>(Y369-Y$1883)^4</f>
        <v>3074843592.7469478</v>
      </c>
      <c r="AK369" s="27">
        <f t="shared" si="57"/>
        <v>43.819489862655331</v>
      </c>
      <c r="AL369" s="10">
        <f t="shared" si="58"/>
        <v>245.25833878351864</v>
      </c>
      <c r="AM369" s="10">
        <f t="shared" si="59"/>
        <v>370.17658600392411</v>
      </c>
      <c r="AN369" s="28">
        <f t="shared" si="60"/>
        <v>340.74558534990189</v>
      </c>
      <c r="AP369" s="56">
        <f t="shared" si="61"/>
        <v>1.5093333333333332</v>
      </c>
    </row>
    <row r="370" spans="1:42" ht="15" customHeight="1">
      <c r="A370" s="5" t="s">
        <v>23</v>
      </c>
      <c r="B370" s="5" t="s">
        <v>50</v>
      </c>
      <c r="C370" s="5" t="s">
        <v>46</v>
      </c>
      <c r="D370" s="6" t="s">
        <v>44</v>
      </c>
      <c r="E370" s="5" t="s">
        <v>754</v>
      </c>
      <c r="F370" s="5" t="s">
        <v>755</v>
      </c>
      <c r="G370" s="5">
        <v>2002</v>
      </c>
      <c r="H370" s="11">
        <v>98</v>
      </c>
      <c r="I370" s="11">
        <v>506</v>
      </c>
      <c r="J370" s="11">
        <v>804</v>
      </c>
      <c r="K370" s="11">
        <v>749</v>
      </c>
      <c r="O370" s="25" t="s">
        <v>23</v>
      </c>
      <c r="P370" s="5" t="s">
        <v>50</v>
      </c>
      <c r="Q370" s="5" t="s">
        <v>29</v>
      </c>
      <c r="R370" s="6" t="s">
        <v>44</v>
      </c>
      <c r="S370" s="5" t="s">
        <v>780</v>
      </c>
      <c r="T370" s="5" t="s">
        <v>781</v>
      </c>
      <c r="U370" s="5">
        <v>2002</v>
      </c>
      <c r="V370" s="11">
        <v>48</v>
      </c>
      <c r="W370" s="11">
        <v>214</v>
      </c>
      <c r="X370" s="11">
        <v>246</v>
      </c>
      <c r="Y370" s="26">
        <v>241</v>
      </c>
      <c r="Z370" s="10">
        <f t="shared" si="56"/>
        <v>749</v>
      </c>
      <c r="AA370" s="27">
        <f t="shared" si="62"/>
        <v>-33.955650738147405</v>
      </c>
      <c r="AB370" s="10">
        <f t="shared" si="63"/>
        <v>-4822.7349518979518</v>
      </c>
      <c r="AC370" s="10">
        <f t="shared" si="64"/>
        <v>-6772.8200253876948</v>
      </c>
      <c r="AD370" s="28">
        <f t="shared" si="65"/>
        <v>-88234.415131887479</v>
      </c>
      <c r="AF370" s="27">
        <f>IF(V370 &lt;&gt; "-", (V370-V$1883)^4, "-")</f>
        <v>109.95527704551148</v>
      </c>
      <c r="AG370" s="10">
        <f>(W370-W$1883)^4</f>
        <v>81481.283132690121</v>
      </c>
      <c r="AH370" s="10">
        <f>(X370-X$1883)^4</f>
        <v>128142.35866981684</v>
      </c>
      <c r="AI370" s="28">
        <f>(Y370-Y$1883)^4</f>
        <v>3928113.3835429791</v>
      </c>
      <c r="AK370" s="27">
        <f t="shared" si="57"/>
        <v>64.085447263017357</v>
      </c>
      <c r="AL370" s="10">
        <f t="shared" si="58"/>
        <v>285.71428571428572</v>
      </c>
      <c r="AM370" s="10">
        <f t="shared" si="59"/>
        <v>328.43791722296396</v>
      </c>
      <c r="AN370" s="28">
        <f t="shared" si="60"/>
        <v>321.76234979973293</v>
      </c>
      <c r="AP370" s="56">
        <f t="shared" si="61"/>
        <v>1.1495327102803738</v>
      </c>
    </row>
    <row r="371" spans="1:42" ht="15" customHeight="1">
      <c r="A371" s="5" t="s">
        <v>23</v>
      </c>
      <c r="B371" s="5" t="s">
        <v>50</v>
      </c>
      <c r="C371" s="5" t="s">
        <v>46</v>
      </c>
      <c r="D371" s="6" t="s">
        <v>44</v>
      </c>
      <c r="E371" s="5" t="s">
        <v>756</v>
      </c>
      <c r="F371" s="5" t="s">
        <v>757</v>
      </c>
      <c r="G371" s="5">
        <v>2002</v>
      </c>
      <c r="H371" s="11">
        <v>130</v>
      </c>
      <c r="I371" s="11">
        <v>630</v>
      </c>
      <c r="J371" s="11">
        <v>477</v>
      </c>
      <c r="K371" s="11">
        <v>534</v>
      </c>
      <c r="O371" s="25" t="s">
        <v>23</v>
      </c>
      <c r="P371" s="5" t="s">
        <v>50</v>
      </c>
      <c r="Q371" s="5" t="s">
        <v>89</v>
      </c>
      <c r="R371" s="6" t="s">
        <v>44</v>
      </c>
      <c r="S371" s="5" t="s">
        <v>782</v>
      </c>
      <c r="T371" s="5" t="s">
        <v>110</v>
      </c>
      <c r="U371" s="5">
        <v>2002</v>
      </c>
      <c r="V371" s="11">
        <v>97</v>
      </c>
      <c r="W371" s="11">
        <v>694</v>
      </c>
      <c r="X371" s="11">
        <v>796</v>
      </c>
      <c r="Y371" s="26">
        <v>913</v>
      </c>
      <c r="Z371" s="10">
        <f t="shared" si="56"/>
        <v>2500</v>
      </c>
      <c r="AA371" s="27">
        <f t="shared" si="62"/>
        <v>95831.706465511801</v>
      </c>
      <c r="AB371" s="10">
        <f t="shared" si="63"/>
        <v>99320231.644318476</v>
      </c>
      <c r="AC371" s="10">
        <f t="shared" si="64"/>
        <v>149788896.40345839</v>
      </c>
      <c r="AD371" s="28">
        <f t="shared" si="65"/>
        <v>247059530.40483391</v>
      </c>
      <c r="AF371" s="27">
        <f>IF(V371 &lt;&gt; "-", (V371-V$1883)^4, "-")</f>
        <v>4385431.134245446</v>
      </c>
      <c r="AG371" s="10">
        <f>(W371-W$1883)^4</f>
        <v>45995671654.417183</v>
      </c>
      <c r="AH371" s="10">
        <f>(X371-X$1883)^4</f>
        <v>79549873748.432755</v>
      </c>
      <c r="AI371" s="28">
        <f>(Y371-Y$1883)^4</f>
        <v>155025145920.1575</v>
      </c>
      <c r="AK371" s="27">
        <f t="shared" si="57"/>
        <v>38.800000000000004</v>
      </c>
      <c r="AL371" s="10">
        <f t="shared" si="58"/>
        <v>277.60000000000002</v>
      </c>
      <c r="AM371" s="10">
        <f t="shared" si="59"/>
        <v>318.40000000000003</v>
      </c>
      <c r="AN371" s="28">
        <f t="shared" si="60"/>
        <v>365.20000000000005</v>
      </c>
      <c r="AP371" s="56">
        <f t="shared" si="61"/>
        <v>1.1469740634005765</v>
      </c>
    </row>
    <row r="372" spans="1:42" ht="15" customHeight="1">
      <c r="A372" s="5" t="s">
        <v>23</v>
      </c>
      <c r="B372" s="5" t="s">
        <v>50</v>
      </c>
      <c r="C372" s="5" t="s">
        <v>50</v>
      </c>
      <c r="D372" s="6" t="s">
        <v>44</v>
      </c>
      <c r="E372" s="6" t="s">
        <v>26</v>
      </c>
      <c r="F372" s="5" t="s">
        <v>783</v>
      </c>
      <c r="G372" s="5">
        <v>2002</v>
      </c>
      <c r="H372" s="11">
        <v>208</v>
      </c>
      <c r="I372" s="11">
        <v>1328</v>
      </c>
      <c r="J372" s="11">
        <v>1766</v>
      </c>
      <c r="K372" s="11">
        <v>1872</v>
      </c>
      <c r="O372" s="25" t="s">
        <v>23</v>
      </c>
      <c r="P372" s="5" t="s">
        <v>50</v>
      </c>
      <c r="Q372" s="5" t="s">
        <v>89</v>
      </c>
      <c r="R372" s="6" t="s">
        <v>44</v>
      </c>
      <c r="S372" s="5" t="s">
        <v>784</v>
      </c>
      <c r="T372" s="5" t="s">
        <v>785</v>
      </c>
      <c r="U372" s="5">
        <v>2002</v>
      </c>
      <c r="V372" s="11">
        <v>18</v>
      </c>
      <c r="W372" s="11">
        <v>166</v>
      </c>
      <c r="X372" s="11">
        <v>374</v>
      </c>
      <c r="Y372" s="26">
        <v>433</v>
      </c>
      <c r="Z372" s="10">
        <f t="shared" si="56"/>
        <v>991</v>
      </c>
      <c r="AA372" s="27">
        <f t="shared" si="62"/>
        <v>-36720.838770077491</v>
      </c>
      <c r="AB372" s="10">
        <f t="shared" si="63"/>
        <v>-273299.35480279691</v>
      </c>
      <c r="AC372" s="10">
        <f t="shared" si="64"/>
        <v>1297879.3511142363</v>
      </c>
      <c r="AD372" s="28">
        <f t="shared" si="65"/>
        <v>3207802.8934035604</v>
      </c>
      <c r="AF372" s="27">
        <f>IF(V372 &lt;&gt; "-", (V372-V$1883)^4, "-")</f>
        <v>1220534.679266341</v>
      </c>
      <c r="AG372" s="10">
        <f>(W372-W$1883)^4</f>
        <v>17735828.279441249</v>
      </c>
      <c r="AH372" s="10">
        <f>(X372-X$1883)^4</f>
        <v>141572563.91501933</v>
      </c>
      <c r="AI372" s="28">
        <f>(Y372-Y$1883)^4</f>
        <v>473089780.15623671</v>
      </c>
      <c r="AK372" s="27">
        <f t="shared" si="57"/>
        <v>18.163471241170534</v>
      </c>
      <c r="AL372" s="10">
        <f t="shared" si="58"/>
        <v>167.50756811301716</v>
      </c>
      <c r="AM372" s="10">
        <f t="shared" si="59"/>
        <v>377.39656912209892</v>
      </c>
      <c r="AN372" s="28">
        <f t="shared" si="60"/>
        <v>436.93239152371342</v>
      </c>
      <c r="AP372" s="56">
        <f t="shared" si="61"/>
        <v>2.2530120481927711</v>
      </c>
    </row>
    <row r="373" spans="1:42" ht="15" customHeight="1">
      <c r="A373" s="5" t="s">
        <v>23</v>
      </c>
      <c r="B373" s="5" t="s">
        <v>50</v>
      </c>
      <c r="C373" s="5" t="s">
        <v>50</v>
      </c>
      <c r="D373" s="6" t="s">
        <v>44</v>
      </c>
      <c r="E373" s="5" t="s">
        <v>758</v>
      </c>
      <c r="F373" s="5" t="s">
        <v>759</v>
      </c>
      <c r="G373" s="5">
        <v>2002</v>
      </c>
      <c r="H373" s="11">
        <v>1</v>
      </c>
      <c r="I373" s="11">
        <v>54</v>
      </c>
      <c r="J373" s="11">
        <v>73</v>
      </c>
      <c r="K373" s="11">
        <v>100</v>
      </c>
      <c r="O373" s="25" t="s">
        <v>23</v>
      </c>
      <c r="P373" s="5" t="s">
        <v>50</v>
      </c>
      <c r="Q373" s="5" t="s">
        <v>78</v>
      </c>
      <c r="R373" s="6" t="s">
        <v>44</v>
      </c>
      <c r="S373" s="5" t="s">
        <v>786</v>
      </c>
      <c r="T373" s="5" t="s">
        <v>787</v>
      </c>
      <c r="U373" s="5">
        <v>2002</v>
      </c>
      <c r="V373" s="11">
        <v>37</v>
      </c>
      <c r="W373" s="11">
        <v>126</v>
      </c>
      <c r="X373" s="11">
        <v>188</v>
      </c>
      <c r="Y373" s="26">
        <v>209</v>
      </c>
      <c r="Z373" s="10">
        <f t="shared" si="56"/>
        <v>560</v>
      </c>
      <c r="AA373" s="27">
        <f t="shared" si="62"/>
        <v>-2886.4597543144987</v>
      </c>
      <c r="AB373" s="10">
        <f t="shared" si="63"/>
        <v>-1154163.646612416</v>
      </c>
      <c r="AC373" s="10">
        <f t="shared" si="64"/>
        <v>-455113.10028815601</v>
      </c>
      <c r="AD373" s="28">
        <f t="shared" si="65"/>
        <v>-448031.87233019987</v>
      </c>
      <c r="AF373" s="27">
        <f>IF(V373 &lt;&gt; "-", (V373-V$1883)^4, "-")</f>
        <v>41097.998824626513</v>
      </c>
      <c r="AG373" s="10">
        <f>(W373-W$1883)^4</f>
        <v>121066277.17729825</v>
      </c>
      <c r="AH373" s="10">
        <f>(X373-X$1883)^4</f>
        <v>35007340.24699901</v>
      </c>
      <c r="AI373" s="28">
        <f>(Y373-Y$1883)^4</f>
        <v>34282978.544466704</v>
      </c>
      <c r="AK373" s="27">
        <f t="shared" si="57"/>
        <v>66.071428571428569</v>
      </c>
      <c r="AL373" s="10">
        <f t="shared" si="58"/>
        <v>225</v>
      </c>
      <c r="AM373" s="10">
        <f t="shared" si="59"/>
        <v>335.71428571428567</v>
      </c>
      <c r="AN373" s="28">
        <f t="shared" si="60"/>
        <v>373.21428571428572</v>
      </c>
      <c r="AP373" s="56">
        <f t="shared" si="61"/>
        <v>1.4920634920634919</v>
      </c>
    </row>
    <row r="374" spans="1:42" ht="15" customHeight="1">
      <c r="A374" s="5" t="s">
        <v>23</v>
      </c>
      <c r="B374" s="5" t="s">
        <v>50</v>
      </c>
      <c r="C374" s="5" t="s">
        <v>50</v>
      </c>
      <c r="D374" s="6" t="s">
        <v>44</v>
      </c>
      <c r="E374" s="5" t="s">
        <v>760</v>
      </c>
      <c r="F374" s="5" t="s">
        <v>761</v>
      </c>
      <c r="G374" s="5">
        <v>2002</v>
      </c>
      <c r="H374" s="11">
        <v>69</v>
      </c>
      <c r="I374" s="11">
        <v>416</v>
      </c>
      <c r="J374" s="11">
        <v>471</v>
      </c>
      <c r="K374" s="11">
        <v>438</v>
      </c>
      <c r="O374" s="25" t="s">
        <v>23</v>
      </c>
      <c r="P374" s="5" t="s">
        <v>50</v>
      </c>
      <c r="Q374" s="5" t="s">
        <v>78</v>
      </c>
      <c r="R374" s="6" t="s">
        <v>44</v>
      </c>
      <c r="S374" s="5" t="s">
        <v>788</v>
      </c>
      <c r="T374" s="5" t="s">
        <v>789</v>
      </c>
      <c r="U374" s="5">
        <v>2002</v>
      </c>
      <c r="V374" s="11">
        <v>52</v>
      </c>
      <c r="W374" s="11">
        <v>449</v>
      </c>
      <c r="X374" s="11">
        <v>1136</v>
      </c>
      <c r="Y374" s="26">
        <v>1121</v>
      </c>
      <c r="Z374" s="10">
        <f t="shared" si="56"/>
        <v>2758</v>
      </c>
      <c r="AA374" s="27">
        <f t="shared" si="62"/>
        <v>0.44209787868576084</v>
      </c>
      <c r="AB374" s="10">
        <f t="shared" si="63"/>
        <v>10375174.469011683</v>
      </c>
      <c r="AC374" s="10">
        <f t="shared" si="64"/>
        <v>660958198.6304189</v>
      </c>
      <c r="AD374" s="28">
        <f t="shared" si="65"/>
        <v>583189420.85043097</v>
      </c>
      <c r="AF374" s="27">
        <f>IF(V374 &lt;&gt; "-", (V374-V$1883)^4, "-")</f>
        <v>0.3367890074904335</v>
      </c>
      <c r="AG374" s="10">
        <f>(W374-W$1883)^4</f>
        <v>2262874897.3699918</v>
      </c>
      <c r="AH374" s="10">
        <f>(X374-X$1883)^4</f>
        <v>575747408739.28638</v>
      </c>
      <c r="AI374" s="28">
        <f>(Y374-Y$1883)^4</f>
        <v>487243644457.96265</v>
      </c>
      <c r="AK374" s="27">
        <f t="shared" si="57"/>
        <v>18.854242204496011</v>
      </c>
      <c r="AL374" s="10">
        <f t="shared" si="58"/>
        <v>162.79912980420593</v>
      </c>
      <c r="AM374" s="10">
        <f t="shared" si="59"/>
        <v>411.89267585206676</v>
      </c>
      <c r="AN374" s="28">
        <f t="shared" si="60"/>
        <v>406.45395213923132</v>
      </c>
      <c r="AP374" s="56">
        <f t="shared" si="61"/>
        <v>2.5300668151447665</v>
      </c>
    </row>
    <row r="375" spans="1:42" ht="15" customHeight="1">
      <c r="A375" s="5" t="s">
        <v>23</v>
      </c>
      <c r="B375" s="5" t="s">
        <v>50</v>
      </c>
      <c r="C375" s="5" t="s">
        <v>50</v>
      </c>
      <c r="D375" s="6" t="s">
        <v>44</v>
      </c>
      <c r="E375" s="5" t="s">
        <v>763</v>
      </c>
      <c r="F375" s="5" t="s">
        <v>764</v>
      </c>
      <c r="G375" s="5">
        <v>2002</v>
      </c>
      <c r="H375" s="11">
        <v>81</v>
      </c>
      <c r="I375" s="11">
        <v>414</v>
      </c>
      <c r="J375" s="11">
        <v>545</v>
      </c>
      <c r="K375" s="11">
        <v>539</v>
      </c>
      <c r="O375" s="25" t="s">
        <v>23</v>
      </c>
      <c r="P375" s="5" t="s">
        <v>50</v>
      </c>
      <c r="Q375" s="5" t="s">
        <v>78</v>
      </c>
      <c r="R375" s="6" t="s">
        <v>44</v>
      </c>
      <c r="S375" s="5" t="s">
        <v>790</v>
      </c>
      <c r="T375" s="5" t="s">
        <v>791</v>
      </c>
      <c r="U375" s="5">
        <v>2002</v>
      </c>
      <c r="V375" s="11">
        <v>5</v>
      </c>
      <c r="W375" s="11">
        <v>27</v>
      </c>
      <c r="X375" s="11">
        <v>67</v>
      </c>
      <c r="Y375" s="26">
        <v>98</v>
      </c>
      <c r="Z375" s="10">
        <f t="shared" si="56"/>
        <v>197</v>
      </c>
      <c r="AA375" s="27">
        <f t="shared" si="62"/>
        <v>-98855.953908687909</v>
      </c>
      <c r="AB375" s="10">
        <f t="shared" si="63"/>
        <v>-8476592.1215264462</v>
      </c>
      <c r="AC375" s="10">
        <f t="shared" si="64"/>
        <v>-7752997.3176026056</v>
      </c>
      <c r="AD375" s="28">
        <f t="shared" si="65"/>
        <v>-6593807.5076757809</v>
      </c>
      <c r="AF375" s="27">
        <f>IF(V375 &lt;&gt; "-", (V375-V$1883)^4, "-")</f>
        <v>4570921.6266198922</v>
      </c>
      <c r="AG375" s="10">
        <f>(W375-W$1883)^4</f>
        <v>1728336817.8051581</v>
      </c>
      <c r="AH375" s="10">
        <f>(X375-X$1883)^4</f>
        <v>1534473920.2711205</v>
      </c>
      <c r="AI375" s="28">
        <f>(Y375-Y$1883)^4</f>
        <v>1236464597.7832146</v>
      </c>
      <c r="AK375" s="27">
        <f t="shared" si="57"/>
        <v>25.380710659898476</v>
      </c>
      <c r="AL375" s="10">
        <f t="shared" si="58"/>
        <v>137.05583756345177</v>
      </c>
      <c r="AM375" s="10">
        <f t="shared" si="59"/>
        <v>340.10152284263961</v>
      </c>
      <c r="AN375" s="28">
        <f t="shared" si="60"/>
        <v>497.46192893401013</v>
      </c>
      <c r="AP375" s="56">
        <f t="shared" si="61"/>
        <v>2.4814814814814818</v>
      </c>
    </row>
    <row r="376" spans="1:42" ht="15" customHeight="1">
      <c r="A376" s="5" t="s">
        <v>23</v>
      </c>
      <c r="B376" s="5" t="s">
        <v>50</v>
      </c>
      <c r="C376" s="5" t="s">
        <v>50</v>
      </c>
      <c r="D376" s="6" t="s">
        <v>44</v>
      </c>
      <c r="E376" s="5" t="s">
        <v>765</v>
      </c>
      <c r="F376" s="5" t="s">
        <v>766</v>
      </c>
      <c r="G376" s="5">
        <v>2002</v>
      </c>
      <c r="H376" s="11">
        <v>18</v>
      </c>
      <c r="I376" s="11">
        <v>144</v>
      </c>
      <c r="J376" s="11">
        <v>188</v>
      </c>
      <c r="K376" s="11">
        <v>204</v>
      </c>
      <c r="O376" s="25" t="s">
        <v>23</v>
      </c>
      <c r="P376" s="5" t="s">
        <v>50</v>
      </c>
      <c r="Q376" s="5" t="s">
        <v>82</v>
      </c>
      <c r="R376" s="6" t="s">
        <v>44</v>
      </c>
      <c r="S376" s="5" t="s">
        <v>792</v>
      </c>
      <c r="T376" s="5" t="s">
        <v>793</v>
      </c>
      <c r="U376" s="5">
        <v>2002</v>
      </c>
      <c r="V376" s="11">
        <v>4</v>
      </c>
      <c r="W376" s="11">
        <v>20</v>
      </c>
      <c r="X376" s="11">
        <v>39</v>
      </c>
      <c r="Y376" s="26">
        <v>67</v>
      </c>
      <c r="Z376" s="10">
        <f t="shared" si="56"/>
        <v>130</v>
      </c>
      <c r="AA376" s="27">
        <f t="shared" si="62"/>
        <v>-105409.58265998808</v>
      </c>
      <c r="AB376" s="10">
        <f t="shared" si="63"/>
        <v>-9379946.4023042805</v>
      </c>
      <c r="AC376" s="10">
        <f t="shared" si="64"/>
        <v>-11530935.749132475</v>
      </c>
      <c r="AD376" s="28">
        <f t="shared" si="65"/>
        <v>-10434412.028366869</v>
      </c>
      <c r="AF376" s="27">
        <f>IF(V376 &lt;&gt; "-", (V376-V$1883)^4, "-")</f>
        <v>4979359.2233520132</v>
      </c>
      <c r="AG376" s="10">
        <f>(W376-W$1883)^4</f>
        <v>1978186084.0014935</v>
      </c>
      <c r="AH376" s="10">
        <f>(X376-X$1883)^4</f>
        <v>2605070032.4142919</v>
      </c>
      <c r="AI376" s="28">
        <f>(Y376-Y$1883)^4</f>
        <v>2280117927.2753954</v>
      </c>
      <c r="AK376" s="27">
        <f t="shared" si="57"/>
        <v>30.76923076923077</v>
      </c>
      <c r="AL376" s="10">
        <f t="shared" si="58"/>
        <v>153.84615384615387</v>
      </c>
      <c r="AM376" s="10">
        <f t="shared" si="59"/>
        <v>300</v>
      </c>
      <c r="AN376" s="28">
        <f t="shared" si="60"/>
        <v>515.38461538461536</v>
      </c>
      <c r="AP376" s="56">
        <f t="shared" si="61"/>
        <v>1.9499999999999997</v>
      </c>
    </row>
    <row r="377" spans="1:42" ht="15" customHeight="1">
      <c r="A377" s="5" t="s">
        <v>23</v>
      </c>
      <c r="B377" s="5" t="s">
        <v>50</v>
      </c>
      <c r="C377" s="5" t="s">
        <v>50</v>
      </c>
      <c r="D377" s="6" t="s">
        <v>44</v>
      </c>
      <c r="E377" s="5" t="s">
        <v>767</v>
      </c>
      <c r="F377" s="5" t="s">
        <v>305</v>
      </c>
      <c r="G377" s="5">
        <v>2002</v>
      </c>
      <c r="H377" s="11">
        <v>3</v>
      </c>
      <c r="I377" s="11">
        <v>44</v>
      </c>
      <c r="J377" s="11">
        <v>54</v>
      </c>
      <c r="K377" s="11">
        <v>98</v>
      </c>
      <c r="O377" s="25" t="s">
        <v>23</v>
      </c>
      <c r="P377" s="5" t="s">
        <v>50</v>
      </c>
      <c r="Q377" s="5" t="s">
        <v>82</v>
      </c>
      <c r="R377" s="6" t="s">
        <v>44</v>
      </c>
      <c r="S377" s="5" t="s">
        <v>794</v>
      </c>
      <c r="T377" s="5" t="s">
        <v>795</v>
      </c>
      <c r="U377" s="5">
        <v>2002</v>
      </c>
      <c r="V377" s="11">
        <v>4</v>
      </c>
      <c r="W377" s="11">
        <v>17</v>
      </c>
      <c r="X377" s="11">
        <v>30</v>
      </c>
      <c r="Y377" s="26">
        <v>53</v>
      </c>
      <c r="Z377" s="10">
        <f t="shared" si="56"/>
        <v>104</v>
      </c>
      <c r="AA377" s="27">
        <f t="shared" si="62"/>
        <v>-105409.58265998808</v>
      </c>
      <c r="AB377" s="10">
        <f t="shared" si="63"/>
        <v>-9785958.8088716529</v>
      </c>
      <c r="AC377" s="10">
        <f t="shared" si="64"/>
        <v>-12964640.271183971</v>
      </c>
      <c r="AD377" s="28">
        <f t="shared" si="65"/>
        <v>-12571169.61297315</v>
      </c>
      <c r="AF377" s="27">
        <f>IF(V377 &lt;&gt; "-", (V377-V$1883)^4, "-")</f>
        <v>4979359.2233520132</v>
      </c>
      <c r="AG377" s="10">
        <f>(W377-W$1883)^4</f>
        <v>2093170045.9253798</v>
      </c>
      <c r="AH377" s="10">
        <f>(X377-X$1883)^4</f>
        <v>3045654448.2900085</v>
      </c>
      <c r="AI377" s="28">
        <f>(Y377-Y$1883)^4</f>
        <v>2923036564.6215463</v>
      </c>
      <c r="AK377" s="27">
        <f t="shared" si="57"/>
        <v>38.461538461538467</v>
      </c>
      <c r="AL377" s="10">
        <f t="shared" si="58"/>
        <v>163.46153846153845</v>
      </c>
      <c r="AM377" s="10">
        <f t="shared" si="59"/>
        <v>288.46153846153845</v>
      </c>
      <c r="AN377" s="28">
        <f t="shared" si="60"/>
        <v>509.61538461538458</v>
      </c>
      <c r="AP377" s="56">
        <f t="shared" si="61"/>
        <v>1.7647058823529411</v>
      </c>
    </row>
    <row r="378" spans="1:42" ht="15" customHeight="1">
      <c r="A378" s="5" t="s">
        <v>23</v>
      </c>
      <c r="B378" s="5" t="s">
        <v>50</v>
      </c>
      <c r="C378" s="5" t="s">
        <v>50</v>
      </c>
      <c r="D378" s="6" t="s">
        <v>44</v>
      </c>
      <c r="E378" s="5" t="s">
        <v>768</v>
      </c>
      <c r="F378" s="5" t="s">
        <v>769</v>
      </c>
      <c r="G378" s="5">
        <v>2002</v>
      </c>
      <c r="H378" s="11">
        <v>36</v>
      </c>
      <c r="I378" s="11">
        <v>256</v>
      </c>
      <c r="J378" s="11">
        <v>435</v>
      </c>
      <c r="K378" s="11">
        <v>493</v>
      </c>
      <c r="O378" s="25" t="s">
        <v>23</v>
      </c>
      <c r="P378" s="5" t="s">
        <v>50</v>
      </c>
      <c r="Q378" s="5" t="s">
        <v>82</v>
      </c>
      <c r="R378" s="6" t="s">
        <v>44</v>
      </c>
      <c r="S378" s="5" t="s">
        <v>796</v>
      </c>
      <c r="T378" s="5" t="s">
        <v>797</v>
      </c>
      <c r="U378" s="5">
        <v>2002</v>
      </c>
      <c r="V378" s="11">
        <v>3</v>
      </c>
      <c r="W378" s="11">
        <v>31</v>
      </c>
      <c r="X378" s="11"/>
      <c r="Y378" s="26">
        <v>72</v>
      </c>
      <c r="Z378" s="10">
        <f t="shared" si="56"/>
        <v>106</v>
      </c>
      <c r="AA378" s="27">
        <f t="shared" si="62"/>
        <v>-112246.64062698378</v>
      </c>
      <c r="AB378" s="10">
        <f t="shared" si="63"/>
        <v>-7987435.8475585245</v>
      </c>
      <c r="AC378" s="10">
        <f t="shared" si="64"/>
        <v>-18592794.857601617</v>
      </c>
      <c r="AD378" s="28">
        <f t="shared" si="65"/>
        <v>-9734417.2522028927</v>
      </c>
      <c r="AF378" s="27">
        <f>IF(V378 &lt;&gt; "-", (V378-V$1883)^4, "-")</f>
        <v>5414576.1935207229</v>
      </c>
      <c r="AG378" s="10">
        <f>(W378-W$1883)^4</f>
        <v>1596650436.6436939</v>
      </c>
      <c r="AH378" s="10">
        <f>(X378-X$1883)^4</f>
        <v>4925604871.2031021</v>
      </c>
      <c r="AI378" s="28">
        <f>(Y378-Y$1883)^4</f>
        <v>2078483639.235158</v>
      </c>
      <c r="AK378" s="27">
        <f t="shared" si="57"/>
        <v>28.30188679245283</v>
      </c>
      <c r="AL378" s="10">
        <f t="shared" si="58"/>
        <v>292.45283018867923</v>
      </c>
      <c r="AM378" s="10">
        <f t="shared" si="59"/>
        <v>0</v>
      </c>
      <c r="AN378" s="28">
        <f t="shared" si="60"/>
        <v>679.24528301886789</v>
      </c>
      <c r="AP378" s="56">
        <f t="shared" si="61"/>
        <v>0</v>
      </c>
    </row>
    <row r="379" spans="1:42" ht="15" customHeight="1">
      <c r="A379" s="5" t="s">
        <v>23</v>
      </c>
      <c r="B379" s="5" t="s">
        <v>50</v>
      </c>
      <c r="C379" s="5" t="s">
        <v>29</v>
      </c>
      <c r="D379" s="6" t="s">
        <v>44</v>
      </c>
      <c r="E379" s="6" t="s">
        <v>26</v>
      </c>
      <c r="F379" s="5" t="s">
        <v>798</v>
      </c>
      <c r="G379" s="5">
        <v>2002</v>
      </c>
      <c r="H379" s="11">
        <v>249</v>
      </c>
      <c r="I379" s="11">
        <v>1476</v>
      </c>
      <c r="J379" s="11">
        <v>2148</v>
      </c>
      <c r="K379" s="11">
        <v>2157</v>
      </c>
      <c r="O379" s="25" t="s">
        <v>23</v>
      </c>
      <c r="P379" s="5" t="s">
        <v>50</v>
      </c>
      <c r="Q379" s="5" t="s">
        <v>82</v>
      </c>
      <c r="R379" s="6" t="s">
        <v>44</v>
      </c>
      <c r="S379" s="5" t="s">
        <v>799</v>
      </c>
      <c r="T379" s="5" t="s">
        <v>800</v>
      </c>
      <c r="U379" s="5">
        <v>2002</v>
      </c>
      <c r="V379" s="11">
        <v>8</v>
      </c>
      <c r="W379" s="11">
        <v>43</v>
      </c>
      <c r="X379" s="11">
        <v>78</v>
      </c>
      <c r="Y379" s="26">
        <v>154</v>
      </c>
      <c r="Z379" s="10">
        <f t="shared" si="56"/>
        <v>283</v>
      </c>
      <c r="AA379" s="27">
        <f t="shared" si="62"/>
        <v>-80835.642948960449</v>
      </c>
      <c r="AB379" s="10">
        <f t="shared" si="63"/>
        <v>-6633570.686123875</v>
      </c>
      <c r="AC379" s="10">
        <f t="shared" si="64"/>
        <v>-6530823.3742362252</v>
      </c>
      <c r="AD379" s="28">
        <f t="shared" si="65"/>
        <v>-2274919.88458189</v>
      </c>
      <c r="AF379" s="27">
        <f>IF(V379 &lt;&gt; "-", (V379-V$1883)^4, "-")</f>
        <v>3495187.9084152617</v>
      </c>
      <c r="AG379" s="10">
        <f>(W379-W$1883)^4</f>
        <v>1246416381.798131</v>
      </c>
      <c r="AH379" s="10">
        <f>(X379-X$1883)^4</f>
        <v>1220742087.3279805</v>
      </c>
      <c r="AI379" s="28">
        <f>(Y379-Y$1883)^4</f>
        <v>299195328.97802591</v>
      </c>
      <c r="AK379" s="27">
        <f t="shared" si="57"/>
        <v>28.268551236749115</v>
      </c>
      <c r="AL379" s="10">
        <f t="shared" si="58"/>
        <v>151.9434628975265</v>
      </c>
      <c r="AM379" s="10">
        <f t="shared" si="59"/>
        <v>275.61837455830391</v>
      </c>
      <c r="AN379" s="28">
        <f t="shared" si="60"/>
        <v>544.1696113074205</v>
      </c>
      <c r="AP379" s="56">
        <f t="shared" si="61"/>
        <v>1.8139534883720931</v>
      </c>
    </row>
    <row r="380" spans="1:42" ht="15" customHeight="1">
      <c r="A380" s="5" t="s">
        <v>23</v>
      </c>
      <c r="B380" s="5" t="s">
        <v>50</v>
      </c>
      <c r="C380" s="5" t="s">
        <v>29</v>
      </c>
      <c r="D380" s="6" t="s">
        <v>44</v>
      </c>
      <c r="E380" s="5" t="s">
        <v>770</v>
      </c>
      <c r="F380" s="5" t="s">
        <v>771</v>
      </c>
      <c r="G380" s="5">
        <v>2002</v>
      </c>
      <c r="H380" s="11">
        <v>10</v>
      </c>
      <c r="I380" s="11">
        <v>72</v>
      </c>
      <c r="J380" s="11">
        <v>192</v>
      </c>
      <c r="K380" s="11">
        <v>247</v>
      </c>
      <c r="O380" s="25" t="s">
        <v>23</v>
      </c>
      <c r="P380" s="5" t="s">
        <v>50</v>
      </c>
      <c r="Q380" s="5" t="s">
        <v>82</v>
      </c>
      <c r="R380" s="6" t="s">
        <v>44</v>
      </c>
      <c r="S380" s="5" t="s">
        <v>801</v>
      </c>
      <c r="T380" s="5" t="s">
        <v>802</v>
      </c>
      <c r="U380" s="5">
        <v>2002</v>
      </c>
      <c r="V380" s="11">
        <v>12</v>
      </c>
      <c r="W380" s="11">
        <v>49</v>
      </c>
      <c r="X380" s="11">
        <v>58</v>
      </c>
      <c r="Y380" s="26">
        <v>88</v>
      </c>
      <c r="Z380" s="10">
        <f t="shared" si="56"/>
        <v>207</v>
      </c>
      <c r="AA380" s="27">
        <f t="shared" si="62"/>
        <v>-60412.570689061082</v>
      </c>
      <c r="AB380" s="10">
        <f t="shared" si="63"/>
        <v>-6018164.1644204315</v>
      </c>
      <c r="AC380" s="10">
        <f t="shared" si="64"/>
        <v>-8859474.6648609601</v>
      </c>
      <c r="AD380" s="28">
        <f t="shared" si="65"/>
        <v>-7705965.1828114064</v>
      </c>
      <c r="AF380" s="27">
        <f>IF(V380 &lt;&gt; "-", (V380-V$1883)^4, "-")</f>
        <v>2370480.6892459271</v>
      </c>
      <c r="AG380" s="10">
        <f>(W380-W$1883)^4</f>
        <v>1094675438.336951</v>
      </c>
      <c r="AH380" s="10">
        <f>(X380-X$1883)^4</f>
        <v>1833203287.4654856</v>
      </c>
      <c r="AI380" s="28">
        <f>(Y380-Y$1883)^4</f>
        <v>1522075013.4692814</v>
      </c>
      <c r="AK380" s="27">
        <f t="shared" si="57"/>
        <v>57.971014492753625</v>
      </c>
      <c r="AL380" s="10">
        <f t="shared" si="58"/>
        <v>236.71497584541063</v>
      </c>
      <c r="AM380" s="10">
        <f t="shared" si="59"/>
        <v>280.19323671497585</v>
      </c>
      <c r="AN380" s="28">
        <f t="shared" si="60"/>
        <v>425.12077294685992</v>
      </c>
      <c r="AP380" s="56">
        <f t="shared" si="61"/>
        <v>1.1836734693877551</v>
      </c>
    </row>
    <row r="381" spans="1:42" ht="15" customHeight="1">
      <c r="A381" s="5" t="s">
        <v>23</v>
      </c>
      <c r="B381" s="5" t="s">
        <v>50</v>
      </c>
      <c r="C381" s="5" t="s">
        <v>29</v>
      </c>
      <c r="D381" s="6" t="s">
        <v>44</v>
      </c>
      <c r="E381" s="5" t="s">
        <v>772</v>
      </c>
      <c r="F381" s="5" t="s">
        <v>773</v>
      </c>
      <c r="G381" s="5">
        <v>2002</v>
      </c>
      <c r="H381" s="11">
        <v>7</v>
      </c>
      <c r="I381" s="11">
        <v>48</v>
      </c>
      <c r="J381" s="11">
        <v>97</v>
      </c>
      <c r="K381" s="11">
        <v>135</v>
      </c>
      <c r="O381" s="25" t="s">
        <v>23</v>
      </c>
      <c r="P381" s="5" t="s">
        <v>50</v>
      </c>
      <c r="Q381" s="5" t="s">
        <v>82</v>
      </c>
      <c r="R381" s="6" t="s">
        <v>44</v>
      </c>
      <c r="S381" s="5" t="s">
        <v>803</v>
      </c>
      <c r="T381" s="5" t="s">
        <v>804</v>
      </c>
      <c r="U381" s="5">
        <v>2002</v>
      </c>
      <c r="V381" s="11">
        <v>7</v>
      </c>
      <c r="W381" s="11">
        <v>71</v>
      </c>
      <c r="X381" s="11">
        <v>61</v>
      </c>
      <c r="Y381" s="26">
        <v>157</v>
      </c>
      <c r="Z381" s="10">
        <f t="shared" si="56"/>
        <v>296</v>
      </c>
      <c r="AA381" s="27">
        <f t="shared" si="62"/>
        <v>-86574.984053174077</v>
      </c>
      <c r="AB381" s="10">
        <f t="shared" si="63"/>
        <v>-4087959.9955128971</v>
      </c>
      <c r="AC381" s="10">
        <f t="shared" si="64"/>
        <v>-8479691.1976274699</v>
      </c>
      <c r="AD381" s="28">
        <f t="shared" si="65"/>
        <v>-2122768.5266095474</v>
      </c>
      <c r="AF381" s="27">
        <f>IF(V381 &lt;&gt; "-", (V381-V$1883)^4, "-")</f>
        <v>3829921.6860142983</v>
      </c>
      <c r="AG381" s="10">
        <f>(W381-W$1883)^4</f>
        <v>653645360.41333997</v>
      </c>
      <c r="AH381" s="10">
        <f>(X381-X$1883)^4</f>
        <v>1729179384.9753695</v>
      </c>
      <c r="AI381" s="28">
        <f>(Y381-Y$1883)^4</f>
        <v>272816219.54021657</v>
      </c>
      <c r="AK381" s="27">
        <f t="shared" si="57"/>
        <v>23.648648648648649</v>
      </c>
      <c r="AL381" s="10">
        <f t="shared" si="58"/>
        <v>239.86486486486487</v>
      </c>
      <c r="AM381" s="10">
        <f t="shared" si="59"/>
        <v>206.08108108108109</v>
      </c>
      <c r="AN381" s="28">
        <f t="shared" si="60"/>
        <v>530.40540540540542</v>
      </c>
      <c r="AP381" s="56">
        <f t="shared" si="61"/>
        <v>0.85915492957746487</v>
      </c>
    </row>
    <row r="382" spans="1:42" ht="15" customHeight="1">
      <c r="A382" s="5" t="s">
        <v>23</v>
      </c>
      <c r="B382" s="5" t="s">
        <v>50</v>
      </c>
      <c r="C382" s="5" t="s">
        <v>29</v>
      </c>
      <c r="D382" s="6" t="s">
        <v>44</v>
      </c>
      <c r="E382" s="5" t="s">
        <v>774</v>
      </c>
      <c r="F382" s="5" t="s">
        <v>775</v>
      </c>
      <c r="G382" s="5">
        <v>2002</v>
      </c>
      <c r="H382" s="11">
        <v>99</v>
      </c>
      <c r="I382" s="11">
        <v>570</v>
      </c>
      <c r="J382" s="11">
        <v>840</v>
      </c>
      <c r="K382" s="11">
        <v>766</v>
      </c>
      <c r="O382" s="25" t="s">
        <v>23</v>
      </c>
      <c r="P382" s="5" t="s">
        <v>50</v>
      </c>
      <c r="Q382" s="5" t="s">
        <v>82</v>
      </c>
      <c r="R382" s="6" t="s">
        <v>44</v>
      </c>
      <c r="S382" s="5" t="s">
        <v>805</v>
      </c>
      <c r="T382" s="5" t="s">
        <v>806</v>
      </c>
      <c r="U382" s="5">
        <v>2002</v>
      </c>
      <c r="V382" s="11">
        <v>3</v>
      </c>
      <c r="W382" s="11">
        <v>27</v>
      </c>
      <c r="X382" s="11">
        <v>62</v>
      </c>
      <c r="Y382" s="26">
        <v>88</v>
      </c>
      <c r="Z382" s="10">
        <f t="shared" si="56"/>
        <v>180</v>
      </c>
      <c r="AA382" s="27">
        <f t="shared" si="62"/>
        <v>-112246.64062698378</v>
      </c>
      <c r="AB382" s="10">
        <f t="shared" si="63"/>
        <v>-8476592.1215264462</v>
      </c>
      <c r="AC382" s="10">
        <f t="shared" si="64"/>
        <v>-8355551.7496194243</v>
      </c>
      <c r="AD382" s="28">
        <f t="shared" si="65"/>
        <v>-7705965.1828114064</v>
      </c>
      <c r="AF382" s="27">
        <f>IF(V382 &lt;&gt; "-", (V382-V$1883)^4, "-")</f>
        <v>5414576.1935207229</v>
      </c>
      <c r="AG382" s="10">
        <f>(W382-W$1883)^4</f>
        <v>1728336817.8051581</v>
      </c>
      <c r="AH382" s="10">
        <f>(X382-X$1883)^4</f>
        <v>1695509305.9210536</v>
      </c>
      <c r="AI382" s="28">
        <f>(Y382-Y$1883)^4</f>
        <v>1522075013.4692814</v>
      </c>
      <c r="AK382" s="27">
        <f t="shared" si="57"/>
        <v>16.666666666666668</v>
      </c>
      <c r="AL382" s="10">
        <f t="shared" si="58"/>
        <v>150</v>
      </c>
      <c r="AM382" s="10">
        <f t="shared" si="59"/>
        <v>344.44444444444446</v>
      </c>
      <c r="AN382" s="28">
        <f t="shared" si="60"/>
        <v>488.88888888888886</v>
      </c>
      <c r="AP382" s="56">
        <f t="shared" si="61"/>
        <v>2.2962962962962963</v>
      </c>
    </row>
    <row r="383" spans="1:42" ht="15" customHeight="1">
      <c r="A383" s="5" t="s">
        <v>23</v>
      </c>
      <c r="B383" s="5" t="s">
        <v>50</v>
      </c>
      <c r="C383" s="5" t="s">
        <v>29</v>
      </c>
      <c r="D383" s="6" t="s">
        <v>44</v>
      </c>
      <c r="E383" s="5" t="s">
        <v>776</v>
      </c>
      <c r="F383" s="5" t="s">
        <v>777</v>
      </c>
      <c r="G383" s="5">
        <v>2002</v>
      </c>
      <c r="H383" s="11">
        <v>18</v>
      </c>
      <c r="I383" s="11">
        <v>197</v>
      </c>
      <c r="J383" s="11">
        <v>207</v>
      </c>
      <c r="K383" s="11">
        <v>247</v>
      </c>
      <c r="O383" s="25" t="s">
        <v>23</v>
      </c>
      <c r="P383" s="5" t="s">
        <v>50</v>
      </c>
      <c r="Q383" s="5" t="s">
        <v>82</v>
      </c>
      <c r="R383" s="6" t="s">
        <v>44</v>
      </c>
      <c r="S383" s="5" t="s">
        <v>807</v>
      </c>
      <c r="T383" s="5" t="s">
        <v>808</v>
      </c>
      <c r="U383" s="5">
        <v>2002</v>
      </c>
      <c r="V383" s="11" t="s">
        <v>96</v>
      </c>
      <c r="W383" s="11">
        <v>2</v>
      </c>
      <c r="X383" s="11"/>
      <c r="Y383" s="26"/>
      <c r="Z383" s="10">
        <f t="shared" si="56"/>
        <v>2</v>
      </c>
      <c r="AA383" s="27" t="str">
        <f t="shared" si="62"/>
        <v>-</v>
      </c>
      <c r="AB383" s="10">
        <f t="shared" si="63"/>
        <v>-11992515.989243213</v>
      </c>
      <c r="AC383" s="10">
        <f t="shared" si="64"/>
        <v>-18592794.857601617</v>
      </c>
      <c r="AD383" s="28">
        <f t="shared" si="65"/>
        <v>-23275837.891891349</v>
      </c>
      <c r="AF383" s="27" t="str">
        <f>IF(V383 &lt;&gt; "-", (V383-V$1883)^4, "-")</f>
        <v>-</v>
      </c>
      <c r="AG383" s="10">
        <f>(W383-W$1883)^4</f>
        <v>2745029871.9727035</v>
      </c>
      <c r="AH383" s="10">
        <f>(X383-X$1883)^4</f>
        <v>4925604871.2031021</v>
      </c>
      <c r="AI383" s="28">
        <f>(Y383-Y$1883)^4</f>
        <v>6645695398.3985128</v>
      </c>
      <c r="AK383" s="27">
        <f t="shared" si="57"/>
        <v>0</v>
      </c>
      <c r="AL383" s="10">
        <f t="shared" si="58"/>
        <v>1000</v>
      </c>
      <c r="AM383" s="10">
        <f t="shared" si="59"/>
        <v>0</v>
      </c>
      <c r="AN383" s="28">
        <f t="shared" si="60"/>
        <v>0</v>
      </c>
      <c r="AP383" s="56">
        <f t="shared" si="61"/>
        <v>0</v>
      </c>
    </row>
    <row r="384" spans="1:42" ht="15" customHeight="1">
      <c r="A384" s="5" t="s">
        <v>23</v>
      </c>
      <c r="B384" s="5" t="s">
        <v>50</v>
      </c>
      <c r="C384" s="5" t="s">
        <v>29</v>
      </c>
      <c r="D384" s="6" t="s">
        <v>44</v>
      </c>
      <c r="E384" s="5" t="s">
        <v>778</v>
      </c>
      <c r="F384" s="5" t="s">
        <v>779</v>
      </c>
      <c r="G384" s="5">
        <v>2002</v>
      </c>
      <c r="H384" s="11">
        <v>67</v>
      </c>
      <c r="I384" s="11">
        <v>375</v>
      </c>
      <c r="J384" s="11">
        <v>566</v>
      </c>
      <c r="K384" s="11">
        <v>521</v>
      </c>
      <c r="O384" s="25" t="s">
        <v>23</v>
      </c>
      <c r="P384" s="5" t="s">
        <v>50</v>
      </c>
      <c r="Q384" s="5" t="s">
        <v>82</v>
      </c>
      <c r="R384" s="6" t="s">
        <v>44</v>
      </c>
      <c r="S384" s="5" t="s">
        <v>809</v>
      </c>
      <c r="T384" s="5" t="s">
        <v>810</v>
      </c>
      <c r="U384" s="5">
        <v>2002</v>
      </c>
      <c r="V384" s="11">
        <v>13</v>
      </c>
      <c r="W384" s="11">
        <v>115</v>
      </c>
      <c r="X384" s="11">
        <v>116</v>
      </c>
      <c r="Y384" s="26">
        <v>127</v>
      </c>
      <c r="Z384" s="10">
        <f t="shared" si="56"/>
        <v>371</v>
      </c>
      <c r="AA384" s="27">
        <f t="shared" si="62"/>
        <v>-55910.375663325023</v>
      </c>
      <c r="AB384" s="10">
        <f t="shared" si="63"/>
        <v>-1556671.022293272</v>
      </c>
      <c r="AC384" s="10">
        <f t="shared" si="64"/>
        <v>-3302629.5515017803</v>
      </c>
      <c r="AD384" s="28">
        <f t="shared" si="65"/>
        <v>-3983313.4266005955</v>
      </c>
      <c r="AF384" s="27">
        <f>IF(V384 &lt;&gt; "-", (V384-V$1883)^4, "-")</f>
        <v>2137912.2729463866</v>
      </c>
      <c r="AG384" s="10">
        <f>(W384-W$1883)^4</f>
        <v>180410767.75404146</v>
      </c>
      <c r="AH384" s="10">
        <f>(X384-X$1883)^4</f>
        <v>491827887.23544967</v>
      </c>
      <c r="AI384" s="28">
        <f>(Y384-Y$1883)^4</f>
        <v>631431107.39354455</v>
      </c>
      <c r="AK384" s="27">
        <f t="shared" si="57"/>
        <v>35.040431266846362</v>
      </c>
      <c r="AL384" s="10">
        <f t="shared" si="58"/>
        <v>309.97304582210245</v>
      </c>
      <c r="AM384" s="10">
        <f t="shared" si="59"/>
        <v>312.66846361185986</v>
      </c>
      <c r="AN384" s="28">
        <f t="shared" si="60"/>
        <v>342.31805929919142</v>
      </c>
      <c r="AP384" s="56">
        <f t="shared" si="61"/>
        <v>1.008695652173913</v>
      </c>
    </row>
    <row r="385" spans="1:42" ht="15" customHeight="1">
      <c r="A385" s="5" t="s">
        <v>23</v>
      </c>
      <c r="B385" s="5" t="s">
        <v>50</v>
      </c>
      <c r="C385" s="5" t="s">
        <v>29</v>
      </c>
      <c r="D385" s="6" t="s">
        <v>44</v>
      </c>
      <c r="E385" s="5" t="s">
        <v>780</v>
      </c>
      <c r="F385" s="5" t="s">
        <v>781</v>
      </c>
      <c r="G385" s="5">
        <v>2002</v>
      </c>
      <c r="H385" s="11">
        <v>48</v>
      </c>
      <c r="I385" s="11">
        <v>214</v>
      </c>
      <c r="J385" s="11">
        <v>246</v>
      </c>
      <c r="K385" s="11">
        <v>241</v>
      </c>
      <c r="O385" s="25" t="s">
        <v>23</v>
      </c>
      <c r="P385" s="5" t="s">
        <v>50</v>
      </c>
      <c r="Q385" s="5" t="s">
        <v>82</v>
      </c>
      <c r="R385" s="6" t="s">
        <v>44</v>
      </c>
      <c r="S385" s="5" t="s">
        <v>811</v>
      </c>
      <c r="T385" s="5" t="s">
        <v>812</v>
      </c>
      <c r="U385" s="5">
        <v>2002</v>
      </c>
      <c r="V385" s="11">
        <v>87</v>
      </c>
      <c r="W385" s="11">
        <v>442</v>
      </c>
      <c r="X385" s="11">
        <v>266</v>
      </c>
      <c r="Y385" s="26">
        <v>345</v>
      </c>
      <c r="Z385" s="10">
        <f t="shared" si="56"/>
        <v>1140</v>
      </c>
      <c r="AA385" s="27">
        <f t="shared" si="62"/>
        <v>45735.982686086383</v>
      </c>
      <c r="AB385" s="10">
        <f t="shared" si="63"/>
        <v>9407929.4905857332</v>
      </c>
      <c r="AC385" s="10">
        <f t="shared" si="64"/>
        <v>1.2594000759047095</v>
      </c>
      <c r="AD385" s="28">
        <f t="shared" si="65"/>
        <v>210442.4888301453</v>
      </c>
      <c r="AF385" s="27">
        <f>IF(V385 &lt;&gt; "-", (V385-V$1883)^4, "-")</f>
        <v>1635600.9459816436</v>
      </c>
      <c r="AG385" s="10">
        <f>(W385-W$1883)^4</f>
        <v>1986058660.7983334</v>
      </c>
      <c r="AH385" s="10">
        <f>(X385-X$1883)^4</f>
        <v>1.3600398078407325</v>
      </c>
      <c r="AI385" s="28">
        <f>(Y385-Y$1883)^4</f>
        <v>12517316.664651826</v>
      </c>
      <c r="AK385" s="27">
        <f t="shared" si="57"/>
        <v>76.315789473684205</v>
      </c>
      <c r="AL385" s="10">
        <f t="shared" si="58"/>
        <v>387.71929824561403</v>
      </c>
      <c r="AM385" s="10">
        <f t="shared" si="59"/>
        <v>233.33333333333334</v>
      </c>
      <c r="AN385" s="28">
        <f t="shared" si="60"/>
        <v>302.63157894736844</v>
      </c>
      <c r="AP385" s="56">
        <f t="shared" si="61"/>
        <v>0.6018099547511313</v>
      </c>
    </row>
    <row r="386" spans="1:42" ht="15" customHeight="1">
      <c r="A386" s="5" t="s">
        <v>23</v>
      </c>
      <c r="B386" s="5" t="s">
        <v>50</v>
      </c>
      <c r="C386" s="5" t="s">
        <v>89</v>
      </c>
      <c r="D386" s="6" t="s">
        <v>44</v>
      </c>
      <c r="E386" s="6" t="s">
        <v>26</v>
      </c>
      <c r="F386" s="5" t="s">
        <v>813</v>
      </c>
      <c r="G386" s="5">
        <v>2002</v>
      </c>
      <c r="H386" s="11">
        <v>115</v>
      </c>
      <c r="I386" s="11">
        <v>860</v>
      </c>
      <c r="J386" s="11">
        <v>1170</v>
      </c>
      <c r="K386" s="11">
        <v>1346</v>
      </c>
      <c r="O386" s="25" t="s">
        <v>23</v>
      </c>
      <c r="P386" s="5" t="s">
        <v>50</v>
      </c>
      <c r="Q386" s="5" t="s">
        <v>82</v>
      </c>
      <c r="R386" s="6" t="s">
        <v>44</v>
      </c>
      <c r="S386" s="5" t="s">
        <v>814</v>
      </c>
      <c r="T386" s="5" t="s">
        <v>815</v>
      </c>
      <c r="U386" s="5">
        <v>2002</v>
      </c>
      <c r="V386" s="11">
        <v>31</v>
      </c>
      <c r="W386" s="11">
        <v>223</v>
      </c>
      <c r="X386" s="11">
        <v>127</v>
      </c>
      <c r="Y386" s="26">
        <v>139</v>
      </c>
      <c r="Z386" s="10">
        <f t="shared" si="56"/>
        <v>520</v>
      </c>
      <c r="AA386" s="27">
        <f t="shared" si="62"/>
        <v>-8289.261084009273</v>
      </c>
      <c r="AB386" s="10">
        <f t="shared" si="63"/>
        <v>-492.14904578488148</v>
      </c>
      <c r="AC386" s="10">
        <f t="shared" si="64"/>
        <v>-2623509.1764429552</v>
      </c>
      <c r="AD386" s="28">
        <f t="shared" si="65"/>
        <v>-3145447.1145328092</v>
      </c>
      <c r="AF386" s="27">
        <f>IF(V386 &lt;&gt; "-", (V386-V$1883)^4, "-")</f>
        <v>167759.74535443462</v>
      </c>
      <c r="AG386" s="10">
        <f>(W386-W$1883)^4</f>
        <v>3885.6367368595893</v>
      </c>
      <c r="AH386" s="10">
        <f>(X386-X$1883)^4</f>
        <v>361834619.49797988</v>
      </c>
      <c r="AI386" s="28">
        <f>(Y386-Y$1883)^4</f>
        <v>460867960.28405672</v>
      </c>
      <c r="AK386" s="27">
        <f t="shared" si="57"/>
        <v>59.61538461538462</v>
      </c>
      <c r="AL386" s="10">
        <f t="shared" si="58"/>
        <v>428.84615384615381</v>
      </c>
      <c r="AM386" s="10">
        <f t="shared" si="59"/>
        <v>244.23076923076923</v>
      </c>
      <c r="AN386" s="28">
        <f t="shared" si="60"/>
        <v>267.30769230769232</v>
      </c>
      <c r="AP386" s="56">
        <f t="shared" si="61"/>
        <v>0.56950672645739919</v>
      </c>
    </row>
    <row r="387" spans="1:42" ht="15" customHeight="1">
      <c r="A387" s="5" t="s">
        <v>23</v>
      </c>
      <c r="B387" s="5" t="s">
        <v>50</v>
      </c>
      <c r="C387" s="5" t="s">
        <v>89</v>
      </c>
      <c r="D387" s="6" t="s">
        <v>44</v>
      </c>
      <c r="E387" s="5" t="s">
        <v>782</v>
      </c>
      <c r="F387" s="5" t="s">
        <v>110</v>
      </c>
      <c r="G387" s="5">
        <v>2002</v>
      </c>
      <c r="H387" s="11">
        <v>97</v>
      </c>
      <c r="I387" s="11">
        <v>694</v>
      </c>
      <c r="J387" s="11">
        <v>796</v>
      </c>
      <c r="K387" s="11">
        <v>913</v>
      </c>
      <c r="O387" s="25" t="s">
        <v>23</v>
      </c>
      <c r="P387" s="5" t="s">
        <v>50</v>
      </c>
      <c r="Q387" s="5" t="s">
        <v>82</v>
      </c>
      <c r="R387" s="6" t="s">
        <v>44</v>
      </c>
      <c r="S387" s="5" t="s">
        <v>816</v>
      </c>
      <c r="T387" s="5" t="s">
        <v>817</v>
      </c>
      <c r="U387" s="5">
        <v>2002</v>
      </c>
      <c r="V387" s="11">
        <v>3</v>
      </c>
      <c r="W387" s="11">
        <v>20</v>
      </c>
      <c r="X387" s="11">
        <v>29</v>
      </c>
      <c r="Y387" s="26">
        <v>49</v>
      </c>
      <c r="Z387" s="10">
        <f t="shared" si="56"/>
        <v>101</v>
      </c>
      <c r="AA387" s="27">
        <f t="shared" si="62"/>
        <v>-112246.64062698378</v>
      </c>
      <c r="AB387" s="10">
        <f t="shared" si="63"/>
        <v>-9379946.4023042805</v>
      </c>
      <c r="AC387" s="10">
        <f t="shared" si="64"/>
        <v>-13130908.376308607</v>
      </c>
      <c r="AD387" s="28">
        <f t="shared" si="65"/>
        <v>-13231175.897360638</v>
      </c>
      <c r="AF387" s="27">
        <f>IF(V387 &lt;&gt; "-", (V387-V$1883)^4, "-")</f>
        <v>5414576.1935207229</v>
      </c>
      <c r="AG387" s="10">
        <f>(W387-W$1883)^4</f>
        <v>1978186084.0014935</v>
      </c>
      <c r="AH387" s="10">
        <f>(X387-X$1883)^4</f>
        <v>3097845074.7448158</v>
      </c>
      <c r="AI387" s="28">
        <f>(Y387-Y$1883)^4</f>
        <v>3129425310.2643013</v>
      </c>
      <c r="AK387" s="27">
        <f t="shared" si="57"/>
        <v>29.702970297029701</v>
      </c>
      <c r="AL387" s="10">
        <f t="shared" si="58"/>
        <v>198.01980198019803</v>
      </c>
      <c r="AM387" s="10">
        <f t="shared" si="59"/>
        <v>287.12871287128712</v>
      </c>
      <c r="AN387" s="28">
        <f t="shared" si="60"/>
        <v>485.14851485148512</v>
      </c>
      <c r="AP387" s="56">
        <f t="shared" si="61"/>
        <v>1.45</v>
      </c>
    </row>
    <row r="388" spans="1:42" ht="15" customHeight="1">
      <c r="A388" s="5" t="s">
        <v>23</v>
      </c>
      <c r="B388" s="5" t="s">
        <v>50</v>
      </c>
      <c r="C388" s="5" t="s">
        <v>89</v>
      </c>
      <c r="D388" s="6" t="s">
        <v>44</v>
      </c>
      <c r="E388" s="5" t="s">
        <v>784</v>
      </c>
      <c r="F388" s="5" t="s">
        <v>785</v>
      </c>
      <c r="G388" s="5">
        <v>2002</v>
      </c>
      <c r="H388" s="11">
        <v>18</v>
      </c>
      <c r="I388" s="11">
        <v>166</v>
      </c>
      <c r="J388" s="11">
        <v>374</v>
      </c>
      <c r="K388" s="11">
        <v>433</v>
      </c>
      <c r="O388" s="25" t="s">
        <v>23</v>
      </c>
      <c r="P388" s="5" t="s">
        <v>50</v>
      </c>
      <c r="Q388" s="5" t="s">
        <v>82</v>
      </c>
      <c r="R388" s="6" t="s">
        <v>44</v>
      </c>
      <c r="S388" s="5" t="s">
        <v>818</v>
      </c>
      <c r="T388" s="5" t="s">
        <v>819</v>
      </c>
      <c r="U388" s="5">
        <v>2002</v>
      </c>
      <c r="V388" s="11">
        <v>2</v>
      </c>
      <c r="W388" s="11">
        <v>9</v>
      </c>
      <c r="X388" s="11"/>
      <c r="Y388" s="26">
        <v>15</v>
      </c>
      <c r="Z388" s="10">
        <f t="shared" si="56"/>
        <v>26</v>
      </c>
      <c r="AA388" s="27">
        <f t="shared" si="62"/>
        <v>-119373.12780967499</v>
      </c>
      <c r="AB388" s="10">
        <f t="shared" si="63"/>
        <v>-10925566.904099658</v>
      </c>
      <c r="AC388" s="10">
        <f t="shared" si="64"/>
        <v>-18592794.857601617</v>
      </c>
      <c r="AD388" s="28">
        <f t="shared" si="65"/>
        <v>-19796737.198340427</v>
      </c>
      <c r="AF388" s="27">
        <f>IF(V388 &lt;&gt; "-", (V388-V$1883)^4, "-")</f>
        <v>5877718.253988809</v>
      </c>
      <c r="AG388" s="10">
        <f>(W388-W$1883)^4</f>
        <v>2424331332.6031981</v>
      </c>
      <c r="AH388" s="10">
        <f>(X388-X$1883)^4</f>
        <v>4925604871.2031021</v>
      </c>
      <c r="AI388" s="28">
        <f>(Y388-Y$1883)^4</f>
        <v>5355394774.3589706</v>
      </c>
      <c r="AK388" s="27">
        <f t="shared" si="57"/>
        <v>76.923076923076934</v>
      </c>
      <c r="AL388" s="10">
        <f t="shared" si="58"/>
        <v>346.15384615384613</v>
      </c>
      <c r="AM388" s="10">
        <f t="shared" si="59"/>
        <v>0</v>
      </c>
      <c r="AN388" s="28">
        <f t="shared" si="60"/>
        <v>576.92307692307691</v>
      </c>
      <c r="AP388" s="56">
        <f t="shared" si="61"/>
        <v>0</v>
      </c>
    </row>
    <row r="389" spans="1:42" ht="15" customHeight="1">
      <c r="A389" s="5" t="s">
        <v>23</v>
      </c>
      <c r="B389" s="5" t="s">
        <v>50</v>
      </c>
      <c r="C389" s="5" t="s">
        <v>78</v>
      </c>
      <c r="D389" s="6" t="s">
        <v>44</v>
      </c>
      <c r="E389" s="6" t="s">
        <v>26</v>
      </c>
      <c r="F389" s="5" t="s">
        <v>820</v>
      </c>
      <c r="G389" s="5">
        <v>2002</v>
      </c>
      <c r="H389" s="11">
        <v>94</v>
      </c>
      <c r="I389" s="11">
        <v>602</v>
      </c>
      <c r="J389" s="11">
        <v>1391</v>
      </c>
      <c r="K389" s="11">
        <v>1428</v>
      </c>
      <c r="O389" s="25" t="s">
        <v>23</v>
      </c>
      <c r="P389" s="5" t="s">
        <v>50</v>
      </c>
      <c r="Q389" s="5" t="s">
        <v>63</v>
      </c>
      <c r="R389" s="6" t="s">
        <v>44</v>
      </c>
      <c r="S389" s="5" t="s">
        <v>821</v>
      </c>
      <c r="T389" s="5" t="s">
        <v>822</v>
      </c>
      <c r="U389" s="5">
        <v>2002</v>
      </c>
      <c r="V389" s="11">
        <v>4</v>
      </c>
      <c r="W389" s="11">
        <v>22</v>
      </c>
      <c r="X389" s="11">
        <v>49</v>
      </c>
      <c r="Y389" s="26">
        <v>112</v>
      </c>
      <c r="Z389" s="10">
        <f t="shared" si="56"/>
        <v>187</v>
      </c>
      <c r="AA389" s="27">
        <f t="shared" si="62"/>
        <v>-105409.58265998808</v>
      </c>
      <c r="AB389" s="10">
        <f t="shared" si="63"/>
        <v>-9115608.3219087999</v>
      </c>
      <c r="AC389" s="10">
        <f t="shared" si="64"/>
        <v>-10066515.175445685</v>
      </c>
      <c r="AD389" s="28">
        <f t="shared" si="65"/>
        <v>-5224461.9768191418</v>
      </c>
      <c r="AF389" s="27">
        <f>IF(V389 &lt;&gt; "-", (V389-V$1883)^4, "-")</f>
        <v>4979359.2233520132</v>
      </c>
      <c r="AG389" s="10">
        <f>(W389-W$1883)^4</f>
        <v>1904207223.4285433</v>
      </c>
      <c r="AH389" s="10">
        <f>(X389-X$1883)^4</f>
        <v>2173562854.1010265</v>
      </c>
      <c r="AI389" s="28">
        <f>(Y389-Y$1883)^4</f>
        <v>906543740.82872653</v>
      </c>
      <c r="AK389" s="27">
        <f t="shared" si="57"/>
        <v>21.390374331550802</v>
      </c>
      <c r="AL389" s="10">
        <f t="shared" si="58"/>
        <v>117.64705882352941</v>
      </c>
      <c r="AM389" s="10">
        <f t="shared" si="59"/>
        <v>262.0320855614973</v>
      </c>
      <c r="AN389" s="28">
        <f t="shared" si="60"/>
        <v>598.93048128342241</v>
      </c>
      <c r="AP389" s="56">
        <f t="shared" si="61"/>
        <v>2.2272727272727271</v>
      </c>
    </row>
    <row r="390" spans="1:42" ht="15" customHeight="1">
      <c r="A390" s="5" t="s">
        <v>23</v>
      </c>
      <c r="B390" s="5" t="s">
        <v>50</v>
      </c>
      <c r="C390" s="5" t="s">
        <v>78</v>
      </c>
      <c r="D390" s="6" t="s">
        <v>44</v>
      </c>
      <c r="E390" s="5" t="s">
        <v>786</v>
      </c>
      <c r="F390" s="5" t="s">
        <v>787</v>
      </c>
      <c r="G390" s="5">
        <v>2002</v>
      </c>
      <c r="H390" s="11">
        <v>37</v>
      </c>
      <c r="I390" s="11">
        <v>126</v>
      </c>
      <c r="J390" s="11">
        <v>188</v>
      </c>
      <c r="K390" s="11">
        <v>209</v>
      </c>
      <c r="O390" s="25" t="s">
        <v>23</v>
      </c>
      <c r="P390" s="5" t="s">
        <v>50</v>
      </c>
      <c r="Q390" s="5" t="s">
        <v>63</v>
      </c>
      <c r="R390" s="6" t="s">
        <v>44</v>
      </c>
      <c r="S390" s="5" t="s">
        <v>823</v>
      </c>
      <c r="T390" s="5" t="s">
        <v>824</v>
      </c>
      <c r="U390" s="5">
        <v>2002</v>
      </c>
      <c r="V390" s="11">
        <v>1</v>
      </c>
      <c r="W390" s="11">
        <v>8</v>
      </c>
      <c r="X390" s="11">
        <v>14</v>
      </c>
      <c r="Y390" s="26">
        <v>20</v>
      </c>
      <c r="Z390" s="10">
        <f t="shared" si="56"/>
        <v>43</v>
      </c>
      <c r="AA390" s="27">
        <f t="shared" si="62"/>
        <v>-126795.04420806172</v>
      </c>
      <c r="AB390" s="10">
        <f t="shared" si="63"/>
        <v>-11073946.087587651</v>
      </c>
      <c r="AC390" s="10">
        <f t="shared" si="64"/>
        <v>-15798152.41736532</v>
      </c>
      <c r="AD390" s="28">
        <f t="shared" si="65"/>
        <v>-18719192.685708344</v>
      </c>
      <c r="AF390" s="27">
        <f>IF(V390 &lt;&gt; "-", (V390-V$1883)^4, "-")</f>
        <v>6369955.1216190513</v>
      </c>
      <c r="AG390" s="10">
        <f>(W390-W$1883)^4</f>
        <v>2468329913.7960854</v>
      </c>
      <c r="AH390" s="10">
        <f>(X390-X$1883)^4</f>
        <v>3964073812.9532776</v>
      </c>
      <c r="AI390" s="28">
        <f>(Y390-Y$1883)^4</f>
        <v>4970302480.2839413</v>
      </c>
      <c r="AK390" s="27">
        <f t="shared" si="57"/>
        <v>23.255813953488371</v>
      </c>
      <c r="AL390" s="10">
        <f t="shared" si="58"/>
        <v>186.04651162790697</v>
      </c>
      <c r="AM390" s="10">
        <f t="shared" si="59"/>
        <v>325.58139534883725</v>
      </c>
      <c r="AN390" s="28">
        <f t="shared" si="60"/>
        <v>465.11627906976742</v>
      </c>
      <c r="AP390" s="56">
        <f t="shared" si="61"/>
        <v>1.7500000000000002</v>
      </c>
    </row>
    <row r="391" spans="1:42" ht="15" customHeight="1">
      <c r="A391" s="5" t="s">
        <v>23</v>
      </c>
      <c r="B391" s="5" t="s">
        <v>50</v>
      </c>
      <c r="C391" s="5" t="s">
        <v>78</v>
      </c>
      <c r="D391" s="6" t="s">
        <v>44</v>
      </c>
      <c r="E391" s="5" t="s">
        <v>788</v>
      </c>
      <c r="F391" s="5" t="s">
        <v>789</v>
      </c>
      <c r="G391" s="5">
        <v>2002</v>
      </c>
      <c r="H391" s="11">
        <v>52</v>
      </c>
      <c r="I391" s="11">
        <v>449</v>
      </c>
      <c r="J391" s="11">
        <v>1136</v>
      </c>
      <c r="K391" s="11">
        <v>1121</v>
      </c>
      <c r="O391" s="25" t="s">
        <v>23</v>
      </c>
      <c r="P391" s="5" t="s">
        <v>50</v>
      </c>
      <c r="Q391" s="5" t="s">
        <v>63</v>
      </c>
      <c r="R391" s="6" t="s">
        <v>44</v>
      </c>
      <c r="S391" s="5" t="s">
        <v>825</v>
      </c>
      <c r="T391" s="5" t="s">
        <v>826</v>
      </c>
      <c r="U391" s="5">
        <v>2002</v>
      </c>
      <c r="V391" s="11">
        <v>8</v>
      </c>
      <c r="W391" s="11">
        <v>71</v>
      </c>
      <c r="X391" s="11">
        <v>136</v>
      </c>
      <c r="Y391" s="26">
        <v>314</v>
      </c>
      <c r="Z391" s="10">
        <f t="shared" ref="Z391:Z454" si="66">IF(V391 &lt;&gt; "-", V391, 0) + IF(W391 &lt;&gt; "-", W391, 0) + IF(X391 &lt;&gt; "-", X391, 0) + IF(Y391 &lt;&gt; "-", Y391, 0)</f>
        <v>529</v>
      </c>
      <c r="AA391" s="27">
        <f t="shared" si="62"/>
        <v>-80835.642948960449</v>
      </c>
      <c r="AB391" s="10">
        <f t="shared" si="63"/>
        <v>-4087959.9955128971</v>
      </c>
      <c r="AC391" s="10">
        <f t="shared" si="64"/>
        <v>-2142702.0813534153</v>
      </c>
      <c r="AD391" s="28">
        <f t="shared" si="65"/>
        <v>23102.707124777466</v>
      </c>
      <c r="AF391" s="27">
        <f>IF(V391 &lt;&gt; "-", (V391-V$1883)^4, "-")</f>
        <v>3495187.9084152617</v>
      </c>
      <c r="AG391" s="10">
        <f>(W391-W$1883)^4</f>
        <v>653645360.41333997</v>
      </c>
      <c r="AH391" s="10">
        <f>(X391-X$1883)^4</f>
        <v>276237343.34762424</v>
      </c>
      <c r="AI391" s="28">
        <f>(Y391-Y$1883)^4</f>
        <v>657986.77298335172</v>
      </c>
      <c r="AK391" s="27">
        <f t="shared" ref="AK391:AK454" si="67">IF(V391 &lt;&gt; "-", (V391/$Z391)*1000, 0)</f>
        <v>15.122873345935728</v>
      </c>
      <c r="AL391" s="10">
        <f t="shared" ref="AL391:AL454" si="68">IF(W391 &lt;&gt; "-", (W391/$Z391)*1000, 0)</f>
        <v>134.2155009451796</v>
      </c>
      <c r="AM391" s="10">
        <f t="shared" ref="AM391:AM454" si="69">IF(X391 &lt;&gt; "-", (X391/$Z391)*1000, 0)</f>
        <v>257.0888468809074</v>
      </c>
      <c r="AN391" s="28">
        <f t="shared" ref="AN391:AN454" si="70">IF(Y391 &lt;&gt; "-", (Y391/$Z391)*1000, 0)</f>
        <v>593.57277882797734</v>
      </c>
      <c r="AP391" s="56">
        <f t="shared" ref="AP391:AP454" si="71">AM391/AL391</f>
        <v>1.9154929577464788</v>
      </c>
    </row>
    <row r="392" spans="1:42" ht="15" customHeight="1">
      <c r="A392" s="5" t="s">
        <v>23</v>
      </c>
      <c r="B392" s="5" t="s">
        <v>50</v>
      </c>
      <c r="C392" s="5" t="s">
        <v>78</v>
      </c>
      <c r="D392" s="6" t="s">
        <v>44</v>
      </c>
      <c r="E392" s="5" t="s">
        <v>790</v>
      </c>
      <c r="F392" s="5" t="s">
        <v>791</v>
      </c>
      <c r="G392" s="5">
        <v>2002</v>
      </c>
      <c r="H392" s="11">
        <v>5</v>
      </c>
      <c r="I392" s="11">
        <v>27</v>
      </c>
      <c r="J392" s="11">
        <v>67</v>
      </c>
      <c r="K392" s="11">
        <v>98</v>
      </c>
      <c r="O392" s="25" t="s">
        <v>23</v>
      </c>
      <c r="P392" s="5" t="s">
        <v>50</v>
      </c>
      <c r="Q392" s="5" t="s">
        <v>63</v>
      </c>
      <c r="R392" s="6" t="s">
        <v>44</v>
      </c>
      <c r="S392" s="5" t="s">
        <v>827</v>
      </c>
      <c r="T392" s="5" t="s">
        <v>828</v>
      </c>
      <c r="U392" s="5">
        <v>2002</v>
      </c>
      <c r="V392" s="11">
        <v>1</v>
      </c>
      <c r="W392" s="11">
        <v>17</v>
      </c>
      <c r="X392" s="11">
        <v>32</v>
      </c>
      <c r="Y392" s="26">
        <v>87</v>
      </c>
      <c r="Z392" s="10">
        <f t="shared" si="66"/>
        <v>137</v>
      </c>
      <c r="AA392" s="27">
        <f t="shared" si="62"/>
        <v>-126795.04420806172</v>
      </c>
      <c r="AB392" s="10">
        <f t="shared" si="63"/>
        <v>-9785958.8088716529</v>
      </c>
      <c r="AC392" s="10">
        <f t="shared" si="64"/>
        <v>-12636326.622539386</v>
      </c>
      <c r="AD392" s="28">
        <f t="shared" si="65"/>
        <v>-7823600.0793656399</v>
      </c>
      <c r="AF392" s="27">
        <f>IF(V392 &lt;&gt; "-", (V392-V$1883)^4, "-")</f>
        <v>6369955.1216190513</v>
      </c>
      <c r="AG392" s="10">
        <f>(W392-W$1883)^4</f>
        <v>2093170045.9253798</v>
      </c>
      <c r="AH392" s="10">
        <f>(X392-X$1883)^4</f>
        <v>2943254323.4365416</v>
      </c>
      <c r="AI392" s="28">
        <f>(Y392-Y$1883)^4</f>
        <v>1553133747.9555116</v>
      </c>
      <c r="AK392" s="27">
        <f t="shared" si="67"/>
        <v>7.2992700729927007</v>
      </c>
      <c r="AL392" s="10">
        <f t="shared" si="68"/>
        <v>124.08759124087591</v>
      </c>
      <c r="AM392" s="10">
        <f t="shared" si="69"/>
        <v>233.57664233576642</v>
      </c>
      <c r="AN392" s="28">
        <f t="shared" si="70"/>
        <v>635.03649635036493</v>
      </c>
      <c r="AP392" s="56">
        <f t="shared" si="71"/>
        <v>1.8823529411764706</v>
      </c>
    </row>
    <row r="393" spans="1:42" ht="15" customHeight="1">
      <c r="A393" s="5" t="s">
        <v>23</v>
      </c>
      <c r="B393" s="5" t="s">
        <v>50</v>
      </c>
      <c r="C393" s="5" t="s">
        <v>82</v>
      </c>
      <c r="D393" s="6" t="s">
        <v>44</v>
      </c>
      <c r="E393" s="6" t="s">
        <v>26</v>
      </c>
      <c r="F393" s="5" t="s">
        <v>829</v>
      </c>
      <c r="G393" s="5">
        <v>2002</v>
      </c>
      <c r="H393" s="11">
        <v>177</v>
      </c>
      <c r="I393" s="11">
        <v>1069</v>
      </c>
      <c r="J393" s="11">
        <v>866</v>
      </c>
      <c r="K393" s="11">
        <v>1354</v>
      </c>
      <c r="O393" s="25" t="s">
        <v>23</v>
      </c>
      <c r="P393" s="5" t="s">
        <v>50</v>
      </c>
      <c r="Q393" s="5" t="s">
        <v>63</v>
      </c>
      <c r="R393" s="6" t="s">
        <v>44</v>
      </c>
      <c r="S393" s="5" t="s">
        <v>830</v>
      </c>
      <c r="T393" s="5" t="s">
        <v>831</v>
      </c>
      <c r="U393" s="5">
        <v>2002</v>
      </c>
      <c r="V393" s="11">
        <v>28</v>
      </c>
      <c r="W393" s="11">
        <v>65</v>
      </c>
      <c r="X393" s="11">
        <v>60</v>
      </c>
      <c r="Y393" s="26">
        <v>106</v>
      </c>
      <c r="Z393" s="10">
        <f t="shared" si="66"/>
        <v>259</v>
      </c>
      <c r="AA393" s="27">
        <f t="shared" si="62"/>
        <v>-12548.956160746124</v>
      </c>
      <c r="AB393" s="10">
        <f t="shared" si="63"/>
        <v>-4565641.4840713013</v>
      </c>
      <c r="AC393" s="10">
        <f t="shared" si="64"/>
        <v>-8605054.1661704052</v>
      </c>
      <c r="AD393" s="28">
        <f t="shared" si="65"/>
        <v>-5785377.6022815239</v>
      </c>
      <c r="AF393" s="27">
        <f>IF(V393 &lt;&gt; "-", (V393-V$1883)^4, "-")</f>
        <v>291615.18588170729</v>
      </c>
      <c r="AG393" s="10">
        <f>(W393-W$1883)^4</f>
        <v>757418207.42299867</v>
      </c>
      <c r="AH393" s="10">
        <f>(X393-X$1883)^4</f>
        <v>1763348466.8627865</v>
      </c>
      <c r="AI393" s="28">
        <f>(Y393-Y$1883)^4</f>
        <v>1038585559.5432203</v>
      </c>
      <c r="AK393" s="27">
        <f t="shared" si="67"/>
        <v>108.10810810810811</v>
      </c>
      <c r="AL393" s="10">
        <f t="shared" si="68"/>
        <v>250.96525096525096</v>
      </c>
      <c r="AM393" s="10">
        <f t="shared" si="69"/>
        <v>231.66023166023166</v>
      </c>
      <c r="AN393" s="28">
        <f t="shared" si="70"/>
        <v>409.26640926640925</v>
      </c>
      <c r="AP393" s="56">
        <f t="shared" si="71"/>
        <v>0.92307692307692313</v>
      </c>
    </row>
    <row r="394" spans="1:42" ht="15" customHeight="1">
      <c r="A394" s="5" t="s">
        <v>23</v>
      </c>
      <c r="B394" s="5" t="s">
        <v>50</v>
      </c>
      <c r="C394" s="5" t="s">
        <v>82</v>
      </c>
      <c r="D394" s="6" t="s">
        <v>44</v>
      </c>
      <c r="E394" s="5" t="s">
        <v>792</v>
      </c>
      <c r="F394" s="5" t="s">
        <v>793</v>
      </c>
      <c r="G394" s="5">
        <v>2002</v>
      </c>
      <c r="H394" s="11">
        <v>4</v>
      </c>
      <c r="I394" s="11">
        <v>20</v>
      </c>
      <c r="J394" s="11">
        <v>39</v>
      </c>
      <c r="K394" s="11">
        <v>67</v>
      </c>
      <c r="O394" s="25" t="s">
        <v>23</v>
      </c>
      <c r="P394" s="5" t="s">
        <v>50</v>
      </c>
      <c r="Q394" s="5" t="s">
        <v>63</v>
      </c>
      <c r="R394" s="6" t="s">
        <v>44</v>
      </c>
      <c r="S394" s="5" t="s">
        <v>832</v>
      </c>
      <c r="T394" s="5" t="s">
        <v>833</v>
      </c>
      <c r="U394" s="5">
        <v>2002</v>
      </c>
      <c r="V394" s="11">
        <v>40</v>
      </c>
      <c r="W394" s="11">
        <v>103</v>
      </c>
      <c r="X394" s="11">
        <v>111</v>
      </c>
      <c r="Y394" s="26">
        <v>160</v>
      </c>
      <c r="Z394" s="10">
        <f t="shared" si="66"/>
        <v>414</v>
      </c>
      <c r="AA394" s="27">
        <f t="shared" si="62"/>
        <v>-1419.3535013565759</v>
      </c>
      <c r="AB394" s="10">
        <f t="shared" si="63"/>
        <v>-2092007.2395058384</v>
      </c>
      <c r="AC394" s="10">
        <f t="shared" si="64"/>
        <v>-3646581.4524697103</v>
      </c>
      <c r="AD394" s="28">
        <f t="shared" si="65"/>
        <v>-1977557.1979764861</v>
      </c>
      <c r="AF394" s="27">
        <f>IF(V394 &lt;&gt; "-", (V394-V$1883)^4, "-")</f>
        <v>15950.982231859709</v>
      </c>
      <c r="AG394" s="10">
        <f>(W394-W$1883)^4</f>
        <v>267557776.07440537</v>
      </c>
      <c r="AH394" s="10">
        <f>(X394-X$1883)^4</f>
        <v>561282142.25287735</v>
      </c>
      <c r="AI394" s="28">
        <f>(Y394-Y$1883)^4</f>
        <v>248221124.22203961</v>
      </c>
      <c r="AK394" s="27">
        <f t="shared" si="67"/>
        <v>96.618357487922708</v>
      </c>
      <c r="AL394" s="10">
        <f t="shared" si="68"/>
        <v>248.79227053140096</v>
      </c>
      <c r="AM394" s="10">
        <f t="shared" si="69"/>
        <v>268.11594202898556</v>
      </c>
      <c r="AN394" s="28">
        <f t="shared" si="70"/>
        <v>386.47342995169083</v>
      </c>
      <c r="AP394" s="56">
        <f t="shared" si="71"/>
        <v>1.0776699029126215</v>
      </c>
    </row>
    <row r="395" spans="1:42" ht="15" customHeight="1">
      <c r="A395" s="5" t="s">
        <v>23</v>
      </c>
      <c r="B395" s="5" t="s">
        <v>50</v>
      </c>
      <c r="C395" s="5" t="s">
        <v>82</v>
      </c>
      <c r="D395" s="6" t="s">
        <v>44</v>
      </c>
      <c r="E395" s="5" t="s">
        <v>794</v>
      </c>
      <c r="F395" s="5" t="s">
        <v>795</v>
      </c>
      <c r="G395" s="5">
        <v>2002</v>
      </c>
      <c r="H395" s="11">
        <v>4</v>
      </c>
      <c r="I395" s="11">
        <v>17</v>
      </c>
      <c r="J395" s="11">
        <v>30</v>
      </c>
      <c r="K395" s="11">
        <v>53</v>
      </c>
      <c r="O395" s="25" t="s">
        <v>23</v>
      </c>
      <c r="P395" s="5" t="s">
        <v>50</v>
      </c>
      <c r="Q395" s="5" t="s">
        <v>63</v>
      </c>
      <c r="R395" s="6" t="s">
        <v>44</v>
      </c>
      <c r="S395" s="5" t="s">
        <v>834</v>
      </c>
      <c r="T395" s="5" t="s">
        <v>835</v>
      </c>
      <c r="U395" s="5">
        <v>2002</v>
      </c>
      <c r="V395" s="11">
        <v>6</v>
      </c>
      <c r="W395" s="11">
        <v>13</v>
      </c>
      <c r="X395" s="11">
        <v>20</v>
      </c>
      <c r="Y395" s="26">
        <v>69</v>
      </c>
      <c r="Z395" s="10">
        <f t="shared" si="66"/>
        <v>108</v>
      </c>
      <c r="AA395" s="27">
        <f t="shared" si="62"/>
        <v>-92579.75437308324</v>
      </c>
      <c r="AB395" s="10">
        <f t="shared" si="63"/>
        <v>-10345303.884779897</v>
      </c>
      <c r="AC395" s="10">
        <f t="shared" si="64"/>
        <v>-14691739.746500513</v>
      </c>
      <c r="AD395" s="28">
        <f t="shared" si="65"/>
        <v>-10150522.774788186</v>
      </c>
      <c r="AF395" s="27">
        <f>IF(V395 &lt;&gt; "-", (V395-V$1883)^4, "-")</f>
        <v>4188141.6864615814</v>
      </c>
      <c r="AG395" s="10">
        <f>(W395-W$1883)^4</f>
        <v>2254192512.8833771</v>
      </c>
      <c r="AH395" s="10">
        <f>(X395-X$1883)^4</f>
        <v>3598302208.4654007</v>
      </c>
      <c r="AI395" s="28">
        <f>(Y395-Y$1883)^4</f>
        <v>2197781668.3677649</v>
      </c>
      <c r="AK395" s="27">
        <f t="shared" si="67"/>
        <v>55.55555555555555</v>
      </c>
      <c r="AL395" s="10">
        <f t="shared" si="68"/>
        <v>120.37037037037037</v>
      </c>
      <c r="AM395" s="10">
        <f t="shared" si="69"/>
        <v>185.18518518518516</v>
      </c>
      <c r="AN395" s="28">
        <f t="shared" si="70"/>
        <v>638.8888888888888</v>
      </c>
      <c r="AP395" s="56">
        <f t="shared" si="71"/>
        <v>1.5384615384615383</v>
      </c>
    </row>
    <row r="396" spans="1:42" ht="15" customHeight="1">
      <c r="A396" s="5" t="s">
        <v>23</v>
      </c>
      <c r="B396" s="5" t="s">
        <v>50</v>
      </c>
      <c r="C396" s="5" t="s">
        <v>82</v>
      </c>
      <c r="D396" s="6" t="s">
        <v>44</v>
      </c>
      <c r="E396" s="5" t="s">
        <v>796</v>
      </c>
      <c r="F396" s="5" t="s">
        <v>797</v>
      </c>
      <c r="G396" s="5">
        <v>2002</v>
      </c>
      <c r="H396" s="11">
        <v>3</v>
      </c>
      <c r="I396" s="11">
        <v>31</v>
      </c>
      <c r="J396" s="11"/>
      <c r="K396" s="11">
        <v>72</v>
      </c>
      <c r="O396" s="25" t="s">
        <v>23</v>
      </c>
      <c r="P396" s="5" t="s">
        <v>50</v>
      </c>
      <c r="Q396" s="5" t="s">
        <v>63</v>
      </c>
      <c r="R396" s="6" t="s">
        <v>44</v>
      </c>
      <c r="S396" s="5" t="s">
        <v>836</v>
      </c>
      <c r="T396" s="5" t="s">
        <v>837</v>
      </c>
      <c r="U396" s="5">
        <v>2002</v>
      </c>
      <c r="V396" s="11" t="s">
        <v>96</v>
      </c>
      <c r="W396" s="11">
        <v>6</v>
      </c>
      <c r="X396" s="11">
        <v>12</v>
      </c>
      <c r="Y396" s="26">
        <v>21</v>
      </c>
      <c r="Z396" s="10">
        <f t="shared" si="66"/>
        <v>39</v>
      </c>
      <c r="AA396" s="27" t="str">
        <f t="shared" si="62"/>
        <v>-</v>
      </c>
      <c r="AB396" s="10">
        <f t="shared" si="63"/>
        <v>-11374722.568953292</v>
      </c>
      <c r="AC396" s="10">
        <f t="shared" si="64"/>
        <v>-16178936.805266071</v>
      </c>
      <c r="AD396" s="28">
        <f t="shared" si="65"/>
        <v>-18508487.126295023</v>
      </c>
      <c r="AF396" s="27" t="str">
        <f>IF(V396 &lt;&gt; "-", (V396-V$1883)^4, "-")</f>
        <v>-</v>
      </c>
      <c r="AG396" s="10">
        <f>(W396-W$1883)^4</f>
        <v>2558121006.0983472</v>
      </c>
      <c r="AH396" s="10">
        <f>(X396-X$1883)^4</f>
        <v>4091978139.1223774</v>
      </c>
      <c r="AI396" s="28">
        <f>(Y396-Y$1883)^4</f>
        <v>4895847650.69806</v>
      </c>
      <c r="AK396" s="27">
        <f t="shared" si="67"/>
        <v>0</v>
      </c>
      <c r="AL396" s="10">
        <f t="shared" si="68"/>
        <v>153.84615384615387</v>
      </c>
      <c r="AM396" s="10">
        <f t="shared" si="69"/>
        <v>307.69230769230774</v>
      </c>
      <c r="AN396" s="28">
        <f t="shared" si="70"/>
        <v>538.46153846153845</v>
      </c>
      <c r="AP396" s="56">
        <f t="shared" si="71"/>
        <v>2</v>
      </c>
    </row>
    <row r="397" spans="1:42" ht="15" customHeight="1">
      <c r="A397" s="5" t="s">
        <v>23</v>
      </c>
      <c r="B397" s="5" t="s">
        <v>50</v>
      </c>
      <c r="C397" s="5" t="s">
        <v>82</v>
      </c>
      <c r="D397" s="6" t="s">
        <v>44</v>
      </c>
      <c r="E397" s="5" t="s">
        <v>799</v>
      </c>
      <c r="F397" s="5" t="s">
        <v>800</v>
      </c>
      <c r="G397" s="5">
        <v>2002</v>
      </c>
      <c r="H397" s="11">
        <v>8</v>
      </c>
      <c r="I397" s="11">
        <v>43</v>
      </c>
      <c r="J397" s="11">
        <v>78</v>
      </c>
      <c r="K397" s="11">
        <v>154</v>
      </c>
      <c r="O397" s="25" t="s">
        <v>23</v>
      </c>
      <c r="P397" s="5" t="s">
        <v>50</v>
      </c>
      <c r="Q397" s="5" t="s">
        <v>63</v>
      </c>
      <c r="R397" s="6" t="s">
        <v>44</v>
      </c>
      <c r="S397" s="5" t="s">
        <v>838</v>
      </c>
      <c r="T397" s="5" t="s">
        <v>839</v>
      </c>
      <c r="U397" s="5">
        <v>2002</v>
      </c>
      <c r="V397" s="11">
        <v>3</v>
      </c>
      <c r="W397" s="11">
        <v>26</v>
      </c>
      <c r="X397" s="11">
        <v>25</v>
      </c>
      <c r="Y397" s="26">
        <v>66</v>
      </c>
      <c r="Z397" s="10">
        <f t="shared" si="66"/>
        <v>120</v>
      </c>
      <c r="AA397" s="27">
        <f t="shared" si="62"/>
        <v>-112246.64062698378</v>
      </c>
      <c r="AB397" s="10">
        <f t="shared" si="63"/>
        <v>-8601924.6186764762</v>
      </c>
      <c r="AC397" s="10">
        <f t="shared" si="64"/>
        <v>-13810196.002156075</v>
      </c>
      <c r="AD397" s="28">
        <f t="shared" si="65"/>
        <v>-10578320.326712757</v>
      </c>
      <c r="AF397" s="27">
        <f>IF(V397 &lt;&gt; "-", (V397-V$1883)^4, "-")</f>
        <v>5414576.1935207229</v>
      </c>
      <c r="AG397" s="10">
        <f>(W397-W$1883)^4</f>
        <v>1762493442.4950762</v>
      </c>
      <c r="AH397" s="10">
        <f>(X397-X$1883)^4</f>
        <v>3313343456.001122</v>
      </c>
      <c r="AI397" s="28">
        <f>(Y397-Y$1883)^4</f>
        <v>2322142953.9474306</v>
      </c>
      <c r="AK397" s="27">
        <f t="shared" si="67"/>
        <v>25</v>
      </c>
      <c r="AL397" s="10">
        <f t="shared" si="68"/>
        <v>216.66666666666669</v>
      </c>
      <c r="AM397" s="10">
        <f t="shared" si="69"/>
        <v>208.33333333333334</v>
      </c>
      <c r="AN397" s="28">
        <f t="shared" si="70"/>
        <v>550</v>
      </c>
      <c r="AP397" s="56">
        <f t="shared" si="71"/>
        <v>0.96153846153846145</v>
      </c>
    </row>
    <row r="398" spans="1:42" ht="15" customHeight="1">
      <c r="A398" s="5" t="s">
        <v>23</v>
      </c>
      <c r="B398" s="5" t="s">
        <v>50</v>
      </c>
      <c r="C398" s="5" t="s">
        <v>82</v>
      </c>
      <c r="D398" s="6" t="s">
        <v>44</v>
      </c>
      <c r="E398" s="5" t="s">
        <v>801</v>
      </c>
      <c r="F398" s="5" t="s">
        <v>802</v>
      </c>
      <c r="G398" s="5">
        <v>2002</v>
      </c>
      <c r="H398" s="11">
        <v>12</v>
      </c>
      <c r="I398" s="11">
        <v>49</v>
      </c>
      <c r="J398" s="11">
        <v>58</v>
      </c>
      <c r="K398" s="11">
        <v>88</v>
      </c>
      <c r="O398" s="25" t="s">
        <v>23</v>
      </c>
      <c r="P398" s="5" t="s">
        <v>50</v>
      </c>
      <c r="Q398" s="5" t="s">
        <v>63</v>
      </c>
      <c r="R398" s="6" t="s">
        <v>44</v>
      </c>
      <c r="S398" s="5" t="s">
        <v>840</v>
      </c>
      <c r="T398" s="5" t="s">
        <v>841</v>
      </c>
      <c r="U398" s="5">
        <v>2002</v>
      </c>
      <c r="V398" s="11">
        <v>3</v>
      </c>
      <c r="W398" s="11">
        <v>27</v>
      </c>
      <c r="X398" s="11">
        <v>47</v>
      </c>
      <c r="Y398" s="26">
        <v>56</v>
      </c>
      <c r="Z398" s="10">
        <f t="shared" si="66"/>
        <v>133</v>
      </c>
      <c r="AA398" s="27">
        <f t="shared" si="62"/>
        <v>-112246.64062698378</v>
      </c>
      <c r="AB398" s="10">
        <f t="shared" si="63"/>
        <v>-8476592.1215264462</v>
      </c>
      <c r="AC398" s="10">
        <f t="shared" si="64"/>
        <v>-10348843.125903895</v>
      </c>
      <c r="AD398" s="28">
        <f t="shared" si="65"/>
        <v>-12090834.60057836</v>
      </c>
      <c r="AF398" s="27">
        <f>IF(V398 &lt;&gt; "-", (V398-V$1883)^4, "-")</f>
        <v>5414576.1935207229</v>
      </c>
      <c r="AG398" s="10">
        <f>(W398-W$1883)^4</f>
        <v>1728336817.8051581</v>
      </c>
      <c r="AH398" s="10">
        <f>(X398-X$1883)^4</f>
        <v>2255220816.5849981</v>
      </c>
      <c r="AI398" s="28">
        <f>(Y398-Y$1883)^4</f>
        <v>2775077014.369576</v>
      </c>
      <c r="AK398" s="27">
        <f t="shared" si="67"/>
        <v>22.556390977443609</v>
      </c>
      <c r="AL398" s="10">
        <f t="shared" si="68"/>
        <v>203.00751879699246</v>
      </c>
      <c r="AM398" s="10">
        <f t="shared" si="69"/>
        <v>353.38345864661653</v>
      </c>
      <c r="AN398" s="28">
        <f t="shared" si="70"/>
        <v>421.05263157894734</v>
      </c>
      <c r="AP398" s="56">
        <f t="shared" si="71"/>
        <v>1.7407407407407409</v>
      </c>
    </row>
    <row r="399" spans="1:42" ht="15" customHeight="1">
      <c r="A399" s="5" t="s">
        <v>23</v>
      </c>
      <c r="B399" s="5" t="s">
        <v>50</v>
      </c>
      <c r="C399" s="5" t="s">
        <v>82</v>
      </c>
      <c r="D399" s="6" t="s">
        <v>44</v>
      </c>
      <c r="E399" s="5" t="s">
        <v>803</v>
      </c>
      <c r="F399" s="5" t="s">
        <v>804</v>
      </c>
      <c r="G399" s="5">
        <v>2002</v>
      </c>
      <c r="H399" s="11">
        <v>7</v>
      </c>
      <c r="I399" s="11">
        <v>71</v>
      </c>
      <c r="J399" s="11">
        <v>61</v>
      </c>
      <c r="K399" s="11">
        <v>157</v>
      </c>
      <c r="O399" s="25" t="s">
        <v>23</v>
      </c>
      <c r="P399" s="5" t="s">
        <v>50</v>
      </c>
      <c r="Q399" s="5" t="s">
        <v>63</v>
      </c>
      <c r="R399" s="6" t="s">
        <v>44</v>
      </c>
      <c r="S399" s="5" t="s">
        <v>842</v>
      </c>
      <c r="T399" s="5" t="s">
        <v>843</v>
      </c>
      <c r="U399" s="5">
        <v>2002</v>
      </c>
      <c r="V399" s="11">
        <v>2</v>
      </c>
      <c r="W399" s="11">
        <v>12</v>
      </c>
      <c r="X399" s="11">
        <v>18</v>
      </c>
      <c r="Y399" s="26">
        <v>52</v>
      </c>
      <c r="Z399" s="10">
        <f t="shared" si="66"/>
        <v>84</v>
      </c>
      <c r="AA399" s="27">
        <f t="shared" si="62"/>
        <v>-119373.12780967499</v>
      </c>
      <c r="AB399" s="10">
        <f t="shared" si="63"/>
        <v>-10488393.582415007</v>
      </c>
      <c r="AC399" s="10">
        <f t="shared" si="64"/>
        <v>-15054601.887982542</v>
      </c>
      <c r="AD399" s="28">
        <f t="shared" si="65"/>
        <v>-12734063.512513474</v>
      </c>
      <c r="AF399" s="27">
        <f>IF(V399 &lt;&gt; "-", (V399-V$1883)^4, "-")</f>
        <v>5877718.253988809</v>
      </c>
      <c r="AG399" s="10">
        <f>(W399-W$1883)^4</f>
        <v>2295859471.0272794</v>
      </c>
      <c r="AH399" s="10">
        <f>(X399-X$1883)^4</f>
        <v>3717283640.2819061</v>
      </c>
      <c r="AI399" s="28">
        <f>(Y399-Y$1883)^4</f>
        <v>2973646564.8343954</v>
      </c>
      <c r="AK399" s="27">
        <f t="shared" si="67"/>
        <v>23.809523809523807</v>
      </c>
      <c r="AL399" s="10">
        <f t="shared" si="68"/>
        <v>142.85714285714286</v>
      </c>
      <c r="AM399" s="10">
        <f t="shared" si="69"/>
        <v>214.28571428571428</v>
      </c>
      <c r="AN399" s="28">
        <f t="shared" si="70"/>
        <v>619.04761904761904</v>
      </c>
      <c r="AP399" s="56">
        <f t="shared" si="71"/>
        <v>1.5</v>
      </c>
    </row>
    <row r="400" spans="1:42" ht="15" customHeight="1">
      <c r="A400" s="5" t="s">
        <v>23</v>
      </c>
      <c r="B400" s="5" t="s">
        <v>50</v>
      </c>
      <c r="C400" s="5" t="s">
        <v>82</v>
      </c>
      <c r="D400" s="6" t="s">
        <v>44</v>
      </c>
      <c r="E400" s="5" t="s">
        <v>805</v>
      </c>
      <c r="F400" s="5" t="s">
        <v>806</v>
      </c>
      <c r="G400" s="5">
        <v>2002</v>
      </c>
      <c r="H400" s="11">
        <v>3</v>
      </c>
      <c r="I400" s="11">
        <v>27</v>
      </c>
      <c r="J400" s="11">
        <v>62</v>
      </c>
      <c r="K400" s="11">
        <v>88</v>
      </c>
      <c r="O400" s="25" t="s">
        <v>23</v>
      </c>
      <c r="P400" s="5" t="s">
        <v>50</v>
      </c>
      <c r="Q400" s="5" t="s">
        <v>63</v>
      </c>
      <c r="R400" s="6" t="s">
        <v>44</v>
      </c>
      <c r="S400" s="5" t="s">
        <v>844</v>
      </c>
      <c r="T400" s="5" t="s">
        <v>845</v>
      </c>
      <c r="U400" s="5">
        <v>2002</v>
      </c>
      <c r="V400" s="11">
        <v>2</v>
      </c>
      <c r="W400" s="11">
        <v>10</v>
      </c>
      <c r="X400" s="11">
        <v>29</v>
      </c>
      <c r="Y400" s="26">
        <v>45</v>
      </c>
      <c r="Z400" s="10">
        <f t="shared" si="66"/>
        <v>86</v>
      </c>
      <c r="AA400" s="27">
        <f t="shared" si="62"/>
        <v>-119373.12780967499</v>
      </c>
      <c r="AB400" s="10">
        <f t="shared" si="63"/>
        <v>-10778519.092074888</v>
      </c>
      <c r="AC400" s="10">
        <f t="shared" si="64"/>
        <v>-13130908.376308607</v>
      </c>
      <c r="AD400" s="28">
        <f t="shared" si="65"/>
        <v>-13913888.011684624</v>
      </c>
      <c r="AF400" s="27">
        <f>IF(V400 &lt;&gt; "-", (V400-V$1883)^4, "-")</f>
        <v>5877718.253988809</v>
      </c>
      <c r="AG400" s="10">
        <f>(W400-W$1883)^4</f>
        <v>2380923603.4013367</v>
      </c>
      <c r="AH400" s="10">
        <f>(X400-X$1883)^4</f>
        <v>3097845074.7448158</v>
      </c>
      <c r="AI400" s="28">
        <f>(Y400-Y$1883)^4</f>
        <v>3346555291.0967484</v>
      </c>
      <c r="AK400" s="27">
        <f t="shared" si="67"/>
        <v>23.255813953488371</v>
      </c>
      <c r="AL400" s="10">
        <f t="shared" si="68"/>
        <v>116.27906976744185</v>
      </c>
      <c r="AM400" s="10">
        <f t="shared" si="69"/>
        <v>337.2093023255814</v>
      </c>
      <c r="AN400" s="28">
        <f t="shared" si="70"/>
        <v>523.25581395348843</v>
      </c>
      <c r="AP400" s="56">
        <f t="shared" si="71"/>
        <v>2.9000000000000004</v>
      </c>
    </row>
    <row r="401" spans="1:42" ht="15" customHeight="1">
      <c r="A401" s="5" t="s">
        <v>23</v>
      </c>
      <c r="B401" s="5" t="s">
        <v>50</v>
      </c>
      <c r="C401" s="5" t="s">
        <v>82</v>
      </c>
      <c r="D401" s="6" t="s">
        <v>44</v>
      </c>
      <c r="E401" s="5" t="s">
        <v>807</v>
      </c>
      <c r="F401" s="5" t="s">
        <v>808</v>
      </c>
      <c r="G401" s="5">
        <v>2002</v>
      </c>
      <c r="H401" s="11" t="s">
        <v>96</v>
      </c>
      <c r="I401" s="11">
        <v>2</v>
      </c>
      <c r="J401" s="11"/>
      <c r="K401" s="11"/>
      <c r="O401" s="25" t="s">
        <v>23</v>
      </c>
      <c r="P401" s="5" t="s">
        <v>50</v>
      </c>
      <c r="Q401" s="5" t="s">
        <v>63</v>
      </c>
      <c r="R401" s="6" t="s">
        <v>44</v>
      </c>
      <c r="S401" s="5" t="s">
        <v>846</v>
      </c>
      <c r="T401" s="5" t="s">
        <v>847</v>
      </c>
      <c r="U401" s="5">
        <v>2002</v>
      </c>
      <c r="V401" s="11">
        <v>4</v>
      </c>
      <c r="W401" s="11">
        <v>2</v>
      </c>
      <c r="X401" s="11">
        <v>3</v>
      </c>
      <c r="Y401" s="26">
        <v>11</v>
      </c>
      <c r="Z401" s="10">
        <f t="shared" si="66"/>
        <v>20</v>
      </c>
      <c r="AA401" s="27">
        <f t="shared" si="62"/>
        <v>-105409.58265998808</v>
      </c>
      <c r="AB401" s="10">
        <f t="shared" si="63"/>
        <v>-11992515.989243213</v>
      </c>
      <c r="AC401" s="10">
        <f t="shared" si="64"/>
        <v>-17968276.817296669</v>
      </c>
      <c r="AD401" s="28">
        <f t="shared" si="65"/>
        <v>-20687952.867124654</v>
      </c>
      <c r="AF401" s="27">
        <f>IF(V401 &lt;&gt; "-", (V401-V$1883)^4, "-")</f>
        <v>4979359.2233520132</v>
      </c>
      <c r="AG401" s="10">
        <f>(W401-W$1883)^4</f>
        <v>2745029871.9727035</v>
      </c>
      <c r="AH401" s="10">
        <f>(X401-X$1883)^4</f>
        <v>4706252665.8385267</v>
      </c>
      <c r="AI401" s="28">
        <f>(Y401-Y$1883)^4</f>
        <v>5679237412.4427757</v>
      </c>
      <c r="AK401" s="27">
        <f t="shared" si="67"/>
        <v>200</v>
      </c>
      <c r="AL401" s="10">
        <f t="shared" si="68"/>
        <v>100</v>
      </c>
      <c r="AM401" s="10">
        <f t="shared" si="69"/>
        <v>150</v>
      </c>
      <c r="AN401" s="28">
        <f t="shared" si="70"/>
        <v>550</v>
      </c>
      <c r="AP401" s="56">
        <f t="shared" si="71"/>
        <v>1.5</v>
      </c>
    </row>
    <row r="402" spans="1:42" ht="15" customHeight="1">
      <c r="A402" s="5" t="s">
        <v>23</v>
      </c>
      <c r="B402" s="5" t="s">
        <v>50</v>
      </c>
      <c r="C402" s="5" t="s">
        <v>82</v>
      </c>
      <c r="D402" s="6" t="s">
        <v>44</v>
      </c>
      <c r="E402" s="5" t="s">
        <v>809</v>
      </c>
      <c r="F402" s="5" t="s">
        <v>810</v>
      </c>
      <c r="G402" s="5">
        <v>2002</v>
      </c>
      <c r="H402" s="11">
        <v>13</v>
      </c>
      <c r="I402" s="11">
        <v>115</v>
      </c>
      <c r="J402" s="11">
        <v>116</v>
      </c>
      <c r="K402" s="11">
        <v>127</v>
      </c>
      <c r="O402" s="25" t="s">
        <v>23</v>
      </c>
      <c r="P402" s="5" t="s">
        <v>50</v>
      </c>
      <c r="Q402" s="5" t="s">
        <v>63</v>
      </c>
      <c r="R402" s="6" t="s">
        <v>44</v>
      </c>
      <c r="S402" s="5" t="s">
        <v>848</v>
      </c>
      <c r="T402" s="5" t="s">
        <v>849</v>
      </c>
      <c r="U402" s="5">
        <v>2002</v>
      </c>
      <c r="V402" s="11" t="s">
        <v>96</v>
      </c>
      <c r="W402" s="11">
        <v>8</v>
      </c>
      <c r="X402" s="11">
        <v>18</v>
      </c>
      <c r="Y402" s="26">
        <v>48</v>
      </c>
      <c r="Z402" s="10">
        <f t="shared" si="66"/>
        <v>74</v>
      </c>
      <c r="AA402" s="27" t="str">
        <f t="shared" si="62"/>
        <v>-</v>
      </c>
      <c r="AB402" s="10">
        <f t="shared" si="63"/>
        <v>-11073946.087587651</v>
      </c>
      <c r="AC402" s="10">
        <f t="shared" si="64"/>
        <v>-15054601.887982542</v>
      </c>
      <c r="AD402" s="28">
        <f t="shared" si="65"/>
        <v>-13399710.254385088</v>
      </c>
      <c r="AF402" s="27" t="str">
        <f>IF(V402 &lt;&gt; "-", (V402-V$1883)^4, "-")</f>
        <v>-</v>
      </c>
      <c r="AG402" s="10">
        <f>(W402-W$1883)^4</f>
        <v>2468329913.7960854</v>
      </c>
      <c r="AH402" s="10">
        <f>(X402-X$1883)^4</f>
        <v>3717283640.2819061</v>
      </c>
      <c r="AI402" s="28">
        <f>(Y402-Y$1883)^4</f>
        <v>3182686608.5296688</v>
      </c>
      <c r="AK402" s="27">
        <f t="shared" si="67"/>
        <v>0</v>
      </c>
      <c r="AL402" s="10">
        <f t="shared" si="68"/>
        <v>108.10810810810811</v>
      </c>
      <c r="AM402" s="10">
        <f t="shared" si="69"/>
        <v>243.24324324324326</v>
      </c>
      <c r="AN402" s="28">
        <f t="shared" si="70"/>
        <v>648.64864864864865</v>
      </c>
      <c r="AP402" s="56">
        <f t="shared" si="71"/>
        <v>2.25</v>
      </c>
    </row>
    <row r="403" spans="1:42" ht="15" customHeight="1">
      <c r="A403" s="5" t="s">
        <v>23</v>
      </c>
      <c r="B403" s="5" t="s">
        <v>50</v>
      </c>
      <c r="C403" s="5" t="s">
        <v>82</v>
      </c>
      <c r="D403" s="6" t="s">
        <v>44</v>
      </c>
      <c r="E403" s="5" t="s">
        <v>811</v>
      </c>
      <c r="F403" s="5" t="s">
        <v>812</v>
      </c>
      <c r="G403" s="5">
        <v>2002</v>
      </c>
      <c r="H403" s="11">
        <v>87</v>
      </c>
      <c r="I403" s="11">
        <v>442</v>
      </c>
      <c r="J403" s="11">
        <v>266</v>
      </c>
      <c r="K403" s="11">
        <v>345</v>
      </c>
      <c r="O403" s="25" t="s">
        <v>23</v>
      </c>
      <c r="P403" s="5" t="s">
        <v>50</v>
      </c>
      <c r="Q403" s="5" t="s">
        <v>63</v>
      </c>
      <c r="R403" s="6" t="s">
        <v>44</v>
      </c>
      <c r="S403" s="5" t="s">
        <v>850</v>
      </c>
      <c r="T403" s="5" t="s">
        <v>851</v>
      </c>
      <c r="U403" s="5">
        <v>2002</v>
      </c>
      <c r="V403" s="11">
        <v>3</v>
      </c>
      <c r="W403" s="11">
        <v>49</v>
      </c>
      <c r="X403" s="11">
        <v>53</v>
      </c>
      <c r="Y403" s="26">
        <v>191</v>
      </c>
      <c r="Z403" s="10">
        <f t="shared" si="66"/>
        <v>296</v>
      </c>
      <c r="AA403" s="27">
        <f t="shared" si="62"/>
        <v>-112246.64062698378</v>
      </c>
      <c r="AB403" s="10">
        <f t="shared" si="63"/>
        <v>-6018164.1644204315</v>
      </c>
      <c r="AC403" s="10">
        <f t="shared" si="64"/>
        <v>-9517357.5209479835</v>
      </c>
      <c r="AD403" s="28">
        <f t="shared" si="65"/>
        <v>-844419.40896828019</v>
      </c>
      <c r="AF403" s="27">
        <f>IF(V403 &lt;&gt; "-", (V403-V$1883)^4, "-")</f>
        <v>5414576.1935207229</v>
      </c>
      <c r="AG403" s="10">
        <f>(W403-W$1883)^4</f>
        <v>1094675438.336951</v>
      </c>
      <c r="AH403" s="10">
        <f>(X403-X$1883)^4</f>
        <v>2016919254.3012879</v>
      </c>
      <c r="AI403" s="28">
        <f>(Y403-Y$1883)^4</f>
        <v>79813730.333927378</v>
      </c>
      <c r="AK403" s="27">
        <f t="shared" si="67"/>
        <v>10.135135135135135</v>
      </c>
      <c r="AL403" s="10">
        <f t="shared" si="68"/>
        <v>165.54054054054055</v>
      </c>
      <c r="AM403" s="10">
        <f t="shared" si="69"/>
        <v>179.05405405405406</v>
      </c>
      <c r="AN403" s="28">
        <f t="shared" si="70"/>
        <v>645.27027027027032</v>
      </c>
      <c r="AP403" s="56">
        <f t="shared" si="71"/>
        <v>1.0816326530612246</v>
      </c>
    </row>
    <row r="404" spans="1:42" ht="15" customHeight="1">
      <c r="A404" s="5" t="s">
        <v>23</v>
      </c>
      <c r="B404" s="5" t="s">
        <v>50</v>
      </c>
      <c r="C404" s="5" t="s">
        <v>82</v>
      </c>
      <c r="D404" s="6" t="s">
        <v>44</v>
      </c>
      <c r="E404" s="5" t="s">
        <v>814</v>
      </c>
      <c r="F404" s="5" t="s">
        <v>815</v>
      </c>
      <c r="G404" s="5">
        <v>2002</v>
      </c>
      <c r="H404" s="11">
        <v>31</v>
      </c>
      <c r="I404" s="11">
        <v>223</v>
      </c>
      <c r="J404" s="11">
        <v>127</v>
      </c>
      <c r="K404" s="11">
        <v>139</v>
      </c>
      <c r="O404" s="25" t="s">
        <v>23</v>
      </c>
      <c r="P404" s="5" t="s">
        <v>50</v>
      </c>
      <c r="Q404" s="5" t="s">
        <v>63</v>
      </c>
      <c r="R404" s="6" t="s">
        <v>44</v>
      </c>
      <c r="S404" s="5" t="s">
        <v>852</v>
      </c>
      <c r="T404" s="5" t="s">
        <v>853</v>
      </c>
      <c r="U404" s="5">
        <v>2002</v>
      </c>
      <c r="V404" s="11" t="s">
        <v>96</v>
      </c>
      <c r="W404" s="11">
        <v>7</v>
      </c>
      <c r="X404" s="11">
        <v>36</v>
      </c>
      <c r="Y404" s="26">
        <v>88</v>
      </c>
      <c r="Z404" s="10">
        <f t="shared" si="66"/>
        <v>131</v>
      </c>
      <c r="AA404" s="27" t="str">
        <f t="shared" si="62"/>
        <v>-</v>
      </c>
      <c r="AB404" s="10">
        <f t="shared" si="63"/>
        <v>-11223662.64253886</v>
      </c>
      <c r="AC404" s="10">
        <f t="shared" si="64"/>
        <v>-11996421.571668932</v>
      </c>
      <c r="AD404" s="28">
        <f t="shared" si="65"/>
        <v>-7705965.1828114064</v>
      </c>
      <c r="AF404" s="27" t="str">
        <f>IF(V404 &lt;&gt; "-", (V404-V$1883)^4, "-")</f>
        <v>-</v>
      </c>
      <c r="AG404" s="10">
        <f>(W404-W$1883)^4</f>
        <v>2512924684.4658504</v>
      </c>
      <c r="AH404" s="10">
        <f>(X404-X$1883)^4</f>
        <v>2746221895.6542859</v>
      </c>
      <c r="AI404" s="28">
        <f>(Y404-Y$1883)^4</f>
        <v>1522075013.4692814</v>
      </c>
      <c r="AK404" s="27">
        <f t="shared" si="67"/>
        <v>0</v>
      </c>
      <c r="AL404" s="10">
        <f t="shared" si="68"/>
        <v>53.435114503816791</v>
      </c>
      <c r="AM404" s="10">
        <f t="shared" si="69"/>
        <v>274.80916030534354</v>
      </c>
      <c r="AN404" s="28">
        <f t="shared" si="70"/>
        <v>671.75572519083971</v>
      </c>
      <c r="AP404" s="56">
        <f t="shared" si="71"/>
        <v>5.1428571428571432</v>
      </c>
    </row>
    <row r="405" spans="1:42" ht="15" customHeight="1">
      <c r="A405" s="5" t="s">
        <v>23</v>
      </c>
      <c r="B405" s="5" t="s">
        <v>50</v>
      </c>
      <c r="C405" s="5" t="s">
        <v>82</v>
      </c>
      <c r="D405" s="6" t="s">
        <v>44</v>
      </c>
      <c r="E405" s="5" t="s">
        <v>816</v>
      </c>
      <c r="F405" s="5" t="s">
        <v>817</v>
      </c>
      <c r="G405" s="5">
        <v>2002</v>
      </c>
      <c r="H405" s="11">
        <v>3</v>
      </c>
      <c r="I405" s="11">
        <v>20</v>
      </c>
      <c r="J405" s="11">
        <v>29</v>
      </c>
      <c r="K405" s="11">
        <v>49</v>
      </c>
      <c r="O405" s="25" t="s">
        <v>23</v>
      </c>
      <c r="P405" s="5" t="s">
        <v>50</v>
      </c>
      <c r="Q405" s="5" t="s">
        <v>63</v>
      </c>
      <c r="R405" s="6" t="s">
        <v>44</v>
      </c>
      <c r="S405" s="5" t="s">
        <v>854</v>
      </c>
      <c r="T405" s="5" t="s">
        <v>855</v>
      </c>
      <c r="U405" s="5">
        <v>2002</v>
      </c>
      <c r="V405" s="11">
        <v>16</v>
      </c>
      <c r="W405" s="11">
        <v>47</v>
      </c>
      <c r="X405" s="11">
        <v>84</v>
      </c>
      <c r="Y405" s="26">
        <v>169</v>
      </c>
      <c r="Z405" s="10">
        <f t="shared" si="66"/>
        <v>316</v>
      </c>
      <c r="AA405" s="27">
        <f t="shared" si="62"/>
        <v>-43756.365880289959</v>
      </c>
      <c r="AB405" s="10">
        <f t="shared" si="63"/>
        <v>-6218870.1858020322</v>
      </c>
      <c r="AC405" s="10">
        <f t="shared" si="64"/>
        <v>-5921890.588770492</v>
      </c>
      <c r="AD405" s="28">
        <f t="shared" si="65"/>
        <v>-1581943.3881129848</v>
      </c>
      <c r="AF405" s="27">
        <f>IF(V405 &lt;&gt; "-", (V405-V$1883)^4, "-")</f>
        <v>1541895.6866259559</v>
      </c>
      <c r="AG405" s="10">
        <f>(W405-W$1883)^4</f>
        <v>1143620649.4139388</v>
      </c>
      <c r="AH405" s="10">
        <f>(X405-X$1883)^4</f>
        <v>1071388973.2504125</v>
      </c>
      <c r="AI405" s="28">
        <f>(Y405-Y$1883)^4</f>
        <v>184326559.46458969</v>
      </c>
      <c r="AK405" s="27">
        <f t="shared" si="67"/>
        <v>50.632911392405063</v>
      </c>
      <c r="AL405" s="10">
        <f t="shared" si="68"/>
        <v>148.73417721518987</v>
      </c>
      <c r="AM405" s="10">
        <f t="shared" si="69"/>
        <v>265.82278481012656</v>
      </c>
      <c r="AN405" s="28">
        <f t="shared" si="70"/>
        <v>534.81012658227849</v>
      </c>
      <c r="AP405" s="56">
        <f t="shared" si="71"/>
        <v>1.7872340425531914</v>
      </c>
    </row>
    <row r="406" spans="1:42" ht="15" customHeight="1">
      <c r="A406" s="5" t="s">
        <v>23</v>
      </c>
      <c r="B406" s="5" t="s">
        <v>50</v>
      </c>
      <c r="C406" s="5" t="s">
        <v>82</v>
      </c>
      <c r="D406" s="6" t="s">
        <v>44</v>
      </c>
      <c r="E406" s="5" t="s">
        <v>818</v>
      </c>
      <c r="F406" s="5" t="s">
        <v>819</v>
      </c>
      <c r="G406" s="5">
        <v>2002</v>
      </c>
      <c r="H406" s="11">
        <v>2</v>
      </c>
      <c r="I406" s="11">
        <v>9</v>
      </c>
      <c r="J406" s="11"/>
      <c r="K406" s="11">
        <v>15</v>
      </c>
      <c r="O406" s="25" t="s">
        <v>23</v>
      </c>
      <c r="P406" s="5" t="s">
        <v>50</v>
      </c>
      <c r="Q406" s="5" t="s">
        <v>63</v>
      </c>
      <c r="R406" s="6" t="s">
        <v>44</v>
      </c>
      <c r="S406" s="5" t="s">
        <v>856</v>
      </c>
      <c r="T406" s="5" t="s">
        <v>857</v>
      </c>
      <c r="U406" s="5">
        <v>2002</v>
      </c>
      <c r="V406" s="11">
        <v>37</v>
      </c>
      <c r="W406" s="11">
        <v>244</v>
      </c>
      <c r="X406" s="11">
        <v>237</v>
      </c>
      <c r="Y406" s="26">
        <v>298</v>
      </c>
      <c r="Z406" s="10">
        <f t="shared" si="66"/>
        <v>816</v>
      </c>
      <c r="AA406" s="27">
        <f t="shared" si="62"/>
        <v>-2886.4597543144987</v>
      </c>
      <c r="AB406" s="10">
        <f t="shared" si="63"/>
        <v>2250.5404875116878</v>
      </c>
      <c r="AC406" s="10">
        <f t="shared" si="64"/>
        <v>-21764.585570438077</v>
      </c>
      <c r="AD406" s="28">
        <f t="shared" si="65"/>
        <v>1944.2033820264278</v>
      </c>
      <c r="AF406" s="27">
        <f>IF(V406 &lt;&gt; "-", (V406-V$1883)^4, "-")</f>
        <v>41097.998824626513</v>
      </c>
      <c r="AG406" s="10">
        <f>(W406-W$1883)^4</f>
        <v>29492.784249531273</v>
      </c>
      <c r="AH406" s="10">
        <f>(X406-X$1883)^4</f>
        <v>607669.16941557883</v>
      </c>
      <c r="AI406" s="28">
        <f>(Y406-Y$1883)^4</f>
        <v>24265.482184393717</v>
      </c>
      <c r="AK406" s="27">
        <f t="shared" si="67"/>
        <v>45.343137254901961</v>
      </c>
      <c r="AL406" s="10">
        <f t="shared" si="68"/>
        <v>299.01960784313724</v>
      </c>
      <c r="AM406" s="10">
        <f t="shared" si="69"/>
        <v>290.44117647058823</v>
      </c>
      <c r="AN406" s="28">
        <f t="shared" si="70"/>
        <v>365.19607843137254</v>
      </c>
      <c r="AP406" s="56">
        <f t="shared" si="71"/>
        <v>0.97131147540983609</v>
      </c>
    </row>
    <row r="407" spans="1:42" ht="15" customHeight="1">
      <c r="A407" s="5" t="s">
        <v>23</v>
      </c>
      <c r="B407" s="5" t="s">
        <v>50</v>
      </c>
      <c r="C407" s="5" t="s">
        <v>63</v>
      </c>
      <c r="D407" s="6" t="s">
        <v>44</v>
      </c>
      <c r="E407" s="6" t="s">
        <v>26</v>
      </c>
      <c r="F407" s="5" t="s">
        <v>858</v>
      </c>
      <c r="G407" s="5">
        <v>2002</v>
      </c>
      <c r="H407" s="11">
        <v>199</v>
      </c>
      <c r="I407" s="11">
        <v>985</v>
      </c>
      <c r="J407" s="11">
        <v>1145</v>
      </c>
      <c r="K407" s="11">
        <v>2139</v>
      </c>
      <c r="O407" s="25" t="s">
        <v>23</v>
      </c>
      <c r="P407" s="5" t="s">
        <v>50</v>
      </c>
      <c r="Q407" s="5" t="s">
        <v>63</v>
      </c>
      <c r="R407" s="6" t="s">
        <v>44</v>
      </c>
      <c r="S407" s="5" t="s">
        <v>859</v>
      </c>
      <c r="T407" s="5" t="s">
        <v>860</v>
      </c>
      <c r="U407" s="5">
        <v>2002</v>
      </c>
      <c r="V407" s="11">
        <v>37</v>
      </c>
      <c r="W407" s="11">
        <v>220</v>
      </c>
      <c r="X407" s="11">
        <v>127</v>
      </c>
      <c r="Y407" s="26">
        <v>143</v>
      </c>
      <c r="Z407" s="10">
        <f t="shared" si="66"/>
        <v>527</v>
      </c>
      <c r="AA407" s="27">
        <f t="shared" si="62"/>
        <v>-2886.4597543144987</v>
      </c>
      <c r="AB407" s="10">
        <f t="shared" si="63"/>
        <v>-1293.334512175888</v>
      </c>
      <c r="AC407" s="10">
        <f t="shared" si="64"/>
        <v>-2623509.1764429552</v>
      </c>
      <c r="AD407" s="28">
        <f t="shared" si="65"/>
        <v>-2894802.0037165447</v>
      </c>
      <c r="AF407" s="27">
        <f>IF(V407 &lt;&gt; "-", (V407-V$1883)^4, "-")</f>
        <v>41097.998824626513</v>
      </c>
      <c r="AG407" s="10">
        <f>(W407-W$1883)^4</f>
        <v>14091.19491564419</v>
      </c>
      <c r="AH407" s="10">
        <f>(X407-X$1883)^4</f>
        <v>361834619.49797988</v>
      </c>
      <c r="AI407" s="28">
        <f>(Y407-Y$1883)^4</f>
        <v>412564465.77797723</v>
      </c>
      <c r="AK407" s="27">
        <f t="shared" si="67"/>
        <v>70.208728652751418</v>
      </c>
      <c r="AL407" s="10">
        <f t="shared" si="68"/>
        <v>417.45730550284634</v>
      </c>
      <c r="AM407" s="10">
        <f t="shared" si="69"/>
        <v>240.98671726755219</v>
      </c>
      <c r="AN407" s="28">
        <f t="shared" si="70"/>
        <v>271.34724857685012</v>
      </c>
      <c r="AP407" s="56">
        <f t="shared" si="71"/>
        <v>0.57727272727272727</v>
      </c>
    </row>
    <row r="408" spans="1:42" ht="15" customHeight="1">
      <c r="A408" s="5" t="s">
        <v>23</v>
      </c>
      <c r="B408" s="5" t="s">
        <v>50</v>
      </c>
      <c r="C408" s="5" t="s">
        <v>63</v>
      </c>
      <c r="D408" s="6" t="s">
        <v>44</v>
      </c>
      <c r="E408" s="5" t="s">
        <v>821</v>
      </c>
      <c r="F408" s="5" t="s">
        <v>822</v>
      </c>
      <c r="G408" s="5">
        <v>2002</v>
      </c>
      <c r="H408" s="11">
        <v>4</v>
      </c>
      <c r="I408" s="11">
        <v>22</v>
      </c>
      <c r="J408" s="11">
        <v>49</v>
      </c>
      <c r="K408" s="11">
        <v>112</v>
      </c>
      <c r="O408" s="25" t="s">
        <v>23</v>
      </c>
      <c r="P408" s="5" t="s">
        <v>50</v>
      </c>
      <c r="Q408" s="5" t="s">
        <v>63</v>
      </c>
      <c r="R408" s="6" t="s">
        <v>44</v>
      </c>
      <c r="S408" s="5" t="s">
        <v>861</v>
      </c>
      <c r="T408" s="5" t="s">
        <v>862</v>
      </c>
      <c r="U408" s="5">
        <v>2002</v>
      </c>
      <c r="V408" s="11">
        <v>4</v>
      </c>
      <c r="W408" s="11">
        <v>28</v>
      </c>
      <c r="X408" s="11">
        <v>34</v>
      </c>
      <c r="Y408" s="26">
        <v>83</v>
      </c>
      <c r="Z408" s="10">
        <f t="shared" si="66"/>
        <v>149</v>
      </c>
      <c r="AA408" s="27">
        <f t="shared" si="62"/>
        <v>-105409.58265998808</v>
      </c>
      <c r="AB408" s="10">
        <f t="shared" si="63"/>
        <v>-8352482.9958396358</v>
      </c>
      <c r="AC408" s="10">
        <f t="shared" si="64"/>
        <v>-12313603.056034373</v>
      </c>
      <c r="AD408" s="28">
        <f t="shared" si="65"/>
        <v>-8306110.8092928883</v>
      </c>
      <c r="AF408" s="27">
        <f>IF(V408 &lt;&gt; "-", (V408-V$1883)^4, "-")</f>
        <v>4979359.2233520132</v>
      </c>
      <c r="AG408" s="10">
        <f>(W408-W$1883)^4</f>
        <v>1694679074.3609138</v>
      </c>
      <c r="AH408" s="10">
        <f>(X408-X$1883)^4</f>
        <v>2843458315.4436731</v>
      </c>
      <c r="AI408" s="28">
        <f>(Y408-Y$1883)^4</f>
        <v>1682145768.6248643</v>
      </c>
      <c r="AK408" s="27">
        <f t="shared" si="67"/>
        <v>26.845637583892618</v>
      </c>
      <c r="AL408" s="10">
        <f t="shared" si="68"/>
        <v>187.91946308724832</v>
      </c>
      <c r="AM408" s="10">
        <f t="shared" si="69"/>
        <v>228.18791946308724</v>
      </c>
      <c r="AN408" s="28">
        <f t="shared" si="70"/>
        <v>557.04697986577173</v>
      </c>
      <c r="AP408" s="56">
        <f t="shared" si="71"/>
        <v>1.2142857142857142</v>
      </c>
    </row>
    <row r="409" spans="1:42" ht="15" customHeight="1">
      <c r="A409" s="5" t="s">
        <v>23</v>
      </c>
      <c r="B409" s="5" t="s">
        <v>50</v>
      </c>
      <c r="C409" s="5" t="s">
        <v>63</v>
      </c>
      <c r="D409" s="6" t="s">
        <v>44</v>
      </c>
      <c r="E409" s="5" t="s">
        <v>823</v>
      </c>
      <c r="F409" s="5" t="s">
        <v>824</v>
      </c>
      <c r="G409" s="5">
        <v>2002</v>
      </c>
      <c r="H409" s="11">
        <v>1</v>
      </c>
      <c r="I409" s="11">
        <v>8</v>
      </c>
      <c r="J409" s="11">
        <v>14</v>
      </c>
      <c r="K409" s="11">
        <v>20</v>
      </c>
      <c r="O409" s="25" t="s">
        <v>23</v>
      </c>
      <c r="P409" s="5" t="s">
        <v>29</v>
      </c>
      <c r="Q409" s="5" t="s">
        <v>28</v>
      </c>
      <c r="R409" s="6" t="s">
        <v>44</v>
      </c>
      <c r="S409" s="5" t="s">
        <v>863</v>
      </c>
      <c r="T409" s="5" t="s">
        <v>864</v>
      </c>
      <c r="U409" s="5">
        <v>2002</v>
      </c>
      <c r="V409" s="11">
        <v>163</v>
      </c>
      <c r="W409" s="11">
        <v>509</v>
      </c>
      <c r="X409" s="11">
        <v>399</v>
      </c>
      <c r="Y409" s="26">
        <v>465</v>
      </c>
      <c r="Z409" s="10">
        <f t="shared" si="66"/>
        <v>1536</v>
      </c>
      <c r="AA409" s="27">
        <f t="shared" si="62"/>
        <v>1395983.0104453659</v>
      </c>
      <c r="AB409" s="10">
        <f t="shared" si="63"/>
        <v>21509249.071590479</v>
      </c>
      <c r="AC409" s="10">
        <f t="shared" si="64"/>
        <v>2410411.205306272</v>
      </c>
      <c r="AD409" s="28">
        <f t="shared" si="65"/>
        <v>5781692.5390503975</v>
      </c>
      <c r="AF409" s="27">
        <f>IF(V409 &lt;&gt; "-", (V409-V$1883)^4, "-")</f>
        <v>156017570.36501399</v>
      </c>
      <c r="AG409" s="10">
        <f>(W409-W$1883)^4</f>
        <v>5981824467.5940943</v>
      </c>
      <c r="AH409" s="10">
        <f>(X409-X$1883)^4</f>
        <v>323187719.52194804</v>
      </c>
      <c r="AI409" s="28">
        <f>(Y409-Y$1883)^4</f>
        <v>1037703601.0699399</v>
      </c>
      <c r="AK409" s="27">
        <f t="shared" si="67"/>
        <v>106.11979166666667</v>
      </c>
      <c r="AL409" s="10">
        <f t="shared" si="68"/>
        <v>331.38020833333331</v>
      </c>
      <c r="AM409" s="10">
        <f t="shared" si="69"/>
        <v>259.765625</v>
      </c>
      <c r="AN409" s="28">
        <f t="shared" si="70"/>
        <v>302.734375</v>
      </c>
      <c r="AP409" s="56">
        <f t="shared" si="71"/>
        <v>0.78388998035363466</v>
      </c>
    </row>
    <row r="410" spans="1:42" ht="15" customHeight="1">
      <c r="A410" s="5" t="s">
        <v>23</v>
      </c>
      <c r="B410" s="5" t="s">
        <v>50</v>
      </c>
      <c r="C410" s="5" t="s">
        <v>63</v>
      </c>
      <c r="D410" s="6" t="s">
        <v>44</v>
      </c>
      <c r="E410" s="5" t="s">
        <v>825</v>
      </c>
      <c r="F410" s="5" t="s">
        <v>826</v>
      </c>
      <c r="G410" s="5">
        <v>2002</v>
      </c>
      <c r="H410" s="11">
        <v>8</v>
      </c>
      <c r="I410" s="11">
        <v>71</v>
      </c>
      <c r="J410" s="11">
        <v>136</v>
      </c>
      <c r="K410" s="11">
        <v>314</v>
      </c>
      <c r="O410" s="25" t="s">
        <v>23</v>
      </c>
      <c r="P410" s="5" t="s">
        <v>29</v>
      </c>
      <c r="Q410" s="5" t="s">
        <v>28</v>
      </c>
      <c r="R410" s="6" t="s">
        <v>44</v>
      </c>
      <c r="S410" s="5" t="s">
        <v>865</v>
      </c>
      <c r="T410" s="5" t="s">
        <v>866</v>
      </c>
      <c r="U410" s="5">
        <v>2002</v>
      </c>
      <c r="V410" s="11">
        <v>4</v>
      </c>
      <c r="W410" s="11">
        <v>74</v>
      </c>
      <c r="X410" s="11">
        <v>129</v>
      </c>
      <c r="Y410" s="26">
        <v>140</v>
      </c>
      <c r="Z410" s="10">
        <f t="shared" si="66"/>
        <v>347</v>
      </c>
      <c r="AA410" s="27">
        <f t="shared" si="62"/>
        <v>-105409.58265998808</v>
      </c>
      <c r="AB410" s="10">
        <f t="shared" si="63"/>
        <v>-3862151.7659871657</v>
      </c>
      <c r="AC410" s="10">
        <f t="shared" si="64"/>
        <v>-2511024.5115676918</v>
      </c>
      <c r="AD410" s="28">
        <f t="shared" si="65"/>
        <v>-3081482.1652721963</v>
      </c>
      <c r="AF410" s="27">
        <f>IF(V410 &lt;&gt; "-", (V410-V$1883)^4, "-")</f>
        <v>4979359.2233520132</v>
      </c>
      <c r="AG410" s="10">
        <f>(W410-W$1883)^4</f>
        <v>605953243.1875087</v>
      </c>
      <c r="AH410" s="10">
        <f>(X410-X$1883)^4</f>
        <v>341298675.4673636</v>
      </c>
      <c r="AI410" s="28">
        <f>(Y410-Y$1883)^4</f>
        <v>448414393.76257038</v>
      </c>
      <c r="AK410" s="27">
        <f t="shared" si="67"/>
        <v>11.527377521613833</v>
      </c>
      <c r="AL410" s="10">
        <f t="shared" si="68"/>
        <v>213.25648414985591</v>
      </c>
      <c r="AM410" s="10">
        <f t="shared" si="69"/>
        <v>371.75792507204613</v>
      </c>
      <c r="AN410" s="28">
        <f t="shared" si="70"/>
        <v>403.45821325648416</v>
      </c>
      <c r="AP410" s="56">
        <f t="shared" si="71"/>
        <v>1.7432432432432434</v>
      </c>
    </row>
    <row r="411" spans="1:42" ht="15" customHeight="1">
      <c r="A411" s="5" t="s">
        <v>23</v>
      </c>
      <c r="B411" s="5" t="s">
        <v>50</v>
      </c>
      <c r="C411" s="5" t="s">
        <v>63</v>
      </c>
      <c r="D411" s="6" t="s">
        <v>44</v>
      </c>
      <c r="E411" s="5" t="s">
        <v>827</v>
      </c>
      <c r="F411" s="5" t="s">
        <v>828</v>
      </c>
      <c r="G411" s="5">
        <v>2002</v>
      </c>
      <c r="H411" s="11">
        <v>1</v>
      </c>
      <c r="I411" s="11">
        <v>17</v>
      </c>
      <c r="J411" s="11">
        <v>32</v>
      </c>
      <c r="K411" s="11">
        <v>87</v>
      </c>
      <c r="O411" s="25" t="s">
        <v>23</v>
      </c>
      <c r="P411" s="5" t="s">
        <v>29</v>
      </c>
      <c r="Q411" s="5" t="s">
        <v>28</v>
      </c>
      <c r="R411" s="6" t="s">
        <v>44</v>
      </c>
      <c r="S411" s="5" t="s">
        <v>867</v>
      </c>
      <c r="T411" s="5" t="s">
        <v>868</v>
      </c>
      <c r="U411" s="5">
        <v>2002</v>
      </c>
      <c r="V411" s="11">
        <v>26</v>
      </c>
      <c r="W411" s="11">
        <v>108</v>
      </c>
      <c r="X411" s="11">
        <v>127</v>
      </c>
      <c r="Y411" s="26">
        <v>181</v>
      </c>
      <c r="Z411" s="10">
        <f t="shared" si="66"/>
        <v>442</v>
      </c>
      <c r="AA411" s="27">
        <f t="shared" si="62"/>
        <v>-16075.898957048272</v>
      </c>
      <c r="AB411" s="10">
        <f t="shared" si="63"/>
        <v>-1856116.4817275854</v>
      </c>
      <c r="AC411" s="10">
        <f t="shared" si="64"/>
        <v>-2623509.1764429552</v>
      </c>
      <c r="AD411" s="28">
        <f t="shared" si="65"/>
        <v>-1141790.7190449117</v>
      </c>
      <c r="AF411" s="27">
        <f>IF(V411 &lt;&gt; "-", (V411-V$1883)^4, "-")</f>
        <v>405726.79511103028</v>
      </c>
      <c r="AG411" s="10">
        <f>(W411-W$1883)^4</f>
        <v>228107887.6730386</v>
      </c>
      <c r="AH411" s="10">
        <f>(X411-X$1883)^4</f>
        <v>361834619.49797988</v>
      </c>
      <c r="AI411" s="28">
        <f>(Y411-Y$1883)^4</f>
        <v>119338894.77051415</v>
      </c>
      <c r="AK411" s="27">
        <f t="shared" si="67"/>
        <v>58.823529411764703</v>
      </c>
      <c r="AL411" s="10">
        <f t="shared" si="68"/>
        <v>244.34389140271492</v>
      </c>
      <c r="AM411" s="10">
        <f t="shared" si="69"/>
        <v>287.33031674208144</v>
      </c>
      <c r="AN411" s="28">
        <f t="shared" si="70"/>
        <v>409.50226244343889</v>
      </c>
      <c r="AP411" s="56">
        <f t="shared" si="71"/>
        <v>1.175925925925926</v>
      </c>
    </row>
    <row r="412" spans="1:42" ht="15" customHeight="1">
      <c r="A412" s="5" t="s">
        <v>23</v>
      </c>
      <c r="B412" s="5" t="s">
        <v>50</v>
      </c>
      <c r="C412" s="5" t="s">
        <v>63</v>
      </c>
      <c r="D412" s="6" t="s">
        <v>44</v>
      </c>
      <c r="E412" s="5" t="s">
        <v>830</v>
      </c>
      <c r="F412" s="5" t="s">
        <v>831</v>
      </c>
      <c r="G412" s="5">
        <v>2002</v>
      </c>
      <c r="H412" s="11">
        <v>28</v>
      </c>
      <c r="I412" s="11">
        <v>65</v>
      </c>
      <c r="J412" s="11">
        <v>60</v>
      </c>
      <c r="K412" s="11">
        <v>106</v>
      </c>
      <c r="O412" s="25" t="s">
        <v>23</v>
      </c>
      <c r="P412" s="5" t="s">
        <v>29</v>
      </c>
      <c r="Q412" s="5" t="s">
        <v>28</v>
      </c>
      <c r="R412" s="6" t="s">
        <v>44</v>
      </c>
      <c r="S412" s="5" t="s">
        <v>869</v>
      </c>
      <c r="T412" s="5" t="s">
        <v>870</v>
      </c>
      <c r="U412" s="5">
        <v>2002</v>
      </c>
      <c r="V412" s="11">
        <v>44</v>
      </c>
      <c r="W412" s="11">
        <v>250</v>
      </c>
      <c r="X412" s="11">
        <v>273</v>
      </c>
      <c r="Y412" s="26">
        <v>476</v>
      </c>
      <c r="Z412" s="10">
        <f t="shared" si="66"/>
        <v>1043</v>
      </c>
      <c r="AA412" s="27">
        <f t="shared" si="62"/>
        <v>-379.22085048323459</v>
      </c>
      <c r="AB412" s="10">
        <f t="shared" si="63"/>
        <v>6973.077547633412</v>
      </c>
      <c r="AC412" s="10">
        <f t="shared" si="64"/>
        <v>527.49665155964612</v>
      </c>
      <c r="AD412" s="28">
        <f t="shared" si="65"/>
        <v>6911217.5559926247</v>
      </c>
      <c r="AF412" s="27">
        <f>IF(V412 &lt;&gt; "-", (V412-V$1883)^4, "-")</f>
        <v>2744.8773519788951</v>
      </c>
      <c r="AG412" s="10">
        <f>(W412-W$1883)^4</f>
        <v>133218.9460231126</v>
      </c>
      <c r="AH412" s="10">
        <f>(X412-X$1883)^4</f>
        <v>4262.1259188536369</v>
      </c>
      <c r="AI412" s="28">
        <f>(Y412-Y$1883)^4</f>
        <v>1316455203.9035008</v>
      </c>
      <c r="AK412" s="27">
        <f t="shared" si="67"/>
        <v>42.186001917545539</v>
      </c>
      <c r="AL412" s="10">
        <f t="shared" si="68"/>
        <v>239.69319271332697</v>
      </c>
      <c r="AM412" s="10">
        <f t="shared" si="69"/>
        <v>261.74496644295306</v>
      </c>
      <c r="AN412" s="28">
        <f t="shared" si="70"/>
        <v>456.37583892617448</v>
      </c>
      <c r="AP412" s="56">
        <f t="shared" si="71"/>
        <v>1.0920000000000001</v>
      </c>
    </row>
    <row r="413" spans="1:42" ht="15" customHeight="1">
      <c r="A413" s="5" t="s">
        <v>23</v>
      </c>
      <c r="B413" s="5" t="s">
        <v>50</v>
      </c>
      <c r="C413" s="5" t="s">
        <v>63</v>
      </c>
      <c r="D413" s="6" t="s">
        <v>44</v>
      </c>
      <c r="E413" s="5" t="s">
        <v>832</v>
      </c>
      <c r="F413" s="5" t="s">
        <v>833</v>
      </c>
      <c r="G413" s="5">
        <v>2002</v>
      </c>
      <c r="H413" s="11">
        <v>40</v>
      </c>
      <c r="I413" s="11">
        <v>103</v>
      </c>
      <c r="J413" s="11">
        <v>111</v>
      </c>
      <c r="K413" s="11">
        <v>160</v>
      </c>
      <c r="O413" s="25" t="s">
        <v>23</v>
      </c>
      <c r="P413" s="5" t="s">
        <v>29</v>
      </c>
      <c r="Q413" s="5" t="s">
        <v>28</v>
      </c>
      <c r="R413" s="6" t="s">
        <v>44</v>
      </c>
      <c r="S413" s="5" t="s">
        <v>871</v>
      </c>
      <c r="T413" s="5" t="s">
        <v>872</v>
      </c>
      <c r="U413" s="5">
        <v>2002</v>
      </c>
      <c r="V413" s="11">
        <v>5</v>
      </c>
      <c r="W413" s="11">
        <v>82</v>
      </c>
      <c r="X413" s="11">
        <v>76</v>
      </c>
      <c r="Y413" s="26">
        <v>117</v>
      </c>
      <c r="Z413" s="10">
        <f t="shared" si="66"/>
        <v>280</v>
      </c>
      <c r="AA413" s="27">
        <f t="shared" si="62"/>
        <v>-98855.953908687909</v>
      </c>
      <c r="AB413" s="10">
        <f t="shared" si="63"/>
        <v>-3300976.8316335608</v>
      </c>
      <c r="AC413" s="10">
        <f t="shared" si="64"/>
        <v>-6742709.1336706178</v>
      </c>
      <c r="AD413" s="28">
        <f t="shared" si="65"/>
        <v>-4785717.9341371804</v>
      </c>
      <c r="AF413" s="27">
        <f>IF(V413 &lt;&gt; "-", (V413-V$1883)^4, "-")</f>
        <v>4570921.6266198922</v>
      </c>
      <c r="AG413" s="10">
        <f>(W413-W$1883)^4</f>
        <v>491499750.35530001</v>
      </c>
      <c r="AH413" s="10">
        <f>(X413-X$1883)^4</f>
        <v>1273833210.6381819</v>
      </c>
      <c r="AI413" s="28">
        <f>(Y413-Y$1883)^4</f>
        <v>806484696.48462307</v>
      </c>
      <c r="AK413" s="27">
        <f t="shared" si="67"/>
        <v>17.857142857142858</v>
      </c>
      <c r="AL413" s="10">
        <f t="shared" si="68"/>
        <v>292.85714285714289</v>
      </c>
      <c r="AM413" s="10">
        <f t="shared" si="69"/>
        <v>271.42857142857139</v>
      </c>
      <c r="AN413" s="28">
        <f t="shared" si="70"/>
        <v>417.85714285714289</v>
      </c>
      <c r="AP413" s="56">
        <f t="shared" si="71"/>
        <v>0.92682926829268264</v>
      </c>
    </row>
    <row r="414" spans="1:42" ht="15" customHeight="1">
      <c r="A414" s="5" t="s">
        <v>23</v>
      </c>
      <c r="B414" s="5" t="s">
        <v>50</v>
      </c>
      <c r="C414" s="5" t="s">
        <v>63</v>
      </c>
      <c r="D414" s="6" t="s">
        <v>44</v>
      </c>
      <c r="E414" s="5" t="s">
        <v>834</v>
      </c>
      <c r="F414" s="5" t="s">
        <v>835</v>
      </c>
      <c r="G414" s="5">
        <v>2002</v>
      </c>
      <c r="H414" s="11">
        <v>6</v>
      </c>
      <c r="I414" s="11">
        <v>13</v>
      </c>
      <c r="J414" s="11">
        <v>20</v>
      </c>
      <c r="K414" s="11">
        <v>69</v>
      </c>
      <c r="O414" s="25" t="s">
        <v>23</v>
      </c>
      <c r="P414" s="5" t="s">
        <v>29</v>
      </c>
      <c r="Q414" s="5" t="s">
        <v>28</v>
      </c>
      <c r="R414" s="6" t="s">
        <v>44</v>
      </c>
      <c r="S414" s="5" t="s">
        <v>873</v>
      </c>
      <c r="T414" s="5" t="s">
        <v>874</v>
      </c>
      <c r="U414" s="5">
        <v>2002</v>
      </c>
      <c r="V414" s="11">
        <v>7</v>
      </c>
      <c r="W414" s="11">
        <v>88</v>
      </c>
      <c r="X414" s="11">
        <v>212</v>
      </c>
      <c r="Y414" s="26">
        <v>366</v>
      </c>
      <c r="Z414" s="10">
        <f t="shared" si="66"/>
        <v>673</v>
      </c>
      <c r="AA414" s="27">
        <f t="shared" si="62"/>
        <v>-86574.984053174077</v>
      </c>
      <c r="AB414" s="10">
        <f t="shared" si="63"/>
        <v>-2917785.2323235972</v>
      </c>
      <c r="AC414" s="10">
        <f t="shared" si="64"/>
        <v>-148204.60608083857</v>
      </c>
      <c r="AD414" s="28">
        <f t="shared" si="65"/>
        <v>521289.63630559773</v>
      </c>
      <c r="AF414" s="27">
        <f>IF(V414 &lt;&gt; "-", (V414-V$1883)^4, "-")</f>
        <v>3829921.6860142983</v>
      </c>
      <c r="AG414" s="10">
        <f>(W414-W$1883)^4</f>
        <v>416937632.33316594</v>
      </c>
      <c r="AH414" s="10">
        <f>(X414-X$1883)^4</f>
        <v>7843000.9660761645</v>
      </c>
      <c r="AI414" s="28">
        <f>(Y414-Y$1883)^4</f>
        <v>41953878.983726278</v>
      </c>
      <c r="AK414" s="27">
        <f t="shared" si="67"/>
        <v>10.401188707280832</v>
      </c>
      <c r="AL414" s="10">
        <f t="shared" si="68"/>
        <v>130.75780089153048</v>
      </c>
      <c r="AM414" s="10">
        <f t="shared" si="69"/>
        <v>315.00742942050522</v>
      </c>
      <c r="AN414" s="28">
        <f t="shared" si="70"/>
        <v>543.83358098068345</v>
      </c>
      <c r="AP414" s="56">
        <f t="shared" si="71"/>
        <v>2.4090909090909087</v>
      </c>
    </row>
    <row r="415" spans="1:42" ht="15" customHeight="1">
      <c r="A415" s="5" t="s">
        <v>23</v>
      </c>
      <c r="B415" s="5" t="s">
        <v>50</v>
      </c>
      <c r="C415" s="5" t="s">
        <v>63</v>
      </c>
      <c r="D415" s="6" t="s">
        <v>44</v>
      </c>
      <c r="E415" s="5" t="s">
        <v>836</v>
      </c>
      <c r="F415" s="5" t="s">
        <v>837</v>
      </c>
      <c r="G415" s="5">
        <v>2002</v>
      </c>
      <c r="H415" s="11" t="s">
        <v>96</v>
      </c>
      <c r="I415" s="11">
        <v>6</v>
      </c>
      <c r="J415" s="11">
        <v>12</v>
      </c>
      <c r="K415" s="11">
        <v>21</v>
      </c>
      <c r="O415" s="25" t="s">
        <v>23</v>
      </c>
      <c r="P415" s="5" t="s">
        <v>29</v>
      </c>
      <c r="Q415" s="5" t="s">
        <v>28</v>
      </c>
      <c r="R415" s="6" t="s">
        <v>44</v>
      </c>
      <c r="S415" s="5" t="s">
        <v>875</v>
      </c>
      <c r="T415" s="5" t="s">
        <v>876</v>
      </c>
      <c r="U415" s="5">
        <v>2002</v>
      </c>
      <c r="V415" s="11">
        <v>33</v>
      </c>
      <c r="W415" s="11">
        <v>171</v>
      </c>
      <c r="X415" s="11">
        <v>225</v>
      </c>
      <c r="Y415" s="26">
        <v>361</v>
      </c>
      <c r="Z415" s="10">
        <f t="shared" si="66"/>
        <v>790</v>
      </c>
      <c r="AA415" s="27">
        <f t="shared" si="62"/>
        <v>-6066.610444662284</v>
      </c>
      <c r="AB415" s="10">
        <f t="shared" si="63"/>
        <v>-214870.60793884471</v>
      </c>
      <c r="AC415" s="10">
        <f t="shared" si="64"/>
        <v>-63617.193693743284</v>
      </c>
      <c r="AD415" s="28">
        <f t="shared" si="65"/>
        <v>430042.98555745144</v>
      </c>
      <c r="AF415" s="27">
        <f>IF(V415 &lt;&gt; "-", (V415-V$1883)^4, "-")</f>
        <v>110644.07048160309</v>
      </c>
      <c r="AG415" s="10">
        <f>(W415-W$1883)^4</f>
        <v>12869727.462992331</v>
      </c>
      <c r="AH415" s="10">
        <f>(X415-X$1883)^4</f>
        <v>2539604.0436573196</v>
      </c>
      <c r="AI415" s="28">
        <f>(Y415-Y$1883)^4</f>
        <v>32460047.999636158</v>
      </c>
      <c r="AK415" s="27">
        <f t="shared" si="67"/>
        <v>41.77215189873418</v>
      </c>
      <c r="AL415" s="10">
        <f t="shared" si="68"/>
        <v>216.45569620253164</v>
      </c>
      <c r="AM415" s="10">
        <f t="shared" si="69"/>
        <v>284.81012658227849</v>
      </c>
      <c r="AN415" s="28">
        <f t="shared" si="70"/>
        <v>456.96202531645571</v>
      </c>
      <c r="AP415" s="56">
        <f t="shared" si="71"/>
        <v>1.3157894736842106</v>
      </c>
    </row>
    <row r="416" spans="1:42" ht="15" customHeight="1">
      <c r="A416" s="5" t="s">
        <v>23</v>
      </c>
      <c r="B416" s="5" t="s">
        <v>50</v>
      </c>
      <c r="C416" s="5" t="s">
        <v>63</v>
      </c>
      <c r="D416" s="6" t="s">
        <v>44</v>
      </c>
      <c r="E416" s="5" t="s">
        <v>838</v>
      </c>
      <c r="F416" s="5" t="s">
        <v>839</v>
      </c>
      <c r="G416" s="5">
        <v>2002</v>
      </c>
      <c r="H416" s="11">
        <v>3</v>
      </c>
      <c r="I416" s="11">
        <v>26</v>
      </c>
      <c r="J416" s="11">
        <v>25</v>
      </c>
      <c r="K416" s="11">
        <v>66</v>
      </c>
      <c r="O416" s="25" t="s">
        <v>23</v>
      </c>
      <c r="P416" s="5" t="s">
        <v>29</v>
      </c>
      <c r="Q416" s="5" t="s">
        <v>28</v>
      </c>
      <c r="R416" s="6" t="s">
        <v>44</v>
      </c>
      <c r="S416" s="5" t="s">
        <v>877</v>
      </c>
      <c r="T416" s="5" t="s">
        <v>878</v>
      </c>
      <c r="U416" s="5">
        <v>2002</v>
      </c>
      <c r="V416" s="11">
        <v>11</v>
      </c>
      <c r="W416" s="11">
        <v>93</v>
      </c>
      <c r="X416" s="11">
        <v>150</v>
      </c>
      <c r="Y416" s="26">
        <v>174</v>
      </c>
      <c r="Z416" s="10">
        <f t="shared" si="66"/>
        <v>428</v>
      </c>
      <c r="AA416" s="27">
        <f t="shared" si="62"/>
        <v>-65150.194930492646</v>
      </c>
      <c r="AB416" s="10">
        <f t="shared" si="63"/>
        <v>-2622091.6148038441</v>
      </c>
      <c r="AC416" s="10">
        <f t="shared" si="64"/>
        <v>-1517706.739554195</v>
      </c>
      <c r="AD416" s="28">
        <f t="shared" si="65"/>
        <v>-1386906.9411749088</v>
      </c>
      <c r="AF416" s="27">
        <f>IF(V416 &lt;&gt; "-", (V416-V$1883)^4, "-")</f>
        <v>2621526.7440798022</v>
      </c>
      <c r="AG416" s="10">
        <f>(W416-W$1883)^4</f>
        <v>361573962.67285907</v>
      </c>
      <c r="AH416" s="10">
        <f>(X416-X$1883)^4</f>
        <v>174414993.81146038</v>
      </c>
      <c r="AI416" s="28">
        <f>(Y416-Y$1883)^4</f>
        <v>154666560.93717042</v>
      </c>
      <c r="AK416" s="27">
        <f t="shared" si="67"/>
        <v>25.700934579439252</v>
      </c>
      <c r="AL416" s="10">
        <f t="shared" si="68"/>
        <v>217.28971962616822</v>
      </c>
      <c r="AM416" s="10">
        <f t="shared" si="69"/>
        <v>350.46728971962614</v>
      </c>
      <c r="AN416" s="28">
        <f t="shared" si="70"/>
        <v>406.54205607476632</v>
      </c>
      <c r="AP416" s="56">
        <f t="shared" si="71"/>
        <v>1.6129032258064515</v>
      </c>
    </row>
    <row r="417" spans="1:42" ht="15" customHeight="1">
      <c r="A417" s="5" t="s">
        <v>23</v>
      </c>
      <c r="B417" s="5" t="s">
        <v>50</v>
      </c>
      <c r="C417" s="5" t="s">
        <v>63</v>
      </c>
      <c r="D417" s="6" t="s">
        <v>44</v>
      </c>
      <c r="E417" s="5" t="s">
        <v>840</v>
      </c>
      <c r="F417" s="5" t="s">
        <v>841</v>
      </c>
      <c r="G417" s="5">
        <v>2002</v>
      </c>
      <c r="H417" s="11">
        <v>3</v>
      </c>
      <c r="I417" s="11">
        <v>27</v>
      </c>
      <c r="J417" s="11">
        <v>47</v>
      </c>
      <c r="K417" s="11">
        <v>56</v>
      </c>
      <c r="O417" s="25" t="s">
        <v>23</v>
      </c>
      <c r="P417" s="5" t="s">
        <v>29</v>
      </c>
      <c r="Q417" s="5" t="s">
        <v>28</v>
      </c>
      <c r="R417" s="6" t="s">
        <v>44</v>
      </c>
      <c r="S417" s="5" t="s">
        <v>879</v>
      </c>
      <c r="T417" s="5" t="s">
        <v>880</v>
      </c>
      <c r="U417" s="5">
        <v>2002</v>
      </c>
      <c r="V417" s="11">
        <v>24</v>
      </c>
      <c r="W417" s="11">
        <v>165</v>
      </c>
      <c r="X417" s="11">
        <v>327</v>
      </c>
      <c r="Y417" s="26">
        <v>386</v>
      </c>
      <c r="Z417" s="10">
        <f t="shared" si="66"/>
        <v>902</v>
      </c>
      <c r="AA417" s="27">
        <f t="shared" si="62"/>
        <v>-20208.558616132483</v>
      </c>
      <c r="AB417" s="10">
        <f t="shared" si="63"/>
        <v>-286129.21856524737</v>
      </c>
      <c r="AC417" s="10">
        <f t="shared" si="64"/>
        <v>239250.72019353718</v>
      </c>
      <c r="AD417" s="28">
        <f t="shared" si="65"/>
        <v>1014497.646540389</v>
      </c>
      <c r="AF417" s="27">
        <f>IF(V417 &lt;&gt; "-", (V417-V$1883)^4, "-")</f>
        <v>550444.81416189857</v>
      </c>
      <c r="AG417" s="10">
        <f>(W417-W$1883)^4</f>
        <v>18854554.635689598</v>
      </c>
      <c r="AH417" s="10">
        <f>(X417-X$1883)^4</f>
        <v>14852663.380675323</v>
      </c>
      <c r="AI417" s="28">
        <f>(Y417-Y$1883)^4</f>
        <v>101937675.28698222</v>
      </c>
      <c r="AK417" s="27">
        <f t="shared" si="67"/>
        <v>26.607538802660756</v>
      </c>
      <c r="AL417" s="10">
        <f t="shared" si="68"/>
        <v>182.92682926829269</v>
      </c>
      <c r="AM417" s="10">
        <f t="shared" si="69"/>
        <v>362.5277161862528</v>
      </c>
      <c r="AN417" s="28">
        <f t="shared" si="70"/>
        <v>427.93791574279379</v>
      </c>
      <c r="AP417" s="56">
        <f t="shared" si="71"/>
        <v>1.9818181818181819</v>
      </c>
    </row>
    <row r="418" spans="1:42" ht="15" customHeight="1">
      <c r="A418" s="5" t="s">
        <v>23</v>
      </c>
      <c r="B418" s="5" t="s">
        <v>50</v>
      </c>
      <c r="C418" s="5" t="s">
        <v>63</v>
      </c>
      <c r="D418" s="6" t="s">
        <v>44</v>
      </c>
      <c r="E418" s="5" t="s">
        <v>842</v>
      </c>
      <c r="F418" s="5" t="s">
        <v>843</v>
      </c>
      <c r="G418" s="5">
        <v>2002</v>
      </c>
      <c r="H418" s="11">
        <v>2</v>
      </c>
      <c r="I418" s="11">
        <v>12</v>
      </c>
      <c r="J418" s="11">
        <v>18</v>
      </c>
      <c r="K418" s="11">
        <v>52</v>
      </c>
      <c r="O418" s="25" t="s">
        <v>23</v>
      </c>
      <c r="P418" s="5" t="s">
        <v>29</v>
      </c>
      <c r="Q418" s="5" t="s">
        <v>28</v>
      </c>
      <c r="R418" s="6" t="s">
        <v>44</v>
      </c>
      <c r="S418" s="5" t="s">
        <v>881</v>
      </c>
      <c r="T418" s="5" t="s">
        <v>882</v>
      </c>
      <c r="U418" s="5">
        <v>2002</v>
      </c>
      <c r="V418" s="11">
        <v>47</v>
      </c>
      <c r="W418" s="11">
        <v>345</v>
      </c>
      <c r="X418" s="11">
        <v>644</v>
      </c>
      <c r="Y418" s="26">
        <v>698</v>
      </c>
      <c r="Z418" s="10">
        <f t="shared" si="66"/>
        <v>1734</v>
      </c>
      <c r="AA418" s="27">
        <f t="shared" si="62"/>
        <v>-76.128127131145391</v>
      </c>
      <c r="AB418" s="10">
        <f t="shared" si="63"/>
        <v>1485631.9862016016</v>
      </c>
      <c r="AC418" s="10">
        <f t="shared" si="64"/>
        <v>54474381.684788235</v>
      </c>
      <c r="AD418" s="28">
        <f t="shared" si="65"/>
        <v>70179723.101756424</v>
      </c>
      <c r="AF418" s="27">
        <f>IF(V418 &lt;&gt; "-", (V418-V$1883)^4, "-")</f>
        <v>322.64642755225844</v>
      </c>
      <c r="AG418" s="10">
        <f>(W418-W$1883)^4</f>
        <v>169517675.4844608</v>
      </c>
      <c r="AH418" s="10">
        <f>(X418-X$1883)^4</f>
        <v>20650143752.738106</v>
      </c>
      <c r="AI418" s="28">
        <f>(Y418-Y$1883)^4</f>
        <v>28947798024.924717</v>
      </c>
      <c r="AK418" s="27">
        <f t="shared" si="67"/>
        <v>27.104959630911189</v>
      </c>
      <c r="AL418" s="10">
        <f t="shared" si="68"/>
        <v>198.96193771626298</v>
      </c>
      <c r="AM418" s="10">
        <f t="shared" si="69"/>
        <v>371.39561707035756</v>
      </c>
      <c r="AN418" s="28">
        <f t="shared" si="70"/>
        <v>402.53748558246826</v>
      </c>
      <c r="AP418" s="56">
        <f t="shared" si="71"/>
        <v>1.8666666666666667</v>
      </c>
    </row>
    <row r="419" spans="1:42" ht="15" customHeight="1">
      <c r="A419" s="5" t="s">
        <v>23</v>
      </c>
      <c r="B419" s="5" t="s">
        <v>50</v>
      </c>
      <c r="C419" s="5" t="s">
        <v>63</v>
      </c>
      <c r="D419" s="6" t="s">
        <v>44</v>
      </c>
      <c r="E419" s="5" t="s">
        <v>844</v>
      </c>
      <c r="F419" s="5" t="s">
        <v>845</v>
      </c>
      <c r="G419" s="5">
        <v>2002</v>
      </c>
      <c r="H419" s="11">
        <v>2</v>
      </c>
      <c r="I419" s="11">
        <v>10</v>
      </c>
      <c r="J419" s="11">
        <v>29</v>
      </c>
      <c r="K419" s="11">
        <v>45</v>
      </c>
      <c r="O419" s="25" t="s">
        <v>23</v>
      </c>
      <c r="P419" s="5" t="s">
        <v>29</v>
      </c>
      <c r="Q419" s="5" t="s">
        <v>28</v>
      </c>
      <c r="R419" s="6" t="s">
        <v>44</v>
      </c>
      <c r="S419" s="5" t="s">
        <v>883</v>
      </c>
      <c r="T419" s="5" t="s">
        <v>884</v>
      </c>
      <c r="U419" s="5">
        <v>2002</v>
      </c>
      <c r="V419" s="11">
        <v>62</v>
      </c>
      <c r="W419" s="11">
        <v>277</v>
      </c>
      <c r="X419" s="11">
        <v>327</v>
      </c>
      <c r="Y419" s="26">
        <v>332</v>
      </c>
      <c r="Z419" s="10">
        <f t="shared" si="66"/>
        <v>998</v>
      </c>
      <c r="AA419" s="27">
        <f t="shared" si="62"/>
        <v>1246.3913707346571</v>
      </c>
      <c r="AB419" s="10">
        <f t="shared" si="63"/>
        <v>98002.507453670332</v>
      </c>
      <c r="AC419" s="10">
        <f t="shared" si="64"/>
        <v>239250.72019353718</v>
      </c>
      <c r="AD419" s="28">
        <f t="shared" si="65"/>
        <v>100421.02629983229</v>
      </c>
      <c r="AF419" s="27">
        <f>IF(V419 &lt;&gt; "-", (V419-V$1883)^4, "-")</f>
        <v>13413.411393112976</v>
      </c>
      <c r="AG419" s="10">
        <f>(W419-W$1883)^4</f>
        <v>4518381.7062799474</v>
      </c>
      <c r="AH419" s="10">
        <f>(X419-X$1883)^4</f>
        <v>14852663.380675323</v>
      </c>
      <c r="AI419" s="28">
        <f>(Y419-Y$1883)^4</f>
        <v>4667663.5135539109</v>
      </c>
      <c r="AK419" s="27">
        <f t="shared" si="67"/>
        <v>62.124248496993985</v>
      </c>
      <c r="AL419" s="10">
        <f t="shared" si="68"/>
        <v>277.55511022044089</v>
      </c>
      <c r="AM419" s="10">
        <f t="shared" si="69"/>
        <v>327.65531062124251</v>
      </c>
      <c r="AN419" s="28">
        <f t="shared" si="70"/>
        <v>332.66533066132263</v>
      </c>
      <c r="AP419" s="56">
        <f t="shared" si="71"/>
        <v>1.180505415162455</v>
      </c>
    </row>
    <row r="420" spans="1:42" ht="15" customHeight="1">
      <c r="A420" s="5" t="s">
        <v>23</v>
      </c>
      <c r="B420" s="5" t="s">
        <v>50</v>
      </c>
      <c r="C420" s="5" t="s">
        <v>63</v>
      </c>
      <c r="D420" s="6" t="s">
        <v>44</v>
      </c>
      <c r="E420" s="5" t="s">
        <v>846</v>
      </c>
      <c r="F420" s="5" t="s">
        <v>847</v>
      </c>
      <c r="G420" s="5">
        <v>2002</v>
      </c>
      <c r="H420" s="11">
        <v>4</v>
      </c>
      <c r="I420" s="11">
        <v>2</v>
      </c>
      <c r="J420" s="11">
        <v>3</v>
      </c>
      <c r="K420" s="11">
        <v>11</v>
      </c>
      <c r="O420" s="25" t="s">
        <v>23</v>
      </c>
      <c r="P420" s="5" t="s">
        <v>29</v>
      </c>
      <c r="Q420" s="5" t="s">
        <v>28</v>
      </c>
      <c r="R420" s="6" t="s">
        <v>44</v>
      </c>
      <c r="S420" s="5" t="s">
        <v>885</v>
      </c>
      <c r="T420" s="5" t="s">
        <v>886</v>
      </c>
      <c r="U420" s="5">
        <v>2002</v>
      </c>
      <c r="V420" s="11">
        <v>25</v>
      </c>
      <c r="W420" s="11">
        <v>128</v>
      </c>
      <c r="X420" s="11">
        <v>186</v>
      </c>
      <c r="Y420" s="26">
        <v>164</v>
      </c>
      <c r="Z420" s="10">
        <f t="shared" si="66"/>
        <v>503</v>
      </c>
      <c r="AA420" s="27">
        <f t="shared" si="62"/>
        <v>-18063.514178742618</v>
      </c>
      <c r="AB420" s="10">
        <f t="shared" si="63"/>
        <v>-1089396.3164195751</v>
      </c>
      <c r="AC420" s="10">
        <f t="shared" si="64"/>
        <v>-491544.34204599482</v>
      </c>
      <c r="AD420" s="28">
        <f t="shared" si="65"/>
        <v>-1794457.6943268403</v>
      </c>
      <c r="AF420" s="27">
        <f>IF(V420 &lt;&gt; "-", (V420-V$1883)^4, "-")</f>
        <v>473954.14497738023</v>
      </c>
      <c r="AG420" s="10">
        <f>(W420-W$1883)^4</f>
        <v>112093699.64907221</v>
      </c>
      <c r="AH420" s="10">
        <f>(X420-X$1883)^4</f>
        <v>38792723.294909224</v>
      </c>
      <c r="AI420" s="28">
        <f>(Y420-Y$1883)^4</f>
        <v>218060815.52352834</v>
      </c>
      <c r="AK420" s="27">
        <f t="shared" si="67"/>
        <v>49.70178926441352</v>
      </c>
      <c r="AL420" s="10">
        <f t="shared" si="68"/>
        <v>254.4731610337972</v>
      </c>
      <c r="AM420" s="10">
        <f t="shared" si="69"/>
        <v>369.78131212723656</v>
      </c>
      <c r="AN420" s="28">
        <f t="shared" si="70"/>
        <v>326.04373757455267</v>
      </c>
      <c r="AP420" s="56">
        <f t="shared" si="71"/>
        <v>1.453125</v>
      </c>
    </row>
    <row r="421" spans="1:42" ht="15" customHeight="1">
      <c r="A421" s="5" t="s">
        <v>23</v>
      </c>
      <c r="B421" s="5" t="s">
        <v>50</v>
      </c>
      <c r="C421" s="5" t="s">
        <v>63</v>
      </c>
      <c r="D421" s="6" t="s">
        <v>44</v>
      </c>
      <c r="E421" s="5" t="s">
        <v>848</v>
      </c>
      <c r="F421" s="5" t="s">
        <v>849</v>
      </c>
      <c r="G421" s="5">
        <v>2002</v>
      </c>
      <c r="H421" s="11" t="s">
        <v>96</v>
      </c>
      <c r="I421" s="11">
        <v>8</v>
      </c>
      <c r="J421" s="11">
        <v>18</v>
      </c>
      <c r="K421" s="11">
        <v>48</v>
      </c>
      <c r="O421" s="25" t="s">
        <v>23</v>
      </c>
      <c r="P421" s="5" t="s">
        <v>29</v>
      </c>
      <c r="Q421" s="5" t="s">
        <v>34</v>
      </c>
      <c r="R421" s="6" t="s">
        <v>44</v>
      </c>
      <c r="S421" s="5" t="s">
        <v>887</v>
      </c>
      <c r="T421" s="5" t="s">
        <v>888</v>
      </c>
      <c r="U421" s="5">
        <v>2002</v>
      </c>
      <c r="V421" s="11">
        <v>8</v>
      </c>
      <c r="W421" s="11">
        <v>39</v>
      </c>
      <c r="X421" s="11">
        <v>90</v>
      </c>
      <c r="Y421" s="26">
        <v>132</v>
      </c>
      <c r="Z421" s="10">
        <f t="shared" si="66"/>
        <v>269</v>
      </c>
      <c r="AA421" s="27">
        <f t="shared" si="62"/>
        <v>-80835.642948960449</v>
      </c>
      <c r="AB421" s="10">
        <f t="shared" si="63"/>
        <v>-7066309.1298572375</v>
      </c>
      <c r="AC421" s="10">
        <f t="shared" si="64"/>
        <v>-5352036.5425609211</v>
      </c>
      <c r="AD421" s="28">
        <f t="shared" si="65"/>
        <v>-3618152.9617459723</v>
      </c>
      <c r="AF421" s="27">
        <f>IF(V421 &lt;&gt; "-", (V421-V$1883)^4, "-")</f>
        <v>3495187.9084152617</v>
      </c>
      <c r="AG421" s="10">
        <f>(W421-W$1883)^4</f>
        <v>1355991113.7347641</v>
      </c>
      <c r="AH421" s="10">
        <f>(X421-X$1883)^4</f>
        <v>936178709.1529479</v>
      </c>
      <c r="AI421" s="28">
        <f>(Y421-Y$1883)^4</f>
        <v>555455448.27553844</v>
      </c>
      <c r="AK421" s="27">
        <f t="shared" si="67"/>
        <v>29.739776951672862</v>
      </c>
      <c r="AL421" s="10">
        <f t="shared" si="68"/>
        <v>144.98141263940519</v>
      </c>
      <c r="AM421" s="10">
        <f t="shared" si="69"/>
        <v>334.57249070631974</v>
      </c>
      <c r="AN421" s="28">
        <f t="shared" si="70"/>
        <v>490.70631970260223</v>
      </c>
      <c r="AP421" s="56">
        <f t="shared" si="71"/>
        <v>2.3076923076923079</v>
      </c>
    </row>
    <row r="422" spans="1:42" ht="15" customHeight="1">
      <c r="A422" s="5" t="s">
        <v>23</v>
      </c>
      <c r="B422" s="5" t="s">
        <v>50</v>
      </c>
      <c r="C422" s="5" t="s">
        <v>63</v>
      </c>
      <c r="D422" s="6" t="s">
        <v>44</v>
      </c>
      <c r="E422" s="5" t="s">
        <v>850</v>
      </c>
      <c r="F422" s="5" t="s">
        <v>851</v>
      </c>
      <c r="G422" s="5">
        <v>2002</v>
      </c>
      <c r="H422" s="11">
        <v>3</v>
      </c>
      <c r="I422" s="11">
        <v>49</v>
      </c>
      <c r="J422" s="11">
        <v>53</v>
      </c>
      <c r="K422" s="11">
        <v>191</v>
      </c>
      <c r="O422" s="25" t="s">
        <v>23</v>
      </c>
      <c r="P422" s="5" t="s">
        <v>29</v>
      </c>
      <c r="Q422" s="5" t="s">
        <v>34</v>
      </c>
      <c r="R422" s="6" t="s">
        <v>44</v>
      </c>
      <c r="S422" s="5" t="s">
        <v>889</v>
      </c>
      <c r="T422" s="5" t="s">
        <v>890</v>
      </c>
      <c r="U422" s="5">
        <v>2002</v>
      </c>
      <c r="V422" s="11">
        <v>35</v>
      </c>
      <c r="W422" s="11">
        <v>212</v>
      </c>
      <c r="X422" s="11">
        <v>349</v>
      </c>
      <c r="Y422" s="26">
        <v>294</v>
      </c>
      <c r="Z422" s="10">
        <f t="shared" si="66"/>
        <v>890</v>
      </c>
      <c r="AA422" s="27">
        <f t="shared" si="62"/>
        <v>-4281.6766680973597</v>
      </c>
      <c r="AB422" s="10">
        <f t="shared" si="63"/>
        <v>-6746.1734708986542</v>
      </c>
      <c r="AC422" s="10">
        <f t="shared" si="64"/>
        <v>594397.1626138112</v>
      </c>
      <c r="AD422" s="28">
        <f t="shared" si="65"/>
        <v>610.00260509159591</v>
      </c>
      <c r="AF422" s="27">
        <f>IF(V422 &lt;&gt; "-", (V422-V$1883)^4, "-")</f>
        <v>69526.733272419238</v>
      </c>
      <c r="AG422" s="10">
        <f>(W422-W$1883)^4</f>
        <v>127470.59292195654</v>
      </c>
      <c r="AH422" s="10">
        <f>(X422-X$1883)^4</f>
        <v>49976860.442713708</v>
      </c>
      <c r="AI422" s="28">
        <f>(Y422-Y$1883)^4</f>
        <v>5173.3943721177557</v>
      </c>
      <c r="AK422" s="27">
        <f t="shared" si="67"/>
        <v>39.325842696629209</v>
      </c>
      <c r="AL422" s="10">
        <f t="shared" si="68"/>
        <v>238.20224719101125</v>
      </c>
      <c r="AM422" s="10">
        <f t="shared" si="69"/>
        <v>392.13483146067421</v>
      </c>
      <c r="AN422" s="28">
        <f t="shared" si="70"/>
        <v>330.33707865168537</v>
      </c>
      <c r="AP422" s="56">
        <f t="shared" si="71"/>
        <v>1.6462264150943398</v>
      </c>
    </row>
    <row r="423" spans="1:42" ht="15" customHeight="1">
      <c r="A423" s="5" t="s">
        <v>23</v>
      </c>
      <c r="B423" s="5" t="s">
        <v>50</v>
      </c>
      <c r="C423" s="5" t="s">
        <v>63</v>
      </c>
      <c r="D423" s="6" t="s">
        <v>44</v>
      </c>
      <c r="E423" s="5" t="s">
        <v>852</v>
      </c>
      <c r="F423" s="5" t="s">
        <v>853</v>
      </c>
      <c r="G423" s="5">
        <v>2002</v>
      </c>
      <c r="H423" s="11" t="s">
        <v>96</v>
      </c>
      <c r="I423" s="11">
        <v>7</v>
      </c>
      <c r="J423" s="11">
        <v>36</v>
      </c>
      <c r="K423" s="11">
        <v>88</v>
      </c>
      <c r="O423" s="25" t="s">
        <v>23</v>
      </c>
      <c r="P423" s="5" t="s">
        <v>29</v>
      </c>
      <c r="Q423" s="5" t="s">
        <v>34</v>
      </c>
      <c r="R423" s="6" t="s">
        <v>44</v>
      </c>
      <c r="S423" s="5" t="s">
        <v>891</v>
      </c>
      <c r="T423" s="5" t="s">
        <v>892</v>
      </c>
      <c r="U423" s="5">
        <v>2002</v>
      </c>
      <c r="V423" s="11">
        <v>1</v>
      </c>
      <c r="W423" s="11">
        <v>20</v>
      </c>
      <c r="X423" s="11">
        <v>57</v>
      </c>
      <c r="Y423" s="26">
        <v>64</v>
      </c>
      <c r="Z423" s="10">
        <f t="shared" si="66"/>
        <v>142</v>
      </c>
      <c r="AA423" s="27">
        <f t="shared" si="62"/>
        <v>-126795.04420806172</v>
      </c>
      <c r="AB423" s="10">
        <f t="shared" si="63"/>
        <v>-9379946.4023042805</v>
      </c>
      <c r="AC423" s="10">
        <f t="shared" si="64"/>
        <v>-8988544.1950085796</v>
      </c>
      <c r="AD423" s="28">
        <f t="shared" si="65"/>
        <v>-10870094.266517628</v>
      </c>
      <c r="AF423" s="27">
        <f>IF(V423 &lt;&gt; "-", (V423-V$1883)^4, "-")</f>
        <v>6369955.1216190513</v>
      </c>
      <c r="AG423" s="10">
        <f>(W423-W$1883)^4</f>
        <v>1978186084.0014935</v>
      </c>
      <c r="AH423" s="10">
        <f>(X423-X$1883)^4</f>
        <v>1868898910.3450465</v>
      </c>
      <c r="AI423" s="28">
        <f>(Y423-Y$1883)^4</f>
        <v>2407933084.0153627</v>
      </c>
      <c r="AK423" s="27">
        <f t="shared" si="67"/>
        <v>7.042253521126761</v>
      </c>
      <c r="AL423" s="10">
        <f t="shared" si="68"/>
        <v>140.84507042253523</v>
      </c>
      <c r="AM423" s="10">
        <f t="shared" si="69"/>
        <v>401.40845070422534</v>
      </c>
      <c r="AN423" s="28">
        <f t="shared" si="70"/>
        <v>450.7042253521127</v>
      </c>
      <c r="AP423" s="56">
        <f t="shared" si="71"/>
        <v>2.8499999999999996</v>
      </c>
    </row>
    <row r="424" spans="1:42" ht="15" customHeight="1">
      <c r="A424" s="5" t="s">
        <v>23</v>
      </c>
      <c r="B424" s="5" t="s">
        <v>50</v>
      </c>
      <c r="C424" s="5" t="s">
        <v>63</v>
      </c>
      <c r="D424" s="6" t="s">
        <v>44</v>
      </c>
      <c r="E424" s="5" t="s">
        <v>854</v>
      </c>
      <c r="F424" s="5" t="s">
        <v>855</v>
      </c>
      <c r="G424" s="5">
        <v>2002</v>
      </c>
      <c r="H424" s="11">
        <v>16</v>
      </c>
      <c r="I424" s="11">
        <v>47</v>
      </c>
      <c r="J424" s="11">
        <v>84</v>
      </c>
      <c r="K424" s="11">
        <v>169</v>
      </c>
      <c r="O424" s="25" t="s">
        <v>23</v>
      </c>
      <c r="P424" s="5" t="s">
        <v>29</v>
      </c>
      <c r="Q424" s="5" t="s">
        <v>34</v>
      </c>
      <c r="R424" s="6" t="s">
        <v>44</v>
      </c>
      <c r="S424" s="5" t="s">
        <v>893</v>
      </c>
      <c r="T424" s="5" t="s">
        <v>894</v>
      </c>
      <c r="U424" s="5">
        <v>2002</v>
      </c>
      <c r="V424" s="11">
        <v>3</v>
      </c>
      <c r="W424" s="11">
        <v>49</v>
      </c>
      <c r="X424" s="11">
        <v>136</v>
      </c>
      <c r="Y424" s="26">
        <v>148</v>
      </c>
      <c r="Z424" s="10">
        <f t="shared" si="66"/>
        <v>336</v>
      </c>
      <c r="AA424" s="27">
        <f t="shared" si="62"/>
        <v>-112246.64062698378</v>
      </c>
      <c r="AB424" s="10">
        <f t="shared" si="63"/>
        <v>-6018164.1644204315</v>
      </c>
      <c r="AC424" s="10">
        <f t="shared" si="64"/>
        <v>-2142702.0813534153</v>
      </c>
      <c r="AD424" s="28">
        <f t="shared" si="65"/>
        <v>-2600690.6885444154</v>
      </c>
      <c r="AF424" s="27">
        <f>IF(V424 &lt;&gt; "-", (V424-V$1883)^4, "-")</f>
        <v>5414576.1935207229</v>
      </c>
      <c r="AG424" s="10">
        <f>(W424-W$1883)^4</f>
        <v>1094675438.336951</v>
      </c>
      <c r="AH424" s="10">
        <f>(X424-X$1883)^4</f>
        <v>276237343.34762424</v>
      </c>
      <c r="AI424" s="28">
        <f>(Y424-Y$1883)^4</f>
        <v>357644543.6208272</v>
      </c>
      <c r="AK424" s="27">
        <f t="shared" si="67"/>
        <v>8.9285714285714288</v>
      </c>
      <c r="AL424" s="10">
        <f t="shared" si="68"/>
        <v>145.83333333333334</v>
      </c>
      <c r="AM424" s="10">
        <f t="shared" si="69"/>
        <v>404.76190476190476</v>
      </c>
      <c r="AN424" s="28">
        <f t="shared" si="70"/>
        <v>440.47619047619048</v>
      </c>
      <c r="AP424" s="56">
        <f t="shared" si="71"/>
        <v>2.7755102040816326</v>
      </c>
    </row>
    <row r="425" spans="1:42" ht="15" customHeight="1">
      <c r="A425" s="5" t="s">
        <v>23</v>
      </c>
      <c r="B425" s="5" t="s">
        <v>50</v>
      </c>
      <c r="C425" s="5" t="s">
        <v>63</v>
      </c>
      <c r="D425" s="6" t="s">
        <v>44</v>
      </c>
      <c r="E425" s="5" t="s">
        <v>856</v>
      </c>
      <c r="F425" s="5" t="s">
        <v>857</v>
      </c>
      <c r="G425" s="5">
        <v>2002</v>
      </c>
      <c r="H425" s="11">
        <v>37</v>
      </c>
      <c r="I425" s="11">
        <v>244</v>
      </c>
      <c r="J425" s="11">
        <v>237</v>
      </c>
      <c r="K425" s="11">
        <v>298</v>
      </c>
      <c r="O425" s="25" t="s">
        <v>23</v>
      </c>
      <c r="P425" s="5" t="s">
        <v>29</v>
      </c>
      <c r="Q425" s="5" t="s">
        <v>34</v>
      </c>
      <c r="R425" s="6" t="s">
        <v>44</v>
      </c>
      <c r="S425" s="5" t="s">
        <v>895</v>
      </c>
      <c r="T425" s="5" t="s">
        <v>896</v>
      </c>
      <c r="U425" s="5">
        <v>2002</v>
      </c>
      <c r="V425" s="11">
        <v>6</v>
      </c>
      <c r="W425" s="11">
        <v>49</v>
      </c>
      <c r="X425" s="11">
        <v>93</v>
      </c>
      <c r="Y425" s="26">
        <v>89</v>
      </c>
      <c r="Z425" s="10">
        <f t="shared" si="66"/>
        <v>237</v>
      </c>
      <c r="AA425" s="27">
        <f t="shared" si="62"/>
        <v>-92579.75437308324</v>
      </c>
      <c r="AB425" s="10">
        <f t="shared" si="63"/>
        <v>-6018164.1644204315</v>
      </c>
      <c r="AC425" s="10">
        <f t="shared" si="64"/>
        <v>-5081359.0466771973</v>
      </c>
      <c r="AD425" s="28">
        <f t="shared" si="65"/>
        <v>-7589515.4006282035</v>
      </c>
      <c r="AF425" s="27">
        <f>IF(V425 &lt;&gt; "-", (V425-V$1883)^4, "-")</f>
        <v>4188141.6864615814</v>
      </c>
      <c r="AG425" s="10">
        <f>(W425-W$1883)^4</f>
        <v>1094675438.336951</v>
      </c>
      <c r="AH425" s="10">
        <f>(X425-X$1883)^4</f>
        <v>873587700.30233312</v>
      </c>
      <c r="AI425" s="28">
        <f>(Y425-Y$1883)^4</f>
        <v>1491484446.3405254</v>
      </c>
      <c r="AK425" s="27">
        <f t="shared" si="67"/>
        <v>25.316455696202532</v>
      </c>
      <c r="AL425" s="10">
        <f t="shared" si="68"/>
        <v>206.75105485232066</v>
      </c>
      <c r="AM425" s="10">
        <f t="shared" si="69"/>
        <v>392.40506329113924</v>
      </c>
      <c r="AN425" s="28">
        <f t="shared" si="70"/>
        <v>375.5274261603376</v>
      </c>
      <c r="AP425" s="56">
        <f t="shared" si="71"/>
        <v>1.8979591836734695</v>
      </c>
    </row>
    <row r="426" spans="1:42" ht="15" customHeight="1">
      <c r="A426" s="5" t="s">
        <v>23</v>
      </c>
      <c r="B426" s="5" t="s">
        <v>50</v>
      </c>
      <c r="C426" s="5" t="s">
        <v>63</v>
      </c>
      <c r="D426" s="6" t="s">
        <v>44</v>
      </c>
      <c r="E426" s="5" t="s">
        <v>859</v>
      </c>
      <c r="F426" s="5" t="s">
        <v>860</v>
      </c>
      <c r="G426" s="5">
        <v>2002</v>
      </c>
      <c r="H426" s="11">
        <v>37</v>
      </c>
      <c r="I426" s="11">
        <v>220</v>
      </c>
      <c r="J426" s="11">
        <v>127</v>
      </c>
      <c r="K426" s="11">
        <v>143</v>
      </c>
      <c r="O426" s="25" t="s">
        <v>23</v>
      </c>
      <c r="P426" s="5" t="s">
        <v>29</v>
      </c>
      <c r="Q426" s="5" t="s">
        <v>34</v>
      </c>
      <c r="R426" s="6" t="s">
        <v>44</v>
      </c>
      <c r="S426" s="5" t="s">
        <v>897</v>
      </c>
      <c r="T426" s="5" t="s">
        <v>898</v>
      </c>
      <c r="U426" s="5">
        <v>2002</v>
      </c>
      <c r="V426" s="11">
        <v>20</v>
      </c>
      <c r="W426" s="11">
        <v>100</v>
      </c>
      <c r="X426" s="11">
        <v>156</v>
      </c>
      <c r="Y426" s="26">
        <v>148</v>
      </c>
      <c r="Z426" s="10">
        <f t="shared" si="66"/>
        <v>424</v>
      </c>
      <c r="AA426" s="27">
        <f t="shared" si="62"/>
        <v>-30483.028522647091</v>
      </c>
      <c r="AB426" s="10">
        <f t="shared" si="63"/>
        <v>-2242702.1517314301</v>
      </c>
      <c r="AC426" s="10">
        <f t="shared" si="64"/>
        <v>-1292182.82516242</v>
      </c>
      <c r="AD426" s="28">
        <f t="shared" si="65"/>
        <v>-2600690.6885444154</v>
      </c>
      <c r="AF426" s="27">
        <f>IF(V426 &lt;&gt; "-", (V426-V$1883)^4, "-")</f>
        <v>952235.0213372974</v>
      </c>
      <c r="AG426" s="10">
        <f>(W426-W$1883)^4</f>
        <v>293559045.07866001</v>
      </c>
      <c r="AH426" s="10">
        <f>(X426-X$1883)^4</f>
        <v>140744668.51337329</v>
      </c>
      <c r="AI426" s="28">
        <f>(Y426-Y$1883)^4</f>
        <v>357644543.6208272</v>
      </c>
      <c r="AK426" s="27">
        <f t="shared" si="67"/>
        <v>47.169811320754718</v>
      </c>
      <c r="AL426" s="10">
        <f t="shared" si="68"/>
        <v>235.84905660377359</v>
      </c>
      <c r="AM426" s="10">
        <f t="shared" si="69"/>
        <v>367.92452830188677</v>
      </c>
      <c r="AN426" s="28">
        <f t="shared" si="70"/>
        <v>349.05660377358487</v>
      </c>
      <c r="AP426" s="56">
        <f t="shared" si="71"/>
        <v>1.5599999999999998</v>
      </c>
    </row>
    <row r="427" spans="1:42" ht="15" customHeight="1">
      <c r="A427" s="5" t="s">
        <v>23</v>
      </c>
      <c r="B427" s="5" t="s">
        <v>50</v>
      </c>
      <c r="C427" s="5" t="s">
        <v>63</v>
      </c>
      <c r="D427" s="6" t="s">
        <v>44</v>
      </c>
      <c r="E427" s="5" t="s">
        <v>861</v>
      </c>
      <c r="F427" s="5" t="s">
        <v>862</v>
      </c>
      <c r="G427" s="5">
        <v>2002</v>
      </c>
      <c r="H427" s="11">
        <v>4</v>
      </c>
      <c r="I427" s="11">
        <v>28</v>
      </c>
      <c r="J427" s="11">
        <v>34</v>
      </c>
      <c r="K427" s="11">
        <v>83</v>
      </c>
      <c r="O427" s="25" t="s">
        <v>23</v>
      </c>
      <c r="P427" s="5" t="s">
        <v>29</v>
      </c>
      <c r="Q427" s="5" t="s">
        <v>34</v>
      </c>
      <c r="R427" s="6" t="s">
        <v>44</v>
      </c>
      <c r="S427" s="5" t="s">
        <v>899</v>
      </c>
      <c r="T427" s="5" t="s">
        <v>900</v>
      </c>
      <c r="U427" s="5">
        <v>2002</v>
      </c>
      <c r="V427" s="11">
        <v>9</v>
      </c>
      <c r="W427" s="11">
        <v>89</v>
      </c>
      <c r="X427" s="11">
        <v>23</v>
      </c>
      <c r="Y427" s="26">
        <v>134</v>
      </c>
      <c r="Z427" s="10">
        <f t="shared" si="66"/>
        <v>255</v>
      </c>
      <c r="AA427" s="27">
        <f t="shared" si="62"/>
        <v>-75355.731060442326</v>
      </c>
      <c r="AB427" s="10">
        <f t="shared" si="63"/>
        <v>-2856955.7658932065</v>
      </c>
      <c r="AC427" s="10">
        <f t="shared" si="64"/>
        <v>-14158452.938289169</v>
      </c>
      <c r="AD427" s="28">
        <f t="shared" si="65"/>
        <v>-3478578.5764013412</v>
      </c>
      <c r="AF427" s="27">
        <f>IF(V427 &lt;&gt; "-", (V427-V$1883)^4, "-")</f>
        <v>3182890.6368016875</v>
      </c>
      <c r="AG427" s="10">
        <f>(W427-W$1883)^4</f>
        <v>405388435.12722009</v>
      </c>
      <c r="AH427" s="10">
        <f>(X427-X$1883)^4</f>
        <v>3425214197.0414762</v>
      </c>
      <c r="AI427" s="28">
        <f>(Y427-Y$1883)^4</f>
        <v>527070962.42793864</v>
      </c>
      <c r="AK427" s="27">
        <f t="shared" si="67"/>
        <v>35.294117647058826</v>
      </c>
      <c r="AL427" s="10">
        <f t="shared" si="68"/>
        <v>349.01960784313724</v>
      </c>
      <c r="AM427" s="10">
        <f t="shared" si="69"/>
        <v>90.196078431372541</v>
      </c>
      <c r="AN427" s="28">
        <f t="shared" si="70"/>
        <v>525.49019607843138</v>
      </c>
      <c r="AP427" s="56">
        <f t="shared" si="71"/>
        <v>0.2584269662921348</v>
      </c>
    </row>
    <row r="428" spans="1:42" ht="15" customHeight="1">
      <c r="A428" s="5" t="s">
        <v>23</v>
      </c>
      <c r="B428" s="5" t="s">
        <v>29</v>
      </c>
      <c r="C428" s="5" t="s">
        <v>24</v>
      </c>
      <c r="D428" s="6" t="s">
        <v>25</v>
      </c>
      <c r="E428" s="6" t="s">
        <v>26</v>
      </c>
      <c r="F428" s="5" t="s">
        <v>901</v>
      </c>
      <c r="G428" s="5">
        <v>2002</v>
      </c>
      <c r="H428" s="11">
        <v>13206</v>
      </c>
      <c r="I428" s="11">
        <v>50713</v>
      </c>
      <c r="J428" s="11">
        <v>62495</v>
      </c>
      <c r="K428" s="11">
        <v>58187</v>
      </c>
      <c r="O428" s="25" t="s">
        <v>23</v>
      </c>
      <c r="P428" s="5" t="s">
        <v>29</v>
      </c>
      <c r="Q428" s="5" t="s">
        <v>34</v>
      </c>
      <c r="R428" s="6" t="s">
        <v>44</v>
      </c>
      <c r="S428" s="5" t="s">
        <v>902</v>
      </c>
      <c r="T428" s="5" t="s">
        <v>903</v>
      </c>
      <c r="U428" s="5">
        <v>2002</v>
      </c>
      <c r="V428" s="11">
        <v>4</v>
      </c>
      <c r="W428" s="11">
        <v>65</v>
      </c>
      <c r="X428" s="11">
        <v>126</v>
      </c>
      <c r="Y428" s="26">
        <v>162</v>
      </c>
      <c r="Z428" s="10">
        <f t="shared" si="66"/>
        <v>357</v>
      </c>
      <c r="AA428" s="27">
        <f t="shared" si="62"/>
        <v>-105409.58265998808</v>
      </c>
      <c r="AB428" s="10">
        <f t="shared" si="63"/>
        <v>-4565641.4840713013</v>
      </c>
      <c r="AC428" s="10">
        <f t="shared" si="64"/>
        <v>-2680989.7896829266</v>
      </c>
      <c r="AD428" s="28">
        <f t="shared" si="65"/>
        <v>-1884525.217409601</v>
      </c>
      <c r="AF428" s="27">
        <f>IF(V428 &lt;&gt; "-", (V428-V$1883)^4, "-")</f>
        <v>4979359.2233520132</v>
      </c>
      <c r="AG428" s="10">
        <f>(W428-W$1883)^4</f>
        <v>757418207.42299867</v>
      </c>
      <c r="AH428" s="10">
        <f>(X428-X$1883)^4</f>
        <v>372443340.59005332</v>
      </c>
      <c r="AI428" s="28">
        <f>(Y428-Y$1883)^4</f>
        <v>232774786.86548468</v>
      </c>
      <c r="AK428" s="27">
        <f t="shared" si="67"/>
        <v>11.204481792717086</v>
      </c>
      <c r="AL428" s="10">
        <f t="shared" si="68"/>
        <v>182.07282913165264</v>
      </c>
      <c r="AM428" s="10">
        <f t="shared" si="69"/>
        <v>352.94117647058823</v>
      </c>
      <c r="AN428" s="28">
        <f t="shared" si="70"/>
        <v>453.781512605042</v>
      </c>
      <c r="AP428" s="56">
        <f t="shared" si="71"/>
        <v>1.9384615384615387</v>
      </c>
    </row>
    <row r="429" spans="1:42" ht="15" customHeight="1">
      <c r="A429" s="5" t="s">
        <v>23</v>
      </c>
      <c r="B429" s="5" t="s">
        <v>29</v>
      </c>
      <c r="C429" s="5" t="s">
        <v>28</v>
      </c>
      <c r="D429" s="6" t="s">
        <v>44</v>
      </c>
      <c r="E429" s="6" t="s">
        <v>26</v>
      </c>
      <c r="F429" s="5" t="s">
        <v>904</v>
      </c>
      <c r="G429" s="5">
        <v>2002</v>
      </c>
      <c r="H429" s="11">
        <v>451</v>
      </c>
      <c r="I429" s="11">
        <v>2290</v>
      </c>
      <c r="J429" s="11">
        <v>3075</v>
      </c>
      <c r="K429" s="11">
        <v>3860</v>
      </c>
      <c r="O429" s="25" t="s">
        <v>23</v>
      </c>
      <c r="P429" s="5" t="s">
        <v>29</v>
      </c>
      <c r="Q429" s="5" t="s">
        <v>34</v>
      </c>
      <c r="R429" s="6" t="s">
        <v>44</v>
      </c>
      <c r="S429" s="5" t="s">
        <v>905</v>
      </c>
      <c r="T429" s="5" t="s">
        <v>906</v>
      </c>
      <c r="U429" s="5">
        <v>2002</v>
      </c>
      <c r="V429" s="11">
        <v>19</v>
      </c>
      <c r="W429" s="11">
        <v>124</v>
      </c>
      <c r="X429" s="11">
        <v>226</v>
      </c>
      <c r="Y429" s="26">
        <v>274</v>
      </c>
      <c r="Z429" s="10">
        <f t="shared" si="66"/>
        <v>643</v>
      </c>
      <c r="AA429" s="27">
        <f t="shared" si="62"/>
        <v>-33505.219038514537</v>
      </c>
      <c r="AB429" s="10">
        <f t="shared" si="63"/>
        <v>-1221448.4626581371</v>
      </c>
      <c r="AC429" s="10">
        <f t="shared" si="64"/>
        <v>-58955.113408220685</v>
      </c>
      <c r="AD429" s="28">
        <f t="shared" si="65"/>
        <v>-1528.4503270649957</v>
      </c>
      <c r="AF429" s="27">
        <f>IF(V429 &lt;&gt; "-", (V429-V$1883)^4, "-")</f>
        <v>1080148.040054389</v>
      </c>
      <c r="AG429" s="10">
        <f>(W429-W$1883)^4</f>
        <v>130567031.29047854</v>
      </c>
      <c r="AH429" s="10">
        <f>(X429-X$1883)^4</f>
        <v>2294538.2696316899</v>
      </c>
      <c r="AI429" s="28">
        <f>(Y429-Y$1883)^4</f>
        <v>17606.313834582274</v>
      </c>
      <c r="AK429" s="27">
        <f t="shared" si="67"/>
        <v>29.548989113530325</v>
      </c>
      <c r="AL429" s="10">
        <f t="shared" si="68"/>
        <v>192.84603421461895</v>
      </c>
      <c r="AM429" s="10">
        <f t="shared" si="69"/>
        <v>351.47744945567649</v>
      </c>
      <c r="AN429" s="28">
        <f t="shared" si="70"/>
        <v>426.1275272161742</v>
      </c>
      <c r="AP429" s="56">
        <f t="shared" si="71"/>
        <v>1.8225806451612905</v>
      </c>
    </row>
    <row r="430" spans="1:42" ht="15" customHeight="1">
      <c r="A430" s="5" t="s">
        <v>23</v>
      </c>
      <c r="B430" s="5" t="s">
        <v>29</v>
      </c>
      <c r="C430" s="5" t="s">
        <v>28</v>
      </c>
      <c r="D430" s="6" t="s">
        <v>44</v>
      </c>
      <c r="E430" s="5" t="s">
        <v>863</v>
      </c>
      <c r="F430" s="5" t="s">
        <v>864</v>
      </c>
      <c r="G430" s="5">
        <v>2002</v>
      </c>
      <c r="H430" s="11">
        <v>163</v>
      </c>
      <c r="I430" s="11">
        <v>509</v>
      </c>
      <c r="J430" s="11">
        <v>399</v>
      </c>
      <c r="K430" s="11">
        <v>465</v>
      </c>
      <c r="O430" s="25" t="s">
        <v>23</v>
      </c>
      <c r="P430" s="5" t="s">
        <v>29</v>
      </c>
      <c r="Q430" s="5" t="s">
        <v>34</v>
      </c>
      <c r="R430" s="6" t="s">
        <v>44</v>
      </c>
      <c r="S430" s="5" t="s">
        <v>907</v>
      </c>
      <c r="T430" s="5" t="s">
        <v>908</v>
      </c>
      <c r="U430" s="5">
        <v>2002</v>
      </c>
      <c r="V430" s="11">
        <v>87</v>
      </c>
      <c r="W430" s="11">
        <v>435</v>
      </c>
      <c r="X430" s="11">
        <v>480</v>
      </c>
      <c r="Y430" s="26">
        <v>460</v>
      </c>
      <c r="Z430" s="10">
        <f t="shared" si="66"/>
        <v>1462</v>
      </c>
      <c r="AA430" s="27">
        <f t="shared" ref="AA430:AA493" si="72">IF(V430 &lt;&gt; "-", (V430-V$1883)^3, "-")</f>
        <v>45735.982686086383</v>
      </c>
      <c r="AB430" s="10">
        <f t="shared" ref="AB430:AB493" si="73">IF(W430 &lt;&gt; "-", (W430-W$1883)^3, "-")</f>
        <v>8502749.3104620036</v>
      </c>
      <c r="AC430" s="10">
        <f t="shared" ref="AC430:AC493" si="74">IF(X430 &lt;&gt; "-", (X430-X$1883)^3, "-")</f>
        <v>9949460.7565909997</v>
      </c>
      <c r="AD430" s="28">
        <f t="shared" ref="AD430:AD493" si="75">IF(Y430 &lt;&gt; "-", (Y430-Y$1883)^3, "-")</f>
        <v>5311827.5019626841</v>
      </c>
      <c r="AF430" s="27">
        <f>IF(V430 &lt;&gt; "-", (V430-V$1883)^4, "-")</f>
        <v>1635600.9459816436</v>
      </c>
      <c r="AG430" s="10">
        <f>(W430-W$1883)^4</f>
        <v>1735451574.4463701</v>
      </c>
      <c r="AH430" s="10">
        <f>(X430-X$1883)^4</f>
        <v>2139929132.5440714</v>
      </c>
      <c r="AI430" s="28">
        <f>(Y430-Y$1883)^4</f>
        <v>926812645.89434946</v>
      </c>
      <c r="AK430" s="27">
        <f t="shared" si="67"/>
        <v>59.507523939808479</v>
      </c>
      <c r="AL430" s="10">
        <f t="shared" si="68"/>
        <v>297.53761969904241</v>
      </c>
      <c r="AM430" s="10">
        <f t="shared" si="69"/>
        <v>328.31737346101232</v>
      </c>
      <c r="AN430" s="28">
        <f t="shared" si="70"/>
        <v>314.63748290013683</v>
      </c>
      <c r="AP430" s="56">
        <f t="shared" si="71"/>
        <v>1.103448275862069</v>
      </c>
    </row>
    <row r="431" spans="1:42" ht="15" customHeight="1">
      <c r="A431" s="5" t="s">
        <v>23</v>
      </c>
      <c r="B431" s="5" t="s">
        <v>29</v>
      </c>
      <c r="C431" s="5" t="s">
        <v>28</v>
      </c>
      <c r="D431" s="6" t="s">
        <v>44</v>
      </c>
      <c r="E431" s="5" t="s">
        <v>865</v>
      </c>
      <c r="F431" s="5" t="s">
        <v>866</v>
      </c>
      <c r="G431" s="5">
        <v>2002</v>
      </c>
      <c r="H431" s="11">
        <v>4</v>
      </c>
      <c r="I431" s="11">
        <v>74</v>
      </c>
      <c r="J431" s="11">
        <v>129</v>
      </c>
      <c r="K431" s="11">
        <v>140</v>
      </c>
      <c r="O431" s="25" t="s">
        <v>23</v>
      </c>
      <c r="P431" s="5" t="s">
        <v>29</v>
      </c>
      <c r="Q431" s="5" t="s">
        <v>34</v>
      </c>
      <c r="R431" s="6" t="s">
        <v>44</v>
      </c>
      <c r="S431" s="5" t="s">
        <v>909</v>
      </c>
      <c r="T431" s="5" t="s">
        <v>910</v>
      </c>
      <c r="U431" s="5">
        <v>2002</v>
      </c>
      <c r="V431" s="11">
        <v>10</v>
      </c>
      <c r="W431" s="11">
        <v>84</v>
      </c>
      <c r="X431" s="11">
        <v>173</v>
      </c>
      <c r="Y431" s="26">
        <v>188</v>
      </c>
      <c r="Z431" s="10">
        <f t="shared" si="66"/>
        <v>455</v>
      </c>
      <c r="AA431" s="27">
        <f t="shared" si="72"/>
        <v>-70129.248387619737</v>
      </c>
      <c r="AB431" s="10">
        <f t="shared" si="73"/>
        <v>-3169736.8126773592</v>
      </c>
      <c r="AC431" s="10">
        <f t="shared" si="74"/>
        <v>-776660.66562405578</v>
      </c>
      <c r="AD431" s="28">
        <f t="shared" si="75"/>
        <v>-927403.10109544208</v>
      </c>
      <c r="AF431" s="27">
        <f>IF(V431 &lt;&gt; "-", (V431-V$1883)^4, "-")</f>
        <v>2892004.1543107955</v>
      </c>
      <c r="AG431" s="10">
        <f>(W431-W$1883)^4</f>
        <v>465619262.10195822</v>
      </c>
      <c r="AH431" s="10">
        <f>(X431-X$1883)^4</f>
        <v>71390717.622610256</v>
      </c>
      <c r="AI431" s="28">
        <f>(Y431-Y$1883)^4</f>
        <v>90439480.364970401</v>
      </c>
      <c r="AK431" s="27">
        <f t="shared" si="67"/>
        <v>21.978021978021978</v>
      </c>
      <c r="AL431" s="10">
        <f t="shared" si="68"/>
        <v>184.61538461538461</v>
      </c>
      <c r="AM431" s="10">
        <f t="shared" si="69"/>
        <v>380.2197802197802</v>
      </c>
      <c r="AN431" s="28">
        <f t="shared" si="70"/>
        <v>413.18681318681314</v>
      </c>
      <c r="AP431" s="56">
        <f t="shared" si="71"/>
        <v>2.0595238095238093</v>
      </c>
    </row>
    <row r="432" spans="1:42" ht="15" customHeight="1">
      <c r="A432" s="5" t="s">
        <v>23</v>
      </c>
      <c r="B432" s="5" t="s">
        <v>29</v>
      </c>
      <c r="C432" s="5" t="s">
        <v>28</v>
      </c>
      <c r="D432" s="6" t="s">
        <v>44</v>
      </c>
      <c r="E432" s="5" t="s">
        <v>867</v>
      </c>
      <c r="F432" s="5" t="s">
        <v>868</v>
      </c>
      <c r="G432" s="5">
        <v>2002</v>
      </c>
      <c r="H432" s="11">
        <v>26</v>
      </c>
      <c r="I432" s="11">
        <v>108</v>
      </c>
      <c r="J432" s="11">
        <v>127</v>
      </c>
      <c r="K432" s="11">
        <v>181</v>
      </c>
      <c r="O432" s="25" t="s">
        <v>23</v>
      </c>
      <c r="P432" s="5" t="s">
        <v>29</v>
      </c>
      <c r="Q432" s="5" t="s">
        <v>34</v>
      </c>
      <c r="R432" s="6" t="s">
        <v>44</v>
      </c>
      <c r="S432" s="5" t="s">
        <v>911</v>
      </c>
      <c r="T432" s="5" t="s">
        <v>912</v>
      </c>
      <c r="U432" s="5">
        <v>2002</v>
      </c>
      <c r="V432" s="11">
        <v>20</v>
      </c>
      <c r="W432" s="11">
        <v>110</v>
      </c>
      <c r="X432" s="11">
        <v>160</v>
      </c>
      <c r="Y432" s="26">
        <v>128</v>
      </c>
      <c r="Z432" s="10">
        <f t="shared" si="66"/>
        <v>418</v>
      </c>
      <c r="AA432" s="27">
        <f t="shared" si="72"/>
        <v>-30483.028522647091</v>
      </c>
      <c r="AB432" s="10">
        <f t="shared" si="73"/>
        <v>-1766963.7788588244</v>
      </c>
      <c r="AC432" s="10">
        <f t="shared" si="74"/>
        <v>-1154983.9595991054</v>
      </c>
      <c r="AD432" s="28">
        <f t="shared" si="75"/>
        <v>-3908403.1048876089</v>
      </c>
      <c r="AF432" s="27">
        <f>IF(V432 &lt;&gt; "-", (V432-V$1883)^4, "-")</f>
        <v>952235.0213372974</v>
      </c>
      <c r="AG432" s="10">
        <f>(W432-W$1883)^4</f>
        <v>213617516.95459488</v>
      </c>
      <c r="AH432" s="10">
        <f>(X432-X$1883)^4</f>
        <v>121181020.00669217</v>
      </c>
      <c r="AI432" s="28">
        <f>(Y432-Y$1883)^4</f>
        <v>615647990.3686918</v>
      </c>
      <c r="AK432" s="27">
        <f t="shared" si="67"/>
        <v>47.846889952153113</v>
      </c>
      <c r="AL432" s="10">
        <f t="shared" si="68"/>
        <v>263.15789473684208</v>
      </c>
      <c r="AM432" s="10">
        <f t="shared" si="69"/>
        <v>382.7751196172249</v>
      </c>
      <c r="AN432" s="28">
        <f t="shared" si="70"/>
        <v>306.22009569377991</v>
      </c>
      <c r="AP432" s="56">
        <f t="shared" si="71"/>
        <v>1.4545454545454548</v>
      </c>
    </row>
    <row r="433" spans="1:42" ht="15" customHeight="1">
      <c r="A433" s="5" t="s">
        <v>23</v>
      </c>
      <c r="B433" s="5" t="s">
        <v>29</v>
      </c>
      <c r="C433" s="5" t="s">
        <v>28</v>
      </c>
      <c r="D433" s="6" t="s">
        <v>44</v>
      </c>
      <c r="E433" s="5" t="s">
        <v>869</v>
      </c>
      <c r="F433" s="5" t="s">
        <v>870</v>
      </c>
      <c r="G433" s="5">
        <v>2002</v>
      </c>
      <c r="H433" s="11">
        <v>44</v>
      </c>
      <c r="I433" s="11">
        <v>250</v>
      </c>
      <c r="J433" s="11">
        <v>273</v>
      </c>
      <c r="K433" s="11">
        <v>476</v>
      </c>
      <c r="O433" s="25" t="s">
        <v>23</v>
      </c>
      <c r="P433" s="5" t="s">
        <v>29</v>
      </c>
      <c r="Q433" s="5" t="s">
        <v>34</v>
      </c>
      <c r="R433" s="6" t="s">
        <v>44</v>
      </c>
      <c r="S433" s="5" t="s">
        <v>913</v>
      </c>
      <c r="T433" s="5" t="s">
        <v>914</v>
      </c>
      <c r="U433" s="5">
        <v>2002</v>
      </c>
      <c r="V433" s="11">
        <v>2</v>
      </c>
      <c r="W433" s="11">
        <v>18</v>
      </c>
      <c r="X433" s="11">
        <v>53</v>
      </c>
      <c r="Y433" s="26">
        <v>61</v>
      </c>
      <c r="Z433" s="10">
        <f t="shared" si="66"/>
        <v>134</v>
      </c>
      <c r="AA433" s="27">
        <f t="shared" si="72"/>
        <v>-119373.12780967499</v>
      </c>
      <c r="AB433" s="10">
        <f t="shared" si="73"/>
        <v>-9649345.9685526416</v>
      </c>
      <c r="AC433" s="10">
        <f t="shared" si="74"/>
        <v>-9517357.5209479835</v>
      </c>
      <c r="AD433" s="28">
        <f t="shared" si="75"/>
        <v>-11317738.53400767</v>
      </c>
      <c r="AF433" s="27">
        <f>IF(V433 &lt;&gt; "-", (V433-V$1883)^4, "-")</f>
        <v>5877718.253988809</v>
      </c>
      <c r="AG433" s="10">
        <f>(W433-W$1883)^4</f>
        <v>2054299863.1610191</v>
      </c>
      <c r="AH433" s="10">
        <f>(X433-X$1883)^4</f>
        <v>2016919254.3012879</v>
      </c>
      <c r="AI433" s="28">
        <f>(Y433-Y$1883)^4</f>
        <v>2541048037.789176</v>
      </c>
      <c r="AK433" s="27">
        <f t="shared" si="67"/>
        <v>14.925373134328359</v>
      </c>
      <c r="AL433" s="10">
        <f t="shared" si="68"/>
        <v>134.32835820895522</v>
      </c>
      <c r="AM433" s="10">
        <f t="shared" si="69"/>
        <v>395.52238805970148</v>
      </c>
      <c r="AN433" s="28">
        <f t="shared" si="70"/>
        <v>455.2238805970149</v>
      </c>
      <c r="AP433" s="56">
        <f t="shared" si="71"/>
        <v>2.9444444444444442</v>
      </c>
    </row>
    <row r="434" spans="1:42" ht="15" customHeight="1">
      <c r="A434" s="5" t="s">
        <v>23</v>
      </c>
      <c r="B434" s="5" t="s">
        <v>29</v>
      </c>
      <c r="C434" s="5" t="s">
        <v>28</v>
      </c>
      <c r="D434" s="6" t="s">
        <v>44</v>
      </c>
      <c r="E434" s="5" t="s">
        <v>871</v>
      </c>
      <c r="F434" s="5" t="s">
        <v>872</v>
      </c>
      <c r="G434" s="5">
        <v>2002</v>
      </c>
      <c r="H434" s="11">
        <v>5</v>
      </c>
      <c r="I434" s="11">
        <v>82</v>
      </c>
      <c r="J434" s="11">
        <v>76</v>
      </c>
      <c r="K434" s="11">
        <v>117</v>
      </c>
      <c r="O434" s="25" t="s">
        <v>23</v>
      </c>
      <c r="P434" s="5" t="s">
        <v>29</v>
      </c>
      <c r="Q434" s="5" t="s">
        <v>37</v>
      </c>
      <c r="R434" s="6" t="s">
        <v>44</v>
      </c>
      <c r="S434" s="5" t="s">
        <v>915</v>
      </c>
      <c r="T434" s="5" t="s">
        <v>586</v>
      </c>
      <c r="U434" s="5">
        <v>2002</v>
      </c>
      <c r="V434" s="11">
        <v>8</v>
      </c>
      <c r="W434" s="11">
        <v>66</v>
      </c>
      <c r="X434" s="11">
        <v>96</v>
      </c>
      <c r="Y434" s="26">
        <v>108</v>
      </c>
      <c r="Z434" s="10">
        <f t="shared" si="66"/>
        <v>278</v>
      </c>
      <c r="AA434" s="27">
        <f t="shared" si="72"/>
        <v>-80835.642948960449</v>
      </c>
      <c r="AB434" s="10">
        <f t="shared" si="73"/>
        <v>-4483574.4739868501</v>
      </c>
      <c r="AC434" s="10">
        <f t="shared" si="74"/>
        <v>-4819965.2356075132</v>
      </c>
      <c r="AD434" s="28">
        <f t="shared" si="75"/>
        <v>-5594161.2696432723</v>
      </c>
      <c r="AF434" s="27">
        <f>IF(V434 &lt;&gt; "-", (V434-V$1883)^4, "-")</f>
        <v>3495187.9084152617</v>
      </c>
      <c r="AG434" s="10">
        <f>(W434-W$1883)^4</f>
        <v>739320106.29737008</v>
      </c>
      <c r="AH434" s="10">
        <f>(X434-X$1883)^4</f>
        <v>814188957.29343879</v>
      </c>
      <c r="AI434" s="28">
        <f>(Y434-Y$1883)^4</f>
        <v>993070260.36051047</v>
      </c>
      <c r="AK434" s="27">
        <f t="shared" si="67"/>
        <v>28.776978417266189</v>
      </c>
      <c r="AL434" s="10">
        <f t="shared" si="68"/>
        <v>237.41007194244605</v>
      </c>
      <c r="AM434" s="10">
        <f t="shared" si="69"/>
        <v>345.32374100719426</v>
      </c>
      <c r="AN434" s="28">
        <f t="shared" si="70"/>
        <v>388.48920863309354</v>
      </c>
      <c r="AP434" s="56">
        <f t="shared" si="71"/>
        <v>1.4545454545454546</v>
      </c>
    </row>
    <row r="435" spans="1:42" ht="15" customHeight="1">
      <c r="A435" s="5" t="s">
        <v>23</v>
      </c>
      <c r="B435" s="5" t="s">
        <v>29</v>
      </c>
      <c r="C435" s="5" t="s">
        <v>28</v>
      </c>
      <c r="D435" s="6" t="s">
        <v>44</v>
      </c>
      <c r="E435" s="5" t="s">
        <v>873</v>
      </c>
      <c r="F435" s="5" t="s">
        <v>874</v>
      </c>
      <c r="G435" s="5">
        <v>2002</v>
      </c>
      <c r="H435" s="11">
        <v>7</v>
      </c>
      <c r="I435" s="11">
        <v>88</v>
      </c>
      <c r="J435" s="11">
        <v>212</v>
      </c>
      <c r="K435" s="11">
        <v>366</v>
      </c>
      <c r="O435" s="25" t="s">
        <v>23</v>
      </c>
      <c r="P435" s="5" t="s">
        <v>29</v>
      </c>
      <c r="Q435" s="5" t="s">
        <v>37</v>
      </c>
      <c r="R435" s="6" t="s">
        <v>44</v>
      </c>
      <c r="S435" s="5" t="s">
        <v>916</v>
      </c>
      <c r="T435" s="5" t="s">
        <v>917</v>
      </c>
      <c r="U435" s="5">
        <v>2002</v>
      </c>
      <c r="V435" s="11">
        <v>12</v>
      </c>
      <c r="W435" s="11">
        <v>86</v>
      </c>
      <c r="X435" s="11">
        <v>210</v>
      </c>
      <c r="Y435" s="26">
        <v>222</v>
      </c>
      <c r="Z435" s="10">
        <f t="shared" si="66"/>
        <v>530</v>
      </c>
      <c r="AA435" s="27">
        <f t="shared" si="72"/>
        <v>-60412.570689061082</v>
      </c>
      <c r="AB435" s="10">
        <f t="shared" si="73"/>
        <v>-3042022.279574038</v>
      </c>
      <c r="AC435" s="10">
        <f t="shared" si="74"/>
        <v>-165650.86216379303</v>
      </c>
      <c r="AD435" s="28">
        <f t="shared" si="75"/>
        <v>-256278.53052103511</v>
      </c>
      <c r="AF435" s="27">
        <f>IF(V435 &lt;&gt; "-", (V435-V$1883)^4, "-")</f>
        <v>2370480.6892459271</v>
      </c>
      <c r="AG435" s="10">
        <f>(W435-W$1883)^4</f>
        <v>440774560.05685449</v>
      </c>
      <c r="AH435" s="10">
        <f>(X435-X$1883)^4</f>
        <v>9097560.117628308</v>
      </c>
      <c r="AI435" s="28">
        <f>(Y435-Y$1883)^4</f>
        <v>16278571.828053089</v>
      </c>
      <c r="AK435" s="27">
        <f t="shared" si="67"/>
        <v>22.641509433962263</v>
      </c>
      <c r="AL435" s="10">
        <f t="shared" si="68"/>
        <v>162.26415094339623</v>
      </c>
      <c r="AM435" s="10">
        <f t="shared" si="69"/>
        <v>396.22641509433964</v>
      </c>
      <c r="AN435" s="28">
        <f t="shared" si="70"/>
        <v>418.8679245283019</v>
      </c>
      <c r="AP435" s="56">
        <f t="shared" si="71"/>
        <v>2.441860465116279</v>
      </c>
    </row>
    <row r="436" spans="1:42" ht="15" customHeight="1">
      <c r="A436" s="5" t="s">
        <v>23</v>
      </c>
      <c r="B436" s="5" t="s">
        <v>29</v>
      </c>
      <c r="C436" s="5" t="s">
        <v>28</v>
      </c>
      <c r="D436" s="6" t="s">
        <v>44</v>
      </c>
      <c r="E436" s="5" t="s">
        <v>875</v>
      </c>
      <c r="F436" s="5" t="s">
        <v>876</v>
      </c>
      <c r="G436" s="5">
        <v>2002</v>
      </c>
      <c r="H436" s="11">
        <v>33</v>
      </c>
      <c r="I436" s="11">
        <v>171</v>
      </c>
      <c r="J436" s="11">
        <v>225</v>
      </c>
      <c r="K436" s="11">
        <v>361</v>
      </c>
      <c r="O436" s="25" t="s">
        <v>23</v>
      </c>
      <c r="P436" s="5" t="s">
        <v>29</v>
      </c>
      <c r="Q436" s="5" t="s">
        <v>37</v>
      </c>
      <c r="R436" s="6" t="s">
        <v>44</v>
      </c>
      <c r="S436" s="5" t="s">
        <v>918</v>
      </c>
      <c r="T436" s="5" t="s">
        <v>919</v>
      </c>
      <c r="U436" s="5">
        <v>2002</v>
      </c>
      <c r="V436" s="11">
        <v>11</v>
      </c>
      <c r="W436" s="11">
        <v>27</v>
      </c>
      <c r="X436" s="11">
        <v>79</v>
      </c>
      <c r="Y436" s="26">
        <v>121</v>
      </c>
      <c r="Z436" s="10">
        <f t="shared" si="66"/>
        <v>238</v>
      </c>
      <c r="AA436" s="27">
        <f t="shared" si="72"/>
        <v>-65150.194930492646</v>
      </c>
      <c r="AB436" s="10">
        <f t="shared" si="73"/>
        <v>-8476592.1215264462</v>
      </c>
      <c r="AC436" s="10">
        <f t="shared" si="74"/>
        <v>-6426565.77532137</v>
      </c>
      <c r="AD436" s="28">
        <f t="shared" si="75"/>
        <v>-4452958.7586701727</v>
      </c>
      <c r="AF436" s="27">
        <f>IF(V436 &lt;&gt; "-", (V436-V$1883)^4, "-")</f>
        <v>2621526.7440798022</v>
      </c>
      <c r="AG436" s="10">
        <f>(W436-W$1883)^4</f>
        <v>1728336817.8051581</v>
      </c>
      <c r="AH436" s="10">
        <f>(X436-X$1883)^4</f>
        <v>1194827681.8690438</v>
      </c>
      <c r="AI436" s="28">
        <f>(Y436-Y$1883)^4</f>
        <v>732596597.3820796</v>
      </c>
      <c r="AK436" s="27">
        <f t="shared" si="67"/>
        <v>46.218487394957982</v>
      </c>
      <c r="AL436" s="10">
        <f t="shared" si="68"/>
        <v>113.4453781512605</v>
      </c>
      <c r="AM436" s="10">
        <f t="shared" si="69"/>
        <v>331.93277310924367</v>
      </c>
      <c r="AN436" s="28">
        <f t="shared" si="70"/>
        <v>508.40336134453776</v>
      </c>
      <c r="AP436" s="56">
        <f t="shared" si="71"/>
        <v>2.9259259259259256</v>
      </c>
    </row>
    <row r="437" spans="1:42" ht="15" customHeight="1">
      <c r="A437" s="5" t="s">
        <v>23</v>
      </c>
      <c r="B437" s="5" t="s">
        <v>29</v>
      </c>
      <c r="C437" s="5" t="s">
        <v>28</v>
      </c>
      <c r="D437" s="6" t="s">
        <v>44</v>
      </c>
      <c r="E437" s="5" t="s">
        <v>877</v>
      </c>
      <c r="F437" s="5" t="s">
        <v>878</v>
      </c>
      <c r="G437" s="5">
        <v>2002</v>
      </c>
      <c r="H437" s="11">
        <v>11</v>
      </c>
      <c r="I437" s="11">
        <v>93</v>
      </c>
      <c r="J437" s="11">
        <v>150</v>
      </c>
      <c r="K437" s="11">
        <v>174</v>
      </c>
      <c r="O437" s="25" t="s">
        <v>23</v>
      </c>
      <c r="P437" s="5" t="s">
        <v>29</v>
      </c>
      <c r="Q437" s="5" t="s">
        <v>37</v>
      </c>
      <c r="R437" s="6" t="s">
        <v>44</v>
      </c>
      <c r="S437" s="5" t="s">
        <v>920</v>
      </c>
      <c r="T437" s="5" t="s">
        <v>921</v>
      </c>
      <c r="U437" s="5">
        <v>2002</v>
      </c>
      <c r="V437" s="11">
        <v>10</v>
      </c>
      <c r="W437" s="11">
        <v>33</v>
      </c>
      <c r="X437" s="11">
        <v>66</v>
      </c>
      <c r="Y437" s="26">
        <v>42</v>
      </c>
      <c r="Z437" s="10">
        <f t="shared" si="66"/>
        <v>151</v>
      </c>
      <c r="AA437" s="27">
        <f t="shared" si="72"/>
        <v>-70129.248387619737</v>
      </c>
      <c r="AB437" s="10">
        <f t="shared" si="73"/>
        <v>-7750077.9393538814</v>
      </c>
      <c r="AC437" s="10">
        <f t="shared" si="74"/>
        <v>-7871109.1629361836</v>
      </c>
      <c r="AD437" s="28">
        <f t="shared" si="75"/>
        <v>-14441053.798323441</v>
      </c>
      <c r="AF437" s="27">
        <f>IF(V437 &lt;&gt; "-", (V437-V$1883)^4, "-")</f>
        <v>2892004.1543107955</v>
      </c>
      <c r="AG437" s="10">
        <f>(W437-W$1883)^4</f>
        <v>1533703563.8199458</v>
      </c>
      <c r="AH437" s="10">
        <f>(X437-X$1883)^4</f>
        <v>1565721736.3920202</v>
      </c>
      <c r="AI437" s="28">
        <f>(Y437-Y$1883)^4</f>
        <v>3516671872.9274569</v>
      </c>
      <c r="AK437" s="27">
        <f t="shared" si="67"/>
        <v>66.225165562913915</v>
      </c>
      <c r="AL437" s="10">
        <f t="shared" si="68"/>
        <v>218.54304635761591</v>
      </c>
      <c r="AM437" s="10">
        <f t="shared" si="69"/>
        <v>437.08609271523181</v>
      </c>
      <c r="AN437" s="28">
        <f t="shared" si="70"/>
        <v>278.14569536423841</v>
      </c>
      <c r="AP437" s="56">
        <f t="shared" si="71"/>
        <v>2</v>
      </c>
    </row>
    <row r="438" spans="1:42" ht="15" customHeight="1">
      <c r="A438" s="5" t="s">
        <v>23</v>
      </c>
      <c r="B438" s="5" t="s">
        <v>29</v>
      </c>
      <c r="C438" s="5" t="s">
        <v>28</v>
      </c>
      <c r="D438" s="6" t="s">
        <v>44</v>
      </c>
      <c r="E438" s="5" t="s">
        <v>879</v>
      </c>
      <c r="F438" s="5" t="s">
        <v>880</v>
      </c>
      <c r="G438" s="5">
        <v>2002</v>
      </c>
      <c r="H438" s="11">
        <v>24</v>
      </c>
      <c r="I438" s="11">
        <v>165</v>
      </c>
      <c r="J438" s="11">
        <v>327</v>
      </c>
      <c r="K438" s="11">
        <v>386</v>
      </c>
      <c r="O438" s="25" t="s">
        <v>23</v>
      </c>
      <c r="P438" s="5" t="s">
        <v>29</v>
      </c>
      <c r="Q438" s="5" t="s">
        <v>37</v>
      </c>
      <c r="R438" s="6" t="s">
        <v>44</v>
      </c>
      <c r="S438" s="5" t="s">
        <v>922</v>
      </c>
      <c r="T438" s="5" t="s">
        <v>923</v>
      </c>
      <c r="U438" s="5">
        <v>2002</v>
      </c>
      <c r="V438" s="11">
        <v>4</v>
      </c>
      <c r="W438" s="11">
        <v>23</v>
      </c>
      <c r="X438" s="11">
        <v>40</v>
      </c>
      <c r="Y438" s="26">
        <v>49</v>
      </c>
      <c r="Z438" s="10">
        <f t="shared" si="66"/>
        <v>116</v>
      </c>
      <c r="AA438" s="27">
        <f t="shared" si="72"/>
        <v>-105409.58265998808</v>
      </c>
      <c r="AB438" s="10">
        <f t="shared" si="73"/>
        <v>-8985322.3389058895</v>
      </c>
      <c r="AC438" s="10">
        <f t="shared" si="74"/>
        <v>-11378492.849356774</v>
      </c>
      <c r="AD438" s="28">
        <f t="shared" si="75"/>
        <v>-13231175.897360638</v>
      </c>
      <c r="AF438" s="27">
        <f>IF(V438 &lt;&gt; "-", (V438-V$1883)^4, "-")</f>
        <v>4979359.2233520132</v>
      </c>
      <c r="AG438" s="10">
        <f>(W438-W$1883)^4</f>
        <v>1868005778.8974016</v>
      </c>
      <c r="AH438" s="10">
        <f>(X438-X$1883)^4</f>
        <v>2559251626.0574913</v>
      </c>
      <c r="AI438" s="28">
        <f>(Y438-Y$1883)^4</f>
        <v>3129425310.2643013</v>
      </c>
      <c r="AK438" s="27">
        <f t="shared" si="67"/>
        <v>34.482758620689651</v>
      </c>
      <c r="AL438" s="10">
        <f t="shared" si="68"/>
        <v>198.27586206896552</v>
      </c>
      <c r="AM438" s="10">
        <f t="shared" si="69"/>
        <v>344.82758620689657</v>
      </c>
      <c r="AN438" s="28">
        <f t="shared" si="70"/>
        <v>422.41379310344831</v>
      </c>
      <c r="AP438" s="56">
        <f t="shared" si="71"/>
        <v>1.7391304347826086</v>
      </c>
    </row>
    <row r="439" spans="1:42" ht="15" customHeight="1">
      <c r="A439" s="5" t="s">
        <v>23</v>
      </c>
      <c r="B439" s="5" t="s">
        <v>29</v>
      </c>
      <c r="C439" s="5" t="s">
        <v>28</v>
      </c>
      <c r="D439" s="6" t="s">
        <v>44</v>
      </c>
      <c r="E439" s="5" t="s">
        <v>881</v>
      </c>
      <c r="F439" s="5" t="s">
        <v>882</v>
      </c>
      <c r="G439" s="5">
        <v>2002</v>
      </c>
      <c r="H439" s="11">
        <v>47</v>
      </c>
      <c r="I439" s="11">
        <v>345</v>
      </c>
      <c r="J439" s="11">
        <v>644</v>
      </c>
      <c r="K439" s="11">
        <v>698</v>
      </c>
      <c r="O439" s="25" t="s">
        <v>23</v>
      </c>
      <c r="P439" s="5" t="s">
        <v>29</v>
      </c>
      <c r="Q439" s="5" t="s">
        <v>37</v>
      </c>
      <c r="R439" s="6" t="s">
        <v>44</v>
      </c>
      <c r="S439" s="5" t="s">
        <v>924</v>
      </c>
      <c r="T439" s="5" t="s">
        <v>925</v>
      </c>
      <c r="U439" s="5">
        <v>2002</v>
      </c>
      <c r="V439" s="11">
        <v>9</v>
      </c>
      <c r="W439" s="11">
        <v>47</v>
      </c>
      <c r="X439" s="11">
        <v>68</v>
      </c>
      <c r="Y439" s="26">
        <v>94</v>
      </c>
      <c r="Z439" s="10">
        <f t="shared" si="66"/>
        <v>218</v>
      </c>
      <c r="AA439" s="27">
        <f t="shared" si="72"/>
        <v>-75355.731060442326</v>
      </c>
      <c r="AB439" s="10">
        <f t="shared" si="73"/>
        <v>-6218870.1858020322</v>
      </c>
      <c r="AC439" s="10">
        <f t="shared" si="74"/>
        <v>-7636072.9928039219</v>
      </c>
      <c r="AD439" s="28">
        <f t="shared" si="75"/>
        <v>-7024833.2052776571</v>
      </c>
      <c r="AF439" s="27">
        <f>IF(V439 &lt;&gt; "-", (V439-V$1883)^4, "-")</f>
        <v>3182890.6368016875</v>
      </c>
      <c r="AG439" s="10">
        <f>(W439-W$1883)^4</f>
        <v>1143620649.4139388</v>
      </c>
      <c r="AH439" s="10">
        <f>(X439-X$1883)^4</f>
        <v>1503696174.4904857</v>
      </c>
      <c r="AI439" s="28">
        <f>(Y439-Y$1883)^4</f>
        <v>1345389465.0469267</v>
      </c>
      <c r="AK439" s="27">
        <f t="shared" si="67"/>
        <v>41.284403669724774</v>
      </c>
      <c r="AL439" s="10">
        <f t="shared" si="68"/>
        <v>215.59633027522938</v>
      </c>
      <c r="AM439" s="10">
        <f t="shared" si="69"/>
        <v>311.9266055045872</v>
      </c>
      <c r="AN439" s="28">
        <f t="shared" si="70"/>
        <v>431.19266055045875</v>
      </c>
      <c r="AP439" s="56">
        <f t="shared" si="71"/>
        <v>1.446808510638298</v>
      </c>
    </row>
    <row r="440" spans="1:42" ht="15" customHeight="1">
      <c r="A440" s="5" t="s">
        <v>23</v>
      </c>
      <c r="B440" s="5" t="s">
        <v>29</v>
      </c>
      <c r="C440" s="5" t="s">
        <v>28</v>
      </c>
      <c r="D440" s="6" t="s">
        <v>44</v>
      </c>
      <c r="E440" s="5" t="s">
        <v>883</v>
      </c>
      <c r="F440" s="5" t="s">
        <v>884</v>
      </c>
      <c r="G440" s="5">
        <v>2002</v>
      </c>
      <c r="H440" s="11">
        <v>62</v>
      </c>
      <c r="I440" s="11">
        <v>277</v>
      </c>
      <c r="J440" s="11">
        <v>327</v>
      </c>
      <c r="K440" s="11">
        <v>332</v>
      </c>
      <c r="O440" s="25" t="s">
        <v>23</v>
      </c>
      <c r="P440" s="5" t="s">
        <v>29</v>
      </c>
      <c r="Q440" s="5" t="s">
        <v>37</v>
      </c>
      <c r="R440" s="6" t="s">
        <v>44</v>
      </c>
      <c r="S440" s="5" t="s">
        <v>926</v>
      </c>
      <c r="T440" s="5" t="s">
        <v>927</v>
      </c>
      <c r="U440" s="5">
        <v>2002</v>
      </c>
      <c r="V440" s="11">
        <v>54</v>
      </c>
      <c r="W440" s="11">
        <v>194</v>
      </c>
      <c r="X440" s="11">
        <v>286</v>
      </c>
      <c r="Y440" s="26">
        <v>269</v>
      </c>
      <c r="Z440" s="10">
        <f t="shared" si="66"/>
        <v>803</v>
      </c>
      <c r="AA440" s="27">
        <f t="shared" si="72"/>
        <v>21.065678014007069</v>
      </c>
      <c r="AB440" s="10">
        <f t="shared" si="73"/>
        <v>-50223.983521505317</v>
      </c>
      <c r="AC440" s="10">
        <f t="shared" si="74"/>
        <v>9367.1248681701145</v>
      </c>
      <c r="AD440" s="28">
        <f t="shared" si="75"/>
        <v>-4507.7117495526936</v>
      </c>
      <c r="AF440" s="27">
        <f>IF(V440 &lt;&gt; "-", (V440-V$1883)^4, "-")</f>
        <v>58.179134432970756</v>
      </c>
      <c r="AG440" s="10">
        <f>(W440-W$1883)^4</f>
        <v>1853026.1201488157</v>
      </c>
      <c r="AH440" s="10">
        <f>(X440-X$1883)^4</f>
        <v>197458.15715211121</v>
      </c>
      <c r="AI440" s="28">
        <f>(Y440-Y$1883)^4</f>
        <v>74463.169141126782</v>
      </c>
      <c r="AK440" s="27">
        <f t="shared" si="67"/>
        <v>67.247820672478213</v>
      </c>
      <c r="AL440" s="10">
        <f t="shared" si="68"/>
        <v>241.59402241594023</v>
      </c>
      <c r="AM440" s="10">
        <f t="shared" si="69"/>
        <v>356.16438356164383</v>
      </c>
      <c r="AN440" s="28">
        <f t="shared" si="70"/>
        <v>334.99377334993773</v>
      </c>
      <c r="AP440" s="56">
        <f t="shared" si="71"/>
        <v>1.4742268041237112</v>
      </c>
    </row>
    <row r="441" spans="1:42" ht="15" customHeight="1">
      <c r="A441" s="5" t="s">
        <v>23</v>
      </c>
      <c r="B441" s="5" t="s">
        <v>29</v>
      </c>
      <c r="C441" s="5" t="s">
        <v>28</v>
      </c>
      <c r="D441" s="6" t="s">
        <v>44</v>
      </c>
      <c r="E441" s="5" t="s">
        <v>885</v>
      </c>
      <c r="F441" s="5" t="s">
        <v>886</v>
      </c>
      <c r="G441" s="5">
        <v>2002</v>
      </c>
      <c r="H441" s="11">
        <v>25</v>
      </c>
      <c r="I441" s="11">
        <v>128</v>
      </c>
      <c r="J441" s="11">
        <v>186</v>
      </c>
      <c r="K441" s="11">
        <v>164</v>
      </c>
      <c r="O441" s="25" t="s">
        <v>23</v>
      </c>
      <c r="P441" s="5" t="s">
        <v>29</v>
      </c>
      <c r="Q441" s="5" t="s">
        <v>37</v>
      </c>
      <c r="R441" s="6" t="s">
        <v>44</v>
      </c>
      <c r="S441" s="5" t="s">
        <v>928</v>
      </c>
      <c r="T441" s="5" t="s">
        <v>929</v>
      </c>
      <c r="U441" s="5">
        <v>2002</v>
      </c>
      <c r="V441" s="11">
        <v>5</v>
      </c>
      <c r="W441" s="11">
        <v>23</v>
      </c>
      <c r="X441" s="11">
        <v>75</v>
      </c>
      <c r="Y441" s="26">
        <v>123</v>
      </c>
      <c r="Z441" s="10">
        <f t="shared" si="66"/>
        <v>226</v>
      </c>
      <c r="AA441" s="27">
        <f t="shared" si="72"/>
        <v>-98855.953908687909</v>
      </c>
      <c r="AB441" s="10">
        <f t="shared" si="73"/>
        <v>-8985322.3389058895</v>
      </c>
      <c r="AC441" s="10">
        <f t="shared" si="74"/>
        <v>-6850349.2941901535</v>
      </c>
      <c r="AD441" s="28">
        <f t="shared" si="75"/>
        <v>-4292525.8571628556</v>
      </c>
      <c r="AF441" s="27">
        <f>IF(V441 &lt;&gt; "-", (V441-V$1883)^4, "-")</f>
        <v>4570921.6266198922</v>
      </c>
      <c r="AG441" s="10">
        <f>(W441-W$1883)^4</f>
        <v>1868005778.8974016</v>
      </c>
      <c r="AH441" s="10">
        <f>(X441-X$1883)^4</f>
        <v>1301018948.6537249</v>
      </c>
      <c r="AI441" s="28">
        <f>(Y441-Y$1883)^4</f>
        <v>697617275.22373688</v>
      </c>
      <c r="AK441" s="27">
        <f t="shared" si="67"/>
        <v>22.123893805309734</v>
      </c>
      <c r="AL441" s="10">
        <f t="shared" si="68"/>
        <v>101.76991150442478</v>
      </c>
      <c r="AM441" s="10">
        <f t="shared" si="69"/>
        <v>331.85840707964604</v>
      </c>
      <c r="AN441" s="28">
        <f t="shared" si="70"/>
        <v>544.24778761061941</v>
      </c>
      <c r="AP441" s="56">
        <f t="shared" si="71"/>
        <v>3.2608695652173916</v>
      </c>
    </row>
    <row r="442" spans="1:42" ht="15" customHeight="1">
      <c r="A442" s="5" t="s">
        <v>23</v>
      </c>
      <c r="B442" s="5" t="s">
        <v>29</v>
      </c>
      <c r="C442" s="5" t="s">
        <v>34</v>
      </c>
      <c r="D442" s="6" t="s">
        <v>44</v>
      </c>
      <c r="E442" s="6" t="s">
        <v>26</v>
      </c>
      <c r="F442" s="5" t="s">
        <v>930</v>
      </c>
      <c r="G442" s="5">
        <v>2002</v>
      </c>
      <c r="H442" s="11">
        <v>224</v>
      </c>
      <c r="I442" s="11">
        <v>1394</v>
      </c>
      <c r="J442" s="11">
        <v>2122</v>
      </c>
      <c r="K442" s="11">
        <v>2282</v>
      </c>
      <c r="O442" s="25" t="s">
        <v>23</v>
      </c>
      <c r="P442" s="5" t="s">
        <v>29</v>
      </c>
      <c r="Q442" s="5" t="s">
        <v>37</v>
      </c>
      <c r="R442" s="6" t="s">
        <v>44</v>
      </c>
      <c r="S442" s="5" t="s">
        <v>931</v>
      </c>
      <c r="T442" s="5" t="s">
        <v>932</v>
      </c>
      <c r="U442" s="5">
        <v>2002</v>
      </c>
      <c r="V442" s="11">
        <v>2</v>
      </c>
      <c r="W442" s="11">
        <v>20</v>
      </c>
      <c r="X442" s="11">
        <v>49</v>
      </c>
      <c r="Y442" s="26">
        <v>74</v>
      </c>
      <c r="Z442" s="10">
        <f t="shared" si="66"/>
        <v>145</v>
      </c>
      <c r="AA442" s="27">
        <f t="shared" si="72"/>
        <v>-119373.12780967499</v>
      </c>
      <c r="AB442" s="10">
        <f t="shared" si="73"/>
        <v>-9379946.4023042805</v>
      </c>
      <c r="AC442" s="10">
        <f t="shared" si="74"/>
        <v>-10066515.175445685</v>
      </c>
      <c r="AD442" s="28">
        <f t="shared" si="75"/>
        <v>-9463429.1423345208</v>
      </c>
      <c r="AF442" s="27">
        <f>IF(V442 &lt;&gt; "-", (V442-V$1883)^4, "-")</f>
        <v>5877718.253988809</v>
      </c>
      <c r="AG442" s="10">
        <f>(W442-W$1883)^4</f>
        <v>1978186084.0014935</v>
      </c>
      <c r="AH442" s="10">
        <f>(X442-X$1883)^4</f>
        <v>2173562854.1010265</v>
      </c>
      <c r="AI442" s="28">
        <f>(Y442-Y$1883)^4</f>
        <v>2001695653.9619975</v>
      </c>
      <c r="AK442" s="27">
        <f t="shared" si="67"/>
        <v>13.793103448275861</v>
      </c>
      <c r="AL442" s="10">
        <f t="shared" si="68"/>
        <v>137.93103448275861</v>
      </c>
      <c r="AM442" s="10">
        <f t="shared" si="69"/>
        <v>337.93103448275861</v>
      </c>
      <c r="AN442" s="28">
        <f t="shared" si="70"/>
        <v>510.34482758620692</v>
      </c>
      <c r="AP442" s="56">
        <f t="shared" si="71"/>
        <v>2.4500000000000002</v>
      </c>
    </row>
    <row r="443" spans="1:42" ht="15" customHeight="1">
      <c r="A443" s="5" t="s">
        <v>23</v>
      </c>
      <c r="B443" s="5" t="s">
        <v>29</v>
      </c>
      <c r="C443" s="5" t="s">
        <v>34</v>
      </c>
      <c r="D443" s="6" t="s">
        <v>44</v>
      </c>
      <c r="E443" s="5" t="s">
        <v>887</v>
      </c>
      <c r="F443" s="5" t="s">
        <v>888</v>
      </c>
      <c r="G443" s="5">
        <v>2002</v>
      </c>
      <c r="H443" s="11">
        <v>8</v>
      </c>
      <c r="I443" s="11">
        <v>39</v>
      </c>
      <c r="J443" s="11">
        <v>90</v>
      </c>
      <c r="K443" s="11">
        <v>132</v>
      </c>
      <c r="O443" s="25" t="s">
        <v>23</v>
      </c>
      <c r="P443" s="5" t="s">
        <v>29</v>
      </c>
      <c r="Q443" s="5" t="s">
        <v>37</v>
      </c>
      <c r="R443" s="6" t="s">
        <v>44</v>
      </c>
      <c r="S443" s="5" t="s">
        <v>933</v>
      </c>
      <c r="T443" s="5" t="s">
        <v>934</v>
      </c>
      <c r="U443" s="5">
        <v>2002</v>
      </c>
      <c r="V443" s="11">
        <v>30</v>
      </c>
      <c r="W443" s="11">
        <v>110</v>
      </c>
      <c r="X443" s="11">
        <v>134</v>
      </c>
      <c r="Y443" s="26">
        <v>138</v>
      </c>
      <c r="Z443" s="10">
        <f t="shared" si="66"/>
        <v>412</v>
      </c>
      <c r="AA443" s="27">
        <f t="shared" si="72"/>
        <v>-9579.7302272260404</v>
      </c>
      <c r="AB443" s="10">
        <f t="shared" si="73"/>
        <v>-1766963.7788588244</v>
      </c>
      <c r="AC443" s="10">
        <f t="shared" si="74"/>
        <v>-2243979.4587401701</v>
      </c>
      <c r="AD443" s="28">
        <f t="shared" si="75"/>
        <v>-3210291.1781644532</v>
      </c>
      <c r="AF443" s="27">
        <f>IF(V443 &lt;&gt; "-", (V443-V$1883)^4, "-")</f>
        <v>203456.25157167341</v>
      </c>
      <c r="AG443" s="10">
        <f>(W443-W$1883)^4</f>
        <v>213617516.95459488</v>
      </c>
      <c r="AH443" s="10">
        <f>(X443-X$1883)^4</f>
        <v>293781990.78657216</v>
      </c>
      <c r="AI443" s="28">
        <f>(Y443-Y$1883)^4</f>
        <v>473579142.83132756</v>
      </c>
      <c r="AK443" s="27">
        <f t="shared" si="67"/>
        <v>72.815533980582515</v>
      </c>
      <c r="AL443" s="10">
        <f t="shared" si="68"/>
        <v>266.99029126213594</v>
      </c>
      <c r="AM443" s="10">
        <f t="shared" si="69"/>
        <v>325.24271844660194</v>
      </c>
      <c r="AN443" s="28">
        <f t="shared" si="70"/>
        <v>334.95145631067965</v>
      </c>
      <c r="AP443" s="56">
        <f t="shared" si="71"/>
        <v>1.218181818181818</v>
      </c>
    </row>
    <row r="444" spans="1:42" ht="15" customHeight="1">
      <c r="A444" s="5" t="s">
        <v>23</v>
      </c>
      <c r="B444" s="5" t="s">
        <v>29</v>
      </c>
      <c r="C444" s="5" t="s">
        <v>34</v>
      </c>
      <c r="D444" s="6" t="s">
        <v>44</v>
      </c>
      <c r="E444" s="5" t="s">
        <v>889</v>
      </c>
      <c r="F444" s="5" t="s">
        <v>890</v>
      </c>
      <c r="G444" s="5">
        <v>2002</v>
      </c>
      <c r="H444" s="11">
        <v>35</v>
      </c>
      <c r="I444" s="11">
        <v>212</v>
      </c>
      <c r="J444" s="11">
        <v>349</v>
      </c>
      <c r="K444" s="11">
        <v>294</v>
      </c>
      <c r="O444" s="25" t="s">
        <v>23</v>
      </c>
      <c r="P444" s="5" t="s">
        <v>29</v>
      </c>
      <c r="Q444" s="5" t="s">
        <v>37</v>
      </c>
      <c r="R444" s="6" t="s">
        <v>44</v>
      </c>
      <c r="S444" s="5" t="s">
        <v>935</v>
      </c>
      <c r="T444" s="5" t="s">
        <v>936</v>
      </c>
      <c r="U444" s="5">
        <v>2002</v>
      </c>
      <c r="V444" s="11">
        <v>23</v>
      </c>
      <c r="W444" s="11">
        <v>68</v>
      </c>
      <c r="X444" s="11">
        <v>166</v>
      </c>
      <c r="Y444" s="26">
        <v>180</v>
      </c>
      <c r="Z444" s="10">
        <f t="shared" si="66"/>
        <v>437</v>
      </c>
      <c r="AA444" s="27">
        <f t="shared" si="72"/>
        <v>-22517.03226921786</v>
      </c>
      <c r="AB444" s="10">
        <f t="shared" si="73"/>
        <v>-4322402.5682076085</v>
      </c>
      <c r="AC444" s="10">
        <f t="shared" si="74"/>
        <v>-967951.27730093605</v>
      </c>
      <c r="AD444" s="28">
        <f t="shared" si="75"/>
        <v>-1174877.9790932464</v>
      </c>
      <c r="AF444" s="27">
        <f>IF(V444 &lt;&gt; "-", (V444-V$1883)^4, "-")</f>
        <v>635840.51952736743</v>
      </c>
      <c r="AG444" s="10">
        <f>(W444-W$1883)^4</f>
        <v>704098820.45249414</v>
      </c>
      <c r="AH444" s="10">
        <f>(X444-X$1883)^4</f>
        <v>95749826.642404005</v>
      </c>
      <c r="AI444" s="28">
        <f>(Y444-Y$1883)^4</f>
        <v>123972022.12866679</v>
      </c>
      <c r="AK444" s="27">
        <f t="shared" si="67"/>
        <v>52.631578947368418</v>
      </c>
      <c r="AL444" s="10">
        <f t="shared" si="68"/>
        <v>155.60640732265446</v>
      </c>
      <c r="AM444" s="10">
        <f t="shared" si="69"/>
        <v>379.86270022883298</v>
      </c>
      <c r="AN444" s="28">
        <f t="shared" si="70"/>
        <v>411.89931350114415</v>
      </c>
      <c r="AP444" s="56">
        <f t="shared" si="71"/>
        <v>2.4411764705882355</v>
      </c>
    </row>
    <row r="445" spans="1:42" ht="15" customHeight="1">
      <c r="A445" s="5" t="s">
        <v>23</v>
      </c>
      <c r="B445" s="5" t="s">
        <v>29</v>
      </c>
      <c r="C445" s="5" t="s">
        <v>34</v>
      </c>
      <c r="D445" s="6" t="s">
        <v>44</v>
      </c>
      <c r="E445" s="5" t="s">
        <v>891</v>
      </c>
      <c r="F445" s="5" t="s">
        <v>892</v>
      </c>
      <c r="G445" s="5">
        <v>2002</v>
      </c>
      <c r="H445" s="11">
        <v>1</v>
      </c>
      <c r="I445" s="11">
        <v>20</v>
      </c>
      <c r="J445" s="11">
        <v>57</v>
      </c>
      <c r="K445" s="11">
        <v>64</v>
      </c>
      <c r="O445" s="25" t="s">
        <v>23</v>
      </c>
      <c r="P445" s="5" t="s">
        <v>29</v>
      </c>
      <c r="Q445" s="5" t="s">
        <v>37</v>
      </c>
      <c r="R445" s="6" t="s">
        <v>44</v>
      </c>
      <c r="S445" s="5" t="s">
        <v>937</v>
      </c>
      <c r="T445" s="5" t="s">
        <v>938</v>
      </c>
      <c r="U445" s="5">
        <v>2002</v>
      </c>
      <c r="V445" s="11">
        <v>32</v>
      </c>
      <c r="W445" s="11">
        <v>106</v>
      </c>
      <c r="X445" s="11">
        <v>158</v>
      </c>
      <c r="Y445" s="26">
        <v>153</v>
      </c>
      <c r="Z445" s="10">
        <f t="shared" si="66"/>
        <v>449</v>
      </c>
      <c r="AA445" s="27">
        <f t="shared" si="72"/>
        <v>-7120.2211564880208</v>
      </c>
      <c r="AB445" s="10">
        <f t="shared" si="73"/>
        <v>-1948218.6704492266</v>
      </c>
      <c r="AC445" s="10">
        <f t="shared" si="74"/>
        <v>-1222300.3513109758</v>
      </c>
      <c r="AD445" s="28">
        <f t="shared" si="75"/>
        <v>-2327207.2326480662</v>
      </c>
      <c r="AF445" s="27">
        <f>IF(V445 &lt;&gt; "-", (V445-V$1883)^4, "-")</f>
        <v>136980.2572786719</v>
      </c>
      <c r="AG445" s="10">
        <f>(W445-W$1883)^4</f>
        <v>243323245.95784393</v>
      </c>
      <c r="AH445" s="10">
        <f>(X445-X$1883)^4</f>
        <v>130688462.52890612</v>
      </c>
      <c r="AI445" s="28">
        <f>(Y445-Y$1883)^4</f>
        <v>308399319.17436212</v>
      </c>
      <c r="AK445" s="27">
        <f t="shared" si="67"/>
        <v>71.269487750556792</v>
      </c>
      <c r="AL445" s="10">
        <f t="shared" si="68"/>
        <v>236.08017817371936</v>
      </c>
      <c r="AM445" s="10">
        <f t="shared" si="69"/>
        <v>351.89309576837417</v>
      </c>
      <c r="AN445" s="28">
        <f t="shared" si="70"/>
        <v>340.75723830734967</v>
      </c>
      <c r="AP445" s="56">
        <f t="shared" si="71"/>
        <v>1.4905660377358492</v>
      </c>
    </row>
    <row r="446" spans="1:42" ht="15" customHeight="1">
      <c r="A446" s="5" t="s">
        <v>23</v>
      </c>
      <c r="B446" s="5" t="s">
        <v>29</v>
      </c>
      <c r="C446" s="5" t="s">
        <v>34</v>
      </c>
      <c r="D446" s="6" t="s">
        <v>44</v>
      </c>
      <c r="E446" s="5" t="s">
        <v>893</v>
      </c>
      <c r="F446" s="5" t="s">
        <v>894</v>
      </c>
      <c r="G446" s="5">
        <v>2002</v>
      </c>
      <c r="H446" s="11">
        <v>3</v>
      </c>
      <c r="I446" s="11">
        <v>49</v>
      </c>
      <c r="J446" s="11">
        <v>136</v>
      </c>
      <c r="K446" s="11">
        <v>148</v>
      </c>
      <c r="O446" s="25" t="s">
        <v>23</v>
      </c>
      <c r="P446" s="5" t="s">
        <v>29</v>
      </c>
      <c r="Q446" s="5" t="s">
        <v>37</v>
      </c>
      <c r="R446" s="6" t="s">
        <v>44</v>
      </c>
      <c r="S446" s="5" t="s">
        <v>939</v>
      </c>
      <c r="T446" s="5" t="s">
        <v>940</v>
      </c>
      <c r="U446" s="5">
        <v>2002</v>
      </c>
      <c r="V446" s="11" t="s">
        <v>96</v>
      </c>
      <c r="W446" s="11">
        <v>33</v>
      </c>
      <c r="X446" s="11">
        <v>41</v>
      </c>
      <c r="Y446" s="26">
        <v>50</v>
      </c>
      <c r="Z446" s="10">
        <f t="shared" si="66"/>
        <v>124</v>
      </c>
      <c r="AA446" s="27" t="str">
        <f t="shared" si="72"/>
        <v>-</v>
      </c>
      <c r="AB446" s="10">
        <f t="shared" si="73"/>
        <v>-7750077.9393538814</v>
      </c>
      <c r="AC446" s="10">
        <f t="shared" si="74"/>
        <v>-11227399.470115967</v>
      </c>
      <c r="AD446" s="28">
        <f t="shared" si="75"/>
        <v>-13064060.654707218</v>
      </c>
      <c r="AF446" s="27" t="str">
        <f>IF(V446 &lt;&gt; "-", (V446-V$1883)^4, "-")</f>
        <v>-</v>
      </c>
      <c r="AG446" s="10">
        <f>(W446-W$1883)^4</f>
        <v>1533703563.8199458</v>
      </c>
      <c r="AH446" s="10">
        <f>(X446-X$1883)^4</f>
        <v>2514040290.2587237</v>
      </c>
      <c r="AI446" s="28">
        <f>(Y446-Y$1883)^4</f>
        <v>3076835309.1982889</v>
      </c>
      <c r="AK446" s="27">
        <f t="shared" si="67"/>
        <v>0</v>
      </c>
      <c r="AL446" s="10">
        <f t="shared" si="68"/>
        <v>266.12903225806451</v>
      </c>
      <c r="AM446" s="10">
        <f t="shared" si="69"/>
        <v>330.64516129032256</v>
      </c>
      <c r="AN446" s="28">
        <f t="shared" si="70"/>
        <v>403.22580645161287</v>
      </c>
      <c r="AP446" s="56">
        <f t="shared" si="71"/>
        <v>1.2424242424242424</v>
      </c>
    </row>
    <row r="447" spans="1:42" ht="15" customHeight="1">
      <c r="A447" s="5" t="s">
        <v>23</v>
      </c>
      <c r="B447" s="5" t="s">
        <v>29</v>
      </c>
      <c r="C447" s="5" t="s">
        <v>34</v>
      </c>
      <c r="D447" s="6" t="s">
        <v>44</v>
      </c>
      <c r="E447" s="5" t="s">
        <v>895</v>
      </c>
      <c r="F447" s="5" t="s">
        <v>896</v>
      </c>
      <c r="G447" s="5">
        <v>2002</v>
      </c>
      <c r="H447" s="11">
        <v>6</v>
      </c>
      <c r="I447" s="11">
        <v>49</v>
      </c>
      <c r="J447" s="11">
        <v>93</v>
      </c>
      <c r="K447" s="11">
        <v>89</v>
      </c>
      <c r="O447" s="25" t="s">
        <v>23</v>
      </c>
      <c r="P447" s="5" t="s">
        <v>29</v>
      </c>
      <c r="Q447" s="5" t="s">
        <v>37</v>
      </c>
      <c r="R447" s="6" t="s">
        <v>44</v>
      </c>
      <c r="S447" s="5" t="s">
        <v>941</v>
      </c>
      <c r="T447" s="5" t="s">
        <v>942</v>
      </c>
      <c r="U447" s="5">
        <v>2002</v>
      </c>
      <c r="V447" s="11">
        <v>32</v>
      </c>
      <c r="W447" s="11">
        <v>180</v>
      </c>
      <c r="X447" s="11">
        <v>270</v>
      </c>
      <c r="Y447" s="26">
        <v>308</v>
      </c>
      <c r="Z447" s="10">
        <f t="shared" si="66"/>
        <v>790</v>
      </c>
      <c r="AA447" s="27">
        <f t="shared" si="72"/>
        <v>-7120.2211564880208</v>
      </c>
      <c r="AB447" s="10">
        <f t="shared" si="73"/>
        <v>-131835.26576659092</v>
      </c>
      <c r="AC447" s="10">
        <f t="shared" si="74"/>
        <v>131.08961028429783</v>
      </c>
      <c r="AD447" s="28">
        <f t="shared" si="75"/>
        <v>11361.699352181131</v>
      </c>
      <c r="AF447" s="27">
        <f>IF(V447 &lt;&gt; "-", (V447-V$1883)^4, "-")</f>
        <v>136980.2572786719</v>
      </c>
      <c r="AG447" s="10">
        <f>(W447-W$1883)^4</f>
        <v>6709788.0018569492</v>
      </c>
      <c r="AH447" s="10">
        <f>(X447-X$1883)^4</f>
        <v>665.92353374916195</v>
      </c>
      <c r="AI447" s="28">
        <f>(Y447-Y$1883)^4</f>
        <v>255421.66054560381</v>
      </c>
      <c r="AK447" s="27">
        <f t="shared" si="67"/>
        <v>40.506329113924053</v>
      </c>
      <c r="AL447" s="10">
        <f t="shared" si="68"/>
        <v>227.84810126582278</v>
      </c>
      <c r="AM447" s="10">
        <f t="shared" si="69"/>
        <v>341.77215189873419</v>
      </c>
      <c r="AN447" s="28">
        <f t="shared" si="70"/>
        <v>389.87341772151899</v>
      </c>
      <c r="AP447" s="56">
        <f t="shared" si="71"/>
        <v>1.5000000000000002</v>
      </c>
    </row>
    <row r="448" spans="1:42" ht="15" customHeight="1">
      <c r="A448" s="5" t="s">
        <v>23</v>
      </c>
      <c r="B448" s="5" t="s">
        <v>29</v>
      </c>
      <c r="C448" s="5" t="s">
        <v>34</v>
      </c>
      <c r="D448" s="6" t="s">
        <v>44</v>
      </c>
      <c r="E448" s="5" t="s">
        <v>897</v>
      </c>
      <c r="F448" s="5" t="s">
        <v>898</v>
      </c>
      <c r="G448" s="5">
        <v>2002</v>
      </c>
      <c r="H448" s="11">
        <v>20</v>
      </c>
      <c r="I448" s="11">
        <v>100</v>
      </c>
      <c r="J448" s="11">
        <v>156</v>
      </c>
      <c r="K448" s="11">
        <v>148</v>
      </c>
      <c r="O448" s="25" t="s">
        <v>23</v>
      </c>
      <c r="P448" s="5" t="s">
        <v>29</v>
      </c>
      <c r="Q448" s="5" t="s">
        <v>37</v>
      </c>
      <c r="R448" s="6" t="s">
        <v>44</v>
      </c>
      <c r="S448" s="5" t="s">
        <v>943</v>
      </c>
      <c r="T448" s="5" t="s">
        <v>944</v>
      </c>
      <c r="U448" s="5">
        <v>2002</v>
      </c>
      <c r="V448" s="11">
        <v>3</v>
      </c>
      <c r="W448" s="11">
        <v>32</v>
      </c>
      <c r="X448" s="11">
        <v>65</v>
      </c>
      <c r="Y448" s="26">
        <v>78</v>
      </c>
      <c r="Z448" s="10">
        <f t="shared" si="66"/>
        <v>178</v>
      </c>
      <c r="AA448" s="27">
        <f t="shared" si="72"/>
        <v>-112246.64062698378</v>
      </c>
      <c r="AB448" s="10">
        <f t="shared" si="73"/>
        <v>-7868160.2077245926</v>
      </c>
      <c r="AC448" s="10">
        <f t="shared" si="74"/>
        <v>-7990414.5288046524</v>
      </c>
      <c r="AD448" s="28">
        <f t="shared" si="75"/>
        <v>-8936634.2950501498</v>
      </c>
      <c r="AF448" s="27">
        <f>IF(V448 &lt;&gt; "-", (V448-V$1883)^4, "-")</f>
        <v>5414576.1935207229</v>
      </c>
      <c r="AG448" s="10">
        <f>(W448-W$1883)^4</f>
        <v>1564939643.3236151</v>
      </c>
      <c r="AH448" s="10">
        <f>(X448-X$1883)^4</f>
        <v>1597444384.9353232</v>
      </c>
      <c r="AI448" s="28">
        <f>(Y448-Y$1883)^4</f>
        <v>1854521964.9028356</v>
      </c>
      <c r="AK448" s="27">
        <f t="shared" si="67"/>
        <v>16.853932584269664</v>
      </c>
      <c r="AL448" s="10">
        <f t="shared" si="68"/>
        <v>179.77528089887639</v>
      </c>
      <c r="AM448" s="10">
        <f t="shared" si="69"/>
        <v>365.16853932584269</v>
      </c>
      <c r="AN448" s="28">
        <f t="shared" si="70"/>
        <v>438.20224719101122</v>
      </c>
      <c r="AP448" s="56">
        <f t="shared" si="71"/>
        <v>2.03125</v>
      </c>
    </row>
    <row r="449" spans="1:42" ht="15" customHeight="1">
      <c r="A449" s="5" t="s">
        <v>23</v>
      </c>
      <c r="B449" s="5" t="s">
        <v>29</v>
      </c>
      <c r="C449" s="5" t="s">
        <v>34</v>
      </c>
      <c r="D449" s="6" t="s">
        <v>44</v>
      </c>
      <c r="E449" s="5" t="s">
        <v>899</v>
      </c>
      <c r="F449" s="5" t="s">
        <v>900</v>
      </c>
      <c r="G449" s="5">
        <v>2002</v>
      </c>
      <c r="H449" s="11">
        <v>9</v>
      </c>
      <c r="I449" s="11">
        <v>89</v>
      </c>
      <c r="J449" s="11">
        <v>23</v>
      </c>
      <c r="K449" s="11">
        <v>134</v>
      </c>
      <c r="O449" s="25" t="s">
        <v>23</v>
      </c>
      <c r="P449" s="5" t="s">
        <v>29</v>
      </c>
      <c r="Q449" s="5" t="s">
        <v>37</v>
      </c>
      <c r="R449" s="6" t="s">
        <v>44</v>
      </c>
      <c r="S449" s="5" t="s">
        <v>945</v>
      </c>
      <c r="T449" s="5" t="s">
        <v>946</v>
      </c>
      <c r="U449" s="5">
        <v>2002</v>
      </c>
      <c r="V449" s="11">
        <v>11</v>
      </c>
      <c r="W449" s="11">
        <v>41</v>
      </c>
      <c r="X449" s="11">
        <v>99</v>
      </c>
      <c r="Y449" s="26">
        <v>122</v>
      </c>
      <c r="Z449" s="10">
        <f t="shared" si="66"/>
        <v>273</v>
      </c>
      <c r="AA449" s="27">
        <f t="shared" si="72"/>
        <v>-65150.194930492646</v>
      </c>
      <c r="AB449" s="10">
        <f t="shared" si="73"/>
        <v>-6847661.165064116</v>
      </c>
      <c r="AC449" s="10">
        <f t="shared" si="74"/>
        <v>-4567693.1093518715</v>
      </c>
      <c r="AD449" s="28">
        <f t="shared" si="75"/>
        <v>-4372251.7507309988</v>
      </c>
      <c r="AF449" s="27">
        <f>IF(V449 &lt;&gt; "-", (V449-V$1883)^4, "-")</f>
        <v>2621526.7440798022</v>
      </c>
      <c r="AG449" s="10">
        <f>(W449-W$1883)^4</f>
        <v>1300338286.8789809</v>
      </c>
      <c r="AH449" s="10">
        <f>(X449-X$1883)^4</f>
        <v>757872047.90849662</v>
      </c>
      <c r="AI449" s="28">
        <f>(Y449-Y$1883)^4</f>
        <v>714946504.40140092</v>
      </c>
      <c r="AK449" s="27">
        <f t="shared" si="67"/>
        <v>40.293040293040299</v>
      </c>
      <c r="AL449" s="10">
        <f t="shared" si="68"/>
        <v>150.18315018315019</v>
      </c>
      <c r="AM449" s="10">
        <f t="shared" si="69"/>
        <v>362.63736263736263</v>
      </c>
      <c r="AN449" s="28">
        <f t="shared" si="70"/>
        <v>446.88644688644689</v>
      </c>
      <c r="AP449" s="56">
        <f t="shared" si="71"/>
        <v>2.4146341463414633</v>
      </c>
    </row>
    <row r="450" spans="1:42" ht="15" customHeight="1">
      <c r="A450" s="5" t="s">
        <v>23</v>
      </c>
      <c r="B450" s="5" t="s">
        <v>29</v>
      </c>
      <c r="C450" s="5" t="s">
        <v>34</v>
      </c>
      <c r="D450" s="6" t="s">
        <v>44</v>
      </c>
      <c r="E450" s="5" t="s">
        <v>902</v>
      </c>
      <c r="F450" s="5" t="s">
        <v>903</v>
      </c>
      <c r="G450" s="5">
        <v>2002</v>
      </c>
      <c r="H450" s="11">
        <v>4</v>
      </c>
      <c r="I450" s="11">
        <v>65</v>
      </c>
      <c r="J450" s="11">
        <v>126</v>
      </c>
      <c r="K450" s="11">
        <v>162</v>
      </c>
      <c r="O450" s="25" t="s">
        <v>23</v>
      </c>
      <c r="P450" s="5" t="s">
        <v>29</v>
      </c>
      <c r="Q450" s="5" t="s">
        <v>37</v>
      </c>
      <c r="R450" s="6" t="s">
        <v>44</v>
      </c>
      <c r="S450" s="5" t="s">
        <v>947</v>
      </c>
      <c r="T450" s="5" t="s">
        <v>948</v>
      </c>
      <c r="U450" s="5">
        <v>2002</v>
      </c>
      <c r="V450" s="11">
        <v>14</v>
      </c>
      <c r="W450" s="11">
        <v>58</v>
      </c>
      <c r="X450" s="11">
        <v>72</v>
      </c>
      <c r="Y450" s="26">
        <v>71</v>
      </c>
      <c r="Z450" s="10">
        <f t="shared" si="66"/>
        <v>215</v>
      </c>
      <c r="AA450" s="27">
        <f t="shared" si="72"/>
        <v>-51637.609853284492</v>
      </c>
      <c r="AB450" s="10">
        <f t="shared" si="73"/>
        <v>-5168316.9556326158</v>
      </c>
      <c r="AC450" s="10">
        <f t="shared" si="74"/>
        <v>-7180130.8989581224</v>
      </c>
      <c r="AD450" s="28">
        <f t="shared" si="75"/>
        <v>-9871829.978693625</v>
      </c>
      <c r="AF450" s="27">
        <f>IF(V450 &lt;&gt; "-", (V450-V$1883)^4, "-")</f>
        <v>1922891.7783183996</v>
      </c>
      <c r="AG450" s="10">
        <f>(W450-W$1883)^4</f>
        <v>893577420.44155872</v>
      </c>
      <c r="AH450" s="10">
        <f>(X450-X$1883)^4</f>
        <v>1385191493.1278005</v>
      </c>
      <c r="AI450" s="28">
        <f>(Y450-Y$1883)^4</f>
        <v>2117695705.6588268</v>
      </c>
      <c r="AK450" s="27">
        <f t="shared" si="67"/>
        <v>65.116279069767444</v>
      </c>
      <c r="AL450" s="10">
        <f t="shared" si="68"/>
        <v>269.76744186046511</v>
      </c>
      <c r="AM450" s="10">
        <f t="shared" si="69"/>
        <v>334.88372093023253</v>
      </c>
      <c r="AN450" s="28">
        <f t="shared" si="70"/>
        <v>330.23255813953489</v>
      </c>
      <c r="AP450" s="56">
        <f t="shared" si="71"/>
        <v>1.2413793103448274</v>
      </c>
    </row>
    <row r="451" spans="1:42" ht="15" customHeight="1">
      <c r="A451" s="5" t="s">
        <v>23</v>
      </c>
      <c r="B451" s="5" t="s">
        <v>29</v>
      </c>
      <c r="C451" s="5" t="s">
        <v>34</v>
      </c>
      <c r="D451" s="6" t="s">
        <v>44</v>
      </c>
      <c r="E451" s="5" t="s">
        <v>905</v>
      </c>
      <c r="F451" s="5" t="s">
        <v>906</v>
      </c>
      <c r="G451" s="5">
        <v>2002</v>
      </c>
      <c r="H451" s="11">
        <v>19</v>
      </c>
      <c r="I451" s="11">
        <v>124</v>
      </c>
      <c r="J451" s="11">
        <v>226</v>
      </c>
      <c r="K451" s="11">
        <v>274</v>
      </c>
      <c r="O451" s="25" t="s">
        <v>23</v>
      </c>
      <c r="P451" s="5" t="s">
        <v>29</v>
      </c>
      <c r="Q451" s="5" t="s">
        <v>37</v>
      </c>
      <c r="R451" s="6" t="s">
        <v>44</v>
      </c>
      <c r="S451" s="5" t="s">
        <v>949</v>
      </c>
      <c r="T451" s="5" t="s">
        <v>950</v>
      </c>
      <c r="U451" s="5">
        <v>2002</v>
      </c>
      <c r="V451" s="11">
        <v>2</v>
      </c>
      <c r="W451" s="11">
        <v>14</v>
      </c>
      <c r="X451" s="11">
        <v>39</v>
      </c>
      <c r="Y451" s="26">
        <v>55</v>
      </c>
      <c r="Z451" s="10">
        <f t="shared" si="66"/>
        <v>110</v>
      </c>
      <c r="AA451" s="27">
        <f t="shared" si="72"/>
        <v>-119373.12780967499</v>
      </c>
      <c r="AB451" s="10">
        <f t="shared" si="73"/>
        <v>-10203521.558608007</v>
      </c>
      <c r="AC451" s="10">
        <f t="shared" si="74"/>
        <v>-11530935.749132475</v>
      </c>
      <c r="AD451" s="28">
        <f t="shared" si="75"/>
        <v>-12249561.157005593</v>
      </c>
      <c r="AF451" s="27">
        <f>IF(V451 &lt;&gt; "-", (V451-V$1883)^4, "-")</f>
        <v>5877718.253988809</v>
      </c>
      <c r="AG451" s="10">
        <f>(W451-W$1883)^4</f>
        <v>2213095296.7870893</v>
      </c>
      <c r="AH451" s="10">
        <f>(X451-X$1883)^4</f>
        <v>2605070032.4142919</v>
      </c>
      <c r="AI451" s="28">
        <f>(Y451-Y$1883)^4</f>
        <v>2823757345.846621</v>
      </c>
      <c r="AK451" s="27">
        <f t="shared" si="67"/>
        <v>18.18181818181818</v>
      </c>
      <c r="AL451" s="10">
        <f t="shared" si="68"/>
        <v>127.27272727272727</v>
      </c>
      <c r="AM451" s="10">
        <f t="shared" si="69"/>
        <v>354.54545454545456</v>
      </c>
      <c r="AN451" s="28">
        <f t="shared" si="70"/>
        <v>500</v>
      </c>
      <c r="AP451" s="56">
        <f t="shared" si="71"/>
        <v>2.785714285714286</v>
      </c>
    </row>
    <row r="452" spans="1:42" ht="15" customHeight="1">
      <c r="A452" s="5" t="s">
        <v>23</v>
      </c>
      <c r="B452" s="5" t="s">
        <v>29</v>
      </c>
      <c r="C452" s="5" t="s">
        <v>34</v>
      </c>
      <c r="D452" s="6" t="s">
        <v>44</v>
      </c>
      <c r="E452" s="5" t="s">
        <v>907</v>
      </c>
      <c r="F452" s="5" t="s">
        <v>908</v>
      </c>
      <c r="G452" s="5">
        <v>2002</v>
      </c>
      <c r="H452" s="11">
        <v>87</v>
      </c>
      <c r="I452" s="11">
        <v>435</v>
      </c>
      <c r="J452" s="11">
        <v>480</v>
      </c>
      <c r="K452" s="11">
        <v>460</v>
      </c>
      <c r="O452" s="25" t="s">
        <v>23</v>
      </c>
      <c r="P452" s="5" t="s">
        <v>29</v>
      </c>
      <c r="Q452" s="5" t="s">
        <v>37</v>
      </c>
      <c r="R452" s="6" t="s">
        <v>44</v>
      </c>
      <c r="S452" s="5" t="s">
        <v>951</v>
      </c>
      <c r="T452" s="5" t="s">
        <v>952</v>
      </c>
      <c r="U452" s="5">
        <v>2002</v>
      </c>
      <c r="V452" s="11">
        <v>2</v>
      </c>
      <c r="W452" s="11">
        <v>14</v>
      </c>
      <c r="X452" s="11">
        <v>13</v>
      </c>
      <c r="Y452" s="26">
        <v>19</v>
      </c>
      <c r="Z452" s="10">
        <f t="shared" si="66"/>
        <v>48</v>
      </c>
      <c r="AA452" s="27">
        <f t="shared" si="72"/>
        <v>-119373.12780967499</v>
      </c>
      <c r="AB452" s="10">
        <f t="shared" si="73"/>
        <v>-10203521.558608007</v>
      </c>
      <c r="AC452" s="10">
        <f t="shared" si="74"/>
        <v>-15987788.851048248</v>
      </c>
      <c r="AD452" s="28">
        <f t="shared" si="75"/>
        <v>-18931491.359492697</v>
      </c>
      <c r="AF452" s="27">
        <f>IF(V452 &lt;&gt; "-", (V452-V$1883)^4, "-")</f>
        <v>5877718.253988809</v>
      </c>
      <c r="AG452" s="10">
        <f>(W452-W$1883)^4</f>
        <v>2213095296.7870893</v>
      </c>
      <c r="AH452" s="10">
        <f>(X452-X$1883)^4</f>
        <v>4027645192.6499267</v>
      </c>
      <c r="AI452" s="28">
        <f>(Y452-Y$1883)^4</f>
        <v>5045603316.3362207</v>
      </c>
      <c r="AK452" s="27">
        <f t="shared" si="67"/>
        <v>41.666666666666664</v>
      </c>
      <c r="AL452" s="10">
        <f t="shared" si="68"/>
        <v>291.66666666666669</v>
      </c>
      <c r="AM452" s="10">
        <f t="shared" si="69"/>
        <v>270.83333333333331</v>
      </c>
      <c r="AN452" s="28">
        <f t="shared" si="70"/>
        <v>395.83333333333331</v>
      </c>
      <c r="AP452" s="56">
        <f t="shared" si="71"/>
        <v>0.92857142857142849</v>
      </c>
    </row>
    <row r="453" spans="1:42" ht="15" customHeight="1">
      <c r="A453" s="5" t="s">
        <v>23</v>
      </c>
      <c r="B453" s="5" t="s">
        <v>29</v>
      </c>
      <c r="C453" s="5" t="s">
        <v>34</v>
      </c>
      <c r="D453" s="6" t="s">
        <v>44</v>
      </c>
      <c r="E453" s="5" t="s">
        <v>909</v>
      </c>
      <c r="F453" s="5" t="s">
        <v>910</v>
      </c>
      <c r="G453" s="5">
        <v>2002</v>
      </c>
      <c r="H453" s="11">
        <v>10</v>
      </c>
      <c r="I453" s="11">
        <v>84</v>
      </c>
      <c r="J453" s="11">
        <v>173</v>
      </c>
      <c r="K453" s="11">
        <v>188</v>
      </c>
      <c r="O453" s="25" t="s">
        <v>23</v>
      </c>
      <c r="P453" s="5" t="s">
        <v>29</v>
      </c>
      <c r="Q453" s="5" t="s">
        <v>37</v>
      </c>
      <c r="R453" s="6" t="s">
        <v>44</v>
      </c>
      <c r="S453" s="5" t="s">
        <v>953</v>
      </c>
      <c r="T453" s="5" t="s">
        <v>954</v>
      </c>
      <c r="U453" s="5">
        <v>2002</v>
      </c>
      <c r="V453" s="11">
        <v>4</v>
      </c>
      <c r="W453" s="11">
        <v>48</v>
      </c>
      <c r="X453" s="11">
        <v>114</v>
      </c>
      <c r="Y453" s="26">
        <v>78</v>
      </c>
      <c r="Z453" s="10">
        <f t="shared" si="66"/>
        <v>244</v>
      </c>
      <c r="AA453" s="27">
        <f t="shared" si="72"/>
        <v>-105409.58265998808</v>
      </c>
      <c r="AB453" s="10">
        <f t="shared" si="73"/>
        <v>-6117968.489379622</v>
      </c>
      <c r="AC453" s="10">
        <f t="shared" si="74"/>
        <v>-3437487.7502842718</v>
      </c>
      <c r="AD453" s="28">
        <f t="shared" si="75"/>
        <v>-8936634.2950501498</v>
      </c>
      <c r="AF453" s="27">
        <f>IF(V453 &lt;&gt; "-", (V453-V$1883)^4, "-")</f>
        <v>4979359.2233520132</v>
      </c>
      <c r="AG453" s="10">
        <f>(W453-W$1883)^4</f>
        <v>1118947338.8540633</v>
      </c>
      <c r="AH453" s="10">
        <f>(X453-X$1883)^4</f>
        <v>518785957.72116745</v>
      </c>
      <c r="AI453" s="28">
        <f>(Y453-Y$1883)^4</f>
        <v>1854521964.9028356</v>
      </c>
      <c r="AK453" s="27">
        <f t="shared" si="67"/>
        <v>16.393442622950822</v>
      </c>
      <c r="AL453" s="10">
        <f t="shared" si="68"/>
        <v>196.72131147540983</v>
      </c>
      <c r="AM453" s="10">
        <f t="shared" si="69"/>
        <v>467.2131147540984</v>
      </c>
      <c r="AN453" s="28">
        <f t="shared" si="70"/>
        <v>319.67213114754099</v>
      </c>
      <c r="AP453" s="56">
        <f t="shared" si="71"/>
        <v>2.375</v>
      </c>
    </row>
    <row r="454" spans="1:42" ht="15" customHeight="1">
      <c r="A454" s="5" t="s">
        <v>23</v>
      </c>
      <c r="B454" s="5" t="s">
        <v>29</v>
      </c>
      <c r="C454" s="5" t="s">
        <v>34</v>
      </c>
      <c r="D454" s="6" t="s">
        <v>44</v>
      </c>
      <c r="E454" s="5" t="s">
        <v>911</v>
      </c>
      <c r="F454" s="5" t="s">
        <v>912</v>
      </c>
      <c r="G454" s="5">
        <v>2002</v>
      </c>
      <c r="H454" s="11">
        <v>20</v>
      </c>
      <c r="I454" s="11">
        <v>110</v>
      </c>
      <c r="J454" s="11">
        <v>160</v>
      </c>
      <c r="K454" s="11">
        <v>128</v>
      </c>
      <c r="O454" s="25" t="s">
        <v>23</v>
      </c>
      <c r="P454" s="5" t="s">
        <v>29</v>
      </c>
      <c r="Q454" s="5" t="s">
        <v>37</v>
      </c>
      <c r="R454" s="6" t="s">
        <v>44</v>
      </c>
      <c r="S454" s="5" t="s">
        <v>955</v>
      </c>
      <c r="T454" s="5" t="s">
        <v>956</v>
      </c>
      <c r="U454" s="5">
        <v>2002</v>
      </c>
      <c r="V454" s="11">
        <v>10</v>
      </c>
      <c r="W454" s="11">
        <v>34</v>
      </c>
      <c r="X454" s="11">
        <v>58</v>
      </c>
      <c r="Y454" s="26">
        <v>77</v>
      </c>
      <c r="Z454" s="10">
        <f t="shared" si="66"/>
        <v>179</v>
      </c>
      <c r="AA454" s="27">
        <f t="shared" si="72"/>
        <v>-70129.248387619737</v>
      </c>
      <c r="AB454" s="10">
        <f t="shared" si="73"/>
        <v>-7633183.0424463917</v>
      </c>
      <c r="AC454" s="10">
        <f t="shared" si="74"/>
        <v>-8859474.6648609601</v>
      </c>
      <c r="AD454" s="28">
        <f t="shared" si="75"/>
        <v>-9066450.3353146967</v>
      </c>
      <c r="AF454" s="27">
        <f>IF(V454 &lt;&gt; "-", (V454-V$1883)^4, "-")</f>
        <v>2892004.1543107955</v>
      </c>
      <c r="AG454" s="10">
        <f>(W454-W$1883)^4</f>
        <v>1502937436.6468332</v>
      </c>
      <c r="AH454" s="10">
        <f>(X454-X$1883)^4</f>
        <v>1833203287.4654856</v>
      </c>
      <c r="AI454" s="28">
        <f>(Y454-Y$1883)^4</f>
        <v>1890527718.1254413</v>
      </c>
      <c r="AK454" s="27">
        <f t="shared" si="67"/>
        <v>55.865921787709496</v>
      </c>
      <c r="AL454" s="10">
        <f t="shared" si="68"/>
        <v>189.94413407821227</v>
      </c>
      <c r="AM454" s="10">
        <f t="shared" si="69"/>
        <v>324.02234636871509</v>
      </c>
      <c r="AN454" s="28">
        <f t="shared" si="70"/>
        <v>430.1675977653631</v>
      </c>
      <c r="AP454" s="56">
        <f t="shared" si="71"/>
        <v>1.7058823529411766</v>
      </c>
    </row>
    <row r="455" spans="1:42" ht="15" customHeight="1">
      <c r="A455" s="5" t="s">
        <v>23</v>
      </c>
      <c r="B455" s="5" t="s">
        <v>29</v>
      </c>
      <c r="C455" s="5" t="s">
        <v>34</v>
      </c>
      <c r="D455" s="6" t="s">
        <v>44</v>
      </c>
      <c r="E455" s="5" t="s">
        <v>913</v>
      </c>
      <c r="F455" s="5" t="s">
        <v>914</v>
      </c>
      <c r="G455" s="5">
        <v>2002</v>
      </c>
      <c r="H455" s="11">
        <v>2</v>
      </c>
      <c r="I455" s="11">
        <v>18</v>
      </c>
      <c r="J455" s="11">
        <v>53</v>
      </c>
      <c r="K455" s="11">
        <v>61</v>
      </c>
      <c r="O455" s="25" t="s">
        <v>23</v>
      </c>
      <c r="P455" s="5" t="s">
        <v>29</v>
      </c>
      <c r="Q455" s="5" t="s">
        <v>46</v>
      </c>
      <c r="R455" s="6" t="s">
        <v>44</v>
      </c>
      <c r="S455" s="5" t="s">
        <v>957</v>
      </c>
      <c r="T455" s="5" t="s">
        <v>958</v>
      </c>
      <c r="U455" s="5">
        <v>2002</v>
      </c>
      <c r="V455" s="11">
        <v>20</v>
      </c>
      <c r="W455" s="11">
        <v>121</v>
      </c>
      <c r="X455" s="11">
        <v>304</v>
      </c>
      <c r="Y455" s="26">
        <v>418</v>
      </c>
      <c r="Z455" s="10">
        <f t="shared" ref="Z455:Z518" si="76">IF(V455 &lt;&gt; "-", V455, 0) + IF(W455 &lt;&gt; "-", W455, 0) + IF(X455 &lt;&gt; "-", X455, 0) + IF(Y455 &lt;&gt; "-", Y455, 0)</f>
        <v>863</v>
      </c>
      <c r="AA455" s="27">
        <f t="shared" si="72"/>
        <v>-30483.028522647091</v>
      </c>
      <c r="AB455" s="10">
        <f t="shared" si="73"/>
        <v>-1327200.9727008685</v>
      </c>
      <c r="AC455" s="10">
        <f t="shared" si="74"/>
        <v>59684.380855904077</v>
      </c>
      <c r="AD455" s="28">
        <f t="shared" si="75"/>
        <v>2325199.3062181161</v>
      </c>
      <c r="AF455" s="27">
        <f>IF(V455 &lt;&gt; "-", (V455-V$1883)^4, "-")</f>
        <v>952235.0213372974</v>
      </c>
      <c r="AG455" s="10">
        <f>(W455-W$1883)^4</f>
        <v>145853074.55946356</v>
      </c>
      <c r="AH455" s="10">
        <f>(X455-X$1883)^4</f>
        <v>2332460.2830515974</v>
      </c>
      <c r="AI455" s="28">
        <f>(Y455-Y$1883)^4</f>
        <v>308044585.50017643</v>
      </c>
      <c r="AK455" s="27">
        <f t="shared" ref="AK455:AK518" si="77">IF(V455 &lt;&gt; "-", (V455/$Z455)*1000, 0)</f>
        <v>23.174971031286212</v>
      </c>
      <c r="AL455" s="10">
        <f t="shared" ref="AL455:AL518" si="78">IF(W455 &lt;&gt; "-", (W455/$Z455)*1000, 0)</f>
        <v>140.20857473928157</v>
      </c>
      <c r="AM455" s="10">
        <f t="shared" ref="AM455:AM518" si="79">IF(X455 &lt;&gt; "-", (X455/$Z455)*1000, 0)</f>
        <v>352.25955967555041</v>
      </c>
      <c r="AN455" s="28">
        <f t="shared" ref="AN455:AN518" si="80">IF(Y455 &lt;&gt; "-", (Y455/$Z455)*1000, 0)</f>
        <v>484.35689455388183</v>
      </c>
      <c r="AP455" s="56">
        <f t="shared" ref="AP455:AP518" si="81">AM455/AL455</f>
        <v>2.5123966942148761</v>
      </c>
    </row>
    <row r="456" spans="1:42" ht="15" customHeight="1">
      <c r="A456" s="5" t="s">
        <v>23</v>
      </c>
      <c r="B456" s="5" t="s">
        <v>29</v>
      </c>
      <c r="C456" s="5" t="s">
        <v>37</v>
      </c>
      <c r="D456" s="6" t="s">
        <v>44</v>
      </c>
      <c r="E456" s="6" t="s">
        <v>26</v>
      </c>
      <c r="F456" s="5" t="s">
        <v>959</v>
      </c>
      <c r="G456" s="5">
        <v>2002</v>
      </c>
      <c r="H456" s="11">
        <v>278</v>
      </c>
      <c r="I456" s="11">
        <v>1257</v>
      </c>
      <c r="J456" s="11">
        <v>2198</v>
      </c>
      <c r="K456" s="11">
        <v>2431</v>
      </c>
      <c r="O456" s="25" t="s">
        <v>23</v>
      </c>
      <c r="P456" s="5" t="s">
        <v>29</v>
      </c>
      <c r="Q456" s="5" t="s">
        <v>46</v>
      </c>
      <c r="R456" s="6" t="s">
        <v>44</v>
      </c>
      <c r="S456" s="5" t="s">
        <v>960</v>
      </c>
      <c r="T456" s="5" t="s">
        <v>961</v>
      </c>
      <c r="U456" s="5">
        <v>2002</v>
      </c>
      <c r="V456" s="11">
        <v>18</v>
      </c>
      <c r="W456" s="11">
        <v>67</v>
      </c>
      <c r="X456" s="11">
        <v>102</v>
      </c>
      <c r="Y456" s="26">
        <v>94</v>
      </c>
      <c r="Z456" s="10">
        <f t="shared" si="76"/>
        <v>281</v>
      </c>
      <c r="AA456" s="27">
        <f t="shared" si="72"/>
        <v>-36720.838770077491</v>
      </c>
      <c r="AB456" s="10">
        <f t="shared" si="73"/>
        <v>-4402496.8353656204</v>
      </c>
      <c r="AC456" s="10">
        <f t="shared" si="74"/>
        <v>-4324380.6679102695</v>
      </c>
      <c r="AD456" s="28">
        <f t="shared" si="75"/>
        <v>-7024833.2052776571</v>
      </c>
      <c r="AF456" s="27">
        <f>IF(V456 &lt;&gt; "-", (V456-V$1883)^4, "-")</f>
        <v>1220534.679266341</v>
      </c>
      <c r="AG456" s="10">
        <f>(W456-W$1883)^4</f>
        <v>721548292.46915293</v>
      </c>
      <c r="AH456" s="10">
        <f>(X456-X$1883)^4</f>
        <v>704528483.92973781</v>
      </c>
      <c r="AI456" s="28">
        <f>(Y456-Y$1883)^4</f>
        <v>1345389465.0469267</v>
      </c>
      <c r="AK456" s="27">
        <f t="shared" si="77"/>
        <v>64.056939501779368</v>
      </c>
      <c r="AL456" s="10">
        <f t="shared" si="78"/>
        <v>238.43416370106763</v>
      </c>
      <c r="AM456" s="10">
        <f t="shared" si="79"/>
        <v>362.98932384341634</v>
      </c>
      <c r="AN456" s="28">
        <f t="shared" si="80"/>
        <v>334.51957295373666</v>
      </c>
      <c r="AP456" s="56">
        <f t="shared" si="81"/>
        <v>1.5223880597014923</v>
      </c>
    </row>
    <row r="457" spans="1:42" ht="15" customHeight="1">
      <c r="A457" s="5" t="s">
        <v>23</v>
      </c>
      <c r="B457" s="5" t="s">
        <v>29</v>
      </c>
      <c r="C457" s="5" t="s">
        <v>37</v>
      </c>
      <c r="D457" s="6" t="s">
        <v>44</v>
      </c>
      <c r="E457" s="5" t="s">
        <v>915</v>
      </c>
      <c r="F457" s="5" t="s">
        <v>586</v>
      </c>
      <c r="G457" s="5">
        <v>2002</v>
      </c>
      <c r="H457" s="11">
        <v>8</v>
      </c>
      <c r="I457" s="11">
        <v>66</v>
      </c>
      <c r="J457" s="11">
        <v>96</v>
      </c>
      <c r="K457" s="11">
        <v>108</v>
      </c>
      <c r="O457" s="25" t="s">
        <v>23</v>
      </c>
      <c r="P457" s="5" t="s">
        <v>29</v>
      </c>
      <c r="Q457" s="5" t="s">
        <v>46</v>
      </c>
      <c r="R457" s="6" t="s">
        <v>44</v>
      </c>
      <c r="S457" s="5" t="s">
        <v>962</v>
      </c>
      <c r="T457" s="5" t="s">
        <v>963</v>
      </c>
      <c r="U457" s="5">
        <v>2002</v>
      </c>
      <c r="V457" s="11">
        <v>134</v>
      </c>
      <c r="W457" s="11">
        <v>603</v>
      </c>
      <c r="X457" s="11">
        <v>560</v>
      </c>
      <c r="Y457" s="26">
        <v>615</v>
      </c>
      <c r="Z457" s="10">
        <f t="shared" si="76"/>
        <v>1912</v>
      </c>
      <c r="AA457" s="27">
        <f t="shared" si="72"/>
        <v>566878.18140213494</v>
      </c>
      <c r="AB457" s="10">
        <f t="shared" si="73"/>
        <v>51522349.964844212</v>
      </c>
      <c r="AC457" s="10">
        <f t="shared" si="74"/>
        <v>25693243.377343748</v>
      </c>
      <c r="AD457" s="28">
        <f t="shared" si="75"/>
        <v>35767689.088444382</v>
      </c>
      <c r="AF457" s="27">
        <f>IF(V457 &lt;&gt; "-", (V457-V$1883)^4, "-")</f>
        <v>46915857.190659635</v>
      </c>
      <c r="AG457" s="10">
        <f>(W457-W$1883)^4</f>
        <v>19171711468.912853</v>
      </c>
      <c r="AH457" s="10">
        <f>(X457-X$1883)^4</f>
        <v>7581559965.2621088</v>
      </c>
      <c r="AI457" s="28">
        <f>(Y457-Y$1883)^4</f>
        <v>11784771756.728449</v>
      </c>
      <c r="AK457" s="27">
        <f t="shared" si="77"/>
        <v>70.0836820083682</v>
      </c>
      <c r="AL457" s="10">
        <f t="shared" si="78"/>
        <v>315.37656903765691</v>
      </c>
      <c r="AM457" s="10">
        <f t="shared" si="79"/>
        <v>292.88702928870293</v>
      </c>
      <c r="AN457" s="28">
        <f t="shared" si="80"/>
        <v>321.652719665272</v>
      </c>
      <c r="AP457" s="56">
        <f t="shared" si="81"/>
        <v>0.9286898839137645</v>
      </c>
    </row>
    <row r="458" spans="1:42" ht="15" customHeight="1">
      <c r="A458" s="5" t="s">
        <v>23</v>
      </c>
      <c r="B458" s="5" t="s">
        <v>29</v>
      </c>
      <c r="C458" s="5" t="s">
        <v>37</v>
      </c>
      <c r="D458" s="6" t="s">
        <v>44</v>
      </c>
      <c r="E458" s="5" t="s">
        <v>916</v>
      </c>
      <c r="F458" s="5" t="s">
        <v>917</v>
      </c>
      <c r="G458" s="5">
        <v>2002</v>
      </c>
      <c r="H458" s="11">
        <v>12</v>
      </c>
      <c r="I458" s="11">
        <v>86</v>
      </c>
      <c r="J458" s="11">
        <v>210</v>
      </c>
      <c r="K458" s="11">
        <v>222</v>
      </c>
      <c r="O458" s="25" t="s">
        <v>23</v>
      </c>
      <c r="P458" s="5" t="s">
        <v>29</v>
      </c>
      <c r="Q458" s="5" t="s">
        <v>46</v>
      </c>
      <c r="R458" s="6" t="s">
        <v>44</v>
      </c>
      <c r="S458" s="5" t="s">
        <v>964</v>
      </c>
      <c r="T458" s="5" t="s">
        <v>275</v>
      </c>
      <c r="U458" s="5">
        <v>2002</v>
      </c>
      <c r="V458" s="11">
        <v>13</v>
      </c>
      <c r="W458" s="11">
        <v>87</v>
      </c>
      <c r="X458" s="11">
        <v>98</v>
      </c>
      <c r="Y458" s="26">
        <v>119</v>
      </c>
      <c r="Z458" s="10">
        <f t="shared" si="76"/>
        <v>317</v>
      </c>
      <c r="AA458" s="27">
        <f t="shared" si="72"/>
        <v>-55910.375663325023</v>
      </c>
      <c r="AB458" s="10">
        <f t="shared" si="73"/>
        <v>-2979472.0702172075</v>
      </c>
      <c r="AC458" s="10">
        <f t="shared" si="74"/>
        <v>-4650780.2975688586</v>
      </c>
      <c r="AD458" s="28">
        <f t="shared" si="75"/>
        <v>-4617340.117661614</v>
      </c>
      <c r="AF458" s="27">
        <f>IF(V458 &lt;&gt; "-", (V458-V$1883)^4, "-")</f>
        <v>2137912.2729463866</v>
      </c>
      <c r="AG458" s="10">
        <f>(W458-W$1883)^4</f>
        <v>428731860.14775974</v>
      </c>
      <c r="AH458" s="10">
        <f>(X458-X$1883)^4</f>
        <v>776308661.88215983</v>
      </c>
      <c r="AI458" s="28">
        <f>(Y458-Y$1883)^4</f>
        <v>768875144.58241725</v>
      </c>
      <c r="AK458" s="27">
        <f t="shared" si="77"/>
        <v>41.009463722397477</v>
      </c>
      <c r="AL458" s="10">
        <f t="shared" si="78"/>
        <v>274.44794952681389</v>
      </c>
      <c r="AM458" s="10">
        <f t="shared" si="79"/>
        <v>309.14826498422713</v>
      </c>
      <c r="AN458" s="28">
        <f t="shared" si="80"/>
        <v>375.39432176656152</v>
      </c>
      <c r="AP458" s="56">
        <f t="shared" si="81"/>
        <v>1.1264367816091954</v>
      </c>
    </row>
    <row r="459" spans="1:42" ht="15" customHeight="1">
      <c r="A459" s="5" t="s">
        <v>23</v>
      </c>
      <c r="B459" s="5" t="s">
        <v>29</v>
      </c>
      <c r="C459" s="5" t="s">
        <v>37</v>
      </c>
      <c r="D459" s="6" t="s">
        <v>44</v>
      </c>
      <c r="E459" s="5" t="s">
        <v>918</v>
      </c>
      <c r="F459" s="5" t="s">
        <v>919</v>
      </c>
      <c r="G459" s="5">
        <v>2002</v>
      </c>
      <c r="H459" s="11">
        <v>11</v>
      </c>
      <c r="I459" s="11">
        <v>27</v>
      </c>
      <c r="J459" s="11">
        <v>79</v>
      </c>
      <c r="K459" s="11">
        <v>121</v>
      </c>
      <c r="O459" s="25" t="s">
        <v>23</v>
      </c>
      <c r="P459" s="5" t="s">
        <v>29</v>
      </c>
      <c r="Q459" s="5" t="s">
        <v>46</v>
      </c>
      <c r="R459" s="6" t="s">
        <v>44</v>
      </c>
      <c r="S459" s="5" t="s">
        <v>965</v>
      </c>
      <c r="T459" s="5" t="s">
        <v>966</v>
      </c>
      <c r="U459" s="5">
        <v>2002</v>
      </c>
      <c r="V459" s="11">
        <v>65</v>
      </c>
      <c r="W459" s="11">
        <v>394</v>
      </c>
      <c r="X459" s="11">
        <v>612</v>
      </c>
      <c r="Y459" s="26">
        <v>567</v>
      </c>
      <c r="Z459" s="10">
        <f t="shared" si="76"/>
        <v>1638</v>
      </c>
      <c r="AA459" s="27">
        <f t="shared" si="72"/>
        <v>2606.306446528889</v>
      </c>
      <c r="AB459" s="10">
        <f t="shared" si="73"/>
        <v>4339102.1642145347</v>
      </c>
      <c r="AC459" s="10">
        <f t="shared" si="74"/>
        <v>41810795.605078809</v>
      </c>
      <c r="AD459" s="28">
        <f t="shared" si="75"/>
        <v>22302162.172922626</v>
      </c>
      <c r="AF459" s="27">
        <f>IF(V459 &lt;&gt; "-", (V459-V$1883)^4, "-")</f>
        <v>35867.461237953896</v>
      </c>
      <c r="AG459" s="10">
        <f>(W459-W$1883)^4</f>
        <v>707728200.31736553</v>
      </c>
      <c r="AH459" s="10">
        <f>(X459-X$1883)^4</f>
        <v>14511687211.224154</v>
      </c>
      <c r="AI459" s="28">
        <f>(Y459-Y$1883)^4</f>
        <v>6277633531.463521</v>
      </c>
      <c r="AK459" s="27">
        <f t="shared" si="77"/>
        <v>39.682539682539684</v>
      </c>
      <c r="AL459" s="10">
        <f t="shared" si="78"/>
        <v>240.53724053724054</v>
      </c>
      <c r="AM459" s="10">
        <f t="shared" si="79"/>
        <v>373.62637362637361</v>
      </c>
      <c r="AN459" s="28">
        <f t="shared" si="80"/>
        <v>346.15384615384613</v>
      </c>
      <c r="AP459" s="56">
        <f t="shared" si="81"/>
        <v>1.5532994923857868</v>
      </c>
    </row>
    <row r="460" spans="1:42" ht="15" customHeight="1">
      <c r="A460" s="5" t="s">
        <v>23</v>
      </c>
      <c r="B460" s="5" t="s">
        <v>29</v>
      </c>
      <c r="C460" s="5" t="s">
        <v>37</v>
      </c>
      <c r="D460" s="6" t="s">
        <v>44</v>
      </c>
      <c r="E460" s="5" t="s">
        <v>920</v>
      </c>
      <c r="F460" s="5" t="s">
        <v>921</v>
      </c>
      <c r="G460" s="5">
        <v>2002</v>
      </c>
      <c r="H460" s="11">
        <v>10</v>
      </c>
      <c r="I460" s="11">
        <v>33</v>
      </c>
      <c r="J460" s="11">
        <v>66</v>
      </c>
      <c r="K460" s="11">
        <v>42</v>
      </c>
      <c r="O460" s="25" t="s">
        <v>23</v>
      </c>
      <c r="P460" s="5" t="s">
        <v>29</v>
      </c>
      <c r="Q460" s="5" t="s">
        <v>46</v>
      </c>
      <c r="R460" s="6" t="s">
        <v>44</v>
      </c>
      <c r="S460" s="5" t="s">
        <v>967</v>
      </c>
      <c r="T460" s="5" t="s">
        <v>713</v>
      </c>
      <c r="U460" s="5">
        <v>2002</v>
      </c>
      <c r="V460" s="11">
        <v>29</v>
      </c>
      <c r="W460" s="11">
        <v>139</v>
      </c>
      <c r="X460" s="11">
        <v>417</v>
      </c>
      <c r="Y460" s="26">
        <v>619</v>
      </c>
      <c r="Z460" s="10">
        <f t="shared" si="76"/>
        <v>1204</v>
      </c>
      <c r="AA460" s="27">
        <f t="shared" si="72"/>
        <v>-10997.628586138324</v>
      </c>
      <c r="AB460" s="10">
        <f t="shared" si="73"/>
        <v>-776031.05997917952</v>
      </c>
      <c r="AC460" s="10">
        <f t="shared" si="74"/>
        <v>3517349.6933207824</v>
      </c>
      <c r="AD460" s="28">
        <f t="shared" si="75"/>
        <v>37086260.436817288</v>
      </c>
      <c r="AF460" s="27">
        <f>IF(V460 &lt;&gt; "-", (V460-V$1883)^4, "-")</f>
        <v>244567.49279317027</v>
      </c>
      <c r="AG460" s="10">
        <f>(W460-W$1883)^4</f>
        <v>71313563.507481545</v>
      </c>
      <c r="AH460" s="10">
        <f>(X460-X$1883)^4</f>
        <v>534918227.7923547</v>
      </c>
      <c r="AI460" s="28">
        <f>(Y460-Y$1883)^4</f>
        <v>12367560923.370457</v>
      </c>
      <c r="AK460" s="27">
        <f t="shared" si="77"/>
        <v>24.08637873754153</v>
      </c>
      <c r="AL460" s="10">
        <f t="shared" si="78"/>
        <v>115.44850498338872</v>
      </c>
      <c r="AM460" s="10">
        <f t="shared" si="79"/>
        <v>346.34551495016615</v>
      </c>
      <c r="AN460" s="28">
        <f t="shared" si="80"/>
        <v>514.11960132890363</v>
      </c>
      <c r="AP460" s="56">
        <f t="shared" si="81"/>
        <v>3</v>
      </c>
    </row>
    <row r="461" spans="1:42" ht="15" customHeight="1">
      <c r="A461" s="5" t="s">
        <v>23</v>
      </c>
      <c r="B461" s="5" t="s">
        <v>29</v>
      </c>
      <c r="C461" s="5" t="s">
        <v>37</v>
      </c>
      <c r="D461" s="6" t="s">
        <v>44</v>
      </c>
      <c r="E461" s="5" t="s">
        <v>922</v>
      </c>
      <c r="F461" s="5" t="s">
        <v>923</v>
      </c>
      <c r="G461" s="5">
        <v>2002</v>
      </c>
      <c r="H461" s="11">
        <v>4</v>
      </c>
      <c r="I461" s="11">
        <v>23</v>
      </c>
      <c r="J461" s="11">
        <v>40</v>
      </c>
      <c r="K461" s="11">
        <v>49</v>
      </c>
      <c r="O461" s="25" t="s">
        <v>23</v>
      </c>
      <c r="P461" s="5" t="s">
        <v>29</v>
      </c>
      <c r="Q461" s="5" t="s">
        <v>46</v>
      </c>
      <c r="R461" s="6" t="s">
        <v>44</v>
      </c>
      <c r="S461" s="5" t="s">
        <v>968</v>
      </c>
      <c r="T461" s="5" t="s">
        <v>969</v>
      </c>
      <c r="U461" s="5">
        <v>2002</v>
      </c>
      <c r="V461" s="11">
        <v>34</v>
      </c>
      <c r="W461" s="11">
        <v>209</v>
      </c>
      <c r="X461" s="11">
        <v>315</v>
      </c>
      <c r="Y461" s="26">
        <v>426</v>
      </c>
      <c r="Z461" s="10">
        <f t="shared" si="76"/>
        <v>984</v>
      </c>
      <c r="AA461" s="27">
        <f t="shared" si="72"/>
        <v>-5122.4289485320642</v>
      </c>
      <c r="AB461" s="10">
        <f t="shared" si="73"/>
        <v>-10496.617223549723</v>
      </c>
      <c r="AC461" s="10">
        <f t="shared" si="74"/>
        <v>125600.28975512933</v>
      </c>
      <c r="AD461" s="28">
        <f t="shared" si="75"/>
        <v>2772376.4217725592</v>
      </c>
      <c r="AF461" s="27">
        <f>IF(V461 &lt;&gt; "-", (V461-V$1883)^4, "-")</f>
        <v>88301.468100446233</v>
      </c>
      <c r="AG461" s="10">
        <f>(W461-W$1883)^4</f>
        <v>229825.9939196668</v>
      </c>
      <c r="AH461" s="10">
        <f>(X461-X$1883)^4</f>
        <v>6290051.313808714</v>
      </c>
      <c r="AI461" s="28">
        <f>(Y461-Y$1883)^4</f>
        <v>389466040.66734987</v>
      </c>
      <c r="AK461" s="27">
        <f t="shared" si="77"/>
        <v>34.552845528455286</v>
      </c>
      <c r="AL461" s="10">
        <f t="shared" si="78"/>
        <v>212.39837398373984</v>
      </c>
      <c r="AM461" s="10">
        <f t="shared" si="79"/>
        <v>320.1219512195122</v>
      </c>
      <c r="AN461" s="28">
        <f t="shared" si="80"/>
        <v>432.92682926829269</v>
      </c>
      <c r="AP461" s="56">
        <f t="shared" si="81"/>
        <v>1.5071770334928229</v>
      </c>
    </row>
    <row r="462" spans="1:42" ht="15" customHeight="1">
      <c r="A462" s="5" t="s">
        <v>23</v>
      </c>
      <c r="B462" s="5" t="s">
        <v>29</v>
      </c>
      <c r="C462" s="5" t="s">
        <v>37</v>
      </c>
      <c r="D462" s="6" t="s">
        <v>44</v>
      </c>
      <c r="E462" s="5" t="s">
        <v>924</v>
      </c>
      <c r="F462" s="5" t="s">
        <v>925</v>
      </c>
      <c r="G462" s="5">
        <v>2002</v>
      </c>
      <c r="H462" s="11">
        <v>9</v>
      </c>
      <c r="I462" s="11">
        <v>47</v>
      </c>
      <c r="J462" s="11">
        <v>68</v>
      </c>
      <c r="K462" s="11">
        <v>94</v>
      </c>
      <c r="O462" s="25" t="s">
        <v>23</v>
      </c>
      <c r="P462" s="5" t="s">
        <v>29</v>
      </c>
      <c r="Q462" s="5" t="s">
        <v>46</v>
      </c>
      <c r="R462" s="6" t="s">
        <v>44</v>
      </c>
      <c r="S462" s="5" t="s">
        <v>970</v>
      </c>
      <c r="T462" s="5" t="s">
        <v>971</v>
      </c>
      <c r="U462" s="5">
        <v>2002</v>
      </c>
      <c r="V462" s="11">
        <v>14</v>
      </c>
      <c r="W462" s="11">
        <v>99</v>
      </c>
      <c r="X462" s="11">
        <v>158</v>
      </c>
      <c r="Y462" s="26">
        <v>194</v>
      </c>
      <c r="Z462" s="10">
        <f t="shared" si="76"/>
        <v>465</v>
      </c>
      <c r="AA462" s="27">
        <f t="shared" si="72"/>
        <v>-51637.609853284492</v>
      </c>
      <c r="AB462" s="10">
        <f t="shared" si="73"/>
        <v>-2294496.5320664006</v>
      </c>
      <c r="AC462" s="10">
        <f t="shared" si="74"/>
        <v>-1222300.3513109758</v>
      </c>
      <c r="AD462" s="28">
        <f t="shared" si="75"/>
        <v>-766539.74618039862</v>
      </c>
      <c r="AF462" s="27">
        <f>IF(V462 &lt;&gt; "-", (V462-V$1883)^4, "-")</f>
        <v>1922891.7783183996</v>
      </c>
      <c r="AG462" s="10">
        <f>(W462-W$1883)^4</f>
        <v>302633179.65576792</v>
      </c>
      <c r="AH462" s="10">
        <f>(X462-X$1883)^4</f>
        <v>130688462.52890612</v>
      </c>
      <c r="AI462" s="28">
        <f>(Y462-Y$1883)^4</f>
        <v>70152998.432374582</v>
      </c>
      <c r="AK462" s="27">
        <f t="shared" si="77"/>
        <v>30.107526881720432</v>
      </c>
      <c r="AL462" s="10">
        <f t="shared" si="78"/>
        <v>212.90322580645159</v>
      </c>
      <c r="AM462" s="10">
        <f t="shared" si="79"/>
        <v>339.78494623655916</v>
      </c>
      <c r="AN462" s="28">
        <f t="shared" si="80"/>
        <v>417.2043010752688</v>
      </c>
      <c r="AP462" s="56">
        <f t="shared" si="81"/>
        <v>1.5959595959595962</v>
      </c>
    </row>
    <row r="463" spans="1:42" ht="15" customHeight="1">
      <c r="A463" s="5" t="s">
        <v>23</v>
      </c>
      <c r="B463" s="5" t="s">
        <v>29</v>
      </c>
      <c r="C463" s="5" t="s">
        <v>37</v>
      </c>
      <c r="D463" s="6" t="s">
        <v>44</v>
      </c>
      <c r="E463" s="5" t="s">
        <v>926</v>
      </c>
      <c r="F463" s="5" t="s">
        <v>927</v>
      </c>
      <c r="G463" s="5">
        <v>2002</v>
      </c>
      <c r="H463" s="11">
        <v>54</v>
      </c>
      <c r="I463" s="11">
        <v>194</v>
      </c>
      <c r="J463" s="11">
        <v>286</v>
      </c>
      <c r="K463" s="11">
        <v>269</v>
      </c>
      <c r="O463" s="25" t="s">
        <v>23</v>
      </c>
      <c r="P463" s="5" t="s">
        <v>29</v>
      </c>
      <c r="Q463" s="5" t="s">
        <v>50</v>
      </c>
      <c r="R463" s="6" t="s">
        <v>44</v>
      </c>
      <c r="S463" s="5" t="s">
        <v>972</v>
      </c>
      <c r="T463" s="5" t="s">
        <v>973</v>
      </c>
      <c r="U463" s="5">
        <v>2002</v>
      </c>
      <c r="V463" s="11">
        <v>48</v>
      </c>
      <c r="W463" s="11">
        <v>190</v>
      </c>
      <c r="X463" s="11">
        <v>231</v>
      </c>
      <c r="Y463" s="26">
        <v>180</v>
      </c>
      <c r="Z463" s="10">
        <f t="shared" si="76"/>
        <v>649</v>
      </c>
      <c r="AA463" s="27">
        <f t="shared" si="72"/>
        <v>-33.955650738147405</v>
      </c>
      <c r="AB463" s="10">
        <f t="shared" si="73"/>
        <v>-68394.063469986882</v>
      </c>
      <c r="AC463" s="10">
        <f t="shared" si="74"/>
        <v>-39027.520004009057</v>
      </c>
      <c r="AD463" s="28">
        <f t="shared" si="75"/>
        <v>-1174877.9790932464</v>
      </c>
      <c r="AF463" s="27">
        <f>IF(V463 &lt;&gt; "-", (V463-V$1883)^4, "-")</f>
        <v>109.95527704551148</v>
      </c>
      <c r="AG463" s="10">
        <f>(W463-W$1883)^4</f>
        <v>2796991.9048653934</v>
      </c>
      <c r="AH463" s="10">
        <f>(X463-X$1883)^4</f>
        <v>1323816.9577966181</v>
      </c>
      <c r="AI463" s="28">
        <f>(Y463-Y$1883)^4</f>
        <v>123972022.12866679</v>
      </c>
      <c r="AK463" s="27">
        <f t="shared" si="77"/>
        <v>73.959938366718035</v>
      </c>
      <c r="AL463" s="10">
        <f t="shared" si="78"/>
        <v>292.75808936825888</v>
      </c>
      <c r="AM463" s="10">
        <f t="shared" si="79"/>
        <v>355.93220338983048</v>
      </c>
      <c r="AN463" s="28">
        <f t="shared" si="80"/>
        <v>277.34976887519258</v>
      </c>
      <c r="AP463" s="56">
        <f t="shared" si="81"/>
        <v>1.2157894736842103</v>
      </c>
    </row>
    <row r="464" spans="1:42" ht="15" customHeight="1">
      <c r="A464" s="5" t="s">
        <v>23</v>
      </c>
      <c r="B464" s="5" t="s">
        <v>29</v>
      </c>
      <c r="C464" s="5" t="s">
        <v>37</v>
      </c>
      <c r="D464" s="6" t="s">
        <v>44</v>
      </c>
      <c r="E464" s="5" t="s">
        <v>928</v>
      </c>
      <c r="F464" s="5" t="s">
        <v>929</v>
      </c>
      <c r="G464" s="5">
        <v>2002</v>
      </c>
      <c r="H464" s="11">
        <v>5</v>
      </c>
      <c r="I464" s="11">
        <v>23</v>
      </c>
      <c r="J464" s="11">
        <v>75</v>
      </c>
      <c r="K464" s="11">
        <v>123</v>
      </c>
      <c r="O464" s="25" t="s">
        <v>23</v>
      </c>
      <c r="P464" s="5" t="s">
        <v>29</v>
      </c>
      <c r="Q464" s="5" t="s">
        <v>50</v>
      </c>
      <c r="R464" s="6" t="s">
        <v>44</v>
      </c>
      <c r="S464" s="5" t="s">
        <v>974</v>
      </c>
      <c r="T464" s="5" t="s">
        <v>975</v>
      </c>
      <c r="U464" s="5">
        <v>2002</v>
      </c>
      <c r="V464" s="11">
        <v>8</v>
      </c>
      <c r="W464" s="11">
        <v>35</v>
      </c>
      <c r="X464" s="11">
        <v>154</v>
      </c>
      <c r="Y464" s="26">
        <v>161</v>
      </c>
      <c r="Z464" s="10">
        <f t="shared" si="76"/>
        <v>358</v>
      </c>
      <c r="AA464" s="27">
        <f t="shared" si="72"/>
        <v>-80835.642948960449</v>
      </c>
      <c r="AB464" s="10">
        <f t="shared" si="73"/>
        <v>-7517469.5170021206</v>
      </c>
      <c r="AC464" s="10">
        <f t="shared" si="74"/>
        <v>-1364679.381153438</v>
      </c>
      <c r="AD464" s="28">
        <f t="shared" si="75"/>
        <v>-1930667.6505075279</v>
      </c>
      <c r="AF464" s="27">
        <f>IF(V464 &lt;&gt; "-", (V464-V$1883)^4, "-")</f>
        <v>3495187.9084152617</v>
      </c>
      <c r="AG464" s="10">
        <f>(W464-W$1883)^4</f>
        <v>1472636524.318424</v>
      </c>
      <c r="AH464" s="10">
        <f>(X464-X$1883)^4</f>
        <v>151370358.61721036</v>
      </c>
      <c r="AI464" s="28">
        <f>(Y464-Y$1883)^4</f>
        <v>240404924.56319526</v>
      </c>
      <c r="AK464" s="27">
        <f t="shared" si="77"/>
        <v>22.346368715083798</v>
      </c>
      <c r="AL464" s="10">
        <f t="shared" si="78"/>
        <v>97.765363128491614</v>
      </c>
      <c r="AM464" s="10">
        <f t="shared" si="79"/>
        <v>430.1675977653631</v>
      </c>
      <c r="AN464" s="28">
        <f t="shared" si="80"/>
        <v>449.72067039106145</v>
      </c>
      <c r="AP464" s="56">
        <f t="shared" si="81"/>
        <v>4.4000000000000004</v>
      </c>
    </row>
    <row r="465" spans="1:42" ht="15" customHeight="1">
      <c r="A465" s="5" t="s">
        <v>23</v>
      </c>
      <c r="B465" s="5" t="s">
        <v>29</v>
      </c>
      <c r="C465" s="5" t="s">
        <v>37</v>
      </c>
      <c r="D465" s="6" t="s">
        <v>44</v>
      </c>
      <c r="E465" s="5" t="s">
        <v>931</v>
      </c>
      <c r="F465" s="5" t="s">
        <v>932</v>
      </c>
      <c r="G465" s="5">
        <v>2002</v>
      </c>
      <c r="H465" s="11">
        <v>2</v>
      </c>
      <c r="I465" s="11">
        <v>20</v>
      </c>
      <c r="J465" s="11">
        <v>49</v>
      </c>
      <c r="K465" s="11">
        <v>74</v>
      </c>
      <c r="O465" s="25" t="s">
        <v>23</v>
      </c>
      <c r="P465" s="5" t="s">
        <v>29</v>
      </c>
      <c r="Q465" s="5" t="s">
        <v>50</v>
      </c>
      <c r="R465" s="6" t="s">
        <v>44</v>
      </c>
      <c r="S465" s="5" t="s">
        <v>976</v>
      </c>
      <c r="T465" s="5" t="s">
        <v>977</v>
      </c>
      <c r="U465" s="5">
        <v>2002</v>
      </c>
      <c r="V465" s="11">
        <v>68</v>
      </c>
      <c r="W465" s="11">
        <v>213</v>
      </c>
      <c r="X465" s="11">
        <v>215</v>
      </c>
      <c r="Y465" s="26">
        <v>208</v>
      </c>
      <c r="Z465" s="10">
        <f t="shared" si="76"/>
        <v>704</v>
      </c>
      <c r="AA465" s="27">
        <f t="shared" si="72"/>
        <v>4709.3585810634777</v>
      </c>
      <c r="AB465" s="10">
        <f t="shared" si="73"/>
        <v>-5730.7684797883021</v>
      </c>
      <c r="AC465" s="10">
        <f t="shared" si="74"/>
        <v>-124401.62596810752</v>
      </c>
      <c r="AD465" s="28">
        <f t="shared" si="75"/>
        <v>-465827.9299896615</v>
      </c>
      <c r="AF465" s="27">
        <f>IF(V465 &lt;&gt; "-", (V465-V$1883)^4, "-")</f>
        <v>78937.314344767743</v>
      </c>
      <c r="AG465" s="10">
        <f>(W465-W$1883)^4</f>
        <v>102553.49950832264</v>
      </c>
      <c r="AH465" s="10">
        <f>(X465-X$1883)^4</f>
        <v>6210140.2585965274</v>
      </c>
      <c r="AI465" s="28">
        <f>(Y465-Y$1883)^4</f>
        <v>36110544.110982738</v>
      </c>
      <c r="AK465" s="27">
        <f t="shared" si="77"/>
        <v>96.590909090909093</v>
      </c>
      <c r="AL465" s="10">
        <f t="shared" si="78"/>
        <v>302.55681818181819</v>
      </c>
      <c r="AM465" s="10">
        <f t="shared" si="79"/>
        <v>305.39772727272731</v>
      </c>
      <c r="AN465" s="28">
        <f t="shared" si="80"/>
        <v>295.4545454545455</v>
      </c>
      <c r="AP465" s="56">
        <f t="shared" si="81"/>
        <v>1.0093896713615025</v>
      </c>
    </row>
    <row r="466" spans="1:42" ht="15" customHeight="1">
      <c r="A466" s="5" t="s">
        <v>23</v>
      </c>
      <c r="B466" s="5" t="s">
        <v>29</v>
      </c>
      <c r="C466" s="5" t="s">
        <v>37</v>
      </c>
      <c r="D466" s="6" t="s">
        <v>44</v>
      </c>
      <c r="E466" s="5" t="s">
        <v>933</v>
      </c>
      <c r="F466" s="5" t="s">
        <v>934</v>
      </c>
      <c r="G466" s="5">
        <v>2002</v>
      </c>
      <c r="H466" s="11">
        <v>30</v>
      </c>
      <c r="I466" s="11">
        <v>110</v>
      </c>
      <c r="J466" s="11">
        <v>134</v>
      </c>
      <c r="K466" s="11">
        <v>138</v>
      </c>
      <c r="O466" s="25" t="s">
        <v>23</v>
      </c>
      <c r="P466" s="5" t="s">
        <v>29</v>
      </c>
      <c r="Q466" s="5" t="s">
        <v>50</v>
      </c>
      <c r="R466" s="6" t="s">
        <v>44</v>
      </c>
      <c r="S466" s="5" t="s">
        <v>978</v>
      </c>
      <c r="T466" s="5" t="s">
        <v>704</v>
      </c>
      <c r="U466" s="5">
        <v>2002</v>
      </c>
      <c r="V466" s="11">
        <v>3</v>
      </c>
      <c r="W466" s="11">
        <v>37</v>
      </c>
      <c r="X466" s="11">
        <v>92</v>
      </c>
      <c r="Y466" s="26">
        <v>85</v>
      </c>
      <c r="Z466" s="10">
        <f t="shared" si="76"/>
        <v>217</v>
      </c>
      <c r="AA466" s="27">
        <f t="shared" si="72"/>
        <v>-112246.64062698378</v>
      </c>
      <c r="AB466" s="10">
        <f t="shared" si="73"/>
        <v>-7289562.5805032393</v>
      </c>
      <c r="AC466" s="10">
        <f t="shared" si="74"/>
        <v>-5170545.3581035454</v>
      </c>
      <c r="AD466" s="28">
        <f t="shared" si="75"/>
        <v>-8062449.2155872015</v>
      </c>
      <c r="AF466" s="27">
        <f>IF(V466 &lt;&gt; "-", (V466-V$1883)^4, "-")</f>
        <v>5414576.1935207229</v>
      </c>
      <c r="AG466" s="10">
        <f>(W466-W$1883)^4</f>
        <v>1413411514.2523046</v>
      </c>
      <c r="AH466" s="10">
        <f>(X466-X$1883)^4</f>
        <v>894091164.27171624</v>
      </c>
      <c r="AI466" s="28">
        <f>(Y466-Y$1883)^4</f>
        <v>1616674752.8303335</v>
      </c>
      <c r="AK466" s="27">
        <f t="shared" si="77"/>
        <v>13.82488479262673</v>
      </c>
      <c r="AL466" s="10">
        <f t="shared" si="78"/>
        <v>170.50691244239633</v>
      </c>
      <c r="AM466" s="10">
        <f t="shared" si="79"/>
        <v>423.963133640553</v>
      </c>
      <c r="AN466" s="28">
        <f t="shared" si="80"/>
        <v>391.70506912442397</v>
      </c>
      <c r="AP466" s="56">
        <f t="shared" si="81"/>
        <v>2.4864864864864864</v>
      </c>
    </row>
    <row r="467" spans="1:42" ht="15" customHeight="1">
      <c r="A467" s="5" t="s">
        <v>23</v>
      </c>
      <c r="B467" s="5" t="s">
        <v>29</v>
      </c>
      <c r="C467" s="5" t="s">
        <v>37</v>
      </c>
      <c r="D467" s="6" t="s">
        <v>44</v>
      </c>
      <c r="E467" s="5" t="s">
        <v>935</v>
      </c>
      <c r="F467" s="5" t="s">
        <v>936</v>
      </c>
      <c r="G467" s="5">
        <v>2002</v>
      </c>
      <c r="H467" s="11">
        <v>23</v>
      </c>
      <c r="I467" s="11">
        <v>68</v>
      </c>
      <c r="J467" s="11">
        <v>166</v>
      </c>
      <c r="K467" s="11">
        <v>180</v>
      </c>
      <c r="O467" s="25" t="s">
        <v>23</v>
      </c>
      <c r="P467" s="5" t="s">
        <v>29</v>
      </c>
      <c r="Q467" s="5" t="s">
        <v>50</v>
      </c>
      <c r="R467" s="6" t="s">
        <v>44</v>
      </c>
      <c r="S467" s="5" t="s">
        <v>979</v>
      </c>
      <c r="T467" s="5" t="s">
        <v>980</v>
      </c>
      <c r="U467" s="5">
        <v>2002</v>
      </c>
      <c r="V467" s="11">
        <v>24</v>
      </c>
      <c r="W467" s="11">
        <v>76</v>
      </c>
      <c r="X467" s="11">
        <v>155</v>
      </c>
      <c r="Y467" s="26">
        <v>132</v>
      </c>
      <c r="Z467" s="10">
        <f t="shared" si="76"/>
        <v>387</v>
      </c>
      <c r="AA467" s="27">
        <f t="shared" si="72"/>
        <v>-20208.558616132483</v>
      </c>
      <c r="AB467" s="10">
        <f t="shared" si="73"/>
        <v>-3716329.8036194439</v>
      </c>
      <c r="AC467" s="10">
        <f t="shared" si="74"/>
        <v>-1328101.3428904824</v>
      </c>
      <c r="AD467" s="28">
        <f t="shared" si="75"/>
        <v>-3618152.9617459723</v>
      </c>
      <c r="AF467" s="27">
        <f>IF(V467 &lt;&gt; "-", (V467-V$1883)^4, "-")</f>
        <v>550444.81416189857</v>
      </c>
      <c r="AG467" s="10">
        <f>(W467-W$1883)^4</f>
        <v>575641811.23298419</v>
      </c>
      <c r="AH467" s="10">
        <f>(X467-X$1883)^4</f>
        <v>145985018.00930083</v>
      </c>
      <c r="AI467" s="28">
        <f>(Y467-Y$1883)^4</f>
        <v>555455448.27553844</v>
      </c>
      <c r="AK467" s="27">
        <f t="shared" si="77"/>
        <v>62.015503875968989</v>
      </c>
      <c r="AL467" s="10">
        <f t="shared" si="78"/>
        <v>196.38242894056847</v>
      </c>
      <c r="AM467" s="10">
        <f t="shared" si="79"/>
        <v>400.51679586563313</v>
      </c>
      <c r="AN467" s="28">
        <f t="shared" si="80"/>
        <v>341.08527131782944</v>
      </c>
      <c r="AP467" s="56">
        <f t="shared" si="81"/>
        <v>2.0394736842105265</v>
      </c>
    </row>
    <row r="468" spans="1:42" ht="15" customHeight="1">
      <c r="A468" s="5" t="s">
        <v>23</v>
      </c>
      <c r="B468" s="5" t="s">
        <v>29</v>
      </c>
      <c r="C468" s="5" t="s">
        <v>37</v>
      </c>
      <c r="D468" s="6" t="s">
        <v>44</v>
      </c>
      <c r="E468" s="5" t="s">
        <v>937</v>
      </c>
      <c r="F468" s="5" t="s">
        <v>938</v>
      </c>
      <c r="G468" s="5">
        <v>2002</v>
      </c>
      <c r="H468" s="11">
        <v>32</v>
      </c>
      <c r="I468" s="11">
        <v>106</v>
      </c>
      <c r="J468" s="11">
        <v>158</v>
      </c>
      <c r="K468" s="11">
        <v>153</v>
      </c>
      <c r="O468" s="25" t="s">
        <v>23</v>
      </c>
      <c r="P468" s="5" t="s">
        <v>29</v>
      </c>
      <c r="Q468" s="5" t="s">
        <v>50</v>
      </c>
      <c r="R468" s="6" t="s">
        <v>44</v>
      </c>
      <c r="S468" s="5" t="s">
        <v>981</v>
      </c>
      <c r="T468" s="5" t="s">
        <v>982</v>
      </c>
      <c r="U468" s="5">
        <v>2002</v>
      </c>
      <c r="V468" s="11">
        <v>19</v>
      </c>
      <c r="W468" s="11">
        <v>80</v>
      </c>
      <c r="X468" s="11">
        <v>111</v>
      </c>
      <c r="Y468" s="26">
        <v>126</v>
      </c>
      <c r="Z468" s="10">
        <f t="shared" si="76"/>
        <v>336</v>
      </c>
      <c r="AA468" s="27">
        <f t="shared" si="72"/>
        <v>-33505.219038514537</v>
      </c>
      <c r="AB468" s="10">
        <f t="shared" si="73"/>
        <v>-3435790.3364426419</v>
      </c>
      <c r="AC468" s="10">
        <f t="shared" si="74"/>
        <v>-3646581.4524697103</v>
      </c>
      <c r="AD468" s="28">
        <f t="shared" si="75"/>
        <v>-4059174.862684614</v>
      </c>
      <c r="AF468" s="27">
        <f>IF(V468 &lt;&gt; "-", (V468-V$1883)^4, "-")</f>
        <v>1080148.040054389</v>
      </c>
      <c r="AG468" s="10">
        <f>(W468-W$1883)^4</f>
        <v>518444420.70370287</v>
      </c>
      <c r="AH468" s="10">
        <f>(X468-X$1883)^4</f>
        <v>561282142.25287735</v>
      </c>
      <c r="AI468" s="28">
        <f>(Y468-Y$1883)^4</f>
        <v>647515765.93399131</v>
      </c>
      <c r="AK468" s="27">
        <f t="shared" si="77"/>
        <v>56.547619047619051</v>
      </c>
      <c r="AL468" s="10">
        <f t="shared" si="78"/>
        <v>238.09523809523807</v>
      </c>
      <c r="AM468" s="10">
        <f t="shared" si="79"/>
        <v>330.35714285714283</v>
      </c>
      <c r="AN468" s="28">
        <f t="shared" si="80"/>
        <v>375</v>
      </c>
      <c r="AP468" s="56">
        <f t="shared" si="81"/>
        <v>1.3875</v>
      </c>
    </row>
    <row r="469" spans="1:42" ht="15" customHeight="1">
      <c r="A469" s="5" t="s">
        <v>23</v>
      </c>
      <c r="B469" s="5" t="s">
        <v>29</v>
      </c>
      <c r="C469" s="5" t="s">
        <v>37</v>
      </c>
      <c r="D469" s="6" t="s">
        <v>44</v>
      </c>
      <c r="E469" s="5" t="s">
        <v>939</v>
      </c>
      <c r="F469" s="5" t="s">
        <v>940</v>
      </c>
      <c r="G469" s="5">
        <v>2002</v>
      </c>
      <c r="H469" s="11" t="s">
        <v>96</v>
      </c>
      <c r="I469" s="11">
        <v>33</v>
      </c>
      <c r="J469" s="11">
        <v>41</v>
      </c>
      <c r="K469" s="11">
        <v>50</v>
      </c>
      <c r="O469" s="25" t="s">
        <v>23</v>
      </c>
      <c r="P469" s="5" t="s">
        <v>29</v>
      </c>
      <c r="Q469" s="5" t="s">
        <v>50</v>
      </c>
      <c r="R469" s="6" t="s">
        <v>44</v>
      </c>
      <c r="S469" s="5" t="s">
        <v>983</v>
      </c>
      <c r="T469" s="5" t="s">
        <v>984</v>
      </c>
      <c r="U469" s="5">
        <v>2002</v>
      </c>
      <c r="V469" s="11">
        <v>5</v>
      </c>
      <c r="W469" s="11">
        <v>80</v>
      </c>
      <c r="X469" s="11">
        <v>136</v>
      </c>
      <c r="Y469" s="26">
        <v>164</v>
      </c>
      <c r="Z469" s="10">
        <f t="shared" si="76"/>
        <v>385</v>
      </c>
      <c r="AA469" s="27">
        <f t="shared" si="72"/>
        <v>-98855.953908687909</v>
      </c>
      <c r="AB469" s="10">
        <f t="shared" si="73"/>
        <v>-3435790.3364426419</v>
      </c>
      <c r="AC469" s="10">
        <f t="shared" si="74"/>
        <v>-2142702.0813534153</v>
      </c>
      <c r="AD469" s="28">
        <f t="shared" si="75"/>
        <v>-1794457.6943268403</v>
      </c>
      <c r="AF469" s="27">
        <f>IF(V469 &lt;&gt; "-", (V469-V$1883)^4, "-")</f>
        <v>4570921.6266198922</v>
      </c>
      <c r="AG469" s="10">
        <f>(W469-W$1883)^4</f>
        <v>518444420.70370287</v>
      </c>
      <c r="AH469" s="10">
        <f>(X469-X$1883)^4</f>
        <v>276237343.34762424</v>
      </c>
      <c r="AI469" s="28">
        <f>(Y469-Y$1883)^4</f>
        <v>218060815.52352834</v>
      </c>
      <c r="AK469" s="27">
        <f t="shared" si="77"/>
        <v>12.987012987012989</v>
      </c>
      <c r="AL469" s="10">
        <f t="shared" si="78"/>
        <v>207.79220779220782</v>
      </c>
      <c r="AM469" s="10">
        <f t="shared" si="79"/>
        <v>353.24675324675326</v>
      </c>
      <c r="AN469" s="28">
        <f t="shared" si="80"/>
        <v>425.97402597402595</v>
      </c>
      <c r="AP469" s="56">
        <f t="shared" si="81"/>
        <v>1.6999999999999997</v>
      </c>
    </row>
    <row r="470" spans="1:42" ht="15" customHeight="1">
      <c r="A470" s="5" t="s">
        <v>23</v>
      </c>
      <c r="B470" s="5" t="s">
        <v>29</v>
      </c>
      <c r="C470" s="5" t="s">
        <v>37</v>
      </c>
      <c r="D470" s="6" t="s">
        <v>44</v>
      </c>
      <c r="E470" s="5" t="s">
        <v>941</v>
      </c>
      <c r="F470" s="5" t="s">
        <v>942</v>
      </c>
      <c r="G470" s="5">
        <v>2002</v>
      </c>
      <c r="H470" s="11">
        <v>32</v>
      </c>
      <c r="I470" s="11">
        <v>180</v>
      </c>
      <c r="J470" s="11">
        <v>270</v>
      </c>
      <c r="K470" s="11">
        <v>308</v>
      </c>
      <c r="O470" s="25" t="s">
        <v>23</v>
      </c>
      <c r="P470" s="5" t="s">
        <v>29</v>
      </c>
      <c r="Q470" s="5" t="s">
        <v>50</v>
      </c>
      <c r="R470" s="6" t="s">
        <v>44</v>
      </c>
      <c r="S470" s="5" t="s">
        <v>985</v>
      </c>
      <c r="T470" s="5" t="s">
        <v>986</v>
      </c>
      <c r="U470" s="5">
        <v>2002</v>
      </c>
      <c r="V470" s="11">
        <v>59</v>
      </c>
      <c r="W470" s="11">
        <v>166</v>
      </c>
      <c r="X470" s="11">
        <v>267</v>
      </c>
      <c r="Y470" s="26">
        <v>195</v>
      </c>
      <c r="Z470" s="10">
        <f t="shared" si="76"/>
        <v>687</v>
      </c>
      <c r="AA470" s="27">
        <f t="shared" si="72"/>
        <v>467.61335368078244</v>
      </c>
      <c r="AB470" s="10">
        <f t="shared" si="73"/>
        <v>-273299.35480279691</v>
      </c>
      <c r="AC470" s="10">
        <f t="shared" si="74"/>
        <v>8.997754968138203</v>
      </c>
      <c r="AD470" s="28">
        <f t="shared" si="75"/>
        <v>-741686.08732650045</v>
      </c>
      <c r="AF470" s="27">
        <f>IF(V470 &lt;&gt; "-", (V470-V$1883)^4, "-")</f>
        <v>3629.5201053606938</v>
      </c>
      <c r="AG470" s="10">
        <f>(W470-W$1883)^4</f>
        <v>17735828.279441249</v>
      </c>
      <c r="AH470" s="10">
        <f>(X470-X$1883)^4</f>
        <v>18.714528193734381</v>
      </c>
      <c r="AI470" s="28">
        <f>(Y470-Y$1883)^4</f>
        <v>67136728.803484455</v>
      </c>
      <c r="AK470" s="27">
        <f t="shared" si="77"/>
        <v>85.880640465793306</v>
      </c>
      <c r="AL470" s="10">
        <f t="shared" si="78"/>
        <v>241.63027656477436</v>
      </c>
      <c r="AM470" s="10">
        <f t="shared" si="79"/>
        <v>388.64628820960701</v>
      </c>
      <c r="AN470" s="28">
        <f t="shared" si="80"/>
        <v>283.84279475982532</v>
      </c>
      <c r="AP470" s="56">
        <f t="shared" si="81"/>
        <v>1.6084337349397593</v>
      </c>
    </row>
    <row r="471" spans="1:42" ht="15" customHeight="1">
      <c r="A471" s="5" t="s">
        <v>23</v>
      </c>
      <c r="B471" s="5" t="s">
        <v>29</v>
      </c>
      <c r="C471" s="5" t="s">
        <v>37</v>
      </c>
      <c r="D471" s="6" t="s">
        <v>44</v>
      </c>
      <c r="E471" s="5" t="s">
        <v>943</v>
      </c>
      <c r="F471" s="5" t="s">
        <v>944</v>
      </c>
      <c r="G471" s="5">
        <v>2002</v>
      </c>
      <c r="H471" s="11">
        <v>3</v>
      </c>
      <c r="I471" s="11">
        <v>32</v>
      </c>
      <c r="J471" s="11">
        <v>65</v>
      </c>
      <c r="K471" s="11">
        <v>78</v>
      </c>
      <c r="O471" s="25" t="s">
        <v>23</v>
      </c>
      <c r="P471" s="5" t="s">
        <v>29</v>
      </c>
      <c r="Q471" s="5" t="s">
        <v>50</v>
      </c>
      <c r="R471" s="6" t="s">
        <v>44</v>
      </c>
      <c r="S471" s="5" t="s">
        <v>987</v>
      </c>
      <c r="T471" s="5" t="s">
        <v>988</v>
      </c>
      <c r="U471" s="5">
        <v>2002</v>
      </c>
      <c r="V471" s="11">
        <v>17</v>
      </c>
      <c r="W471" s="11">
        <v>79</v>
      </c>
      <c r="X471" s="11">
        <v>144</v>
      </c>
      <c r="Y471" s="26">
        <v>115</v>
      </c>
      <c r="Z471" s="10">
        <f t="shared" si="76"/>
        <v>355</v>
      </c>
      <c r="AA471" s="27">
        <f t="shared" si="72"/>
        <v>-40135.887717335972</v>
      </c>
      <c r="AB471" s="10">
        <f t="shared" si="73"/>
        <v>-3504552.1460420121</v>
      </c>
      <c r="AC471" s="10">
        <f t="shared" si="74"/>
        <v>-1768053.393202133</v>
      </c>
      <c r="AD471" s="28">
        <f t="shared" si="75"/>
        <v>-4958140.2080968712</v>
      </c>
      <c r="AF471" s="27">
        <f>IF(V471 &lt;&gt; "-", (V471-V$1883)^4, "-")</f>
        <v>1374180.6558359363</v>
      </c>
      <c r="AG471" s="10">
        <f>(W471-W$1883)^4</f>
        <v>532324802.87818438</v>
      </c>
      <c r="AH471" s="10">
        <f>(X471-X$1883)^4</f>
        <v>213793173.92602399</v>
      </c>
      <c r="AI471" s="28">
        <f>(Y471-Y$1883)^4</f>
        <v>845457416.74856973</v>
      </c>
      <c r="AK471" s="27">
        <f t="shared" si="77"/>
        <v>47.887323943661968</v>
      </c>
      <c r="AL471" s="10">
        <f t="shared" si="78"/>
        <v>222.53521126760563</v>
      </c>
      <c r="AM471" s="10">
        <f t="shared" si="79"/>
        <v>405.63380281690144</v>
      </c>
      <c r="AN471" s="28">
        <f t="shared" si="80"/>
        <v>323.94366197183098</v>
      </c>
      <c r="AP471" s="56">
        <f t="shared" si="81"/>
        <v>1.8227848101265824</v>
      </c>
    </row>
    <row r="472" spans="1:42" ht="15" customHeight="1">
      <c r="A472" s="5" t="s">
        <v>23</v>
      </c>
      <c r="B472" s="5" t="s">
        <v>29</v>
      </c>
      <c r="C472" s="5" t="s">
        <v>37</v>
      </c>
      <c r="D472" s="6" t="s">
        <v>44</v>
      </c>
      <c r="E472" s="5" t="s">
        <v>945</v>
      </c>
      <c r="F472" s="5" t="s">
        <v>946</v>
      </c>
      <c r="G472" s="5">
        <v>2002</v>
      </c>
      <c r="H472" s="11">
        <v>11</v>
      </c>
      <c r="I472" s="11">
        <v>41</v>
      </c>
      <c r="J472" s="11">
        <v>99</v>
      </c>
      <c r="K472" s="11">
        <v>122</v>
      </c>
      <c r="O472" s="25" t="s">
        <v>23</v>
      </c>
      <c r="P472" s="5" t="s">
        <v>29</v>
      </c>
      <c r="Q472" s="5" t="s">
        <v>50</v>
      </c>
      <c r="R472" s="6" t="s">
        <v>44</v>
      </c>
      <c r="S472" s="5" t="s">
        <v>989</v>
      </c>
      <c r="T472" s="5" t="s">
        <v>990</v>
      </c>
      <c r="U472" s="5">
        <v>2002</v>
      </c>
      <c r="V472" s="11">
        <v>51</v>
      </c>
      <c r="W472" s="11">
        <v>199</v>
      </c>
      <c r="X472" s="11">
        <v>218</v>
      </c>
      <c r="Y472" s="26">
        <v>122</v>
      </c>
      <c r="Z472" s="10">
        <f t="shared" si="76"/>
        <v>590</v>
      </c>
      <c r="AA472" s="27">
        <f t="shared" si="72"/>
        <v>-1.3515732248711236E-2</v>
      </c>
      <c r="AB472" s="10">
        <f t="shared" si="73"/>
        <v>-32447.241508353407</v>
      </c>
      <c r="AC472" s="10">
        <f t="shared" si="74"/>
        <v>-103294.33066941731</v>
      </c>
      <c r="AD472" s="28">
        <f t="shared" si="75"/>
        <v>-4372251.7507309988</v>
      </c>
      <c r="AF472" s="27">
        <f>IF(V472 &lt;&gt; "-", (V472-V$1883)^4, "-")</f>
        <v>3.2194827777080369E-3</v>
      </c>
      <c r="AG472" s="10">
        <f>(W472-W$1883)^4</f>
        <v>1034912.6808177286</v>
      </c>
      <c r="AH472" s="10">
        <f>(X472-X$1883)^4</f>
        <v>4846579.2035854198</v>
      </c>
      <c r="AI472" s="28">
        <f>(Y472-Y$1883)^4</f>
        <v>714946504.40140092</v>
      </c>
      <c r="AK472" s="27">
        <f t="shared" si="77"/>
        <v>86.440677966101688</v>
      </c>
      <c r="AL472" s="10">
        <f t="shared" si="78"/>
        <v>337.28813559322037</v>
      </c>
      <c r="AM472" s="10">
        <f t="shared" si="79"/>
        <v>369.49152542372883</v>
      </c>
      <c r="AN472" s="28">
        <f t="shared" si="80"/>
        <v>206.77966101694915</v>
      </c>
      <c r="AP472" s="56">
        <f t="shared" si="81"/>
        <v>1.0954773869346732</v>
      </c>
    </row>
    <row r="473" spans="1:42" ht="15" customHeight="1">
      <c r="A473" s="5" t="s">
        <v>23</v>
      </c>
      <c r="B473" s="5" t="s">
        <v>29</v>
      </c>
      <c r="C473" s="5" t="s">
        <v>37</v>
      </c>
      <c r="D473" s="6" t="s">
        <v>44</v>
      </c>
      <c r="E473" s="5" t="s">
        <v>947</v>
      </c>
      <c r="F473" s="5" t="s">
        <v>948</v>
      </c>
      <c r="G473" s="5">
        <v>2002</v>
      </c>
      <c r="H473" s="11">
        <v>14</v>
      </c>
      <c r="I473" s="11">
        <v>58</v>
      </c>
      <c r="J473" s="11">
        <v>72</v>
      </c>
      <c r="K473" s="11">
        <v>71</v>
      </c>
      <c r="O473" s="25" t="s">
        <v>23</v>
      </c>
      <c r="P473" s="5" t="s">
        <v>29</v>
      </c>
      <c r="Q473" s="5" t="s">
        <v>50</v>
      </c>
      <c r="R473" s="6" t="s">
        <v>44</v>
      </c>
      <c r="S473" s="5" t="s">
        <v>991</v>
      </c>
      <c r="T473" s="5" t="s">
        <v>992</v>
      </c>
      <c r="U473" s="5">
        <v>2002</v>
      </c>
      <c r="V473" s="11">
        <v>7</v>
      </c>
      <c r="W473" s="11">
        <v>22</v>
      </c>
      <c r="X473" s="11">
        <v>72</v>
      </c>
      <c r="Y473" s="26">
        <v>54</v>
      </c>
      <c r="Z473" s="10">
        <f t="shared" si="76"/>
        <v>155</v>
      </c>
      <c r="AA473" s="27">
        <f t="shared" si="72"/>
        <v>-86574.984053174077</v>
      </c>
      <c r="AB473" s="10">
        <f t="shared" si="73"/>
        <v>-9115608.3219087999</v>
      </c>
      <c r="AC473" s="10">
        <f t="shared" si="74"/>
        <v>-7180130.8989581224</v>
      </c>
      <c r="AD473" s="28">
        <f t="shared" si="75"/>
        <v>-12409670.827803854</v>
      </c>
      <c r="AF473" s="27">
        <f>IF(V473 &lt;&gt; "-", (V473-V$1883)^4, "-")</f>
        <v>3829921.6860142983</v>
      </c>
      <c r="AG473" s="10">
        <f>(W473-W$1883)^4</f>
        <v>1904207223.4285433</v>
      </c>
      <c r="AH473" s="10">
        <f>(X473-X$1883)^4</f>
        <v>1385191493.1278005</v>
      </c>
      <c r="AI473" s="28">
        <f>(Y473-Y$1883)^4</f>
        <v>2873075347.7781157</v>
      </c>
      <c r="AK473" s="27">
        <f t="shared" si="77"/>
        <v>45.161290322580641</v>
      </c>
      <c r="AL473" s="10">
        <f t="shared" si="78"/>
        <v>141.93548387096774</v>
      </c>
      <c r="AM473" s="10">
        <f t="shared" si="79"/>
        <v>464.51612903225811</v>
      </c>
      <c r="AN473" s="28">
        <f t="shared" si="80"/>
        <v>348.38709677419354</v>
      </c>
      <c r="AP473" s="56">
        <f t="shared" si="81"/>
        <v>3.2727272727272729</v>
      </c>
    </row>
    <row r="474" spans="1:42" ht="15" customHeight="1">
      <c r="A474" s="5" t="s">
        <v>23</v>
      </c>
      <c r="B474" s="5" t="s">
        <v>29</v>
      </c>
      <c r="C474" s="5" t="s">
        <v>37</v>
      </c>
      <c r="D474" s="6" t="s">
        <v>44</v>
      </c>
      <c r="E474" s="5" t="s">
        <v>949</v>
      </c>
      <c r="F474" s="5" t="s">
        <v>950</v>
      </c>
      <c r="G474" s="5">
        <v>2002</v>
      </c>
      <c r="H474" s="11">
        <v>2</v>
      </c>
      <c r="I474" s="11">
        <v>14</v>
      </c>
      <c r="J474" s="11">
        <v>39</v>
      </c>
      <c r="K474" s="11">
        <v>55</v>
      </c>
      <c r="O474" s="25" t="s">
        <v>23</v>
      </c>
      <c r="P474" s="5" t="s">
        <v>29</v>
      </c>
      <c r="Q474" s="5" t="s">
        <v>50</v>
      </c>
      <c r="R474" s="6" t="s">
        <v>44</v>
      </c>
      <c r="S474" s="5" t="s">
        <v>993</v>
      </c>
      <c r="T474" s="5" t="s">
        <v>994</v>
      </c>
      <c r="U474" s="5">
        <v>2002</v>
      </c>
      <c r="V474" s="11">
        <v>53</v>
      </c>
      <c r="W474" s="11">
        <v>208</v>
      </c>
      <c r="X474" s="11">
        <v>340</v>
      </c>
      <c r="Y474" s="26">
        <v>264</v>
      </c>
      <c r="Z474" s="10">
        <f t="shared" si="76"/>
        <v>865</v>
      </c>
      <c r="AA474" s="27">
        <f t="shared" si="72"/>
        <v>5.4684957941043537</v>
      </c>
      <c r="AB474" s="10">
        <f t="shared" si="73"/>
        <v>-12001.508067540082</v>
      </c>
      <c r="AC474" s="10">
        <f t="shared" si="74"/>
        <v>423224.93291496439</v>
      </c>
      <c r="AD474" s="28">
        <f t="shared" si="75"/>
        <v>-9964.8324478198119</v>
      </c>
      <c r="AF474" s="27">
        <f>IF(V474 &lt;&gt; "-", (V474-V$1883)^4, "-")</f>
        <v>9.6343815849092884</v>
      </c>
      <c r="AG474" s="10">
        <f>(W474-W$1883)^4</f>
        <v>274777.45401410642</v>
      </c>
      <c r="AH474" s="10">
        <f>(X474-X$1883)^4</f>
        <v>31775690.233216651</v>
      </c>
      <c r="AI474" s="28">
        <f>(Y474-Y$1883)^4</f>
        <v>214433.84565521945</v>
      </c>
      <c r="AK474" s="27">
        <f t="shared" si="77"/>
        <v>61.271676300578029</v>
      </c>
      <c r="AL474" s="10">
        <f t="shared" si="78"/>
        <v>240.46242774566474</v>
      </c>
      <c r="AM474" s="10">
        <f t="shared" si="79"/>
        <v>393.06358381502895</v>
      </c>
      <c r="AN474" s="28">
        <f t="shared" si="80"/>
        <v>305.20231213872836</v>
      </c>
      <c r="AP474" s="56">
        <f t="shared" si="81"/>
        <v>1.6346153846153848</v>
      </c>
    </row>
    <row r="475" spans="1:42" ht="15" customHeight="1">
      <c r="A475" s="5" t="s">
        <v>23</v>
      </c>
      <c r="B475" s="5" t="s">
        <v>29</v>
      </c>
      <c r="C475" s="5" t="s">
        <v>37</v>
      </c>
      <c r="D475" s="6" t="s">
        <v>44</v>
      </c>
      <c r="E475" s="5" t="s">
        <v>951</v>
      </c>
      <c r="F475" s="5" t="s">
        <v>952</v>
      </c>
      <c r="G475" s="5">
        <v>2002</v>
      </c>
      <c r="H475" s="11">
        <v>2</v>
      </c>
      <c r="I475" s="11">
        <v>14</v>
      </c>
      <c r="J475" s="11">
        <v>13</v>
      </c>
      <c r="K475" s="11">
        <v>19</v>
      </c>
      <c r="O475" s="25" t="s">
        <v>23</v>
      </c>
      <c r="P475" s="5" t="s">
        <v>29</v>
      </c>
      <c r="Q475" s="5" t="s">
        <v>50</v>
      </c>
      <c r="R475" s="6" t="s">
        <v>44</v>
      </c>
      <c r="S475" s="5" t="s">
        <v>995</v>
      </c>
      <c r="T475" s="5" t="s">
        <v>996</v>
      </c>
      <c r="U475" s="5">
        <v>2002</v>
      </c>
      <c r="V475" s="11">
        <v>16</v>
      </c>
      <c r="W475" s="11">
        <v>84</v>
      </c>
      <c r="X475" s="11">
        <v>159</v>
      </c>
      <c r="Y475" s="26">
        <v>126</v>
      </c>
      <c r="Z475" s="10">
        <f t="shared" si="76"/>
        <v>385</v>
      </c>
      <c r="AA475" s="27">
        <f t="shared" si="72"/>
        <v>-43756.365880289959</v>
      </c>
      <c r="AB475" s="10">
        <f t="shared" si="73"/>
        <v>-3169736.8126773592</v>
      </c>
      <c r="AC475" s="10">
        <f t="shared" si="74"/>
        <v>-1188324.3951875938</v>
      </c>
      <c r="AD475" s="28">
        <f t="shared" si="75"/>
        <v>-4059174.862684614</v>
      </c>
      <c r="AF475" s="27">
        <f>IF(V475 &lt;&gt; "-", (V475-V$1883)^4, "-")</f>
        <v>1541895.6866259559</v>
      </c>
      <c r="AG475" s="10">
        <f>(W475-W$1883)^4</f>
        <v>465619262.10195822</v>
      </c>
      <c r="AH475" s="10">
        <f>(X475-X$1883)^4</f>
        <v>125867425.87608726</v>
      </c>
      <c r="AI475" s="28">
        <f>(Y475-Y$1883)^4</f>
        <v>647515765.93399131</v>
      </c>
      <c r="AK475" s="27">
        <f t="shared" si="77"/>
        <v>41.558441558441558</v>
      </c>
      <c r="AL475" s="10">
        <f t="shared" si="78"/>
        <v>218.18181818181816</v>
      </c>
      <c r="AM475" s="10">
        <f t="shared" si="79"/>
        <v>412.98701298701303</v>
      </c>
      <c r="AN475" s="28">
        <f t="shared" si="80"/>
        <v>327.27272727272725</v>
      </c>
      <c r="AP475" s="56">
        <f t="shared" si="81"/>
        <v>1.8928571428571432</v>
      </c>
    </row>
    <row r="476" spans="1:42" ht="15" customHeight="1">
      <c r="A476" s="5" t="s">
        <v>23</v>
      </c>
      <c r="B476" s="5" t="s">
        <v>29</v>
      </c>
      <c r="C476" s="5" t="s">
        <v>37</v>
      </c>
      <c r="D476" s="6" t="s">
        <v>44</v>
      </c>
      <c r="E476" s="5" t="s">
        <v>953</v>
      </c>
      <c r="F476" s="5" t="s">
        <v>954</v>
      </c>
      <c r="G476" s="5">
        <v>2002</v>
      </c>
      <c r="H476" s="11">
        <v>4</v>
      </c>
      <c r="I476" s="11">
        <v>48</v>
      </c>
      <c r="J476" s="11">
        <v>114</v>
      </c>
      <c r="K476" s="11">
        <v>78</v>
      </c>
      <c r="O476" s="25" t="s">
        <v>23</v>
      </c>
      <c r="P476" s="5" t="s">
        <v>29</v>
      </c>
      <c r="Q476" s="5" t="s">
        <v>50</v>
      </c>
      <c r="R476" s="6" t="s">
        <v>44</v>
      </c>
      <c r="S476" s="5" t="s">
        <v>997</v>
      </c>
      <c r="T476" s="5" t="s">
        <v>998</v>
      </c>
      <c r="U476" s="5">
        <v>2002</v>
      </c>
      <c r="V476" s="11">
        <v>6</v>
      </c>
      <c r="W476" s="11">
        <v>39</v>
      </c>
      <c r="X476" s="11">
        <v>78</v>
      </c>
      <c r="Y476" s="26">
        <v>97</v>
      </c>
      <c r="Z476" s="10">
        <f t="shared" si="76"/>
        <v>220</v>
      </c>
      <c r="AA476" s="27">
        <f t="shared" si="72"/>
        <v>-92579.75437308324</v>
      </c>
      <c r="AB476" s="10">
        <f t="shared" si="73"/>
        <v>-7066309.1298572375</v>
      </c>
      <c r="AC476" s="10">
        <f t="shared" si="74"/>
        <v>-6530823.3742362252</v>
      </c>
      <c r="AD476" s="28">
        <f t="shared" si="75"/>
        <v>-6699861.260519702</v>
      </c>
      <c r="AF476" s="27">
        <f>IF(V476 &lt;&gt; "-", (V476-V$1883)^4, "-")</f>
        <v>4188141.6864615814</v>
      </c>
      <c r="AG476" s="10">
        <f>(W476-W$1883)^4</f>
        <v>1355991113.7347641</v>
      </c>
      <c r="AH476" s="10">
        <f>(X476-X$1883)^4</f>
        <v>1220742087.3279805</v>
      </c>
      <c r="AI476" s="28">
        <f>(Y476-Y$1883)^4</f>
        <v>1263051559.2814815</v>
      </c>
      <c r="AK476" s="27">
        <f t="shared" si="77"/>
        <v>27.27272727272727</v>
      </c>
      <c r="AL476" s="10">
        <f t="shared" si="78"/>
        <v>177.27272727272728</v>
      </c>
      <c r="AM476" s="10">
        <f t="shared" si="79"/>
        <v>354.54545454545456</v>
      </c>
      <c r="AN476" s="28">
        <f t="shared" si="80"/>
        <v>440.90909090909093</v>
      </c>
      <c r="AP476" s="56">
        <f t="shared" si="81"/>
        <v>2</v>
      </c>
    </row>
    <row r="477" spans="1:42" ht="15" customHeight="1">
      <c r="A477" s="5" t="s">
        <v>23</v>
      </c>
      <c r="B477" s="5" t="s">
        <v>29</v>
      </c>
      <c r="C477" s="5" t="s">
        <v>37</v>
      </c>
      <c r="D477" s="6" t="s">
        <v>44</v>
      </c>
      <c r="E477" s="5" t="s">
        <v>955</v>
      </c>
      <c r="F477" s="5" t="s">
        <v>956</v>
      </c>
      <c r="G477" s="5">
        <v>2002</v>
      </c>
      <c r="H477" s="11">
        <v>10</v>
      </c>
      <c r="I477" s="11">
        <v>34</v>
      </c>
      <c r="J477" s="11">
        <v>58</v>
      </c>
      <c r="K477" s="11">
        <v>77</v>
      </c>
      <c r="O477" s="25" t="s">
        <v>23</v>
      </c>
      <c r="P477" s="5" t="s">
        <v>29</v>
      </c>
      <c r="Q477" s="5" t="s">
        <v>50</v>
      </c>
      <c r="R477" s="6" t="s">
        <v>44</v>
      </c>
      <c r="S477" s="5" t="s">
        <v>999</v>
      </c>
      <c r="T477" s="5" t="s">
        <v>1000</v>
      </c>
      <c r="U477" s="5">
        <v>2002</v>
      </c>
      <c r="V477" s="11">
        <v>6</v>
      </c>
      <c r="W477" s="11">
        <v>50</v>
      </c>
      <c r="X477" s="11">
        <v>117</v>
      </c>
      <c r="Y477" s="26">
        <v>97</v>
      </c>
      <c r="Z477" s="10">
        <f t="shared" si="76"/>
        <v>270</v>
      </c>
      <c r="AA477" s="27">
        <f t="shared" si="72"/>
        <v>-92579.75437308324</v>
      </c>
      <c r="AB477" s="10">
        <f t="shared" si="73"/>
        <v>-5919451.2109244606</v>
      </c>
      <c r="AC477" s="10">
        <f t="shared" si="74"/>
        <v>-3236543.7329128743</v>
      </c>
      <c r="AD477" s="28">
        <f t="shared" si="75"/>
        <v>-6699861.260519702</v>
      </c>
      <c r="AF477" s="27">
        <f>IF(V477 &lt;&gt; "-", (V477-V$1883)^4, "-")</f>
        <v>4188141.6864615814</v>
      </c>
      <c r="AG477" s="10">
        <f>(W477-W$1883)^4</f>
        <v>1070800570.3767489</v>
      </c>
      <c r="AH477" s="10">
        <f>(X477-X$1883)^4</f>
        <v>478749837.50679868</v>
      </c>
      <c r="AI477" s="28">
        <f>(Y477-Y$1883)^4</f>
        <v>1263051559.2814815</v>
      </c>
      <c r="AK477" s="27">
        <f t="shared" si="77"/>
        <v>22.222222222222221</v>
      </c>
      <c r="AL477" s="10">
        <f t="shared" si="78"/>
        <v>185.18518518518516</v>
      </c>
      <c r="AM477" s="10">
        <f t="shared" si="79"/>
        <v>433.33333333333337</v>
      </c>
      <c r="AN477" s="28">
        <f t="shared" si="80"/>
        <v>359.2592592592593</v>
      </c>
      <c r="AP477" s="56">
        <f t="shared" si="81"/>
        <v>2.3400000000000003</v>
      </c>
    </row>
    <row r="478" spans="1:42" ht="15" customHeight="1">
      <c r="A478" s="5" t="s">
        <v>23</v>
      </c>
      <c r="B478" s="5" t="s">
        <v>29</v>
      </c>
      <c r="C478" s="5" t="s">
        <v>46</v>
      </c>
      <c r="D478" s="6" t="s">
        <v>44</v>
      </c>
      <c r="E478" s="6" t="s">
        <v>26</v>
      </c>
      <c r="F478" s="5" t="s">
        <v>1001</v>
      </c>
      <c r="G478" s="5">
        <v>2002</v>
      </c>
      <c r="H478" s="11">
        <v>327</v>
      </c>
      <c r="I478" s="11">
        <v>1719</v>
      </c>
      <c r="J478" s="11">
        <v>2566</v>
      </c>
      <c r="K478" s="11">
        <v>3052</v>
      </c>
      <c r="O478" s="25" t="s">
        <v>23</v>
      </c>
      <c r="P478" s="5" t="s">
        <v>29</v>
      </c>
      <c r="Q478" s="5" t="s">
        <v>50</v>
      </c>
      <c r="R478" s="6" t="s">
        <v>44</v>
      </c>
      <c r="S478" s="5" t="s">
        <v>1002</v>
      </c>
      <c r="T478" s="5" t="s">
        <v>1003</v>
      </c>
      <c r="U478" s="5">
        <v>2002</v>
      </c>
      <c r="V478" s="11">
        <v>36</v>
      </c>
      <c r="W478" s="11">
        <v>167</v>
      </c>
      <c r="X478" s="11">
        <v>182</v>
      </c>
      <c r="Y478" s="26">
        <v>146</v>
      </c>
      <c r="Z478" s="10">
        <f t="shared" si="76"/>
        <v>531</v>
      </c>
      <c r="AA478" s="27">
        <f t="shared" si="72"/>
        <v>-3538.3536033581713</v>
      </c>
      <c r="AB478" s="10">
        <f t="shared" si="73"/>
        <v>-260858.86250356649</v>
      </c>
      <c r="AC478" s="10">
        <f t="shared" si="74"/>
        <v>-570137.07198039349</v>
      </c>
      <c r="AD478" s="28">
        <f t="shared" si="75"/>
        <v>-2715817.8715001736</v>
      </c>
      <c r="AF478" s="27">
        <f>IF(V478 &lt;&gt; "-", (V478-V$1883)^4, "-")</f>
        <v>53918.149134740008</v>
      </c>
      <c r="AG478" s="10">
        <f>(W478-W$1883)^4</f>
        <v>16667640.635316262</v>
      </c>
      <c r="AH478" s="10">
        <f>(X478-X$1883)^4</f>
        <v>47275816.835709274</v>
      </c>
      <c r="AI478" s="28">
        <f>(Y478-Y$1883)^4</f>
        <v>378908361.55601615</v>
      </c>
      <c r="AK478" s="27">
        <f t="shared" si="77"/>
        <v>67.79661016949153</v>
      </c>
      <c r="AL478" s="10">
        <f t="shared" si="78"/>
        <v>314.50094161958572</v>
      </c>
      <c r="AM478" s="10">
        <f t="shared" si="79"/>
        <v>342.74952919020717</v>
      </c>
      <c r="AN478" s="28">
        <f t="shared" si="80"/>
        <v>274.95291902071563</v>
      </c>
      <c r="AP478" s="56">
        <f t="shared" si="81"/>
        <v>1.0898203592814371</v>
      </c>
    </row>
    <row r="479" spans="1:42" ht="15" customHeight="1">
      <c r="A479" s="5" t="s">
        <v>23</v>
      </c>
      <c r="B479" s="5" t="s">
        <v>29</v>
      </c>
      <c r="C479" s="5" t="s">
        <v>46</v>
      </c>
      <c r="D479" s="6" t="s">
        <v>44</v>
      </c>
      <c r="E479" s="5" t="s">
        <v>957</v>
      </c>
      <c r="F479" s="5" t="s">
        <v>958</v>
      </c>
      <c r="G479" s="5">
        <v>2002</v>
      </c>
      <c r="H479" s="11">
        <v>20</v>
      </c>
      <c r="I479" s="11">
        <v>121</v>
      </c>
      <c r="J479" s="11">
        <v>304</v>
      </c>
      <c r="K479" s="11">
        <v>418</v>
      </c>
      <c r="O479" s="25" t="s">
        <v>23</v>
      </c>
      <c r="P479" s="5" t="s">
        <v>29</v>
      </c>
      <c r="Q479" s="5" t="s">
        <v>50</v>
      </c>
      <c r="R479" s="6" t="s">
        <v>44</v>
      </c>
      <c r="S479" s="5" t="s">
        <v>1004</v>
      </c>
      <c r="T479" s="5" t="s">
        <v>1005</v>
      </c>
      <c r="U479" s="5">
        <v>2002</v>
      </c>
      <c r="V479" s="11">
        <v>7</v>
      </c>
      <c r="W479" s="11">
        <v>34</v>
      </c>
      <c r="X479" s="11">
        <v>91</v>
      </c>
      <c r="Y479" s="26">
        <v>108</v>
      </c>
      <c r="Z479" s="10">
        <f t="shared" si="76"/>
        <v>240</v>
      </c>
      <c r="AA479" s="27">
        <f t="shared" si="72"/>
        <v>-86574.984053174077</v>
      </c>
      <c r="AB479" s="10">
        <f t="shared" si="73"/>
        <v>-7633183.0424463917</v>
      </c>
      <c r="AC479" s="10">
        <f t="shared" si="74"/>
        <v>-5260769.190064786</v>
      </c>
      <c r="AD479" s="28">
        <f t="shared" si="75"/>
        <v>-5594161.2696432723</v>
      </c>
      <c r="AF479" s="27">
        <f>IF(V479 &lt;&gt; "-", (V479-V$1883)^4, "-")</f>
        <v>3829921.6860142983</v>
      </c>
      <c r="AG479" s="10">
        <f>(W479-W$1883)^4</f>
        <v>1502937436.6468332</v>
      </c>
      <c r="AH479" s="10">
        <f>(X479-X$1883)^4</f>
        <v>914953446.52787459</v>
      </c>
      <c r="AI479" s="28">
        <f>(Y479-Y$1883)^4</f>
        <v>993070260.36051047</v>
      </c>
      <c r="AK479" s="27">
        <f t="shared" si="77"/>
        <v>29.166666666666668</v>
      </c>
      <c r="AL479" s="10">
        <f t="shared" si="78"/>
        <v>141.66666666666666</v>
      </c>
      <c r="AM479" s="10">
        <f t="shared" si="79"/>
        <v>379.16666666666663</v>
      </c>
      <c r="AN479" s="28">
        <f t="shared" si="80"/>
        <v>450</v>
      </c>
      <c r="AP479" s="56">
        <f t="shared" si="81"/>
        <v>2.6764705882352939</v>
      </c>
    </row>
    <row r="480" spans="1:42" ht="15" customHeight="1">
      <c r="A480" s="5" t="s">
        <v>23</v>
      </c>
      <c r="B480" s="5" t="s">
        <v>29</v>
      </c>
      <c r="C480" s="5" t="s">
        <v>46</v>
      </c>
      <c r="D480" s="6" t="s">
        <v>44</v>
      </c>
      <c r="E480" s="5" t="s">
        <v>960</v>
      </c>
      <c r="F480" s="5" t="s">
        <v>961</v>
      </c>
      <c r="G480" s="5">
        <v>2002</v>
      </c>
      <c r="H480" s="11">
        <v>18</v>
      </c>
      <c r="I480" s="11">
        <v>67</v>
      </c>
      <c r="J480" s="11">
        <v>102</v>
      </c>
      <c r="K480" s="11">
        <v>94</v>
      </c>
      <c r="O480" s="25" t="s">
        <v>23</v>
      </c>
      <c r="P480" s="5" t="s">
        <v>29</v>
      </c>
      <c r="Q480" s="5" t="s">
        <v>50</v>
      </c>
      <c r="R480" s="6" t="s">
        <v>44</v>
      </c>
      <c r="S480" s="5" t="s">
        <v>1006</v>
      </c>
      <c r="T480" s="5" t="s">
        <v>1007</v>
      </c>
      <c r="U480" s="5">
        <v>2002</v>
      </c>
      <c r="V480" s="11">
        <v>4</v>
      </c>
      <c r="W480" s="11">
        <v>39</v>
      </c>
      <c r="X480" s="11">
        <v>67</v>
      </c>
      <c r="Y480" s="26">
        <v>54</v>
      </c>
      <c r="Z480" s="10">
        <f t="shared" si="76"/>
        <v>164</v>
      </c>
      <c r="AA480" s="27">
        <f t="shared" si="72"/>
        <v>-105409.58265998808</v>
      </c>
      <c r="AB480" s="10">
        <f t="shared" si="73"/>
        <v>-7066309.1298572375</v>
      </c>
      <c r="AC480" s="10">
        <f t="shared" si="74"/>
        <v>-7752997.3176026056</v>
      </c>
      <c r="AD480" s="28">
        <f t="shared" si="75"/>
        <v>-12409670.827803854</v>
      </c>
      <c r="AF480" s="27">
        <f>IF(V480 &lt;&gt; "-", (V480-V$1883)^4, "-")</f>
        <v>4979359.2233520132</v>
      </c>
      <c r="AG480" s="10">
        <f>(W480-W$1883)^4</f>
        <v>1355991113.7347641</v>
      </c>
      <c r="AH480" s="10">
        <f>(X480-X$1883)^4</f>
        <v>1534473920.2711205</v>
      </c>
      <c r="AI480" s="28">
        <f>(Y480-Y$1883)^4</f>
        <v>2873075347.7781157</v>
      </c>
      <c r="AK480" s="27">
        <f t="shared" si="77"/>
        <v>24.390243902439025</v>
      </c>
      <c r="AL480" s="10">
        <f t="shared" si="78"/>
        <v>237.80487804878047</v>
      </c>
      <c r="AM480" s="10">
        <f t="shared" si="79"/>
        <v>408.53658536585363</v>
      </c>
      <c r="AN480" s="28">
        <f t="shared" si="80"/>
        <v>329.26829268292687</v>
      </c>
      <c r="AP480" s="56">
        <f t="shared" si="81"/>
        <v>1.7179487179487181</v>
      </c>
    </row>
    <row r="481" spans="1:42" ht="15" customHeight="1">
      <c r="A481" s="5" t="s">
        <v>23</v>
      </c>
      <c r="B481" s="5" t="s">
        <v>29</v>
      </c>
      <c r="C481" s="5" t="s">
        <v>46</v>
      </c>
      <c r="D481" s="6" t="s">
        <v>44</v>
      </c>
      <c r="E481" s="5" t="s">
        <v>962</v>
      </c>
      <c r="F481" s="5" t="s">
        <v>963</v>
      </c>
      <c r="G481" s="5">
        <v>2002</v>
      </c>
      <c r="H481" s="11">
        <v>134</v>
      </c>
      <c r="I481" s="11">
        <v>603</v>
      </c>
      <c r="J481" s="11">
        <v>560</v>
      </c>
      <c r="K481" s="11">
        <v>615</v>
      </c>
      <c r="O481" s="25" t="s">
        <v>23</v>
      </c>
      <c r="P481" s="5" t="s">
        <v>29</v>
      </c>
      <c r="Q481" s="5" t="s">
        <v>50</v>
      </c>
      <c r="R481" s="6" t="s">
        <v>44</v>
      </c>
      <c r="S481" s="5" t="s">
        <v>1008</v>
      </c>
      <c r="T481" s="5" t="s">
        <v>1009</v>
      </c>
      <c r="U481" s="5">
        <v>2002</v>
      </c>
      <c r="V481" s="11">
        <v>14</v>
      </c>
      <c r="W481" s="11">
        <v>62</v>
      </c>
      <c r="X481" s="11">
        <v>139</v>
      </c>
      <c r="Y481" s="26">
        <v>203</v>
      </c>
      <c r="Z481" s="10">
        <f t="shared" si="76"/>
        <v>418</v>
      </c>
      <c r="AA481" s="27">
        <f t="shared" si="72"/>
        <v>-51637.609853284492</v>
      </c>
      <c r="AB481" s="10">
        <f t="shared" si="73"/>
        <v>-4817838.7431039726</v>
      </c>
      <c r="AC481" s="10">
        <f t="shared" si="74"/>
        <v>-1996572.4192849838</v>
      </c>
      <c r="AD481" s="28">
        <f t="shared" si="75"/>
        <v>-561904.93385243753</v>
      </c>
      <c r="AF481" s="27">
        <f>IF(V481 &lt;&gt; "-", (V481-V$1883)^4, "-")</f>
        <v>1922891.7783183996</v>
      </c>
      <c r="AG481" s="10">
        <f>(W481-W$1883)^4</f>
        <v>813710049.44288135</v>
      </c>
      <c r="AH481" s="10">
        <f>(X481-X$1883)^4</f>
        <v>251408577.02860793</v>
      </c>
      <c r="AI481" s="28">
        <f>(Y481-Y$1883)^4</f>
        <v>46367867.983944111</v>
      </c>
      <c r="AK481" s="27">
        <f t="shared" si="77"/>
        <v>33.492822966507177</v>
      </c>
      <c r="AL481" s="10">
        <f t="shared" si="78"/>
        <v>148.32535885167465</v>
      </c>
      <c r="AM481" s="10">
        <f t="shared" si="79"/>
        <v>332.53588516746413</v>
      </c>
      <c r="AN481" s="28">
        <f t="shared" si="80"/>
        <v>485.64593301435406</v>
      </c>
      <c r="AP481" s="56">
        <f t="shared" si="81"/>
        <v>2.2419354838709675</v>
      </c>
    </row>
    <row r="482" spans="1:42" ht="15" customHeight="1">
      <c r="A482" s="5" t="s">
        <v>23</v>
      </c>
      <c r="B482" s="5" t="s">
        <v>29</v>
      </c>
      <c r="C482" s="5" t="s">
        <v>46</v>
      </c>
      <c r="D482" s="6" t="s">
        <v>44</v>
      </c>
      <c r="E482" s="5" t="s">
        <v>964</v>
      </c>
      <c r="F482" s="5" t="s">
        <v>275</v>
      </c>
      <c r="G482" s="5">
        <v>2002</v>
      </c>
      <c r="H482" s="11">
        <v>13</v>
      </c>
      <c r="I482" s="11">
        <v>87</v>
      </c>
      <c r="J482" s="11">
        <v>98</v>
      </c>
      <c r="K482" s="11">
        <v>119</v>
      </c>
      <c r="O482" s="25" t="s">
        <v>23</v>
      </c>
      <c r="P482" s="5" t="s">
        <v>29</v>
      </c>
      <c r="Q482" s="5" t="s">
        <v>50</v>
      </c>
      <c r="R482" s="6" t="s">
        <v>44</v>
      </c>
      <c r="S482" s="5" t="s">
        <v>1010</v>
      </c>
      <c r="T482" s="5" t="s">
        <v>1011</v>
      </c>
      <c r="U482" s="5">
        <v>2002</v>
      </c>
      <c r="V482" s="11">
        <v>20</v>
      </c>
      <c r="W482" s="11">
        <v>83</v>
      </c>
      <c r="X482" s="11">
        <v>134</v>
      </c>
      <c r="Y482" s="26">
        <v>93</v>
      </c>
      <c r="Z482" s="10">
        <f t="shared" si="76"/>
        <v>330</v>
      </c>
      <c r="AA482" s="27">
        <f t="shared" si="72"/>
        <v>-30483.028522647091</v>
      </c>
      <c r="AB482" s="10">
        <f t="shared" si="73"/>
        <v>-3234913.13642385</v>
      </c>
      <c r="AC482" s="10">
        <f t="shared" si="74"/>
        <v>-2243979.4587401701</v>
      </c>
      <c r="AD482" s="28">
        <f t="shared" si="75"/>
        <v>-7135447.4156057034</v>
      </c>
      <c r="AF482" s="27">
        <f>IF(V482 &lt;&gt; "-", (V482-V$1883)^4, "-")</f>
        <v>952235.0213372974</v>
      </c>
      <c r="AG482" s="10">
        <f>(W482-W$1883)^4</f>
        <v>478428267.20967287</v>
      </c>
      <c r="AH482" s="10">
        <f>(X482-X$1883)^4</f>
        <v>293781990.78657216</v>
      </c>
      <c r="AI482" s="28">
        <f>(Y482-Y$1883)^4</f>
        <v>1373709642.2505696</v>
      </c>
      <c r="AK482" s="27">
        <f t="shared" si="77"/>
        <v>60.606060606060609</v>
      </c>
      <c r="AL482" s="10">
        <f t="shared" si="78"/>
        <v>251.51515151515153</v>
      </c>
      <c r="AM482" s="10">
        <f t="shared" si="79"/>
        <v>406.06060606060606</v>
      </c>
      <c r="AN482" s="28">
        <f t="shared" si="80"/>
        <v>281.81818181818181</v>
      </c>
      <c r="AP482" s="56">
        <f t="shared" si="81"/>
        <v>1.6144578313253011</v>
      </c>
    </row>
    <row r="483" spans="1:42" ht="15" customHeight="1">
      <c r="A483" s="5" t="s">
        <v>23</v>
      </c>
      <c r="B483" s="5" t="s">
        <v>29</v>
      </c>
      <c r="C483" s="5" t="s">
        <v>46</v>
      </c>
      <c r="D483" s="6" t="s">
        <v>44</v>
      </c>
      <c r="E483" s="5" t="s">
        <v>965</v>
      </c>
      <c r="F483" s="5" t="s">
        <v>966</v>
      </c>
      <c r="G483" s="5">
        <v>2002</v>
      </c>
      <c r="H483" s="11">
        <v>65</v>
      </c>
      <c r="I483" s="11">
        <v>394</v>
      </c>
      <c r="J483" s="11">
        <v>612</v>
      </c>
      <c r="K483" s="11">
        <v>567</v>
      </c>
      <c r="O483" s="25" t="s">
        <v>23</v>
      </c>
      <c r="P483" s="5" t="s">
        <v>29</v>
      </c>
      <c r="Q483" s="5" t="s">
        <v>50</v>
      </c>
      <c r="R483" s="6" t="s">
        <v>44</v>
      </c>
      <c r="S483" s="5" t="s">
        <v>1012</v>
      </c>
      <c r="T483" s="5" t="s">
        <v>1013</v>
      </c>
      <c r="U483" s="5">
        <v>2002</v>
      </c>
      <c r="V483" s="11">
        <v>1</v>
      </c>
      <c r="W483" s="11">
        <v>28</v>
      </c>
      <c r="X483" s="11">
        <v>88</v>
      </c>
      <c r="Y483" s="26">
        <v>78</v>
      </c>
      <c r="Z483" s="10">
        <f t="shared" si="76"/>
        <v>195</v>
      </c>
      <c r="AA483" s="27">
        <f t="shared" si="72"/>
        <v>-126795.04420806172</v>
      </c>
      <c r="AB483" s="10">
        <f t="shared" si="73"/>
        <v>-8352482.9958396358</v>
      </c>
      <c r="AC483" s="10">
        <f t="shared" si="74"/>
        <v>-5537725.8091578707</v>
      </c>
      <c r="AD483" s="28">
        <f t="shared" si="75"/>
        <v>-8936634.2950501498</v>
      </c>
      <c r="AF483" s="27">
        <f>IF(V483 &lt;&gt; "-", (V483-V$1883)^4, "-")</f>
        <v>6369955.1216190513</v>
      </c>
      <c r="AG483" s="10">
        <f>(W483-W$1883)^4</f>
        <v>1694679074.3609138</v>
      </c>
      <c r="AH483" s="10">
        <f>(X483-X$1883)^4</f>
        <v>979734943.83839655</v>
      </c>
      <c r="AI483" s="28">
        <f>(Y483-Y$1883)^4</f>
        <v>1854521964.9028356</v>
      </c>
      <c r="AK483" s="27">
        <f t="shared" si="77"/>
        <v>5.1282051282051286</v>
      </c>
      <c r="AL483" s="10">
        <f t="shared" si="78"/>
        <v>143.58974358974359</v>
      </c>
      <c r="AM483" s="10">
        <f t="shared" si="79"/>
        <v>451.28205128205127</v>
      </c>
      <c r="AN483" s="28">
        <f t="shared" si="80"/>
        <v>400</v>
      </c>
      <c r="AP483" s="56">
        <f t="shared" si="81"/>
        <v>3.1428571428571428</v>
      </c>
    </row>
    <row r="484" spans="1:42" ht="15" customHeight="1">
      <c r="A484" s="5" t="s">
        <v>23</v>
      </c>
      <c r="B484" s="5" t="s">
        <v>29</v>
      </c>
      <c r="C484" s="5" t="s">
        <v>46</v>
      </c>
      <c r="D484" s="6" t="s">
        <v>44</v>
      </c>
      <c r="E484" s="5" t="s">
        <v>967</v>
      </c>
      <c r="F484" s="5" t="s">
        <v>713</v>
      </c>
      <c r="G484" s="5">
        <v>2002</v>
      </c>
      <c r="H484" s="11">
        <v>29</v>
      </c>
      <c r="I484" s="11">
        <v>139</v>
      </c>
      <c r="J484" s="11">
        <v>417</v>
      </c>
      <c r="K484" s="11">
        <v>619</v>
      </c>
      <c r="O484" s="25" t="s">
        <v>23</v>
      </c>
      <c r="P484" s="5" t="s">
        <v>29</v>
      </c>
      <c r="Q484" s="5" t="s">
        <v>50</v>
      </c>
      <c r="R484" s="6" t="s">
        <v>44</v>
      </c>
      <c r="S484" s="5" t="s">
        <v>1014</v>
      </c>
      <c r="T484" s="5" t="s">
        <v>1015</v>
      </c>
      <c r="U484" s="5">
        <v>2002</v>
      </c>
      <c r="V484" s="11">
        <v>10</v>
      </c>
      <c r="W484" s="11">
        <v>57</v>
      </c>
      <c r="X484" s="11">
        <v>101</v>
      </c>
      <c r="Y484" s="26">
        <v>106</v>
      </c>
      <c r="Z484" s="10">
        <f t="shared" si="76"/>
        <v>274</v>
      </c>
      <c r="AA484" s="27">
        <f t="shared" si="72"/>
        <v>-70129.248387619737</v>
      </c>
      <c r="AB484" s="10">
        <f t="shared" si="73"/>
        <v>-5258514.937422826</v>
      </c>
      <c r="AC484" s="10">
        <f t="shared" si="74"/>
        <v>-4404499.294522577</v>
      </c>
      <c r="AD484" s="28">
        <f t="shared" si="75"/>
        <v>-5785377.6022815239</v>
      </c>
      <c r="AF484" s="27">
        <f>IF(V484 &lt;&gt; "-", (V484-V$1883)^4, "-")</f>
        <v>2892004.1543107955</v>
      </c>
      <c r="AG484" s="10">
        <f>(W484-W$1883)^4</f>
        <v>914430737.43718171</v>
      </c>
      <c r="AH484" s="10">
        <f>(X484-X$1883)^4</f>
        <v>721985917.01442528</v>
      </c>
      <c r="AI484" s="28">
        <f>(Y484-Y$1883)^4</f>
        <v>1038585559.5432203</v>
      </c>
      <c r="AK484" s="27">
        <f t="shared" si="77"/>
        <v>36.496350364963497</v>
      </c>
      <c r="AL484" s="10">
        <f t="shared" si="78"/>
        <v>208.02919708029196</v>
      </c>
      <c r="AM484" s="10">
        <f t="shared" si="79"/>
        <v>368.61313868613138</v>
      </c>
      <c r="AN484" s="28">
        <f t="shared" si="80"/>
        <v>386.86131386861314</v>
      </c>
      <c r="AP484" s="56">
        <f t="shared" si="81"/>
        <v>1.7719298245614035</v>
      </c>
    </row>
    <row r="485" spans="1:42" ht="15" customHeight="1">
      <c r="A485" s="5" t="s">
        <v>23</v>
      </c>
      <c r="B485" s="5" t="s">
        <v>29</v>
      </c>
      <c r="C485" s="5" t="s">
        <v>46</v>
      </c>
      <c r="D485" s="6" t="s">
        <v>44</v>
      </c>
      <c r="E485" s="5" t="s">
        <v>968</v>
      </c>
      <c r="F485" s="5" t="s">
        <v>969</v>
      </c>
      <c r="G485" s="5">
        <v>2002</v>
      </c>
      <c r="H485" s="11">
        <v>34</v>
      </c>
      <c r="I485" s="11">
        <v>209</v>
      </c>
      <c r="J485" s="11">
        <v>315</v>
      </c>
      <c r="K485" s="11">
        <v>426</v>
      </c>
      <c r="O485" s="25" t="s">
        <v>23</v>
      </c>
      <c r="P485" s="5" t="s">
        <v>29</v>
      </c>
      <c r="Q485" s="5" t="s">
        <v>50</v>
      </c>
      <c r="R485" s="6" t="s">
        <v>44</v>
      </c>
      <c r="S485" s="5" t="s">
        <v>1016</v>
      </c>
      <c r="T485" s="5" t="s">
        <v>1017</v>
      </c>
      <c r="U485" s="5">
        <v>2002</v>
      </c>
      <c r="V485" s="11">
        <v>7</v>
      </c>
      <c r="W485" s="11">
        <v>47</v>
      </c>
      <c r="X485" s="11">
        <v>71</v>
      </c>
      <c r="Y485" s="26">
        <v>65</v>
      </c>
      <c r="Z485" s="10">
        <f t="shared" si="76"/>
        <v>190</v>
      </c>
      <c r="AA485" s="27">
        <f t="shared" si="72"/>
        <v>-86574.984053174077</v>
      </c>
      <c r="AB485" s="10">
        <f t="shared" si="73"/>
        <v>-6218870.1858020322</v>
      </c>
      <c r="AC485" s="10">
        <f t="shared" si="74"/>
        <v>-7292365.1416172329</v>
      </c>
      <c r="AD485" s="28">
        <f t="shared" si="75"/>
        <v>-10723545.739429679</v>
      </c>
      <c r="AF485" s="27">
        <f>IF(V485 &lt;&gt; "-", (V485-V$1883)^4, "-")</f>
        <v>3829921.6860142983</v>
      </c>
      <c r="AG485" s="10">
        <f>(W485-W$1883)^4</f>
        <v>1143620649.4139388</v>
      </c>
      <c r="AH485" s="10">
        <f>(X485-X$1883)^4</f>
        <v>1414136098.3687732</v>
      </c>
      <c r="AI485" s="28">
        <f>(Y485-Y$1883)^4</f>
        <v>2364746246.0415926</v>
      </c>
      <c r="AK485" s="27">
        <f t="shared" si="77"/>
        <v>36.84210526315789</v>
      </c>
      <c r="AL485" s="10">
        <f t="shared" si="78"/>
        <v>247.36842105263156</v>
      </c>
      <c r="AM485" s="10">
        <f t="shared" si="79"/>
        <v>373.68421052631578</v>
      </c>
      <c r="AN485" s="28">
        <f t="shared" si="80"/>
        <v>342.10526315789474</v>
      </c>
      <c r="AP485" s="56">
        <f t="shared" si="81"/>
        <v>1.5106382978723405</v>
      </c>
    </row>
    <row r="486" spans="1:42" ht="15" customHeight="1">
      <c r="A486" s="5" t="s">
        <v>23</v>
      </c>
      <c r="B486" s="5" t="s">
        <v>29</v>
      </c>
      <c r="C486" s="5" t="s">
        <v>46</v>
      </c>
      <c r="D486" s="6" t="s">
        <v>44</v>
      </c>
      <c r="E486" s="5" t="s">
        <v>970</v>
      </c>
      <c r="F486" s="5" t="s">
        <v>971</v>
      </c>
      <c r="G486" s="5">
        <v>2002</v>
      </c>
      <c r="H486" s="11">
        <v>14</v>
      </c>
      <c r="I486" s="11">
        <v>99</v>
      </c>
      <c r="J486" s="11">
        <v>158</v>
      </c>
      <c r="K486" s="11">
        <v>194</v>
      </c>
      <c r="O486" s="25" t="s">
        <v>23</v>
      </c>
      <c r="P486" s="5" t="s">
        <v>29</v>
      </c>
      <c r="Q486" s="5" t="s">
        <v>50</v>
      </c>
      <c r="R486" s="6" t="s">
        <v>44</v>
      </c>
      <c r="S486" s="5" t="s">
        <v>1018</v>
      </c>
      <c r="T486" s="5" t="s">
        <v>1019</v>
      </c>
      <c r="U486" s="5">
        <v>2002</v>
      </c>
      <c r="V486" s="11">
        <v>15</v>
      </c>
      <c r="W486" s="11">
        <v>95</v>
      </c>
      <c r="X486" s="11">
        <v>147</v>
      </c>
      <c r="Y486" s="26">
        <v>132</v>
      </c>
      <c r="Z486" s="10">
        <f t="shared" si="76"/>
        <v>389</v>
      </c>
      <c r="AA486" s="27">
        <f t="shared" si="72"/>
        <v>-47588.273258939465</v>
      </c>
      <c r="AB486" s="10">
        <f t="shared" si="73"/>
        <v>-2509647.7680384829</v>
      </c>
      <c r="AC486" s="10">
        <f t="shared" si="74"/>
        <v>-1639696.2239711436</v>
      </c>
      <c r="AD486" s="28">
        <f t="shared" si="75"/>
        <v>-3618152.9617459723</v>
      </c>
      <c r="AF486" s="27">
        <f>IF(V486 &lt;&gt; "-", (V486-V$1883)^4, "-")</f>
        <v>1724513.4884991832</v>
      </c>
      <c r="AG486" s="10">
        <f>(W486-W$1883)^4</f>
        <v>341049195.46539158</v>
      </c>
      <c r="AH486" s="10">
        <f>(X486-X$1883)^4</f>
        <v>193353124.90779835</v>
      </c>
      <c r="AI486" s="28">
        <f>(Y486-Y$1883)^4</f>
        <v>555455448.27553844</v>
      </c>
      <c r="AK486" s="27">
        <f t="shared" si="77"/>
        <v>38.560411311053983</v>
      </c>
      <c r="AL486" s="10">
        <f t="shared" si="78"/>
        <v>244.21593830334191</v>
      </c>
      <c r="AM486" s="10">
        <f t="shared" si="79"/>
        <v>377.89203084832906</v>
      </c>
      <c r="AN486" s="28">
        <f t="shared" si="80"/>
        <v>339.33161953727506</v>
      </c>
      <c r="AP486" s="56">
        <f t="shared" si="81"/>
        <v>1.5473684210526315</v>
      </c>
    </row>
    <row r="487" spans="1:42" ht="15" customHeight="1">
      <c r="A487" s="5" t="s">
        <v>23</v>
      </c>
      <c r="B487" s="5" t="s">
        <v>29</v>
      </c>
      <c r="C487" s="5" t="s">
        <v>50</v>
      </c>
      <c r="D487" s="6" t="s">
        <v>44</v>
      </c>
      <c r="E487" s="6" t="s">
        <v>26</v>
      </c>
      <c r="F487" s="5" t="s">
        <v>1020</v>
      </c>
      <c r="G487" s="5">
        <v>2002</v>
      </c>
      <c r="H487" s="11">
        <v>522</v>
      </c>
      <c r="I487" s="11">
        <v>2278</v>
      </c>
      <c r="J487" s="11">
        <v>3725</v>
      </c>
      <c r="K487" s="11">
        <v>3273</v>
      </c>
      <c r="O487" s="25" t="s">
        <v>23</v>
      </c>
      <c r="P487" s="5" t="s">
        <v>29</v>
      </c>
      <c r="Q487" s="5" t="s">
        <v>50</v>
      </c>
      <c r="R487" s="6" t="s">
        <v>44</v>
      </c>
      <c r="S487" s="5" t="s">
        <v>1021</v>
      </c>
      <c r="T487" s="5" t="s">
        <v>1022</v>
      </c>
      <c r="U487" s="5">
        <v>2002</v>
      </c>
      <c r="V487" s="11">
        <v>18</v>
      </c>
      <c r="W487" s="11">
        <v>108</v>
      </c>
      <c r="X487" s="11">
        <v>216</v>
      </c>
      <c r="Y487" s="26">
        <v>162</v>
      </c>
      <c r="Z487" s="10">
        <f t="shared" si="76"/>
        <v>504</v>
      </c>
      <c r="AA487" s="27">
        <f t="shared" si="72"/>
        <v>-36720.838770077491</v>
      </c>
      <c r="AB487" s="10">
        <f t="shared" si="73"/>
        <v>-1856116.4817275854</v>
      </c>
      <c r="AC487" s="10">
        <f t="shared" si="74"/>
        <v>-117074.3403336507</v>
      </c>
      <c r="AD487" s="28">
        <f t="shared" si="75"/>
        <v>-1884525.217409601</v>
      </c>
      <c r="AF487" s="27">
        <f>IF(V487 &lt;&gt; "-", (V487-V$1883)^4, "-")</f>
        <v>1220534.679266341</v>
      </c>
      <c r="AG487" s="10">
        <f>(W487-W$1883)^4</f>
        <v>228107887.6730386</v>
      </c>
      <c r="AH487" s="10">
        <f>(X487-X$1883)^4</f>
        <v>5727287.1661713095</v>
      </c>
      <c r="AI487" s="28">
        <f>(Y487-Y$1883)^4</f>
        <v>232774786.86548468</v>
      </c>
      <c r="AK487" s="27">
        <f t="shared" si="77"/>
        <v>35.714285714285715</v>
      </c>
      <c r="AL487" s="10">
        <f t="shared" si="78"/>
        <v>214.28571428571428</v>
      </c>
      <c r="AM487" s="10">
        <f t="shared" si="79"/>
        <v>428.57142857142856</v>
      </c>
      <c r="AN487" s="28">
        <f t="shared" si="80"/>
        <v>321.42857142857144</v>
      </c>
      <c r="AP487" s="56">
        <f t="shared" si="81"/>
        <v>2</v>
      </c>
    </row>
    <row r="488" spans="1:42" ht="15" customHeight="1">
      <c r="A488" s="5" t="s">
        <v>23</v>
      </c>
      <c r="B488" s="5" t="s">
        <v>29</v>
      </c>
      <c r="C488" s="5" t="s">
        <v>50</v>
      </c>
      <c r="D488" s="6" t="s">
        <v>44</v>
      </c>
      <c r="E488" s="5" t="s">
        <v>972</v>
      </c>
      <c r="F488" s="5" t="s">
        <v>973</v>
      </c>
      <c r="G488" s="5">
        <v>2002</v>
      </c>
      <c r="H488" s="11">
        <v>48</v>
      </c>
      <c r="I488" s="11">
        <v>190</v>
      </c>
      <c r="J488" s="11">
        <v>231</v>
      </c>
      <c r="K488" s="11">
        <v>180</v>
      </c>
      <c r="O488" s="25" t="s">
        <v>23</v>
      </c>
      <c r="P488" s="5" t="s">
        <v>29</v>
      </c>
      <c r="Q488" s="5" t="s">
        <v>29</v>
      </c>
      <c r="R488" s="6" t="s">
        <v>235</v>
      </c>
      <c r="S488" s="5" t="s">
        <v>1023</v>
      </c>
      <c r="T488" s="5" t="s">
        <v>1024</v>
      </c>
      <c r="U488" s="5">
        <v>2002</v>
      </c>
      <c r="V488" s="11">
        <v>73</v>
      </c>
      <c r="W488" s="11">
        <v>287</v>
      </c>
      <c r="X488" s="11">
        <v>353</v>
      </c>
      <c r="Y488" s="26">
        <v>296</v>
      </c>
      <c r="Z488" s="10">
        <f t="shared" si="76"/>
        <v>1009</v>
      </c>
      <c r="AA488" s="27">
        <f t="shared" si="72"/>
        <v>10305.861158044141</v>
      </c>
      <c r="AB488" s="10">
        <f t="shared" si="73"/>
        <v>176603.39042687256</v>
      </c>
      <c r="AC488" s="10">
        <f t="shared" si="74"/>
        <v>683330.17523940303</v>
      </c>
      <c r="AD488" s="28">
        <f t="shared" si="75"/>
        <v>1151.3317356213654</v>
      </c>
      <c r="AF488" s="27">
        <f>IF(V488 &lt;&gt; "-", (V488-V$1883)^4, "-")</f>
        <v>224274.06238982372</v>
      </c>
      <c r="AG488" s="10">
        <f>(W488-W$1883)^4</f>
        <v>9908290.1516308058</v>
      </c>
      <c r="AH488" s="10">
        <f>(X488-X$1883)^4</f>
        <v>60187660.916950479</v>
      </c>
      <c r="AI488" s="28">
        <f>(Y488-Y$1883)^4</f>
        <v>12067.036724386073</v>
      </c>
      <c r="AK488" s="27">
        <f t="shared" si="77"/>
        <v>72.348860257680883</v>
      </c>
      <c r="AL488" s="10">
        <f t="shared" si="78"/>
        <v>284.44003964321109</v>
      </c>
      <c r="AM488" s="10">
        <f t="shared" si="79"/>
        <v>349.85133795837464</v>
      </c>
      <c r="AN488" s="28">
        <f t="shared" si="80"/>
        <v>293.35976214073338</v>
      </c>
      <c r="AP488" s="56">
        <f t="shared" si="81"/>
        <v>1.2299651567944252</v>
      </c>
    </row>
    <row r="489" spans="1:42" ht="15" customHeight="1">
      <c r="A489" s="5" t="s">
        <v>23</v>
      </c>
      <c r="B489" s="5" t="s">
        <v>29</v>
      </c>
      <c r="C489" s="5" t="s">
        <v>50</v>
      </c>
      <c r="D489" s="6" t="s">
        <v>44</v>
      </c>
      <c r="E489" s="5" t="s">
        <v>974</v>
      </c>
      <c r="F489" s="5" t="s">
        <v>975</v>
      </c>
      <c r="G489" s="5">
        <v>2002</v>
      </c>
      <c r="H489" s="11">
        <v>8</v>
      </c>
      <c r="I489" s="11">
        <v>35</v>
      </c>
      <c r="J489" s="11">
        <v>154</v>
      </c>
      <c r="K489" s="11">
        <v>161</v>
      </c>
      <c r="O489" s="25" t="s">
        <v>23</v>
      </c>
      <c r="P489" s="5" t="s">
        <v>29</v>
      </c>
      <c r="Q489" s="5" t="s">
        <v>29</v>
      </c>
      <c r="R489" s="6" t="s">
        <v>235</v>
      </c>
      <c r="S489" s="5" t="s">
        <v>1025</v>
      </c>
      <c r="T489" s="5" t="s">
        <v>1026</v>
      </c>
      <c r="U489" s="5">
        <v>2002</v>
      </c>
      <c r="V489" s="11">
        <v>6</v>
      </c>
      <c r="W489" s="11">
        <v>14</v>
      </c>
      <c r="X489" s="11">
        <v>48</v>
      </c>
      <c r="Y489" s="26">
        <v>27</v>
      </c>
      <c r="Z489" s="10">
        <f t="shared" si="76"/>
        <v>95</v>
      </c>
      <c r="AA489" s="27">
        <f t="shared" si="72"/>
        <v>-92579.75437308324</v>
      </c>
      <c r="AB489" s="10">
        <f t="shared" si="73"/>
        <v>-10203521.558608007</v>
      </c>
      <c r="AC489" s="10">
        <f t="shared" si="74"/>
        <v>-10207028.390407342</v>
      </c>
      <c r="AD489" s="28">
        <f t="shared" si="75"/>
        <v>-17277373.171606738</v>
      </c>
      <c r="AF489" s="27">
        <f>IF(V489 &lt;&gt; "-", (V489-V$1883)^4, "-")</f>
        <v>4188141.6864615814</v>
      </c>
      <c r="AG489" s="10">
        <f>(W489-W$1883)^4</f>
        <v>2213095296.7870893</v>
      </c>
      <c r="AH489" s="10">
        <f>(X489-X$1883)^4</f>
        <v>2214109508.3925538</v>
      </c>
      <c r="AI489" s="28">
        <f>(Y489-Y$1883)^4</f>
        <v>4466530303.3579521</v>
      </c>
      <c r="AK489" s="27">
        <f t="shared" si="77"/>
        <v>63.15789473684211</v>
      </c>
      <c r="AL489" s="10">
        <f t="shared" si="78"/>
        <v>147.36842105263156</v>
      </c>
      <c r="AM489" s="10">
        <f t="shared" si="79"/>
        <v>505.26315789473688</v>
      </c>
      <c r="AN489" s="28">
        <f t="shared" si="80"/>
        <v>284.21052631578948</v>
      </c>
      <c r="AP489" s="56">
        <f t="shared" si="81"/>
        <v>3.4285714285714293</v>
      </c>
    </row>
    <row r="490" spans="1:42" ht="15" customHeight="1">
      <c r="A490" s="5" t="s">
        <v>23</v>
      </c>
      <c r="B490" s="5" t="s">
        <v>29</v>
      </c>
      <c r="C490" s="5" t="s">
        <v>50</v>
      </c>
      <c r="D490" s="6" t="s">
        <v>44</v>
      </c>
      <c r="E490" s="5" t="s">
        <v>976</v>
      </c>
      <c r="F490" s="5" t="s">
        <v>977</v>
      </c>
      <c r="G490" s="5">
        <v>2002</v>
      </c>
      <c r="H490" s="11">
        <v>68</v>
      </c>
      <c r="I490" s="11">
        <v>213</v>
      </c>
      <c r="J490" s="11">
        <v>215</v>
      </c>
      <c r="K490" s="11">
        <v>208</v>
      </c>
      <c r="O490" s="25" t="s">
        <v>23</v>
      </c>
      <c r="P490" s="5" t="s">
        <v>29</v>
      </c>
      <c r="Q490" s="5" t="s">
        <v>29</v>
      </c>
      <c r="R490" s="6" t="s">
        <v>235</v>
      </c>
      <c r="S490" s="5" t="s">
        <v>1027</v>
      </c>
      <c r="T490" s="5" t="s">
        <v>1028</v>
      </c>
      <c r="U490" s="5">
        <v>2002</v>
      </c>
      <c r="V490" s="11">
        <v>2</v>
      </c>
      <c r="W490" s="11">
        <v>28</v>
      </c>
      <c r="X490" s="11">
        <v>82</v>
      </c>
      <c r="Y490" s="26">
        <v>42</v>
      </c>
      <c r="Z490" s="10">
        <f t="shared" si="76"/>
        <v>154</v>
      </c>
      <c r="AA490" s="27">
        <f t="shared" si="72"/>
        <v>-119373.12780967499</v>
      </c>
      <c r="AB490" s="10">
        <f t="shared" si="73"/>
        <v>-8352482.9958396358</v>
      </c>
      <c r="AC490" s="10">
        <f t="shared" si="74"/>
        <v>-6120462.1017861627</v>
      </c>
      <c r="AD490" s="28">
        <f t="shared" si="75"/>
        <v>-14441053.798323441</v>
      </c>
      <c r="AF490" s="27">
        <f>IF(V490 &lt;&gt; "-", (V490-V$1883)^4, "-")</f>
        <v>5877718.253988809</v>
      </c>
      <c r="AG490" s="10">
        <f>(W490-W$1883)^4</f>
        <v>1694679074.3609138</v>
      </c>
      <c r="AH490" s="10">
        <f>(X490-X$1883)^4</f>
        <v>1119555473.2912126</v>
      </c>
      <c r="AI490" s="28">
        <f>(Y490-Y$1883)^4</f>
        <v>3516671872.9274569</v>
      </c>
      <c r="AK490" s="27">
        <f t="shared" si="77"/>
        <v>12.987012987012989</v>
      </c>
      <c r="AL490" s="10">
        <f t="shared" si="78"/>
        <v>181.81818181818181</v>
      </c>
      <c r="AM490" s="10">
        <f t="shared" si="79"/>
        <v>532.46753246753246</v>
      </c>
      <c r="AN490" s="28">
        <f t="shared" si="80"/>
        <v>272.72727272727269</v>
      </c>
      <c r="AP490" s="56">
        <f t="shared" si="81"/>
        <v>2.9285714285714288</v>
      </c>
    </row>
    <row r="491" spans="1:42" ht="15" customHeight="1">
      <c r="A491" s="5" t="s">
        <v>23</v>
      </c>
      <c r="B491" s="5" t="s">
        <v>29</v>
      </c>
      <c r="C491" s="5" t="s">
        <v>50</v>
      </c>
      <c r="D491" s="6" t="s">
        <v>44</v>
      </c>
      <c r="E491" s="5" t="s">
        <v>978</v>
      </c>
      <c r="F491" s="5" t="s">
        <v>704</v>
      </c>
      <c r="G491" s="5">
        <v>2002</v>
      </c>
      <c r="H491" s="11">
        <v>3</v>
      </c>
      <c r="I491" s="11">
        <v>37</v>
      </c>
      <c r="J491" s="11">
        <v>92</v>
      </c>
      <c r="K491" s="11">
        <v>85</v>
      </c>
      <c r="O491" s="25" t="s">
        <v>23</v>
      </c>
      <c r="P491" s="5" t="s">
        <v>29</v>
      </c>
      <c r="Q491" s="5" t="s">
        <v>29</v>
      </c>
      <c r="R491" s="6" t="s">
        <v>235</v>
      </c>
      <c r="S491" s="5" t="s">
        <v>1029</v>
      </c>
      <c r="T491" s="5" t="s">
        <v>1030</v>
      </c>
      <c r="U491" s="5">
        <v>2002</v>
      </c>
      <c r="V491" s="11">
        <v>48</v>
      </c>
      <c r="W491" s="11">
        <v>373</v>
      </c>
      <c r="X491" s="11">
        <v>644</v>
      </c>
      <c r="Y491" s="26">
        <v>615</v>
      </c>
      <c r="Z491" s="10">
        <f t="shared" si="76"/>
        <v>1680</v>
      </c>
      <c r="AA491" s="27">
        <f t="shared" si="72"/>
        <v>-33.955650738147405</v>
      </c>
      <c r="AB491" s="10">
        <f t="shared" si="73"/>
        <v>2869629.5838242439</v>
      </c>
      <c r="AC491" s="10">
        <f t="shared" si="74"/>
        <v>54474381.684788235</v>
      </c>
      <c r="AD491" s="28">
        <f t="shared" si="75"/>
        <v>35767689.088444382</v>
      </c>
      <c r="AF491" s="27">
        <f>IF(V491 &lt;&gt; "-", (V491-V$1883)^4, "-")</f>
        <v>109.95527704551148</v>
      </c>
      <c r="AG491" s="10">
        <f>(W491-W$1883)^4</f>
        <v>407788012.19277662</v>
      </c>
      <c r="AH491" s="10">
        <f>(X491-X$1883)^4</f>
        <v>20650143752.738106</v>
      </c>
      <c r="AI491" s="28">
        <f>(Y491-Y$1883)^4</f>
        <v>11784771756.728449</v>
      </c>
      <c r="AK491" s="27">
        <f t="shared" si="77"/>
        <v>28.571428571428569</v>
      </c>
      <c r="AL491" s="10">
        <f t="shared" si="78"/>
        <v>222.02380952380952</v>
      </c>
      <c r="AM491" s="10">
        <f t="shared" si="79"/>
        <v>383.33333333333337</v>
      </c>
      <c r="AN491" s="28">
        <f t="shared" si="80"/>
        <v>366.07142857142856</v>
      </c>
      <c r="AP491" s="56">
        <f t="shared" si="81"/>
        <v>1.7265415549597858</v>
      </c>
    </row>
    <row r="492" spans="1:42" ht="15" customHeight="1">
      <c r="A492" s="5" t="s">
        <v>23</v>
      </c>
      <c r="B492" s="5" t="s">
        <v>29</v>
      </c>
      <c r="C492" s="5" t="s">
        <v>50</v>
      </c>
      <c r="D492" s="6" t="s">
        <v>44</v>
      </c>
      <c r="E492" s="5" t="s">
        <v>979</v>
      </c>
      <c r="F492" s="5" t="s">
        <v>980</v>
      </c>
      <c r="G492" s="5">
        <v>2002</v>
      </c>
      <c r="H492" s="11">
        <v>24</v>
      </c>
      <c r="I492" s="11">
        <v>76</v>
      </c>
      <c r="J492" s="11">
        <v>155</v>
      </c>
      <c r="K492" s="11">
        <v>132</v>
      </c>
      <c r="O492" s="25" t="s">
        <v>23</v>
      </c>
      <c r="P492" s="5" t="s">
        <v>29</v>
      </c>
      <c r="Q492" s="5" t="s">
        <v>29</v>
      </c>
      <c r="R492" s="6" t="s">
        <v>235</v>
      </c>
      <c r="S492" s="5" t="s">
        <v>1031</v>
      </c>
      <c r="T492" s="5" t="s">
        <v>1032</v>
      </c>
      <c r="U492" s="5">
        <v>2002</v>
      </c>
      <c r="V492" s="11">
        <v>14</v>
      </c>
      <c r="W492" s="11">
        <v>35</v>
      </c>
      <c r="X492" s="11">
        <v>78</v>
      </c>
      <c r="Y492" s="26">
        <v>86</v>
      </c>
      <c r="Z492" s="10">
        <f t="shared" si="76"/>
        <v>213</v>
      </c>
      <c r="AA492" s="27">
        <f t="shared" si="72"/>
        <v>-51637.609853284492</v>
      </c>
      <c r="AB492" s="10">
        <f t="shared" si="73"/>
        <v>-7517469.5170021206</v>
      </c>
      <c r="AC492" s="10">
        <f t="shared" si="74"/>
        <v>-6530823.3742362252</v>
      </c>
      <c r="AD492" s="28">
        <f t="shared" si="75"/>
        <v>-7942426.0902909059</v>
      </c>
      <c r="AF492" s="27">
        <f>IF(V492 &lt;&gt; "-", (V492-V$1883)^4, "-")</f>
        <v>1922891.7783183996</v>
      </c>
      <c r="AG492" s="10">
        <f>(W492-W$1883)^4</f>
        <v>1472636524.318424</v>
      </c>
      <c r="AH492" s="10">
        <f>(X492-X$1883)^4</f>
        <v>1220742087.3279805</v>
      </c>
      <c r="AI492" s="28">
        <f>(Y492-Y$1883)^4</f>
        <v>1584665402.2567012</v>
      </c>
      <c r="AK492" s="27">
        <f t="shared" si="77"/>
        <v>65.727699530516432</v>
      </c>
      <c r="AL492" s="10">
        <f t="shared" si="78"/>
        <v>164.3192488262911</v>
      </c>
      <c r="AM492" s="10">
        <f t="shared" si="79"/>
        <v>366.19718309859155</v>
      </c>
      <c r="AN492" s="28">
        <f t="shared" si="80"/>
        <v>403.75586854460096</v>
      </c>
      <c r="AP492" s="56">
        <f t="shared" si="81"/>
        <v>2.2285714285714282</v>
      </c>
    </row>
    <row r="493" spans="1:42" ht="15" customHeight="1">
      <c r="A493" s="5" t="s">
        <v>23</v>
      </c>
      <c r="B493" s="5" t="s">
        <v>29</v>
      </c>
      <c r="C493" s="5" t="s">
        <v>50</v>
      </c>
      <c r="D493" s="6" t="s">
        <v>44</v>
      </c>
      <c r="E493" s="5" t="s">
        <v>981</v>
      </c>
      <c r="F493" s="5" t="s">
        <v>982</v>
      </c>
      <c r="G493" s="5">
        <v>2002</v>
      </c>
      <c r="H493" s="11">
        <v>19</v>
      </c>
      <c r="I493" s="11">
        <v>80</v>
      </c>
      <c r="J493" s="11">
        <v>111</v>
      </c>
      <c r="K493" s="11">
        <v>126</v>
      </c>
      <c r="O493" s="25" t="s">
        <v>23</v>
      </c>
      <c r="P493" s="5" t="s">
        <v>29</v>
      </c>
      <c r="Q493" s="5" t="s">
        <v>29</v>
      </c>
      <c r="R493" s="6" t="s">
        <v>235</v>
      </c>
      <c r="S493" s="5" t="s">
        <v>1033</v>
      </c>
      <c r="T493" s="5" t="s">
        <v>1034</v>
      </c>
      <c r="U493" s="5">
        <v>2002</v>
      </c>
      <c r="V493" s="11">
        <v>37</v>
      </c>
      <c r="W493" s="11">
        <v>299</v>
      </c>
      <c r="X493" s="11">
        <v>355</v>
      </c>
      <c r="Y493" s="26">
        <v>331</v>
      </c>
      <c r="Z493" s="10">
        <f t="shared" si="76"/>
        <v>1022</v>
      </c>
      <c r="AA493" s="27">
        <f t="shared" si="72"/>
        <v>-2886.4597543144987</v>
      </c>
      <c r="AB493" s="10">
        <f t="shared" si="73"/>
        <v>315887.41684967501</v>
      </c>
      <c r="AC493" s="10">
        <f t="shared" si="74"/>
        <v>730943.55834283843</v>
      </c>
      <c r="AD493" s="28">
        <f t="shared" si="75"/>
        <v>94078.036277205363</v>
      </c>
      <c r="AF493" s="27">
        <f>IF(V493 &lt;&gt; "-", (V493-V$1883)^4, "-")</f>
        <v>41097.998824626513</v>
      </c>
      <c r="AG493" s="10">
        <f>(W493-W$1883)^4</f>
        <v>21513435.489082672</v>
      </c>
      <c r="AH493" s="10">
        <f>(X493-X$1883)^4</f>
        <v>65843330.572705835</v>
      </c>
      <c r="AI493" s="28">
        <f>(Y493-Y$1883)^4</f>
        <v>4278757.3502761591</v>
      </c>
      <c r="AK493" s="27">
        <f t="shared" si="77"/>
        <v>36.203522504892369</v>
      </c>
      <c r="AL493" s="10">
        <f t="shared" si="78"/>
        <v>292.56360078277885</v>
      </c>
      <c r="AM493" s="10">
        <f t="shared" si="79"/>
        <v>347.35812133072409</v>
      </c>
      <c r="AN493" s="28">
        <f t="shared" si="80"/>
        <v>323.8747553816047</v>
      </c>
      <c r="AP493" s="56">
        <f t="shared" si="81"/>
        <v>1.1872909698996656</v>
      </c>
    </row>
    <row r="494" spans="1:42" ht="15" customHeight="1">
      <c r="A494" s="5" t="s">
        <v>23</v>
      </c>
      <c r="B494" s="5" t="s">
        <v>29</v>
      </c>
      <c r="C494" s="5" t="s">
        <v>50</v>
      </c>
      <c r="D494" s="6" t="s">
        <v>44</v>
      </c>
      <c r="E494" s="5" t="s">
        <v>983</v>
      </c>
      <c r="F494" s="5" t="s">
        <v>984</v>
      </c>
      <c r="G494" s="5">
        <v>2002</v>
      </c>
      <c r="H494" s="11">
        <v>5</v>
      </c>
      <c r="I494" s="11">
        <v>80</v>
      </c>
      <c r="J494" s="11">
        <v>136</v>
      </c>
      <c r="K494" s="11">
        <v>164</v>
      </c>
      <c r="O494" s="25" t="s">
        <v>23</v>
      </c>
      <c r="P494" s="5" t="s">
        <v>29</v>
      </c>
      <c r="Q494" s="5" t="s">
        <v>29</v>
      </c>
      <c r="R494" s="6" t="s">
        <v>235</v>
      </c>
      <c r="S494" s="5" t="s">
        <v>1035</v>
      </c>
      <c r="T494" s="5" t="s">
        <v>1036</v>
      </c>
      <c r="U494" s="5">
        <v>2002</v>
      </c>
      <c r="V494" s="11">
        <v>106</v>
      </c>
      <c r="W494" s="11">
        <v>476</v>
      </c>
      <c r="X494" s="11">
        <v>528</v>
      </c>
      <c r="Y494" s="26">
        <v>392</v>
      </c>
      <c r="Z494" s="10">
        <f t="shared" si="76"/>
        <v>1502</v>
      </c>
      <c r="AA494" s="27">
        <f t="shared" ref="AA494:AA557" si="82">IF(V494 &lt;&gt; "-", (V494-V$1883)^3, "-")</f>
        <v>164222.65992502807</v>
      </c>
      <c r="AB494" s="10">
        <f t="shared" ref="AB494:AB557" si="83">IF(W494 &lt;&gt; "-", (W494-W$1883)^3, "-")</f>
        <v>14724997.027036648</v>
      </c>
      <c r="AC494" s="10">
        <f t="shared" ref="AC494:AC557" si="84">IF(X494 &lt;&gt; "-", (X494-X$1883)^3, "-")</f>
        <v>18208034.099840801</v>
      </c>
      <c r="AD494" s="28">
        <f t="shared" ref="AD494:AD557" si="85">IF(Y494 &lt;&gt; "-", (Y494-Y$1883)^3, "-")</f>
        <v>1207301.1286703947</v>
      </c>
      <c r="AF494" s="27">
        <f>IF(V494 &lt;&gt; "-", (V494-V$1883)^4, "-")</f>
        <v>8993128.028689174</v>
      </c>
      <c r="AG494" s="10">
        <f>(W494-W$1883)^4</f>
        <v>3609166805.3267879</v>
      </c>
      <c r="AH494" s="10">
        <f>(X494-X$1883)^4</f>
        <v>4790167987.7598362</v>
      </c>
      <c r="AI494" s="28">
        <f>(Y494-Y$1883)^4</f>
        <v>128554556.82422586</v>
      </c>
      <c r="AK494" s="27">
        <f t="shared" si="77"/>
        <v>70.572569906790946</v>
      </c>
      <c r="AL494" s="10">
        <f t="shared" si="78"/>
        <v>316.91078561917442</v>
      </c>
      <c r="AM494" s="10">
        <f t="shared" si="79"/>
        <v>351.53129161118505</v>
      </c>
      <c r="AN494" s="28">
        <f t="shared" si="80"/>
        <v>260.98535286284954</v>
      </c>
      <c r="AP494" s="56">
        <f t="shared" si="81"/>
        <v>1.1092436974789917</v>
      </c>
    </row>
    <row r="495" spans="1:42" ht="15" customHeight="1">
      <c r="A495" s="5" t="s">
        <v>23</v>
      </c>
      <c r="B495" s="5" t="s">
        <v>29</v>
      </c>
      <c r="C495" s="5" t="s">
        <v>50</v>
      </c>
      <c r="D495" s="6" t="s">
        <v>44</v>
      </c>
      <c r="E495" s="5" t="s">
        <v>985</v>
      </c>
      <c r="F495" s="5" t="s">
        <v>986</v>
      </c>
      <c r="G495" s="5">
        <v>2002</v>
      </c>
      <c r="H495" s="11">
        <v>59</v>
      </c>
      <c r="I495" s="11">
        <v>166</v>
      </c>
      <c r="J495" s="11">
        <v>267</v>
      </c>
      <c r="K495" s="11">
        <v>195</v>
      </c>
      <c r="O495" s="25" t="s">
        <v>23</v>
      </c>
      <c r="P495" s="5" t="s">
        <v>29</v>
      </c>
      <c r="Q495" s="5" t="s">
        <v>29</v>
      </c>
      <c r="R495" s="6" t="s">
        <v>235</v>
      </c>
      <c r="S495" s="5" t="s">
        <v>1037</v>
      </c>
      <c r="T495" s="5" t="s">
        <v>1038</v>
      </c>
      <c r="U495" s="5">
        <v>2002</v>
      </c>
      <c r="V495" s="11">
        <v>63</v>
      </c>
      <c r="W495" s="11">
        <v>339</v>
      </c>
      <c r="X495" s="11">
        <v>408</v>
      </c>
      <c r="Y495" s="26">
        <v>457</v>
      </c>
      <c r="Z495" s="10">
        <f t="shared" si="76"/>
        <v>1267</v>
      </c>
      <c r="AA495" s="27">
        <f t="shared" si="82"/>
        <v>1627.1256116949171</v>
      </c>
      <c r="AB495" s="10">
        <f t="shared" si="83"/>
        <v>1263381.1831768812</v>
      </c>
      <c r="AC495" s="10">
        <f t="shared" si="84"/>
        <v>2929112.0309767108</v>
      </c>
      <c r="AD495" s="28">
        <f t="shared" si="85"/>
        <v>5042519.107257681</v>
      </c>
      <c r="AF495" s="27">
        <f>IF(V495 &lt;&gt; "-", (V495-V$1883)^4, "-")</f>
        <v>19137.921763203962</v>
      </c>
      <c r="AG495" s="10">
        <f>(W495-W$1883)^4</f>
        <v>136577514.7065672</v>
      </c>
      <c r="AH495" s="10">
        <f>(X495-X$1883)^4</f>
        <v>419097088.26502079</v>
      </c>
      <c r="AI495" s="28">
        <f>(Y495-Y$1883)^4</f>
        <v>864695907.20968807</v>
      </c>
      <c r="AK495" s="27">
        <f t="shared" si="77"/>
        <v>49.723756906077348</v>
      </c>
      <c r="AL495" s="10">
        <f t="shared" si="78"/>
        <v>267.56116811365433</v>
      </c>
      <c r="AM495" s="10">
        <f t="shared" si="79"/>
        <v>322.02052091554856</v>
      </c>
      <c r="AN495" s="28">
        <f t="shared" si="80"/>
        <v>360.6945540647198</v>
      </c>
      <c r="AP495" s="56">
        <f t="shared" si="81"/>
        <v>1.2035398230088494</v>
      </c>
    </row>
    <row r="496" spans="1:42" ht="15" customHeight="1">
      <c r="A496" s="5" t="s">
        <v>23</v>
      </c>
      <c r="B496" s="5" t="s">
        <v>29</v>
      </c>
      <c r="C496" s="5" t="s">
        <v>50</v>
      </c>
      <c r="D496" s="6" t="s">
        <v>44</v>
      </c>
      <c r="E496" s="5" t="s">
        <v>987</v>
      </c>
      <c r="F496" s="5" t="s">
        <v>988</v>
      </c>
      <c r="G496" s="5">
        <v>2002</v>
      </c>
      <c r="H496" s="11">
        <v>17</v>
      </c>
      <c r="I496" s="11">
        <v>79</v>
      </c>
      <c r="J496" s="11">
        <v>144</v>
      </c>
      <c r="K496" s="11">
        <v>115</v>
      </c>
      <c r="O496" s="25" t="s">
        <v>23</v>
      </c>
      <c r="P496" s="5" t="s">
        <v>29</v>
      </c>
      <c r="Q496" s="5" t="s">
        <v>29</v>
      </c>
      <c r="R496" s="6" t="s">
        <v>235</v>
      </c>
      <c r="S496" s="5" t="s">
        <v>1039</v>
      </c>
      <c r="T496" s="5" t="s">
        <v>1040</v>
      </c>
      <c r="U496" s="5">
        <v>2002</v>
      </c>
      <c r="V496" s="11">
        <v>44</v>
      </c>
      <c r="W496" s="11">
        <v>243</v>
      </c>
      <c r="X496" s="11">
        <v>247</v>
      </c>
      <c r="Y496" s="26">
        <v>314</v>
      </c>
      <c r="Z496" s="10">
        <f t="shared" si="76"/>
        <v>848</v>
      </c>
      <c r="AA496" s="27">
        <f t="shared" si="82"/>
        <v>-379.22085048323459</v>
      </c>
      <c r="AB496" s="10">
        <f t="shared" si="83"/>
        <v>1773.6508562213937</v>
      </c>
      <c r="AC496" s="10">
        <f t="shared" si="84"/>
        <v>-5754.6709726269919</v>
      </c>
      <c r="AD496" s="28">
        <f t="shared" si="85"/>
        <v>23102.707124777466</v>
      </c>
      <c r="AF496" s="27">
        <f>IF(V496 &lt;&gt; "-", (V496-V$1883)^4, "-")</f>
        <v>2744.8773519788951</v>
      </c>
      <c r="AG496" s="10">
        <f>(W496-W$1883)^4</f>
        <v>21469.611074325108</v>
      </c>
      <c r="AH496" s="10">
        <f>(X496-X$1883)^4</f>
        <v>103124.21685208527</v>
      </c>
      <c r="AI496" s="28">
        <f>(Y496-Y$1883)^4</f>
        <v>657986.77298335172</v>
      </c>
      <c r="AK496" s="27">
        <f t="shared" si="77"/>
        <v>51.886792452830193</v>
      </c>
      <c r="AL496" s="10">
        <f t="shared" si="78"/>
        <v>286.55660377358487</v>
      </c>
      <c r="AM496" s="10">
        <f t="shared" si="79"/>
        <v>291.27358490566036</v>
      </c>
      <c r="AN496" s="28">
        <f t="shared" si="80"/>
        <v>370.28301886792451</v>
      </c>
      <c r="AP496" s="56">
        <f t="shared" si="81"/>
        <v>1.0164609053497944</v>
      </c>
    </row>
    <row r="497" spans="1:42" ht="15" customHeight="1">
      <c r="A497" s="5" t="s">
        <v>23</v>
      </c>
      <c r="B497" s="5" t="s">
        <v>29</v>
      </c>
      <c r="C497" s="5" t="s">
        <v>50</v>
      </c>
      <c r="D497" s="6" t="s">
        <v>44</v>
      </c>
      <c r="E497" s="5" t="s">
        <v>989</v>
      </c>
      <c r="F497" s="5" t="s">
        <v>990</v>
      </c>
      <c r="G497" s="5">
        <v>2002</v>
      </c>
      <c r="H497" s="11">
        <v>51</v>
      </c>
      <c r="I497" s="11">
        <v>199</v>
      </c>
      <c r="J497" s="11">
        <v>218</v>
      </c>
      <c r="K497" s="11">
        <v>122</v>
      </c>
      <c r="O497" s="25" t="s">
        <v>23</v>
      </c>
      <c r="P497" s="5" t="s">
        <v>29</v>
      </c>
      <c r="Q497" s="5" t="s">
        <v>29</v>
      </c>
      <c r="R497" s="6" t="s">
        <v>235</v>
      </c>
      <c r="S497" s="5" t="s">
        <v>1041</v>
      </c>
      <c r="T497" s="5" t="s">
        <v>1042</v>
      </c>
      <c r="U497" s="5">
        <v>2002</v>
      </c>
      <c r="V497" s="11">
        <v>28</v>
      </c>
      <c r="W497" s="11">
        <v>108</v>
      </c>
      <c r="X497" s="11">
        <v>254</v>
      </c>
      <c r="Y497" s="26">
        <v>221</v>
      </c>
      <c r="Z497" s="10">
        <f t="shared" si="76"/>
        <v>611</v>
      </c>
      <c r="AA497" s="27">
        <f t="shared" si="82"/>
        <v>-12548.956160746124</v>
      </c>
      <c r="AB497" s="10">
        <f t="shared" si="83"/>
        <v>-1856116.4817275854</v>
      </c>
      <c r="AC497" s="10">
        <f t="shared" si="84"/>
        <v>-1302.2025803179281</v>
      </c>
      <c r="AD497" s="28">
        <f t="shared" si="85"/>
        <v>-268574.10135709151</v>
      </c>
      <c r="AF497" s="27">
        <f>IF(V497 &lt;&gt; "-", (V497-V$1883)^4, "-")</f>
        <v>291615.18588170729</v>
      </c>
      <c r="AG497" s="10">
        <f>(W497-W$1883)^4</f>
        <v>228107887.6730386</v>
      </c>
      <c r="AH497" s="10">
        <f>(X497-X$1883)^4</f>
        <v>14220.168267004481</v>
      </c>
      <c r="AI497" s="28">
        <f>(Y497-Y$1883)^4</f>
        <v>17328149.053685665</v>
      </c>
      <c r="AK497" s="27">
        <f t="shared" si="77"/>
        <v>45.826513911620296</v>
      </c>
      <c r="AL497" s="10">
        <f t="shared" si="78"/>
        <v>176.75941080196401</v>
      </c>
      <c r="AM497" s="10">
        <f t="shared" si="79"/>
        <v>415.71194762684121</v>
      </c>
      <c r="AN497" s="28">
        <f t="shared" si="80"/>
        <v>361.7021276595745</v>
      </c>
      <c r="AP497" s="56">
        <f t="shared" si="81"/>
        <v>2.3518518518518516</v>
      </c>
    </row>
    <row r="498" spans="1:42" ht="15" customHeight="1">
      <c r="A498" s="5" t="s">
        <v>23</v>
      </c>
      <c r="B498" s="5" t="s">
        <v>29</v>
      </c>
      <c r="C498" s="5" t="s">
        <v>50</v>
      </c>
      <c r="D498" s="6" t="s">
        <v>44</v>
      </c>
      <c r="E498" s="5" t="s">
        <v>991</v>
      </c>
      <c r="F498" s="5" t="s">
        <v>992</v>
      </c>
      <c r="G498" s="5">
        <v>2002</v>
      </c>
      <c r="H498" s="11">
        <v>7</v>
      </c>
      <c r="I498" s="11">
        <v>22</v>
      </c>
      <c r="J498" s="11">
        <v>72</v>
      </c>
      <c r="K498" s="11">
        <v>54</v>
      </c>
      <c r="O498" s="25" t="s">
        <v>23</v>
      </c>
      <c r="P498" s="5" t="s">
        <v>29</v>
      </c>
      <c r="Q498" s="5" t="s">
        <v>29</v>
      </c>
      <c r="R498" s="6" t="s">
        <v>235</v>
      </c>
      <c r="S498" s="5" t="s">
        <v>1043</v>
      </c>
      <c r="T498" s="5" t="s">
        <v>1044</v>
      </c>
      <c r="U498" s="5">
        <v>2002</v>
      </c>
      <c r="V498" s="11">
        <v>26</v>
      </c>
      <c r="W498" s="11">
        <v>120</v>
      </c>
      <c r="X498" s="11">
        <v>206</v>
      </c>
      <c r="Y498" s="26">
        <v>236</v>
      </c>
      <c r="Z498" s="10">
        <f t="shared" si="76"/>
        <v>588</v>
      </c>
      <c r="AA498" s="27">
        <f t="shared" si="82"/>
        <v>-16075.898957048272</v>
      </c>
      <c r="AB498" s="10">
        <f t="shared" si="83"/>
        <v>-1363762.5523082193</v>
      </c>
      <c r="AC498" s="10">
        <f t="shared" si="84"/>
        <v>-204545.62074842307</v>
      </c>
      <c r="AD498" s="28">
        <f t="shared" si="85"/>
        <v>-121427.54777451936</v>
      </c>
      <c r="AF498" s="27">
        <f>IF(V498 &lt;&gt; "-", (V498-V$1883)^4, "-")</f>
        <v>405726.79511103028</v>
      </c>
      <c r="AG498" s="10">
        <f>(W498-W$1883)^4</f>
        <v>151234780.81899402</v>
      </c>
      <c r="AH498" s="10">
        <f>(X498-X$1883)^4</f>
        <v>12051846.209514977</v>
      </c>
      <c r="AI498" s="28">
        <f>(Y498-Y$1883)^4</f>
        <v>6012978.2471474158</v>
      </c>
      <c r="AK498" s="27">
        <f t="shared" si="77"/>
        <v>44.217687074829932</v>
      </c>
      <c r="AL498" s="10">
        <f t="shared" si="78"/>
        <v>204.08163265306123</v>
      </c>
      <c r="AM498" s="10">
        <f t="shared" si="79"/>
        <v>350.34013605442175</v>
      </c>
      <c r="AN498" s="28">
        <f t="shared" si="80"/>
        <v>401.36054421768705</v>
      </c>
      <c r="AP498" s="56">
        <f t="shared" si="81"/>
        <v>1.7166666666666666</v>
      </c>
    </row>
    <row r="499" spans="1:42" ht="15" customHeight="1">
      <c r="A499" s="5" t="s">
        <v>23</v>
      </c>
      <c r="B499" s="5" t="s">
        <v>29</v>
      </c>
      <c r="C499" s="5" t="s">
        <v>50</v>
      </c>
      <c r="D499" s="6" t="s">
        <v>44</v>
      </c>
      <c r="E499" s="5" t="s">
        <v>993</v>
      </c>
      <c r="F499" s="5" t="s">
        <v>994</v>
      </c>
      <c r="G499" s="5">
        <v>2002</v>
      </c>
      <c r="H499" s="11">
        <v>53</v>
      </c>
      <c r="I499" s="11">
        <v>208</v>
      </c>
      <c r="J499" s="11">
        <v>340</v>
      </c>
      <c r="K499" s="11">
        <v>264</v>
      </c>
      <c r="O499" s="25" t="s">
        <v>23</v>
      </c>
      <c r="P499" s="5" t="s">
        <v>29</v>
      </c>
      <c r="Q499" s="5" t="s">
        <v>29</v>
      </c>
      <c r="R499" s="6" t="s">
        <v>235</v>
      </c>
      <c r="S499" s="5" t="s">
        <v>1045</v>
      </c>
      <c r="T499" s="5" t="s">
        <v>1046</v>
      </c>
      <c r="U499" s="5">
        <v>2002</v>
      </c>
      <c r="V499" s="11">
        <v>33</v>
      </c>
      <c r="W499" s="11">
        <v>180</v>
      </c>
      <c r="X499" s="11">
        <v>286</v>
      </c>
      <c r="Y499" s="26">
        <v>344</v>
      </c>
      <c r="Z499" s="10">
        <f t="shared" si="76"/>
        <v>843</v>
      </c>
      <c r="AA499" s="27">
        <f t="shared" si="82"/>
        <v>-6066.610444662284</v>
      </c>
      <c r="AB499" s="10">
        <f t="shared" si="83"/>
        <v>-131835.26576659092</v>
      </c>
      <c r="AC499" s="10">
        <f t="shared" si="84"/>
        <v>9367.1248681701145</v>
      </c>
      <c r="AD499" s="28">
        <f t="shared" si="85"/>
        <v>200005.98563092368</v>
      </c>
      <c r="AF499" s="27">
        <f>IF(V499 &lt;&gt; "-", (V499-V$1883)^4, "-")</f>
        <v>110644.07048160309</v>
      </c>
      <c r="AG499" s="10">
        <f>(W499-W$1883)^4</f>
        <v>6709788.0018569492</v>
      </c>
      <c r="AH499" s="10">
        <f>(X499-X$1883)^4</f>
        <v>197458.15715211121</v>
      </c>
      <c r="AI499" s="28">
        <f>(Y499-Y$1883)^4</f>
        <v>11696537.677606013</v>
      </c>
      <c r="AK499" s="27">
        <f t="shared" si="77"/>
        <v>39.145907473309606</v>
      </c>
      <c r="AL499" s="10">
        <f t="shared" si="78"/>
        <v>213.52313167259788</v>
      </c>
      <c r="AM499" s="10">
        <f t="shared" si="79"/>
        <v>339.26453143534997</v>
      </c>
      <c r="AN499" s="28">
        <f t="shared" si="80"/>
        <v>408.06642941874259</v>
      </c>
      <c r="AP499" s="56">
        <f t="shared" si="81"/>
        <v>1.5888888888888888</v>
      </c>
    </row>
    <row r="500" spans="1:42" ht="15" customHeight="1">
      <c r="A500" s="5" t="s">
        <v>23</v>
      </c>
      <c r="B500" s="5" t="s">
        <v>29</v>
      </c>
      <c r="C500" s="5" t="s">
        <v>50</v>
      </c>
      <c r="D500" s="6" t="s">
        <v>44</v>
      </c>
      <c r="E500" s="5" t="s">
        <v>995</v>
      </c>
      <c r="F500" s="5" t="s">
        <v>996</v>
      </c>
      <c r="G500" s="5">
        <v>2002</v>
      </c>
      <c r="H500" s="11">
        <v>16</v>
      </c>
      <c r="I500" s="11">
        <v>84</v>
      </c>
      <c r="J500" s="11">
        <v>159</v>
      </c>
      <c r="K500" s="11">
        <v>126</v>
      </c>
      <c r="O500" s="25" t="s">
        <v>23</v>
      </c>
      <c r="P500" s="5" t="s">
        <v>29</v>
      </c>
      <c r="Q500" s="5" t="s">
        <v>29</v>
      </c>
      <c r="R500" s="6" t="s">
        <v>235</v>
      </c>
      <c r="S500" s="5" t="s">
        <v>1047</v>
      </c>
      <c r="T500" s="5" t="s">
        <v>131</v>
      </c>
      <c r="U500" s="5">
        <v>2002</v>
      </c>
      <c r="V500" s="11">
        <v>26</v>
      </c>
      <c r="W500" s="11">
        <v>126</v>
      </c>
      <c r="X500" s="11">
        <v>210</v>
      </c>
      <c r="Y500" s="26">
        <v>156</v>
      </c>
      <c r="Z500" s="10">
        <f t="shared" si="76"/>
        <v>518</v>
      </c>
      <c r="AA500" s="27">
        <f t="shared" si="82"/>
        <v>-16075.898957048272</v>
      </c>
      <c r="AB500" s="10">
        <f t="shared" si="83"/>
        <v>-1154163.646612416</v>
      </c>
      <c r="AC500" s="10">
        <f t="shared" si="84"/>
        <v>-165650.86216379303</v>
      </c>
      <c r="AD500" s="28">
        <f t="shared" si="85"/>
        <v>-2172706.5315626306</v>
      </c>
      <c r="AF500" s="27">
        <f>IF(V500 &lt;&gt; "-", (V500-V$1883)^4, "-")</f>
        <v>405726.79511103028</v>
      </c>
      <c r="AG500" s="10">
        <f>(W500-W$1883)^4</f>
        <v>121066277.17729825</v>
      </c>
      <c r="AH500" s="10">
        <f>(X500-X$1883)^4</f>
        <v>9097560.117628308</v>
      </c>
      <c r="AI500" s="28">
        <f>(Y500-Y$1883)^4</f>
        <v>281406911.61843723</v>
      </c>
      <c r="AK500" s="27">
        <f t="shared" si="77"/>
        <v>50.19305019305019</v>
      </c>
      <c r="AL500" s="10">
        <f t="shared" si="78"/>
        <v>243.24324324324326</v>
      </c>
      <c r="AM500" s="10">
        <f t="shared" si="79"/>
        <v>405.40540540540542</v>
      </c>
      <c r="AN500" s="28">
        <f t="shared" si="80"/>
        <v>301.15830115830119</v>
      </c>
      <c r="AP500" s="56">
        <f t="shared" si="81"/>
        <v>1.6666666666666665</v>
      </c>
    </row>
    <row r="501" spans="1:42" ht="15" customHeight="1">
      <c r="A501" s="5" t="s">
        <v>23</v>
      </c>
      <c r="B501" s="5" t="s">
        <v>29</v>
      </c>
      <c r="C501" s="5" t="s">
        <v>50</v>
      </c>
      <c r="D501" s="6" t="s">
        <v>44</v>
      </c>
      <c r="E501" s="5" t="s">
        <v>997</v>
      </c>
      <c r="F501" s="5" t="s">
        <v>998</v>
      </c>
      <c r="G501" s="5">
        <v>2002</v>
      </c>
      <c r="H501" s="11">
        <v>6</v>
      </c>
      <c r="I501" s="11">
        <v>39</v>
      </c>
      <c r="J501" s="11">
        <v>78</v>
      </c>
      <c r="K501" s="11">
        <v>97</v>
      </c>
      <c r="O501" s="25" t="s">
        <v>23</v>
      </c>
      <c r="P501" s="5" t="s">
        <v>29</v>
      </c>
      <c r="Q501" s="5" t="s">
        <v>29</v>
      </c>
      <c r="R501" s="6" t="s">
        <v>235</v>
      </c>
      <c r="S501" s="5" t="s">
        <v>1048</v>
      </c>
      <c r="T501" s="5" t="s">
        <v>1049</v>
      </c>
      <c r="U501" s="5">
        <v>2002</v>
      </c>
      <c r="V501" s="11">
        <v>218</v>
      </c>
      <c r="W501" s="11">
        <v>873</v>
      </c>
      <c r="X501" s="11">
        <v>741</v>
      </c>
      <c r="Y501" s="26">
        <v>714</v>
      </c>
      <c r="Z501" s="10">
        <f t="shared" si="76"/>
        <v>2546</v>
      </c>
      <c r="AA501" s="27">
        <f t="shared" si="82"/>
        <v>4637561.7152017485</v>
      </c>
      <c r="AB501" s="10">
        <f t="shared" si="83"/>
        <v>264738839.25347406</v>
      </c>
      <c r="AC501" s="10">
        <f t="shared" si="84"/>
        <v>107904502.76234674</v>
      </c>
      <c r="AD501" s="28">
        <f t="shared" si="85"/>
        <v>78667349.630899638</v>
      </c>
      <c r="AF501" s="27">
        <f>IF(V501 &lt;&gt; "-", (V501-V$1883)^4, "-")</f>
        <v>773368127.10664368</v>
      </c>
      <c r="AG501" s="10">
        <f>(W501-W$1883)^4</f>
        <v>169990067816.99115</v>
      </c>
      <c r="AH501" s="10">
        <f>(X501-X$1883)^4</f>
        <v>51371166055.529892</v>
      </c>
      <c r="AI501" s="28">
        <f>(Y501-Y$1883)^4</f>
        <v>33707459772.524292</v>
      </c>
      <c r="AK501" s="27">
        <f t="shared" si="77"/>
        <v>85.62450903377848</v>
      </c>
      <c r="AL501" s="10">
        <f t="shared" si="78"/>
        <v>342.89080911233305</v>
      </c>
      <c r="AM501" s="10">
        <f t="shared" si="79"/>
        <v>291.04477611940297</v>
      </c>
      <c r="AN501" s="28">
        <f t="shared" si="80"/>
        <v>280.43990573448548</v>
      </c>
      <c r="AP501" s="56">
        <f t="shared" si="81"/>
        <v>0.84879725085910651</v>
      </c>
    </row>
    <row r="502" spans="1:42" ht="15" customHeight="1">
      <c r="A502" s="5" t="s">
        <v>23</v>
      </c>
      <c r="B502" s="5" t="s">
        <v>29</v>
      </c>
      <c r="C502" s="5" t="s">
        <v>50</v>
      </c>
      <c r="D502" s="6" t="s">
        <v>44</v>
      </c>
      <c r="E502" s="5" t="s">
        <v>999</v>
      </c>
      <c r="F502" s="5" t="s">
        <v>1000</v>
      </c>
      <c r="G502" s="5">
        <v>2002</v>
      </c>
      <c r="H502" s="11">
        <v>6</v>
      </c>
      <c r="I502" s="11">
        <v>50</v>
      </c>
      <c r="J502" s="11">
        <v>117</v>
      </c>
      <c r="K502" s="11">
        <v>97</v>
      </c>
      <c r="O502" s="25" t="s">
        <v>23</v>
      </c>
      <c r="P502" s="5" t="s">
        <v>29</v>
      </c>
      <c r="Q502" s="5" t="s">
        <v>29</v>
      </c>
      <c r="R502" s="6" t="s">
        <v>235</v>
      </c>
      <c r="S502" s="5" t="s">
        <v>1050</v>
      </c>
      <c r="T502" s="5" t="s">
        <v>1051</v>
      </c>
      <c r="U502" s="5">
        <v>2002</v>
      </c>
      <c r="V502" s="11">
        <v>130</v>
      </c>
      <c r="W502" s="11">
        <v>550</v>
      </c>
      <c r="X502" s="11">
        <v>800</v>
      </c>
      <c r="Y502" s="26">
        <v>634</v>
      </c>
      <c r="Z502" s="10">
        <f t="shared" si="76"/>
        <v>2114</v>
      </c>
      <c r="AA502" s="27">
        <f t="shared" si="82"/>
        <v>488592.56640164729</v>
      </c>
      <c r="AB502" s="10">
        <f t="shared" si="83"/>
        <v>32493749.768755641</v>
      </c>
      <c r="AC502" s="10">
        <f t="shared" si="84"/>
        <v>153199002.69969451</v>
      </c>
      <c r="AD502" s="28">
        <f t="shared" si="85"/>
        <v>42319164.195343733</v>
      </c>
      <c r="AF502" s="27">
        <f>IF(V502 &lt;&gt; "-", (V502-V$1883)^4, "-")</f>
        <v>38482428.718294531</v>
      </c>
      <c r="AG502" s="10">
        <f>(W502-W$1883)^4</f>
        <v>10368910095.708004</v>
      </c>
      <c r="AH502" s="10">
        <f>(X502-X$1883)^4</f>
        <v>81973708707.029373</v>
      </c>
      <c r="AI502" s="28">
        <f>(Y502-Y$1883)^4</f>
        <v>14747422041.002699</v>
      </c>
      <c r="AK502" s="27">
        <f t="shared" si="77"/>
        <v>61.494796594134343</v>
      </c>
      <c r="AL502" s="10">
        <f t="shared" si="78"/>
        <v>260.17029328287606</v>
      </c>
      <c r="AM502" s="10">
        <f t="shared" si="79"/>
        <v>378.42951750236517</v>
      </c>
      <c r="AN502" s="28">
        <f t="shared" si="80"/>
        <v>299.90539262062441</v>
      </c>
      <c r="AP502" s="56">
        <f t="shared" si="81"/>
        <v>1.4545454545454546</v>
      </c>
    </row>
    <row r="503" spans="1:42" ht="15" customHeight="1">
      <c r="A503" s="5" t="s">
        <v>23</v>
      </c>
      <c r="B503" s="5" t="s">
        <v>29</v>
      </c>
      <c r="C503" s="5" t="s">
        <v>50</v>
      </c>
      <c r="D503" s="6" t="s">
        <v>44</v>
      </c>
      <c r="E503" s="5" t="s">
        <v>1002</v>
      </c>
      <c r="F503" s="5" t="s">
        <v>1003</v>
      </c>
      <c r="G503" s="5">
        <v>2002</v>
      </c>
      <c r="H503" s="11">
        <v>36</v>
      </c>
      <c r="I503" s="11">
        <v>167</v>
      </c>
      <c r="J503" s="11">
        <v>182</v>
      </c>
      <c r="K503" s="11">
        <v>146</v>
      </c>
      <c r="O503" s="25" t="s">
        <v>23</v>
      </c>
      <c r="P503" s="5" t="s">
        <v>29</v>
      </c>
      <c r="Q503" s="5" t="s">
        <v>29</v>
      </c>
      <c r="R503" s="6" t="s">
        <v>235</v>
      </c>
      <c r="S503" s="5" t="s">
        <v>1052</v>
      </c>
      <c r="T503" s="5" t="s">
        <v>1053</v>
      </c>
      <c r="U503" s="5">
        <v>2002</v>
      </c>
      <c r="V503" s="11">
        <v>56</v>
      </c>
      <c r="W503" s="11">
        <v>380</v>
      </c>
      <c r="X503" s="11">
        <v>608</v>
      </c>
      <c r="Y503" s="26">
        <v>724</v>
      </c>
      <c r="Z503" s="10">
        <f t="shared" si="76"/>
        <v>1768</v>
      </c>
      <c r="AA503" s="27">
        <f t="shared" si="82"/>
        <v>107.97239536726487</v>
      </c>
      <c r="AB503" s="10">
        <f t="shared" si="83"/>
        <v>3314930.978985454</v>
      </c>
      <c r="AC503" s="10">
        <f t="shared" si="84"/>
        <v>40381817.866602801</v>
      </c>
      <c r="AD503" s="28">
        <f t="shared" si="85"/>
        <v>84304771.343380094</v>
      </c>
      <c r="AF503" s="27">
        <f>IF(V503 &lt;&gt; "-", (V503-V$1883)^4, "-")</f>
        <v>514.14266981276751</v>
      </c>
      <c r="AG503" s="10">
        <f>(W503-W$1883)^4</f>
        <v>494271975.20940721</v>
      </c>
      <c r="AH503" s="10">
        <f>(X503-X$1883)^4</f>
        <v>13854190473.679289</v>
      </c>
      <c r="AI503" s="28">
        <f>(Y503-Y$1883)^4</f>
        <v>36966035230.13356</v>
      </c>
      <c r="AK503" s="27">
        <f t="shared" si="77"/>
        <v>31.674208144796378</v>
      </c>
      <c r="AL503" s="10">
        <f t="shared" si="78"/>
        <v>214.9321266968326</v>
      </c>
      <c r="AM503" s="10">
        <f t="shared" si="79"/>
        <v>343.8914027149321</v>
      </c>
      <c r="AN503" s="28">
        <f t="shared" si="80"/>
        <v>409.50226244343889</v>
      </c>
      <c r="AP503" s="56">
        <f t="shared" si="81"/>
        <v>1.5999999999999996</v>
      </c>
    </row>
    <row r="504" spans="1:42" ht="15" customHeight="1">
      <c r="A504" s="5" t="s">
        <v>23</v>
      </c>
      <c r="B504" s="5" t="s">
        <v>29</v>
      </c>
      <c r="C504" s="5" t="s">
        <v>50</v>
      </c>
      <c r="D504" s="6" t="s">
        <v>44</v>
      </c>
      <c r="E504" s="5" t="s">
        <v>1004</v>
      </c>
      <c r="F504" s="5" t="s">
        <v>1005</v>
      </c>
      <c r="G504" s="5">
        <v>2002</v>
      </c>
      <c r="H504" s="11">
        <v>7</v>
      </c>
      <c r="I504" s="11">
        <v>34</v>
      </c>
      <c r="J504" s="11">
        <v>91</v>
      </c>
      <c r="K504" s="11">
        <v>108</v>
      </c>
      <c r="O504" s="25" t="s">
        <v>23</v>
      </c>
      <c r="P504" s="5" t="s">
        <v>29</v>
      </c>
      <c r="Q504" s="5" t="s">
        <v>29</v>
      </c>
      <c r="R504" s="6" t="s">
        <v>235</v>
      </c>
      <c r="S504" s="5" t="s">
        <v>1054</v>
      </c>
      <c r="T504" s="5" t="s">
        <v>1055</v>
      </c>
      <c r="U504" s="5">
        <v>2002</v>
      </c>
      <c r="V504" s="11">
        <v>2</v>
      </c>
      <c r="W504" s="11">
        <v>15</v>
      </c>
      <c r="X504" s="11">
        <v>37</v>
      </c>
      <c r="Y504" s="26">
        <v>41</v>
      </c>
      <c r="Z504" s="10">
        <f t="shared" si="76"/>
        <v>95</v>
      </c>
      <c r="AA504" s="27">
        <f t="shared" si="82"/>
        <v>-119373.12780967499</v>
      </c>
      <c r="AB504" s="10">
        <f t="shared" si="83"/>
        <v>-10063040.603899335</v>
      </c>
      <c r="AC504" s="10">
        <f t="shared" si="84"/>
        <v>-11839894.110288553</v>
      </c>
      <c r="AD504" s="28">
        <f t="shared" si="85"/>
        <v>-14619689.95594511</v>
      </c>
      <c r="AF504" s="27">
        <f>IF(V504 &lt;&gt; "-", (V504-V$1883)^4, "-")</f>
        <v>5877718.253988809</v>
      </c>
      <c r="AG504" s="10">
        <f>(W504-W$1883)^4</f>
        <v>2172562605.2525625</v>
      </c>
      <c r="AH504" s="10">
        <f>(X504-X$1883)^4</f>
        <v>2698549721.1305494</v>
      </c>
      <c r="AI504" s="28">
        <f>(Y504-Y$1883)^4</f>
        <v>3574792872.397871</v>
      </c>
      <c r="AK504" s="27">
        <f t="shared" si="77"/>
        <v>21.052631578947366</v>
      </c>
      <c r="AL504" s="10">
        <f t="shared" si="78"/>
        <v>157.89473684210526</v>
      </c>
      <c r="AM504" s="10">
        <f t="shared" si="79"/>
        <v>389.4736842105263</v>
      </c>
      <c r="AN504" s="28">
        <f t="shared" si="80"/>
        <v>431.57894736842104</v>
      </c>
      <c r="AP504" s="56">
        <f t="shared" si="81"/>
        <v>2.4666666666666668</v>
      </c>
    </row>
    <row r="505" spans="1:42" ht="15" customHeight="1">
      <c r="A505" s="5" t="s">
        <v>23</v>
      </c>
      <c r="B505" s="5" t="s">
        <v>29</v>
      </c>
      <c r="C505" s="5" t="s">
        <v>50</v>
      </c>
      <c r="D505" s="6" t="s">
        <v>44</v>
      </c>
      <c r="E505" s="5" t="s">
        <v>1006</v>
      </c>
      <c r="F505" s="5" t="s">
        <v>1007</v>
      </c>
      <c r="G505" s="5">
        <v>2002</v>
      </c>
      <c r="H505" s="11">
        <v>4</v>
      </c>
      <c r="I505" s="11">
        <v>39</v>
      </c>
      <c r="J505" s="11">
        <v>67</v>
      </c>
      <c r="K505" s="11">
        <v>54</v>
      </c>
      <c r="O505" s="25" t="s">
        <v>23</v>
      </c>
      <c r="P505" s="5" t="s">
        <v>29</v>
      </c>
      <c r="Q505" s="5" t="s">
        <v>89</v>
      </c>
      <c r="R505" s="6" t="s">
        <v>44</v>
      </c>
      <c r="S505" s="5" t="s">
        <v>1056</v>
      </c>
      <c r="T505" s="5" t="s">
        <v>1057</v>
      </c>
      <c r="U505" s="5">
        <v>2002</v>
      </c>
      <c r="V505" s="11">
        <v>40</v>
      </c>
      <c r="W505" s="11">
        <v>63</v>
      </c>
      <c r="X505" s="11">
        <v>82</v>
      </c>
      <c r="Y505" s="26">
        <v>61</v>
      </c>
      <c r="Z505" s="10">
        <f t="shared" si="76"/>
        <v>246</v>
      </c>
      <c r="AA505" s="27">
        <f t="shared" si="82"/>
        <v>-1419.3535013565759</v>
      </c>
      <c r="AB505" s="10">
        <f t="shared" si="83"/>
        <v>-4732767.6186298626</v>
      </c>
      <c r="AC505" s="10">
        <f t="shared" si="84"/>
        <v>-6120462.1017861627</v>
      </c>
      <c r="AD505" s="28">
        <f t="shared" si="85"/>
        <v>-11317738.53400767</v>
      </c>
      <c r="AF505" s="27">
        <f>IF(V505 &lt;&gt; "-", (V505-V$1883)^4, "-")</f>
        <v>15950.982231859709</v>
      </c>
      <c r="AG505" s="10">
        <f>(W505-W$1883)^4</f>
        <v>794609173.5099014</v>
      </c>
      <c r="AH505" s="10">
        <f>(X505-X$1883)^4</f>
        <v>1119555473.2912126</v>
      </c>
      <c r="AI505" s="28">
        <f>(Y505-Y$1883)^4</f>
        <v>2541048037.789176</v>
      </c>
      <c r="AK505" s="27">
        <f t="shared" si="77"/>
        <v>162.60162601626016</v>
      </c>
      <c r="AL505" s="10">
        <f t="shared" si="78"/>
        <v>256.09756097560978</v>
      </c>
      <c r="AM505" s="10">
        <f t="shared" si="79"/>
        <v>333.33333333333331</v>
      </c>
      <c r="AN505" s="28">
        <f t="shared" si="80"/>
        <v>247.96747967479675</v>
      </c>
      <c r="AP505" s="56">
        <f t="shared" si="81"/>
        <v>1.3015873015873014</v>
      </c>
    </row>
    <row r="506" spans="1:42" ht="15" customHeight="1">
      <c r="A506" s="5" t="s">
        <v>23</v>
      </c>
      <c r="B506" s="5" t="s">
        <v>29</v>
      </c>
      <c r="C506" s="5" t="s">
        <v>50</v>
      </c>
      <c r="D506" s="6" t="s">
        <v>44</v>
      </c>
      <c r="E506" s="5" t="s">
        <v>1008</v>
      </c>
      <c r="F506" s="5" t="s">
        <v>1009</v>
      </c>
      <c r="G506" s="5">
        <v>2002</v>
      </c>
      <c r="H506" s="11">
        <v>14</v>
      </c>
      <c r="I506" s="11">
        <v>62</v>
      </c>
      <c r="J506" s="11">
        <v>139</v>
      </c>
      <c r="K506" s="11">
        <v>203</v>
      </c>
      <c r="O506" s="25" t="s">
        <v>23</v>
      </c>
      <c r="P506" s="5" t="s">
        <v>29</v>
      </c>
      <c r="Q506" s="5" t="s">
        <v>89</v>
      </c>
      <c r="R506" s="6" t="s">
        <v>44</v>
      </c>
      <c r="S506" s="5" t="s">
        <v>1058</v>
      </c>
      <c r="T506" s="5" t="s">
        <v>1059</v>
      </c>
      <c r="U506" s="5">
        <v>2002</v>
      </c>
      <c r="V506" s="11">
        <v>51</v>
      </c>
      <c r="W506" s="11">
        <v>170</v>
      </c>
      <c r="X506" s="11">
        <v>252</v>
      </c>
      <c r="Y506" s="26">
        <v>225</v>
      </c>
      <c r="Z506" s="10">
        <f t="shared" si="76"/>
        <v>698</v>
      </c>
      <c r="AA506" s="27">
        <f t="shared" si="82"/>
        <v>-1.3515732248711236E-2</v>
      </c>
      <c r="AB506" s="10">
        <f t="shared" si="83"/>
        <v>-225813.61438519516</v>
      </c>
      <c r="AC506" s="10">
        <f t="shared" si="84"/>
        <v>-2156.7337322248286</v>
      </c>
      <c r="AD506" s="28">
        <f t="shared" si="85"/>
        <v>-221654.50423905303</v>
      </c>
      <c r="AF506" s="27">
        <f>IF(V506 &lt;&gt; "-", (V506-V$1883)^4, "-")</f>
        <v>3.2194827777080369E-3</v>
      </c>
      <c r="AG506" s="10">
        <f>(W506-W$1883)^4</f>
        <v>13750975.117152669</v>
      </c>
      <c r="AH506" s="10">
        <f>(X506-X$1883)^4</f>
        <v>27865.192090793047</v>
      </c>
      <c r="AI506" s="28">
        <f>(Y506-Y$1883)^4</f>
        <v>13414322.648831842</v>
      </c>
      <c r="AK506" s="27">
        <f t="shared" si="77"/>
        <v>73.065902578796567</v>
      </c>
      <c r="AL506" s="10">
        <f t="shared" si="78"/>
        <v>243.55300859598856</v>
      </c>
      <c r="AM506" s="10">
        <f t="shared" si="79"/>
        <v>361.03151862464182</v>
      </c>
      <c r="AN506" s="28">
        <f t="shared" si="80"/>
        <v>322.34957020057311</v>
      </c>
      <c r="AP506" s="56">
        <f t="shared" si="81"/>
        <v>1.4823529411764704</v>
      </c>
    </row>
    <row r="507" spans="1:42" ht="15" customHeight="1">
      <c r="A507" s="5" t="s">
        <v>23</v>
      </c>
      <c r="B507" s="5" t="s">
        <v>29</v>
      </c>
      <c r="C507" s="5" t="s">
        <v>50</v>
      </c>
      <c r="D507" s="6" t="s">
        <v>44</v>
      </c>
      <c r="E507" s="5" t="s">
        <v>1010</v>
      </c>
      <c r="F507" s="5" t="s">
        <v>1011</v>
      </c>
      <c r="G507" s="5">
        <v>2002</v>
      </c>
      <c r="H507" s="11">
        <v>20</v>
      </c>
      <c r="I507" s="11">
        <v>83</v>
      </c>
      <c r="J507" s="11">
        <v>134</v>
      </c>
      <c r="K507" s="11">
        <v>93</v>
      </c>
      <c r="O507" s="25" t="s">
        <v>23</v>
      </c>
      <c r="P507" s="5" t="s">
        <v>29</v>
      </c>
      <c r="Q507" s="5" t="s">
        <v>89</v>
      </c>
      <c r="R507" s="6" t="s">
        <v>44</v>
      </c>
      <c r="S507" s="5" t="s">
        <v>1060</v>
      </c>
      <c r="T507" s="5" t="s">
        <v>1061</v>
      </c>
      <c r="U507" s="5">
        <v>2002</v>
      </c>
      <c r="V507" s="11">
        <v>13</v>
      </c>
      <c r="W507" s="11">
        <v>54</v>
      </c>
      <c r="X507" s="11">
        <v>123</v>
      </c>
      <c r="Y507" s="26">
        <v>138</v>
      </c>
      <c r="Z507" s="10">
        <f t="shared" si="76"/>
        <v>328</v>
      </c>
      <c r="AA507" s="27">
        <f t="shared" si="82"/>
        <v>-55910.375663325023</v>
      </c>
      <c r="AB507" s="10">
        <f t="shared" si="83"/>
        <v>-5535393.1115727779</v>
      </c>
      <c r="AC507" s="10">
        <f t="shared" si="84"/>
        <v>-2858456.7526122015</v>
      </c>
      <c r="AD507" s="28">
        <f t="shared" si="85"/>
        <v>-3210291.1781644532</v>
      </c>
      <c r="AF507" s="27">
        <f>IF(V507 &lt;&gt; "-", (V507-V$1883)^4, "-")</f>
        <v>2137912.2729463866</v>
      </c>
      <c r="AG507" s="10">
        <f>(W507-W$1883)^4</f>
        <v>979184714.38798642</v>
      </c>
      <c r="AH507" s="10">
        <f>(X507-X$1883)^4</f>
        <v>405672437.15900993</v>
      </c>
      <c r="AI507" s="28">
        <f>(Y507-Y$1883)^4</f>
        <v>473579142.83132756</v>
      </c>
      <c r="AK507" s="27">
        <f t="shared" si="77"/>
        <v>39.634146341463413</v>
      </c>
      <c r="AL507" s="10">
        <f t="shared" si="78"/>
        <v>164.63414634146343</v>
      </c>
      <c r="AM507" s="10">
        <f t="shared" si="79"/>
        <v>375</v>
      </c>
      <c r="AN507" s="28">
        <f t="shared" si="80"/>
        <v>420.73170731707313</v>
      </c>
      <c r="AP507" s="56">
        <f t="shared" si="81"/>
        <v>2.2777777777777777</v>
      </c>
    </row>
    <row r="508" spans="1:42" ht="15" customHeight="1">
      <c r="A508" s="5" t="s">
        <v>23</v>
      </c>
      <c r="B508" s="5" t="s">
        <v>29</v>
      </c>
      <c r="C508" s="5" t="s">
        <v>50</v>
      </c>
      <c r="D508" s="6" t="s">
        <v>44</v>
      </c>
      <c r="E508" s="5" t="s">
        <v>1012</v>
      </c>
      <c r="F508" s="5" t="s">
        <v>1013</v>
      </c>
      <c r="G508" s="5">
        <v>2002</v>
      </c>
      <c r="H508" s="11">
        <v>1</v>
      </c>
      <c r="I508" s="11">
        <v>28</v>
      </c>
      <c r="J508" s="11">
        <v>88</v>
      </c>
      <c r="K508" s="11">
        <v>78</v>
      </c>
      <c r="O508" s="25" t="s">
        <v>23</v>
      </c>
      <c r="P508" s="5" t="s">
        <v>29</v>
      </c>
      <c r="Q508" s="5" t="s">
        <v>89</v>
      </c>
      <c r="R508" s="6" t="s">
        <v>44</v>
      </c>
      <c r="S508" s="5" t="s">
        <v>1062</v>
      </c>
      <c r="T508" s="5" t="s">
        <v>1063</v>
      </c>
      <c r="U508" s="5">
        <v>2002</v>
      </c>
      <c r="V508" s="11">
        <v>32</v>
      </c>
      <c r="W508" s="11">
        <v>194</v>
      </c>
      <c r="X508" s="11">
        <v>335</v>
      </c>
      <c r="Y508" s="26">
        <v>314</v>
      </c>
      <c r="Z508" s="10">
        <f t="shared" si="76"/>
        <v>875</v>
      </c>
      <c r="AA508" s="27">
        <f t="shared" si="82"/>
        <v>-7120.2211564880208</v>
      </c>
      <c r="AB508" s="10">
        <f t="shared" si="83"/>
        <v>-50223.983521505317</v>
      </c>
      <c r="AC508" s="10">
        <f t="shared" si="84"/>
        <v>344176.03102766856</v>
      </c>
      <c r="AD508" s="28">
        <f t="shared" si="85"/>
        <v>23102.707124777466</v>
      </c>
      <c r="AF508" s="27">
        <f>IF(V508 &lt;&gt; "-", (V508-V$1883)^4, "-")</f>
        <v>136980.2572786719</v>
      </c>
      <c r="AG508" s="10">
        <f>(W508-W$1883)^4</f>
        <v>1853026.1201488157</v>
      </c>
      <c r="AH508" s="10">
        <f>(X508-X$1883)^4</f>
        <v>24119825.571503095</v>
      </c>
      <c r="AI508" s="28">
        <f>(Y508-Y$1883)^4</f>
        <v>657986.77298335172</v>
      </c>
      <c r="AK508" s="27">
        <f t="shared" si="77"/>
        <v>36.571428571428577</v>
      </c>
      <c r="AL508" s="10">
        <f t="shared" si="78"/>
        <v>221.71428571428572</v>
      </c>
      <c r="AM508" s="10">
        <f t="shared" si="79"/>
        <v>382.85714285714283</v>
      </c>
      <c r="AN508" s="28">
        <f t="shared" si="80"/>
        <v>358.85714285714289</v>
      </c>
      <c r="AP508" s="56">
        <f t="shared" si="81"/>
        <v>1.7268041237113401</v>
      </c>
    </row>
    <row r="509" spans="1:42" ht="15" customHeight="1">
      <c r="A509" s="5" t="s">
        <v>23</v>
      </c>
      <c r="B509" s="5" t="s">
        <v>29</v>
      </c>
      <c r="C509" s="5" t="s">
        <v>50</v>
      </c>
      <c r="D509" s="6" t="s">
        <v>44</v>
      </c>
      <c r="E509" s="5" t="s">
        <v>1014</v>
      </c>
      <c r="F509" s="5" t="s">
        <v>1015</v>
      </c>
      <c r="G509" s="5">
        <v>2002</v>
      </c>
      <c r="H509" s="11">
        <v>10</v>
      </c>
      <c r="I509" s="11">
        <v>57</v>
      </c>
      <c r="J509" s="11">
        <v>101</v>
      </c>
      <c r="K509" s="11">
        <v>106</v>
      </c>
      <c r="O509" s="25" t="s">
        <v>23</v>
      </c>
      <c r="P509" s="5" t="s">
        <v>29</v>
      </c>
      <c r="Q509" s="5" t="s">
        <v>89</v>
      </c>
      <c r="R509" s="6" t="s">
        <v>44</v>
      </c>
      <c r="S509" s="5" t="s">
        <v>1064</v>
      </c>
      <c r="T509" s="5" t="s">
        <v>1065</v>
      </c>
      <c r="U509" s="5">
        <v>2002</v>
      </c>
      <c r="V509" s="11">
        <v>35</v>
      </c>
      <c r="W509" s="11">
        <v>128</v>
      </c>
      <c r="X509" s="11">
        <v>228</v>
      </c>
      <c r="Y509" s="26">
        <v>272</v>
      </c>
      <c r="Z509" s="10">
        <f t="shared" si="76"/>
        <v>663</v>
      </c>
      <c r="AA509" s="27">
        <f t="shared" si="82"/>
        <v>-4281.6766680973597</v>
      </c>
      <c r="AB509" s="10">
        <f t="shared" si="83"/>
        <v>-1089396.3164195751</v>
      </c>
      <c r="AC509" s="10">
        <f t="shared" si="84"/>
        <v>-50325.514441855768</v>
      </c>
      <c r="AD509" s="28">
        <f t="shared" si="85"/>
        <v>-2470.8117829665443</v>
      </c>
      <c r="AF509" s="27">
        <f>IF(V509 &lt;&gt; "-", (V509-V$1883)^4, "-")</f>
        <v>69526.733272419238</v>
      </c>
      <c r="AG509" s="10">
        <f>(W509-W$1883)^4</f>
        <v>112093699.64907221</v>
      </c>
      <c r="AH509" s="10">
        <f>(X509-X$1883)^4</f>
        <v>1858022.4796577664</v>
      </c>
      <c r="AI509" s="28">
        <f>(Y509-Y$1883)^4</f>
        <v>33403.057285291965</v>
      </c>
      <c r="AK509" s="27">
        <f t="shared" si="77"/>
        <v>52.790346907993964</v>
      </c>
      <c r="AL509" s="10">
        <f t="shared" si="78"/>
        <v>193.06184012066365</v>
      </c>
      <c r="AM509" s="10">
        <f t="shared" si="79"/>
        <v>343.8914027149321</v>
      </c>
      <c r="AN509" s="28">
        <f t="shared" si="80"/>
        <v>410.25641025641022</v>
      </c>
      <c r="AP509" s="56">
        <f t="shared" si="81"/>
        <v>1.78125</v>
      </c>
    </row>
    <row r="510" spans="1:42" ht="15" customHeight="1">
      <c r="A510" s="5" t="s">
        <v>23</v>
      </c>
      <c r="B510" s="5" t="s">
        <v>29</v>
      </c>
      <c r="C510" s="5" t="s">
        <v>50</v>
      </c>
      <c r="D510" s="6" t="s">
        <v>44</v>
      </c>
      <c r="E510" s="5" t="s">
        <v>1016</v>
      </c>
      <c r="F510" s="5" t="s">
        <v>1017</v>
      </c>
      <c r="G510" s="5">
        <v>2002</v>
      </c>
      <c r="H510" s="11">
        <v>7</v>
      </c>
      <c r="I510" s="11">
        <v>47</v>
      </c>
      <c r="J510" s="11">
        <v>71</v>
      </c>
      <c r="K510" s="11">
        <v>65</v>
      </c>
      <c r="O510" s="25" t="s">
        <v>23</v>
      </c>
      <c r="P510" s="5" t="s">
        <v>29</v>
      </c>
      <c r="Q510" s="5" t="s">
        <v>89</v>
      </c>
      <c r="R510" s="6" t="s">
        <v>44</v>
      </c>
      <c r="S510" s="5" t="s">
        <v>1066</v>
      </c>
      <c r="T510" s="5" t="s">
        <v>1067</v>
      </c>
      <c r="U510" s="5">
        <v>2002</v>
      </c>
      <c r="V510" s="11">
        <v>43</v>
      </c>
      <c r="W510" s="11">
        <v>277</v>
      </c>
      <c r="X510" s="11">
        <v>549</v>
      </c>
      <c r="Y510" s="26">
        <v>658</v>
      </c>
      <c r="Z510" s="10">
        <f t="shared" si="76"/>
        <v>1527</v>
      </c>
      <c r="AA510" s="27">
        <f t="shared" si="82"/>
        <v>-559.11018965829612</v>
      </c>
      <c r="AB510" s="10">
        <f t="shared" si="83"/>
        <v>98002.507453670332</v>
      </c>
      <c r="AC510" s="10">
        <f t="shared" si="84"/>
        <v>22925645.3099823</v>
      </c>
      <c r="AD510" s="28">
        <f t="shared" si="85"/>
        <v>51678768.683343455</v>
      </c>
      <c r="AF510" s="27">
        <f>IF(V510 &lt;&gt; "-", (V510-V$1883)^4, "-")</f>
        <v>4606.063027030119</v>
      </c>
      <c r="AG510" s="10">
        <f>(W510-W$1883)^4</f>
        <v>4518381.7062799474</v>
      </c>
      <c r="AH510" s="10">
        <f>(X510-X$1883)^4</f>
        <v>6512715275.8636208</v>
      </c>
      <c r="AI510" s="28">
        <f>(Y510-Y$1883)^4</f>
        <v>19249356242.201393</v>
      </c>
      <c r="AK510" s="27">
        <f t="shared" si="77"/>
        <v>28.159790438768827</v>
      </c>
      <c r="AL510" s="10">
        <f t="shared" si="78"/>
        <v>181.40144073346431</v>
      </c>
      <c r="AM510" s="10">
        <f t="shared" si="79"/>
        <v>359.52848722986249</v>
      </c>
      <c r="AN510" s="28">
        <f t="shared" si="80"/>
        <v>430.91028159790437</v>
      </c>
      <c r="AP510" s="56">
        <f t="shared" si="81"/>
        <v>1.9819494584837545</v>
      </c>
    </row>
    <row r="511" spans="1:42" ht="15" customHeight="1">
      <c r="A511" s="5" t="s">
        <v>23</v>
      </c>
      <c r="B511" s="5" t="s">
        <v>29</v>
      </c>
      <c r="C511" s="5" t="s">
        <v>50</v>
      </c>
      <c r="D511" s="6" t="s">
        <v>44</v>
      </c>
      <c r="E511" s="5" t="s">
        <v>1018</v>
      </c>
      <c r="F511" s="5" t="s">
        <v>1019</v>
      </c>
      <c r="G511" s="5">
        <v>2002</v>
      </c>
      <c r="H511" s="11">
        <v>15</v>
      </c>
      <c r="I511" s="11">
        <v>95</v>
      </c>
      <c r="J511" s="11">
        <v>147</v>
      </c>
      <c r="K511" s="11">
        <v>132</v>
      </c>
      <c r="O511" s="25" t="s">
        <v>23</v>
      </c>
      <c r="P511" s="5" t="s">
        <v>29</v>
      </c>
      <c r="Q511" s="5" t="s">
        <v>89</v>
      </c>
      <c r="R511" s="6" t="s">
        <v>44</v>
      </c>
      <c r="S511" s="5" t="s">
        <v>1068</v>
      </c>
      <c r="T511" s="5" t="s">
        <v>1069</v>
      </c>
      <c r="U511" s="5">
        <v>2002</v>
      </c>
      <c r="V511" s="11">
        <v>103</v>
      </c>
      <c r="W511" s="11">
        <v>301</v>
      </c>
      <c r="X511" s="11">
        <v>354</v>
      </c>
      <c r="Y511" s="26">
        <v>310</v>
      </c>
      <c r="Z511" s="10">
        <f t="shared" si="76"/>
        <v>1068</v>
      </c>
      <c r="AA511" s="27">
        <f t="shared" si="82"/>
        <v>138684.53837978229</v>
      </c>
      <c r="AB511" s="10">
        <f t="shared" si="83"/>
        <v>344542.22076839529</v>
      </c>
      <c r="AC511" s="10">
        <f t="shared" si="84"/>
        <v>706869.62705856736</v>
      </c>
      <c r="AD511" s="28">
        <f t="shared" si="85"/>
        <v>14671.82609383795</v>
      </c>
      <c r="AF511" s="27">
        <f>IF(V511 &lt;&gt; "-", (V511-V$1883)^4, "-")</f>
        <v>7178560.975919052</v>
      </c>
      <c r="AG511" s="10">
        <f>(W511-W$1883)^4</f>
        <v>24154048.363456864</v>
      </c>
      <c r="AH511" s="10">
        <f>(X511-X$1883)^4</f>
        <v>62967883.361724719</v>
      </c>
      <c r="AI511" s="28">
        <f>(Y511-Y$1883)^4</f>
        <v>359180.06731909659</v>
      </c>
      <c r="AK511" s="27">
        <f t="shared" si="77"/>
        <v>96.441947565543074</v>
      </c>
      <c r="AL511" s="10">
        <f t="shared" si="78"/>
        <v>281.83520599250937</v>
      </c>
      <c r="AM511" s="10">
        <f t="shared" si="79"/>
        <v>331.46067415730334</v>
      </c>
      <c r="AN511" s="28">
        <f t="shared" si="80"/>
        <v>290.26217228464418</v>
      </c>
      <c r="AP511" s="56">
        <f t="shared" si="81"/>
        <v>1.176079734219269</v>
      </c>
    </row>
    <row r="512" spans="1:42" ht="15" customHeight="1">
      <c r="A512" s="5" t="s">
        <v>23</v>
      </c>
      <c r="B512" s="5" t="s">
        <v>29</v>
      </c>
      <c r="C512" s="5" t="s">
        <v>50</v>
      </c>
      <c r="D512" s="6" t="s">
        <v>44</v>
      </c>
      <c r="E512" s="5" t="s">
        <v>1021</v>
      </c>
      <c r="F512" s="5" t="s">
        <v>1022</v>
      </c>
      <c r="G512" s="5">
        <v>2002</v>
      </c>
      <c r="H512" s="11">
        <v>18</v>
      </c>
      <c r="I512" s="11">
        <v>108</v>
      </c>
      <c r="J512" s="11">
        <v>216</v>
      </c>
      <c r="K512" s="11">
        <v>162</v>
      </c>
      <c r="O512" s="25" t="s">
        <v>23</v>
      </c>
      <c r="P512" s="5" t="s">
        <v>29</v>
      </c>
      <c r="Q512" s="5" t="s">
        <v>89</v>
      </c>
      <c r="R512" s="6" t="s">
        <v>44</v>
      </c>
      <c r="S512" s="5" t="s">
        <v>1070</v>
      </c>
      <c r="T512" s="5" t="s">
        <v>1071</v>
      </c>
      <c r="U512" s="5">
        <v>2002</v>
      </c>
      <c r="V512" s="11">
        <v>94</v>
      </c>
      <c r="W512" s="11">
        <v>362</v>
      </c>
      <c r="X512" s="11">
        <v>507</v>
      </c>
      <c r="Y512" s="26">
        <v>455</v>
      </c>
      <c r="Z512" s="10">
        <f t="shared" si="76"/>
        <v>1418</v>
      </c>
      <c r="AA512" s="27">
        <f t="shared" si="82"/>
        <v>78192.996096487099</v>
      </c>
      <c r="AB512" s="10">
        <f t="shared" si="83"/>
        <v>2253488.4737121332</v>
      </c>
      <c r="AC512" s="10">
        <f t="shared" si="84"/>
        <v>14186532.333811298</v>
      </c>
      <c r="AD512" s="28">
        <f t="shared" si="85"/>
        <v>4868134.6055991901</v>
      </c>
      <c r="AF512" s="27">
        <f>IF(V512 &lt;&gt; "-", (V512-V$1883)^4, "-")</f>
        <v>3343673.0559321935</v>
      </c>
      <c r="AG512" s="10">
        <f>(W512-W$1883)^4</f>
        <v>295443056.78779441</v>
      </c>
      <c r="AH512" s="10">
        <f>(X512-X$1883)^4</f>
        <v>3434274482.655231</v>
      </c>
      <c r="AI512" s="28">
        <f>(Y512-Y$1883)^4</f>
        <v>825056020.05327117</v>
      </c>
      <c r="AK512" s="27">
        <f t="shared" si="77"/>
        <v>66.29055007052186</v>
      </c>
      <c r="AL512" s="10">
        <f t="shared" si="78"/>
        <v>255.28913963328631</v>
      </c>
      <c r="AM512" s="10">
        <f t="shared" si="79"/>
        <v>357.54583921015512</v>
      </c>
      <c r="AN512" s="28">
        <f t="shared" si="80"/>
        <v>320.87447108603669</v>
      </c>
      <c r="AP512" s="56">
        <f t="shared" si="81"/>
        <v>1.4005524861878453</v>
      </c>
    </row>
    <row r="513" spans="1:42" ht="15" customHeight="1">
      <c r="A513" s="5" t="s">
        <v>23</v>
      </c>
      <c r="B513" s="5" t="s">
        <v>29</v>
      </c>
      <c r="C513" s="5" t="s">
        <v>29</v>
      </c>
      <c r="D513" s="6" t="s">
        <v>233</v>
      </c>
      <c r="E513" s="6" t="s">
        <v>26</v>
      </c>
      <c r="F513" s="5" t="s">
        <v>1072</v>
      </c>
      <c r="G513" s="5">
        <v>2002</v>
      </c>
      <c r="H513" s="11">
        <v>2111</v>
      </c>
      <c r="I513" s="11">
        <v>7674</v>
      </c>
      <c r="J513" s="11">
        <v>8111</v>
      </c>
      <c r="K513" s="11">
        <v>7414</v>
      </c>
      <c r="O513" s="25" t="s">
        <v>23</v>
      </c>
      <c r="P513" s="5" t="s">
        <v>29</v>
      </c>
      <c r="Q513" s="5" t="s">
        <v>89</v>
      </c>
      <c r="R513" s="6" t="s">
        <v>44</v>
      </c>
      <c r="S513" s="5" t="s">
        <v>1073</v>
      </c>
      <c r="T513" s="5" t="s">
        <v>1074</v>
      </c>
      <c r="U513" s="5">
        <v>2002</v>
      </c>
      <c r="V513" s="11">
        <v>28</v>
      </c>
      <c r="W513" s="11">
        <v>209</v>
      </c>
      <c r="X513" s="11">
        <v>341</v>
      </c>
      <c r="Y513" s="26">
        <v>446</v>
      </c>
      <c r="Z513" s="10">
        <f t="shared" si="76"/>
        <v>1024</v>
      </c>
      <c r="AA513" s="27">
        <f t="shared" si="82"/>
        <v>-12548.956160746124</v>
      </c>
      <c r="AB513" s="10">
        <f t="shared" si="83"/>
        <v>-10496.617223549723</v>
      </c>
      <c r="AC513" s="10">
        <f t="shared" si="84"/>
        <v>440362.15168774326</v>
      </c>
      <c r="AD513" s="28">
        <f t="shared" si="85"/>
        <v>4133047.1867699386</v>
      </c>
      <c r="AF513" s="27">
        <f>IF(V513 &lt;&gt; "-", (V513-V$1883)^4, "-")</f>
        <v>291615.18588170729</v>
      </c>
      <c r="AG513" s="10">
        <f>(W513-W$1883)^4</f>
        <v>229825.9939196668</v>
      </c>
      <c r="AH513" s="10">
        <f>(X513-X$1883)^4</f>
        <v>33502713.242600359</v>
      </c>
      <c r="AI513" s="28">
        <f>(Y513-Y$1883)^4</f>
        <v>663275289.99846625</v>
      </c>
      <c r="AK513" s="27">
        <f t="shared" si="77"/>
        <v>27.34375</v>
      </c>
      <c r="AL513" s="10">
        <f t="shared" si="78"/>
        <v>204.1015625</v>
      </c>
      <c r="AM513" s="10">
        <f t="shared" si="79"/>
        <v>333.0078125</v>
      </c>
      <c r="AN513" s="28">
        <f t="shared" si="80"/>
        <v>435.546875</v>
      </c>
      <c r="AP513" s="56">
        <f t="shared" si="81"/>
        <v>1.631578947368421</v>
      </c>
    </row>
    <row r="514" spans="1:42" ht="15" customHeight="1">
      <c r="A514" s="5" t="s">
        <v>23</v>
      </c>
      <c r="B514" s="5" t="s">
        <v>29</v>
      </c>
      <c r="C514" s="5" t="s">
        <v>29</v>
      </c>
      <c r="D514" s="6" t="s">
        <v>30</v>
      </c>
      <c r="E514" s="6" t="s">
        <v>26</v>
      </c>
      <c r="F514" s="5" t="s">
        <v>60</v>
      </c>
      <c r="G514" s="5">
        <v>2002</v>
      </c>
      <c r="H514" s="11">
        <v>1199</v>
      </c>
      <c r="I514" s="11">
        <v>3228</v>
      </c>
      <c r="J514" s="11">
        <v>2226</v>
      </c>
      <c r="K514" s="11">
        <v>1784</v>
      </c>
      <c r="O514" s="25" t="s">
        <v>23</v>
      </c>
      <c r="P514" s="5" t="s">
        <v>29</v>
      </c>
      <c r="Q514" s="5" t="s">
        <v>89</v>
      </c>
      <c r="R514" s="6" t="s">
        <v>44</v>
      </c>
      <c r="S514" s="5" t="s">
        <v>1075</v>
      </c>
      <c r="T514" s="5" t="s">
        <v>1076</v>
      </c>
      <c r="U514" s="5">
        <v>2002</v>
      </c>
      <c r="V514" s="11">
        <v>30</v>
      </c>
      <c r="W514" s="11">
        <v>154</v>
      </c>
      <c r="X514" s="11">
        <v>284</v>
      </c>
      <c r="Y514" s="26">
        <v>293</v>
      </c>
      <c r="Z514" s="10">
        <f t="shared" si="76"/>
        <v>761</v>
      </c>
      <c r="AA514" s="27">
        <f t="shared" si="82"/>
        <v>-9579.7302272260404</v>
      </c>
      <c r="AB514" s="10">
        <f t="shared" si="83"/>
        <v>-454672.23652472236</v>
      </c>
      <c r="AC514" s="10">
        <f t="shared" si="84"/>
        <v>6945.9079494423158</v>
      </c>
      <c r="AD514" s="28">
        <f t="shared" si="85"/>
        <v>418.66648327994591</v>
      </c>
      <c r="AF514" s="27">
        <f>IF(V514 &lt;&gt; "-", (V514-V$1883)^4, "-")</f>
        <v>203456.25157167341</v>
      </c>
      <c r="AG514" s="10">
        <f>(W514-W$1883)^4</f>
        <v>34962132.508486994</v>
      </c>
      <c r="AH514" s="10">
        <f>(X514-X$1883)^4</f>
        <v>132527.30445527902</v>
      </c>
      <c r="AI514" s="28">
        <f>(Y514-Y$1883)^4</f>
        <v>3132.018071697612</v>
      </c>
      <c r="AK514" s="27">
        <f t="shared" si="77"/>
        <v>39.421813403416557</v>
      </c>
      <c r="AL514" s="10">
        <f t="shared" si="78"/>
        <v>202.365308804205</v>
      </c>
      <c r="AM514" s="10">
        <f t="shared" si="79"/>
        <v>373.1931668856767</v>
      </c>
      <c r="AN514" s="28">
        <f t="shared" si="80"/>
        <v>385.01971090670173</v>
      </c>
      <c r="AP514" s="56">
        <f t="shared" si="81"/>
        <v>1.8441558441558439</v>
      </c>
    </row>
    <row r="515" spans="1:42" ht="15" customHeight="1">
      <c r="A515" s="5" t="s">
        <v>23</v>
      </c>
      <c r="B515" s="5" t="s">
        <v>29</v>
      </c>
      <c r="C515" s="5" t="s">
        <v>29</v>
      </c>
      <c r="D515" s="6" t="s">
        <v>235</v>
      </c>
      <c r="E515" s="6" t="s">
        <v>26</v>
      </c>
      <c r="F515" s="5" t="s">
        <v>1077</v>
      </c>
      <c r="G515" s="5">
        <v>2002</v>
      </c>
      <c r="H515" s="11">
        <v>912</v>
      </c>
      <c r="I515" s="11">
        <v>4446</v>
      </c>
      <c r="J515" s="11">
        <v>5885</v>
      </c>
      <c r="K515" s="11">
        <v>5630</v>
      </c>
      <c r="O515" s="25" t="s">
        <v>23</v>
      </c>
      <c r="P515" s="5" t="s">
        <v>29</v>
      </c>
      <c r="Q515" s="5" t="s">
        <v>89</v>
      </c>
      <c r="R515" s="6" t="s">
        <v>44</v>
      </c>
      <c r="S515" s="5" t="s">
        <v>1078</v>
      </c>
      <c r="T515" s="5" t="s">
        <v>1079</v>
      </c>
      <c r="U515" s="5">
        <v>2002</v>
      </c>
      <c r="V515" s="11">
        <v>52</v>
      </c>
      <c r="W515" s="11">
        <v>233</v>
      </c>
      <c r="X515" s="11">
        <v>423</v>
      </c>
      <c r="Y515" s="26">
        <v>373</v>
      </c>
      <c r="Z515" s="10">
        <f t="shared" si="76"/>
        <v>1081</v>
      </c>
      <c r="AA515" s="27">
        <f t="shared" si="82"/>
        <v>0.44209787868576084</v>
      </c>
      <c r="AB515" s="10">
        <f t="shared" si="83"/>
        <v>9.3240662183503922</v>
      </c>
      <c r="AC515" s="10">
        <f t="shared" si="84"/>
        <v>3950299.7108132928</v>
      </c>
      <c r="AD515" s="28">
        <f t="shared" si="85"/>
        <v>669484.14376969321</v>
      </c>
      <c r="AF515" s="27">
        <f>IF(V515 &lt;&gt; "-", (V515-V$1883)^4, "-")</f>
        <v>0.3367890074904335</v>
      </c>
      <c r="AG515" s="10">
        <f>(W515-W$1883)^4</f>
        <v>19.624885529595975</v>
      </c>
      <c r="AH515" s="10">
        <f>(X515-X$1883)^4</f>
        <v>624463026.12047589</v>
      </c>
      <c r="AI515" s="28">
        <f>(Y515-Y$1883)^4</f>
        <v>58567100.981201582</v>
      </c>
      <c r="AK515" s="27">
        <f t="shared" si="77"/>
        <v>48.103607770582791</v>
      </c>
      <c r="AL515" s="10">
        <f t="shared" si="78"/>
        <v>215.54116558741907</v>
      </c>
      <c r="AM515" s="10">
        <f t="shared" si="79"/>
        <v>391.304347826087</v>
      </c>
      <c r="AN515" s="28">
        <f t="shared" si="80"/>
        <v>345.05087881591118</v>
      </c>
      <c r="AP515" s="56">
        <f t="shared" si="81"/>
        <v>1.8154506437768241</v>
      </c>
    </row>
    <row r="516" spans="1:42" ht="15" customHeight="1">
      <c r="A516" s="5" t="s">
        <v>23</v>
      </c>
      <c r="B516" s="5" t="s">
        <v>29</v>
      </c>
      <c r="C516" s="5" t="s">
        <v>29</v>
      </c>
      <c r="D516" s="6" t="s">
        <v>235</v>
      </c>
      <c r="E516" s="5" t="s">
        <v>1023</v>
      </c>
      <c r="F516" s="5" t="s">
        <v>1024</v>
      </c>
      <c r="G516" s="5">
        <v>2002</v>
      </c>
      <c r="H516" s="11">
        <v>73</v>
      </c>
      <c r="I516" s="11">
        <v>287</v>
      </c>
      <c r="J516" s="11">
        <v>353</v>
      </c>
      <c r="K516" s="11">
        <v>296</v>
      </c>
      <c r="O516" s="25" t="s">
        <v>23</v>
      </c>
      <c r="P516" s="5" t="s">
        <v>29</v>
      </c>
      <c r="Q516" s="5" t="s">
        <v>89</v>
      </c>
      <c r="R516" s="6" t="s">
        <v>44</v>
      </c>
      <c r="S516" s="5" t="s">
        <v>1080</v>
      </c>
      <c r="T516" s="5" t="s">
        <v>1081</v>
      </c>
      <c r="U516" s="5">
        <v>2002</v>
      </c>
      <c r="V516" s="11">
        <v>41</v>
      </c>
      <c r="W516" s="11">
        <v>221</v>
      </c>
      <c r="X516" s="11">
        <v>455</v>
      </c>
      <c r="Y516" s="26">
        <v>486</v>
      </c>
      <c r="Z516" s="10">
        <f t="shared" si="76"/>
        <v>1203</v>
      </c>
      <c r="AA516" s="27">
        <f t="shared" si="82"/>
        <v>-1073.1765150949668</v>
      </c>
      <c r="AB516" s="10">
        <f t="shared" si="83"/>
        <v>-968.90122682555057</v>
      </c>
      <c r="AC516" s="10">
        <f t="shared" si="84"/>
        <v>6867657.9855581475</v>
      </c>
      <c r="AD516" s="28">
        <f t="shared" si="85"/>
        <v>8057851.4715272849</v>
      </c>
      <c r="AF516" s="27">
        <f>IF(V516 &lt;&gt; "-", (V516-V$1883)^4, "-")</f>
        <v>10987.398604188462</v>
      </c>
      <c r="AG516" s="10">
        <f>(W516-W$1883)^4</f>
        <v>9587.513925381314</v>
      </c>
      <c r="AH516" s="10">
        <f>(X516-X$1883)^4</f>
        <v>1305403817.6507108</v>
      </c>
      <c r="AI516" s="28">
        <f>(Y516-Y$1883)^4</f>
        <v>1615445622.5775759</v>
      </c>
      <c r="AK516" s="27">
        <f t="shared" si="77"/>
        <v>34.08146300914381</v>
      </c>
      <c r="AL516" s="10">
        <f t="shared" si="78"/>
        <v>183.70739817123857</v>
      </c>
      <c r="AM516" s="10">
        <f t="shared" si="79"/>
        <v>378.2211138819618</v>
      </c>
      <c r="AN516" s="28">
        <f t="shared" si="80"/>
        <v>403.99002493765585</v>
      </c>
      <c r="AP516" s="56">
        <f t="shared" si="81"/>
        <v>2.0588235294117649</v>
      </c>
    </row>
    <row r="517" spans="1:42" ht="15" customHeight="1">
      <c r="A517" s="5" t="s">
        <v>23</v>
      </c>
      <c r="B517" s="5" t="s">
        <v>29</v>
      </c>
      <c r="C517" s="5" t="s">
        <v>29</v>
      </c>
      <c r="D517" s="6" t="s">
        <v>235</v>
      </c>
      <c r="E517" s="5" t="s">
        <v>1025</v>
      </c>
      <c r="F517" s="5" t="s">
        <v>1026</v>
      </c>
      <c r="G517" s="5">
        <v>2002</v>
      </c>
      <c r="H517" s="11">
        <v>6</v>
      </c>
      <c r="I517" s="11">
        <v>14</v>
      </c>
      <c r="J517" s="11">
        <v>48</v>
      </c>
      <c r="K517" s="11">
        <v>27</v>
      </c>
      <c r="O517" s="25" t="s">
        <v>23</v>
      </c>
      <c r="P517" s="5" t="s">
        <v>29</v>
      </c>
      <c r="Q517" s="5" t="s">
        <v>89</v>
      </c>
      <c r="R517" s="6" t="s">
        <v>44</v>
      </c>
      <c r="S517" s="5" t="s">
        <v>1082</v>
      </c>
      <c r="T517" s="5" t="s">
        <v>1083</v>
      </c>
      <c r="U517" s="5">
        <v>2002</v>
      </c>
      <c r="V517" s="11">
        <v>21</v>
      </c>
      <c r="W517" s="11">
        <v>146</v>
      </c>
      <c r="X517" s="11">
        <v>182</v>
      </c>
      <c r="Y517" s="26">
        <v>212</v>
      </c>
      <c r="Z517" s="10">
        <f t="shared" si="76"/>
        <v>561</v>
      </c>
      <c r="AA517" s="27">
        <f t="shared" si="82"/>
        <v>-27648.267222475166</v>
      </c>
      <c r="AB517" s="10">
        <f t="shared" si="83"/>
        <v>-611857.20806360606</v>
      </c>
      <c r="AC517" s="10">
        <f t="shared" si="84"/>
        <v>-570137.07198039349</v>
      </c>
      <c r="AD517" s="28">
        <f t="shared" si="85"/>
        <v>-397374.38557800185</v>
      </c>
      <c r="AF517" s="27">
        <f>IF(V517 &lt;&gt; "-", (V517-V$1883)^4, "-")</f>
        <v>836033.90625228477</v>
      </c>
      <c r="AG517" s="10">
        <f>(W517-W$1883)^4</f>
        <v>51943766.892177358</v>
      </c>
      <c r="AH517" s="10">
        <f>(X517-X$1883)^4</f>
        <v>47275816.835709274</v>
      </c>
      <c r="AI517" s="28">
        <f>(Y517-Y$1883)^4</f>
        <v>29214592.026356772</v>
      </c>
      <c r="AK517" s="27">
        <f t="shared" si="77"/>
        <v>37.433155080213901</v>
      </c>
      <c r="AL517" s="10">
        <f t="shared" si="78"/>
        <v>260.24955436720143</v>
      </c>
      <c r="AM517" s="10">
        <f t="shared" si="79"/>
        <v>324.42067736185379</v>
      </c>
      <c r="AN517" s="28">
        <f t="shared" si="80"/>
        <v>377.89661319073082</v>
      </c>
      <c r="AP517" s="56">
        <f t="shared" si="81"/>
        <v>1.2465753424657533</v>
      </c>
    </row>
    <row r="518" spans="1:42" ht="15" customHeight="1">
      <c r="A518" s="5" t="s">
        <v>23</v>
      </c>
      <c r="B518" s="5" t="s">
        <v>29</v>
      </c>
      <c r="C518" s="5" t="s">
        <v>29</v>
      </c>
      <c r="D518" s="6" t="s">
        <v>235</v>
      </c>
      <c r="E518" s="5" t="s">
        <v>1027</v>
      </c>
      <c r="F518" s="5" t="s">
        <v>1028</v>
      </c>
      <c r="G518" s="5">
        <v>2002</v>
      </c>
      <c r="H518" s="11">
        <v>2</v>
      </c>
      <c r="I518" s="11">
        <v>28</v>
      </c>
      <c r="J518" s="11">
        <v>82</v>
      </c>
      <c r="K518" s="11">
        <v>42</v>
      </c>
      <c r="O518" s="25" t="s">
        <v>23</v>
      </c>
      <c r="P518" s="5" t="s">
        <v>29</v>
      </c>
      <c r="Q518" s="5" t="s">
        <v>78</v>
      </c>
      <c r="R518" s="6" t="s">
        <v>44</v>
      </c>
      <c r="S518" s="5" t="s">
        <v>1084</v>
      </c>
      <c r="T518" s="5" t="s">
        <v>1085</v>
      </c>
      <c r="U518" s="5">
        <v>2002</v>
      </c>
      <c r="V518" s="11">
        <v>8</v>
      </c>
      <c r="W518" s="11">
        <v>51</v>
      </c>
      <c r="X518" s="11">
        <v>102</v>
      </c>
      <c r="Y518" s="26">
        <v>74</v>
      </c>
      <c r="Z518" s="10">
        <f t="shared" si="76"/>
        <v>235</v>
      </c>
      <c r="AA518" s="27">
        <f t="shared" si="82"/>
        <v>-80835.642948960449</v>
      </c>
      <c r="AB518" s="10">
        <f t="shared" si="83"/>
        <v>-5821823.6288917102</v>
      </c>
      <c r="AC518" s="10">
        <f t="shared" si="84"/>
        <v>-4324380.6679102695</v>
      </c>
      <c r="AD518" s="28">
        <f t="shared" si="85"/>
        <v>-9463429.1423345208</v>
      </c>
      <c r="AF518" s="27">
        <f>IF(V518 &lt;&gt; "-", (V518-V$1883)^4, "-")</f>
        <v>3495187.9084152617</v>
      </c>
      <c r="AG518" s="10">
        <f>(W518-W$1883)^4</f>
        <v>1047318381.4876044</v>
      </c>
      <c r="AH518" s="10">
        <f>(X518-X$1883)^4</f>
        <v>704528483.92973781</v>
      </c>
      <c r="AI518" s="28">
        <f>(Y518-Y$1883)^4</f>
        <v>2001695653.9619975</v>
      </c>
      <c r="AK518" s="27">
        <f t="shared" si="77"/>
        <v>34.042553191489361</v>
      </c>
      <c r="AL518" s="10">
        <f t="shared" si="78"/>
        <v>217.02127659574469</v>
      </c>
      <c r="AM518" s="10">
        <f t="shared" si="79"/>
        <v>434.04255319148939</v>
      </c>
      <c r="AN518" s="28">
        <f t="shared" si="80"/>
        <v>314.89361702127661</v>
      </c>
      <c r="AP518" s="56">
        <f t="shared" si="81"/>
        <v>2</v>
      </c>
    </row>
    <row r="519" spans="1:42" ht="15" customHeight="1">
      <c r="A519" s="5" t="s">
        <v>23</v>
      </c>
      <c r="B519" s="5" t="s">
        <v>29</v>
      </c>
      <c r="C519" s="5" t="s">
        <v>29</v>
      </c>
      <c r="D519" s="6" t="s">
        <v>235</v>
      </c>
      <c r="E519" s="5" t="s">
        <v>1029</v>
      </c>
      <c r="F519" s="5" t="s">
        <v>1030</v>
      </c>
      <c r="G519" s="5">
        <v>2002</v>
      </c>
      <c r="H519" s="11">
        <v>48</v>
      </c>
      <c r="I519" s="11">
        <v>373</v>
      </c>
      <c r="J519" s="11">
        <v>644</v>
      </c>
      <c r="K519" s="11">
        <v>615</v>
      </c>
      <c r="O519" s="25" t="s">
        <v>23</v>
      </c>
      <c r="P519" s="5" t="s">
        <v>29</v>
      </c>
      <c r="Q519" s="5" t="s">
        <v>78</v>
      </c>
      <c r="R519" s="6" t="s">
        <v>44</v>
      </c>
      <c r="S519" s="5" t="s">
        <v>1086</v>
      </c>
      <c r="T519" s="5" t="s">
        <v>1087</v>
      </c>
      <c r="U519" s="5">
        <v>2002</v>
      </c>
      <c r="V519" s="11">
        <v>6</v>
      </c>
      <c r="W519" s="11">
        <v>79</v>
      </c>
      <c r="X519" s="11">
        <v>27</v>
      </c>
      <c r="Y519" s="26">
        <v>55</v>
      </c>
      <c r="Z519" s="10">
        <f t="shared" ref="Z519:Z582" si="86">IF(V519 &lt;&gt; "-", V519, 0) + IF(W519 &lt;&gt; "-", W519, 0) + IF(X519 &lt;&gt; "-", X519, 0) + IF(Y519 &lt;&gt; "-", Y519, 0)</f>
        <v>167</v>
      </c>
      <c r="AA519" s="27">
        <f t="shared" si="82"/>
        <v>-92579.75437308324</v>
      </c>
      <c r="AB519" s="10">
        <f t="shared" si="83"/>
        <v>-3504552.1460420121</v>
      </c>
      <c r="AC519" s="10">
        <f t="shared" si="84"/>
        <v>-13467697.148162553</v>
      </c>
      <c r="AD519" s="28">
        <f t="shared" si="85"/>
        <v>-12249561.157005593</v>
      </c>
      <c r="AF519" s="27">
        <f>IF(V519 &lt;&gt; "-", (V519-V$1883)^4, "-")</f>
        <v>4188141.6864615814</v>
      </c>
      <c r="AG519" s="10">
        <f>(W519-W$1883)^4</f>
        <v>532324802.87818438</v>
      </c>
      <c r="AH519" s="10">
        <f>(X519-X$1883)^4</f>
        <v>3204235706.121274</v>
      </c>
      <c r="AI519" s="28">
        <f>(Y519-Y$1883)^4</f>
        <v>2823757345.846621</v>
      </c>
      <c r="AK519" s="27">
        <f t="shared" ref="AK519:AK582" si="87">IF(V519 &lt;&gt; "-", (V519/$Z519)*1000, 0)</f>
        <v>35.928143712574851</v>
      </c>
      <c r="AL519" s="10">
        <f t="shared" ref="AL519:AL582" si="88">IF(W519 &lt;&gt; "-", (W519/$Z519)*1000, 0)</f>
        <v>473.05389221556885</v>
      </c>
      <c r="AM519" s="10">
        <f t="shared" ref="AM519:AM582" si="89">IF(X519 &lt;&gt; "-", (X519/$Z519)*1000, 0)</f>
        <v>161.67664670658684</v>
      </c>
      <c r="AN519" s="28">
        <f t="shared" ref="AN519:AN582" si="90">IF(Y519 &lt;&gt; "-", (Y519/$Z519)*1000, 0)</f>
        <v>329.34131736526945</v>
      </c>
      <c r="AP519" s="56">
        <f t="shared" ref="AP519:AP582" si="91">AM519/AL519</f>
        <v>0.34177215189873422</v>
      </c>
    </row>
    <row r="520" spans="1:42" ht="15" customHeight="1">
      <c r="A520" s="5" t="s">
        <v>23</v>
      </c>
      <c r="B520" s="5" t="s">
        <v>29</v>
      </c>
      <c r="C520" s="5" t="s">
        <v>29</v>
      </c>
      <c r="D520" s="6" t="s">
        <v>235</v>
      </c>
      <c r="E520" s="5" t="s">
        <v>1031</v>
      </c>
      <c r="F520" s="5" t="s">
        <v>1032</v>
      </c>
      <c r="G520" s="5">
        <v>2002</v>
      </c>
      <c r="H520" s="11">
        <v>14</v>
      </c>
      <c r="I520" s="11">
        <v>35</v>
      </c>
      <c r="J520" s="11">
        <v>78</v>
      </c>
      <c r="K520" s="11">
        <v>86</v>
      </c>
      <c r="O520" s="25" t="s">
        <v>23</v>
      </c>
      <c r="P520" s="5" t="s">
        <v>29</v>
      </c>
      <c r="Q520" s="5" t="s">
        <v>78</v>
      </c>
      <c r="R520" s="6" t="s">
        <v>44</v>
      </c>
      <c r="S520" s="5" t="s">
        <v>1088</v>
      </c>
      <c r="T520" s="5" t="s">
        <v>1089</v>
      </c>
      <c r="U520" s="5">
        <v>2002</v>
      </c>
      <c r="V520" s="11" t="s">
        <v>96</v>
      </c>
      <c r="W520" s="11">
        <v>26</v>
      </c>
      <c r="X520" s="11">
        <v>68</v>
      </c>
      <c r="Y520" s="26">
        <v>56</v>
      </c>
      <c r="Z520" s="10">
        <f t="shared" si="86"/>
        <v>150</v>
      </c>
      <c r="AA520" s="27" t="str">
        <f t="shared" si="82"/>
        <v>-</v>
      </c>
      <c r="AB520" s="10">
        <f t="shared" si="83"/>
        <v>-8601924.6186764762</v>
      </c>
      <c r="AC520" s="10">
        <f t="shared" si="84"/>
        <v>-7636072.9928039219</v>
      </c>
      <c r="AD520" s="28">
        <f t="shared" si="85"/>
        <v>-12090834.60057836</v>
      </c>
      <c r="AF520" s="27" t="str">
        <f>IF(V520 &lt;&gt; "-", (V520-V$1883)^4, "-")</f>
        <v>-</v>
      </c>
      <c r="AG520" s="10">
        <f>(W520-W$1883)^4</f>
        <v>1762493442.4950762</v>
      </c>
      <c r="AH520" s="10">
        <f>(X520-X$1883)^4</f>
        <v>1503696174.4904857</v>
      </c>
      <c r="AI520" s="28">
        <f>(Y520-Y$1883)^4</f>
        <v>2775077014.369576</v>
      </c>
      <c r="AK520" s="27">
        <f t="shared" si="87"/>
        <v>0</v>
      </c>
      <c r="AL520" s="10">
        <f t="shared" si="88"/>
        <v>173.33333333333334</v>
      </c>
      <c r="AM520" s="10">
        <f t="shared" si="89"/>
        <v>453.33333333333331</v>
      </c>
      <c r="AN520" s="28">
        <f t="shared" si="90"/>
        <v>373.33333333333337</v>
      </c>
      <c r="AP520" s="56">
        <f t="shared" si="91"/>
        <v>2.615384615384615</v>
      </c>
    </row>
    <row r="521" spans="1:42" ht="15" customHeight="1">
      <c r="A521" s="5" t="s">
        <v>23</v>
      </c>
      <c r="B521" s="5" t="s">
        <v>29</v>
      </c>
      <c r="C521" s="5" t="s">
        <v>29</v>
      </c>
      <c r="D521" s="6" t="s">
        <v>235</v>
      </c>
      <c r="E521" s="5" t="s">
        <v>1033</v>
      </c>
      <c r="F521" s="5" t="s">
        <v>1034</v>
      </c>
      <c r="G521" s="5">
        <v>2002</v>
      </c>
      <c r="H521" s="11">
        <v>37</v>
      </c>
      <c r="I521" s="11">
        <v>299</v>
      </c>
      <c r="J521" s="11">
        <v>355</v>
      </c>
      <c r="K521" s="11">
        <v>331</v>
      </c>
      <c r="O521" s="25" t="s">
        <v>23</v>
      </c>
      <c r="P521" s="5" t="s">
        <v>29</v>
      </c>
      <c r="Q521" s="5" t="s">
        <v>78</v>
      </c>
      <c r="R521" s="6" t="s">
        <v>44</v>
      </c>
      <c r="S521" s="5" t="s">
        <v>1090</v>
      </c>
      <c r="T521" s="5" t="s">
        <v>1091</v>
      </c>
      <c r="U521" s="5">
        <v>2002</v>
      </c>
      <c r="V521" s="11">
        <v>7</v>
      </c>
      <c r="W521" s="11">
        <v>31</v>
      </c>
      <c r="X521" s="11">
        <v>89</v>
      </c>
      <c r="Y521" s="26">
        <v>84</v>
      </c>
      <c r="Z521" s="10">
        <f t="shared" si="86"/>
        <v>211</v>
      </c>
      <c r="AA521" s="27">
        <f t="shared" si="82"/>
        <v>-86574.984053174077</v>
      </c>
      <c r="AB521" s="10">
        <f t="shared" si="83"/>
        <v>-7987435.8475585245</v>
      </c>
      <c r="AC521" s="10">
        <f t="shared" si="84"/>
        <v>-5444353.4155919496</v>
      </c>
      <c r="AD521" s="28">
        <f t="shared" si="85"/>
        <v>-8183675.4552545305</v>
      </c>
      <c r="AF521" s="27">
        <f>IF(V521 &lt;&gt; "-", (V521-V$1883)^4, "-")</f>
        <v>3829921.6860142983</v>
      </c>
      <c r="AG521" s="10">
        <f>(W521-W$1883)^4</f>
        <v>1596650436.6436939</v>
      </c>
      <c r="AH521" s="10">
        <f>(X521-X$1883)^4</f>
        <v>957771138.22907531</v>
      </c>
      <c r="AI521" s="28">
        <f>(Y521-Y$1883)^4</f>
        <v>1649166600.1338935</v>
      </c>
      <c r="AK521" s="27">
        <f t="shared" si="87"/>
        <v>33.175355450236971</v>
      </c>
      <c r="AL521" s="10">
        <f t="shared" si="88"/>
        <v>146.91943127962085</v>
      </c>
      <c r="AM521" s="10">
        <f t="shared" si="89"/>
        <v>421.80094786729859</v>
      </c>
      <c r="AN521" s="28">
        <f t="shared" si="90"/>
        <v>398.10426540284362</v>
      </c>
      <c r="AP521" s="56">
        <f t="shared" si="91"/>
        <v>2.870967741935484</v>
      </c>
    </row>
    <row r="522" spans="1:42" ht="15" customHeight="1">
      <c r="A522" s="5" t="s">
        <v>23</v>
      </c>
      <c r="B522" s="5" t="s">
        <v>29</v>
      </c>
      <c r="C522" s="5" t="s">
        <v>29</v>
      </c>
      <c r="D522" s="6" t="s">
        <v>235</v>
      </c>
      <c r="E522" s="5" t="s">
        <v>1035</v>
      </c>
      <c r="F522" s="5" t="s">
        <v>1036</v>
      </c>
      <c r="G522" s="5">
        <v>2002</v>
      </c>
      <c r="H522" s="11">
        <v>106</v>
      </c>
      <c r="I522" s="11">
        <v>476</v>
      </c>
      <c r="J522" s="11">
        <v>528</v>
      </c>
      <c r="K522" s="11">
        <v>392</v>
      </c>
      <c r="O522" s="25" t="s">
        <v>23</v>
      </c>
      <c r="P522" s="5" t="s">
        <v>29</v>
      </c>
      <c r="Q522" s="5" t="s">
        <v>78</v>
      </c>
      <c r="R522" s="6" t="s">
        <v>44</v>
      </c>
      <c r="S522" s="5" t="s">
        <v>1092</v>
      </c>
      <c r="T522" s="5" t="s">
        <v>1093</v>
      </c>
      <c r="U522" s="5">
        <v>2002</v>
      </c>
      <c r="V522" s="11">
        <v>9</v>
      </c>
      <c r="W522" s="11">
        <v>88</v>
      </c>
      <c r="X522" s="11">
        <v>165</v>
      </c>
      <c r="Y522" s="26">
        <v>131</v>
      </c>
      <c r="Z522" s="10">
        <f t="shared" si="86"/>
        <v>393</v>
      </c>
      <c r="AA522" s="27">
        <f t="shared" si="82"/>
        <v>-75355.731060442326</v>
      </c>
      <c r="AB522" s="10">
        <f t="shared" si="83"/>
        <v>-2917785.2323235972</v>
      </c>
      <c r="AC522" s="10">
        <f t="shared" si="84"/>
        <v>-997604.589680064</v>
      </c>
      <c r="AD522" s="28">
        <f t="shared" si="85"/>
        <v>-3689318.8259748346</v>
      </c>
      <c r="AF522" s="27">
        <f>IF(V522 &lt;&gt; "-", (V522-V$1883)^4, "-")</f>
        <v>3182890.6368016875</v>
      </c>
      <c r="AG522" s="10">
        <f>(W522-W$1883)^4</f>
        <v>416937632.33316594</v>
      </c>
      <c r="AH522" s="10">
        <f>(X522-X$1883)^4</f>
        <v>99680739.536187693</v>
      </c>
      <c r="AI522" s="28">
        <f>(Y522-Y$1883)^4</f>
        <v>570070083.81285644</v>
      </c>
      <c r="AK522" s="27">
        <f t="shared" si="87"/>
        <v>22.900763358778626</v>
      </c>
      <c r="AL522" s="10">
        <f t="shared" si="88"/>
        <v>223.91857506361325</v>
      </c>
      <c r="AM522" s="10">
        <f t="shared" si="89"/>
        <v>419.84732824427476</v>
      </c>
      <c r="AN522" s="28">
        <f t="shared" si="90"/>
        <v>333.33333333333331</v>
      </c>
      <c r="AP522" s="56">
        <f t="shared" si="91"/>
        <v>1.8749999999999996</v>
      </c>
    </row>
    <row r="523" spans="1:42" ht="15" customHeight="1">
      <c r="A523" s="5" t="s">
        <v>23</v>
      </c>
      <c r="B523" s="5" t="s">
        <v>29</v>
      </c>
      <c r="C523" s="5" t="s">
        <v>29</v>
      </c>
      <c r="D523" s="6" t="s">
        <v>235</v>
      </c>
      <c r="E523" s="5" t="s">
        <v>1037</v>
      </c>
      <c r="F523" s="5" t="s">
        <v>1038</v>
      </c>
      <c r="G523" s="5">
        <v>2002</v>
      </c>
      <c r="H523" s="11">
        <v>63</v>
      </c>
      <c r="I523" s="11">
        <v>339</v>
      </c>
      <c r="J523" s="11">
        <v>408</v>
      </c>
      <c r="K523" s="11">
        <v>457</v>
      </c>
      <c r="O523" s="25" t="s">
        <v>23</v>
      </c>
      <c r="P523" s="5" t="s">
        <v>29</v>
      </c>
      <c r="Q523" s="5" t="s">
        <v>78</v>
      </c>
      <c r="R523" s="6" t="s">
        <v>44</v>
      </c>
      <c r="S523" s="5" t="s">
        <v>1094</v>
      </c>
      <c r="T523" s="5" t="s">
        <v>1095</v>
      </c>
      <c r="U523" s="5">
        <v>2002</v>
      </c>
      <c r="V523" s="11">
        <v>216</v>
      </c>
      <c r="W523" s="11">
        <v>460</v>
      </c>
      <c r="X523" s="11">
        <v>445</v>
      </c>
      <c r="Y523" s="26">
        <v>407</v>
      </c>
      <c r="Z523" s="10">
        <f t="shared" si="86"/>
        <v>1528</v>
      </c>
      <c r="AA523" s="27">
        <f t="shared" si="82"/>
        <v>4472697.8743697423</v>
      </c>
      <c r="AB523" s="10">
        <f t="shared" si="83"/>
        <v>12025477.088822251</v>
      </c>
      <c r="AC523" s="10">
        <f t="shared" si="84"/>
        <v>5839770.7835386563</v>
      </c>
      <c r="AD523" s="28">
        <f t="shared" si="85"/>
        <v>1792769.3205579983</v>
      </c>
      <c r="AF523" s="27">
        <f>IF(V523 &lt;&gt; "-", (V523-V$1883)^4, "-")</f>
        <v>736929740.93711591</v>
      </c>
      <c r="AG523" s="10">
        <f>(W523-W$1883)^4</f>
        <v>2755093995.7815208</v>
      </c>
      <c r="AH523" s="10">
        <f>(X523-X$1883)^4</f>
        <v>1051625402.0904768</v>
      </c>
      <c r="AI523" s="28">
        <f>(Y523-Y$1883)^4</f>
        <v>217787298.96848771</v>
      </c>
      <c r="AK523" s="27">
        <f t="shared" si="87"/>
        <v>141.36125654450262</v>
      </c>
      <c r="AL523" s="10">
        <f t="shared" si="88"/>
        <v>301.04712041884818</v>
      </c>
      <c r="AM523" s="10">
        <f t="shared" si="89"/>
        <v>291.23036649214663</v>
      </c>
      <c r="AN523" s="28">
        <f t="shared" si="90"/>
        <v>266.36125654450262</v>
      </c>
      <c r="AP523" s="56">
        <f t="shared" si="91"/>
        <v>0.96739130434782616</v>
      </c>
    </row>
    <row r="524" spans="1:42" ht="15" customHeight="1">
      <c r="A524" s="5" t="s">
        <v>23</v>
      </c>
      <c r="B524" s="5" t="s">
        <v>29</v>
      </c>
      <c r="C524" s="5" t="s">
        <v>29</v>
      </c>
      <c r="D524" s="6" t="s">
        <v>235</v>
      </c>
      <c r="E524" s="5" t="s">
        <v>1039</v>
      </c>
      <c r="F524" s="5" t="s">
        <v>1040</v>
      </c>
      <c r="G524" s="5">
        <v>2002</v>
      </c>
      <c r="H524" s="11">
        <v>44</v>
      </c>
      <c r="I524" s="11">
        <v>243</v>
      </c>
      <c r="J524" s="11">
        <v>247</v>
      </c>
      <c r="K524" s="11">
        <v>314</v>
      </c>
      <c r="O524" s="25" t="s">
        <v>23</v>
      </c>
      <c r="P524" s="5" t="s">
        <v>29</v>
      </c>
      <c r="Q524" s="5" t="s">
        <v>78</v>
      </c>
      <c r="R524" s="6" t="s">
        <v>44</v>
      </c>
      <c r="S524" s="5" t="s">
        <v>1096</v>
      </c>
      <c r="T524" s="5" t="s">
        <v>1097</v>
      </c>
      <c r="U524" s="5">
        <v>2002</v>
      </c>
      <c r="V524" s="11">
        <v>7</v>
      </c>
      <c r="W524" s="11">
        <v>38</v>
      </c>
      <c r="X524" s="11">
        <v>83</v>
      </c>
      <c r="Y524" s="26">
        <v>85</v>
      </c>
      <c r="Z524" s="10">
        <f t="shared" si="86"/>
        <v>213</v>
      </c>
      <c r="AA524" s="27">
        <f t="shared" si="82"/>
        <v>-86574.984053174077</v>
      </c>
      <c r="AB524" s="10">
        <f t="shared" si="83"/>
        <v>-7177357.169448629</v>
      </c>
      <c r="AC524" s="10">
        <f t="shared" si="84"/>
        <v>-6020630.5850108797</v>
      </c>
      <c r="AD524" s="28">
        <f t="shared" si="85"/>
        <v>-8062449.2155872015</v>
      </c>
      <c r="AF524" s="27">
        <f>IF(V524 &lt;&gt; "-", (V524-V$1883)^4, "-")</f>
        <v>3829921.6860142983</v>
      </c>
      <c r="AG524" s="10">
        <f>(W524-W$1883)^4</f>
        <v>1384478061.5428886</v>
      </c>
      <c r="AH524" s="10">
        <f>(X524-X$1883)^4</f>
        <v>1095273652.7577968</v>
      </c>
      <c r="AI524" s="28">
        <f>(Y524-Y$1883)^4</f>
        <v>1616674752.8303335</v>
      </c>
      <c r="AK524" s="27">
        <f t="shared" si="87"/>
        <v>32.863849765258216</v>
      </c>
      <c r="AL524" s="10">
        <f t="shared" si="88"/>
        <v>178.40375586854461</v>
      </c>
      <c r="AM524" s="10">
        <f t="shared" si="89"/>
        <v>389.67136150234745</v>
      </c>
      <c r="AN524" s="28">
        <f t="shared" si="90"/>
        <v>399.06103286384973</v>
      </c>
      <c r="AP524" s="56">
        <f t="shared" si="91"/>
        <v>2.1842105263157894</v>
      </c>
    </row>
    <row r="525" spans="1:42" ht="15" customHeight="1">
      <c r="A525" s="5" t="s">
        <v>23</v>
      </c>
      <c r="B525" s="5" t="s">
        <v>29</v>
      </c>
      <c r="C525" s="5" t="s">
        <v>29</v>
      </c>
      <c r="D525" s="6" t="s">
        <v>235</v>
      </c>
      <c r="E525" s="5" t="s">
        <v>1041</v>
      </c>
      <c r="F525" s="5" t="s">
        <v>1042</v>
      </c>
      <c r="G525" s="5">
        <v>2002</v>
      </c>
      <c r="H525" s="11">
        <v>28</v>
      </c>
      <c r="I525" s="11">
        <v>108</v>
      </c>
      <c r="J525" s="11">
        <v>254</v>
      </c>
      <c r="K525" s="11">
        <v>221</v>
      </c>
      <c r="O525" s="25" t="s">
        <v>23</v>
      </c>
      <c r="P525" s="5" t="s">
        <v>29</v>
      </c>
      <c r="Q525" s="5" t="s">
        <v>78</v>
      </c>
      <c r="R525" s="6" t="s">
        <v>44</v>
      </c>
      <c r="S525" s="5" t="s">
        <v>1098</v>
      </c>
      <c r="T525" s="5" t="s">
        <v>1099</v>
      </c>
      <c r="U525" s="5">
        <v>2002</v>
      </c>
      <c r="V525" s="11">
        <v>9</v>
      </c>
      <c r="W525" s="11">
        <v>69</v>
      </c>
      <c r="X525" s="11">
        <v>116</v>
      </c>
      <c r="Y525" s="26">
        <v>95</v>
      </c>
      <c r="Z525" s="10">
        <f t="shared" si="86"/>
        <v>289</v>
      </c>
      <c r="AA525" s="27">
        <f t="shared" si="82"/>
        <v>-75355.731060442326</v>
      </c>
      <c r="AB525" s="10">
        <f t="shared" si="83"/>
        <v>-4243285.6725128181</v>
      </c>
      <c r="AC525" s="10">
        <f t="shared" si="84"/>
        <v>-3302629.5515017803</v>
      </c>
      <c r="AD525" s="28">
        <f t="shared" si="85"/>
        <v>-6915368.1093206406</v>
      </c>
      <c r="AF525" s="27">
        <f>IF(V525 &lt;&gt; "-", (V525-V$1883)^4, "-")</f>
        <v>3182890.6368016875</v>
      </c>
      <c r="AG525" s="10">
        <f>(W525-W$1883)^4</f>
        <v>686967768.76154101</v>
      </c>
      <c r="AH525" s="10">
        <f>(X525-X$1883)^4</f>
        <v>491827887.23544967</v>
      </c>
      <c r="AI525" s="28">
        <f>(Y525-Y$1883)^4</f>
        <v>1317509444.4558535</v>
      </c>
      <c r="AK525" s="27">
        <f t="shared" si="87"/>
        <v>31.141868512110726</v>
      </c>
      <c r="AL525" s="10">
        <f t="shared" si="88"/>
        <v>238.75432525951555</v>
      </c>
      <c r="AM525" s="10">
        <f t="shared" si="89"/>
        <v>401.38408304498267</v>
      </c>
      <c r="AN525" s="28">
        <f t="shared" si="90"/>
        <v>328.71972318339101</v>
      </c>
      <c r="AP525" s="56">
        <f t="shared" si="91"/>
        <v>1.681159420289855</v>
      </c>
    </row>
    <row r="526" spans="1:42" ht="15" customHeight="1">
      <c r="A526" s="5" t="s">
        <v>23</v>
      </c>
      <c r="B526" s="5" t="s">
        <v>29</v>
      </c>
      <c r="C526" s="5" t="s">
        <v>29</v>
      </c>
      <c r="D526" s="6" t="s">
        <v>235</v>
      </c>
      <c r="E526" s="5" t="s">
        <v>1043</v>
      </c>
      <c r="F526" s="5" t="s">
        <v>1044</v>
      </c>
      <c r="G526" s="5">
        <v>2002</v>
      </c>
      <c r="H526" s="11">
        <v>26</v>
      </c>
      <c r="I526" s="11">
        <v>120</v>
      </c>
      <c r="J526" s="11">
        <v>206</v>
      </c>
      <c r="K526" s="11">
        <v>236</v>
      </c>
      <c r="O526" s="25" t="s">
        <v>23</v>
      </c>
      <c r="P526" s="5" t="s">
        <v>29</v>
      </c>
      <c r="Q526" s="5" t="s">
        <v>78</v>
      </c>
      <c r="R526" s="6" t="s">
        <v>44</v>
      </c>
      <c r="S526" s="5" t="s">
        <v>1100</v>
      </c>
      <c r="T526" s="5" t="s">
        <v>1101</v>
      </c>
      <c r="U526" s="5">
        <v>2002</v>
      </c>
      <c r="V526" s="11">
        <v>49</v>
      </c>
      <c r="W526" s="11">
        <v>240</v>
      </c>
      <c r="X526" s="11">
        <v>113</v>
      </c>
      <c r="Y526" s="26">
        <v>168</v>
      </c>
      <c r="Z526" s="10">
        <f t="shared" si="86"/>
        <v>570</v>
      </c>
      <c r="AA526" s="27">
        <f t="shared" si="82"/>
        <v>-11.212390040665291</v>
      </c>
      <c r="AB526" s="10">
        <f t="shared" si="83"/>
        <v>754.75318303050062</v>
      </c>
      <c r="AC526" s="10">
        <f t="shared" si="84"/>
        <v>-3506272.1304778578</v>
      </c>
      <c r="AD526" s="28">
        <f t="shared" si="85"/>
        <v>-1623024.0206136936</v>
      </c>
      <c r="AF526" s="27">
        <f>IF(V526 &lt;&gt; "-", (V526-V$1883)^4, "-")</f>
        <v>25.095600719724708</v>
      </c>
      <c r="AG526" s="10">
        <f>(W526-W$1883)^4</f>
        <v>6871.8436698337255</v>
      </c>
      <c r="AH526" s="10">
        <f>(X526-X$1883)^4</f>
        <v>532673174.64251333</v>
      </c>
      <c r="AI526" s="28">
        <f>(Y526-Y$1883)^4</f>
        <v>190736260.24391937</v>
      </c>
      <c r="AK526" s="27">
        <f t="shared" si="87"/>
        <v>85.964912280701753</v>
      </c>
      <c r="AL526" s="10">
        <f t="shared" si="88"/>
        <v>421.05263157894734</v>
      </c>
      <c r="AM526" s="10">
        <f t="shared" si="89"/>
        <v>198.24561403508773</v>
      </c>
      <c r="AN526" s="28">
        <f t="shared" si="90"/>
        <v>294.73684210526312</v>
      </c>
      <c r="AP526" s="56">
        <f t="shared" si="91"/>
        <v>0.47083333333333338</v>
      </c>
    </row>
    <row r="527" spans="1:42" ht="15" customHeight="1">
      <c r="A527" s="5" t="s">
        <v>23</v>
      </c>
      <c r="B527" s="5" t="s">
        <v>29</v>
      </c>
      <c r="C527" s="5" t="s">
        <v>29</v>
      </c>
      <c r="D527" s="6" t="s">
        <v>235</v>
      </c>
      <c r="E527" s="5" t="s">
        <v>1045</v>
      </c>
      <c r="F527" s="5" t="s">
        <v>1046</v>
      </c>
      <c r="G527" s="5">
        <v>2002</v>
      </c>
      <c r="H527" s="11">
        <v>33</v>
      </c>
      <c r="I527" s="11">
        <v>180</v>
      </c>
      <c r="J527" s="11">
        <v>286</v>
      </c>
      <c r="K527" s="11">
        <v>344</v>
      </c>
      <c r="O527" s="25" t="s">
        <v>23</v>
      </c>
      <c r="P527" s="5" t="s">
        <v>29</v>
      </c>
      <c r="Q527" s="5" t="s">
        <v>78</v>
      </c>
      <c r="R527" s="6" t="s">
        <v>44</v>
      </c>
      <c r="S527" s="5" t="s">
        <v>1102</v>
      </c>
      <c r="T527" s="5" t="s">
        <v>1103</v>
      </c>
      <c r="U527" s="5">
        <v>2002</v>
      </c>
      <c r="V527" s="11">
        <v>18</v>
      </c>
      <c r="W527" s="11">
        <v>56</v>
      </c>
      <c r="X527" s="11">
        <v>71</v>
      </c>
      <c r="Y527" s="26">
        <v>79</v>
      </c>
      <c r="Z527" s="10">
        <f t="shared" si="86"/>
        <v>224</v>
      </c>
      <c r="AA527" s="27">
        <f t="shared" si="82"/>
        <v>-36720.838770077491</v>
      </c>
      <c r="AB527" s="10">
        <f t="shared" si="83"/>
        <v>-5349756.2906762566</v>
      </c>
      <c r="AC527" s="10">
        <f t="shared" si="84"/>
        <v>-7292365.1416172329</v>
      </c>
      <c r="AD527" s="28">
        <f t="shared" si="85"/>
        <v>-8808063.3691566344</v>
      </c>
      <c r="AF527" s="27">
        <f>IF(V527 &lt;&gt; "-", (V527-V$1883)^4, "-")</f>
        <v>1220534.679266341</v>
      </c>
      <c r="AG527" s="10">
        <f>(W527-W$1883)^4</f>
        <v>935646931.10289216</v>
      </c>
      <c r="AH527" s="10">
        <f>(X527-X$1883)^4</f>
        <v>1414136098.3687732</v>
      </c>
      <c r="AI527" s="28">
        <f>(Y527-Y$1883)^4</f>
        <v>1819032983.6125453</v>
      </c>
      <c r="AK527" s="27">
        <f t="shared" si="87"/>
        <v>80.357142857142861</v>
      </c>
      <c r="AL527" s="10">
        <f t="shared" si="88"/>
        <v>250</v>
      </c>
      <c r="AM527" s="10">
        <f t="shared" si="89"/>
        <v>316.96428571428572</v>
      </c>
      <c r="AN527" s="28">
        <f t="shared" si="90"/>
        <v>352.67857142857144</v>
      </c>
      <c r="AP527" s="56">
        <f t="shared" si="91"/>
        <v>1.2678571428571428</v>
      </c>
    </row>
    <row r="528" spans="1:42" ht="15" customHeight="1">
      <c r="A528" s="5" t="s">
        <v>23</v>
      </c>
      <c r="B528" s="5" t="s">
        <v>29</v>
      </c>
      <c r="C528" s="5" t="s">
        <v>29</v>
      </c>
      <c r="D528" s="6" t="s">
        <v>235</v>
      </c>
      <c r="E528" s="5" t="s">
        <v>1047</v>
      </c>
      <c r="F528" s="5" t="s">
        <v>131</v>
      </c>
      <c r="G528" s="5">
        <v>2002</v>
      </c>
      <c r="H528" s="11">
        <v>26</v>
      </c>
      <c r="I528" s="11">
        <v>126</v>
      </c>
      <c r="J528" s="11">
        <v>210</v>
      </c>
      <c r="K528" s="11">
        <v>156</v>
      </c>
      <c r="O528" s="25" t="s">
        <v>23</v>
      </c>
      <c r="P528" s="5" t="s">
        <v>29</v>
      </c>
      <c r="Q528" s="5" t="s">
        <v>78</v>
      </c>
      <c r="R528" s="6" t="s">
        <v>44</v>
      </c>
      <c r="S528" s="5" t="s">
        <v>1104</v>
      </c>
      <c r="T528" s="5" t="s">
        <v>1105</v>
      </c>
      <c r="U528" s="5">
        <v>2002</v>
      </c>
      <c r="V528" s="11">
        <v>12</v>
      </c>
      <c r="W528" s="11">
        <v>29</v>
      </c>
      <c r="X528" s="11">
        <v>65</v>
      </c>
      <c r="Y528" s="26">
        <v>75</v>
      </c>
      <c r="Z528" s="10">
        <f t="shared" si="86"/>
        <v>181</v>
      </c>
      <c r="AA528" s="27">
        <f t="shared" si="82"/>
        <v>-60412.570689061082</v>
      </c>
      <c r="AB528" s="10">
        <f t="shared" si="83"/>
        <v>-8229591.2416160451</v>
      </c>
      <c r="AC528" s="10">
        <f t="shared" si="84"/>
        <v>-7990414.5288046524</v>
      </c>
      <c r="AD528" s="28">
        <f t="shared" si="85"/>
        <v>-9329841.7589568812</v>
      </c>
      <c r="AF528" s="27">
        <f>IF(V528 &lt;&gt; "-", (V528-V$1883)^4, "-")</f>
        <v>2370480.6892459271</v>
      </c>
      <c r="AG528" s="10">
        <f>(W528-W$1883)^4</f>
        <v>1661515330.6764901</v>
      </c>
      <c r="AH528" s="10">
        <f>(X528-X$1883)^4</f>
        <v>1597444384.9353232</v>
      </c>
      <c r="AI528" s="28">
        <f>(Y528-Y$1883)^4</f>
        <v>1964109534.1975381</v>
      </c>
      <c r="AK528" s="27">
        <f t="shared" si="87"/>
        <v>66.298342541436455</v>
      </c>
      <c r="AL528" s="10">
        <f t="shared" si="88"/>
        <v>160.22099447513813</v>
      </c>
      <c r="AM528" s="10">
        <f t="shared" si="89"/>
        <v>359.11602209944755</v>
      </c>
      <c r="AN528" s="28">
        <f t="shared" si="90"/>
        <v>414.36464088397787</v>
      </c>
      <c r="AP528" s="56">
        <f t="shared" si="91"/>
        <v>2.2413793103448278</v>
      </c>
    </row>
    <row r="529" spans="1:42" ht="15" customHeight="1">
      <c r="A529" s="5" t="s">
        <v>23</v>
      </c>
      <c r="B529" s="5" t="s">
        <v>29</v>
      </c>
      <c r="C529" s="5" t="s">
        <v>29</v>
      </c>
      <c r="D529" s="6" t="s">
        <v>235</v>
      </c>
      <c r="E529" s="5" t="s">
        <v>1048</v>
      </c>
      <c r="F529" s="5" t="s">
        <v>1049</v>
      </c>
      <c r="G529" s="5">
        <v>2002</v>
      </c>
      <c r="H529" s="11">
        <v>218</v>
      </c>
      <c r="I529" s="11">
        <v>873</v>
      </c>
      <c r="J529" s="11">
        <v>741</v>
      </c>
      <c r="K529" s="11">
        <v>714</v>
      </c>
      <c r="O529" s="25" t="s">
        <v>23</v>
      </c>
      <c r="P529" s="5" t="s">
        <v>29</v>
      </c>
      <c r="Q529" s="5" t="s">
        <v>78</v>
      </c>
      <c r="R529" s="6" t="s">
        <v>44</v>
      </c>
      <c r="S529" s="5" t="s">
        <v>1106</v>
      </c>
      <c r="T529" s="5" t="s">
        <v>1107</v>
      </c>
      <c r="U529" s="5">
        <v>2002</v>
      </c>
      <c r="V529" s="11">
        <v>7</v>
      </c>
      <c r="W529" s="11">
        <v>17</v>
      </c>
      <c r="X529" s="11">
        <v>33</v>
      </c>
      <c r="Y529" s="26">
        <v>38</v>
      </c>
      <c r="Z529" s="10">
        <f t="shared" si="86"/>
        <v>95</v>
      </c>
      <c r="AA529" s="27">
        <f t="shared" si="82"/>
        <v>-86574.984053174077</v>
      </c>
      <c r="AB529" s="10">
        <f t="shared" si="83"/>
        <v>-9785958.8088716529</v>
      </c>
      <c r="AC529" s="10">
        <f t="shared" si="84"/>
        <v>-12474269.079019431</v>
      </c>
      <c r="AD529" s="28">
        <f t="shared" si="85"/>
        <v>-15164425.115036301</v>
      </c>
      <c r="AF529" s="27">
        <f>IF(V529 &lt;&gt; "-", (V529-V$1883)^4, "-")</f>
        <v>3829921.6860142983</v>
      </c>
      <c r="AG529" s="10">
        <f>(W529-W$1883)^4</f>
        <v>2093170045.9253798</v>
      </c>
      <c r="AH529" s="10">
        <f>(X529-X$1883)^4</f>
        <v>2893033596.8736019</v>
      </c>
      <c r="AI529" s="28">
        <f>(Y529-Y$1883)^4</f>
        <v>3753484277.7944198</v>
      </c>
      <c r="AK529" s="27">
        <f t="shared" si="87"/>
        <v>73.68421052631578</v>
      </c>
      <c r="AL529" s="10">
        <f t="shared" si="88"/>
        <v>178.94736842105263</v>
      </c>
      <c r="AM529" s="10">
        <f t="shared" si="89"/>
        <v>347.36842105263162</v>
      </c>
      <c r="AN529" s="28">
        <f t="shared" si="90"/>
        <v>400</v>
      </c>
      <c r="AP529" s="56">
        <f t="shared" si="91"/>
        <v>1.9411764705882355</v>
      </c>
    </row>
    <row r="530" spans="1:42" ht="15" customHeight="1">
      <c r="A530" s="5" t="s">
        <v>23</v>
      </c>
      <c r="B530" s="5" t="s">
        <v>29</v>
      </c>
      <c r="C530" s="5" t="s">
        <v>29</v>
      </c>
      <c r="D530" s="6" t="s">
        <v>235</v>
      </c>
      <c r="E530" s="5" t="s">
        <v>1050</v>
      </c>
      <c r="F530" s="5" t="s">
        <v>1051</v>
      </c>
      <c r="G530" s="5">
        <v>2002</v>
      </c>
      <c r="H530" s="11">
        <v>130</v>
      </c>
      <c r="I530" s="11">
        <v>550</v>
      </c>
      <c r="J530" s="11">
        <v>800</v>
      </c>
      <c r="K530" s="11">
        <v>634</v>
      </c>
      <c r="O530" s="25" t="s">
        <v>23</v>
      </c>
      <c r="P530" s="5" t="s">
        <v>29</v>
      </c>
      <c r="Q530" s="5" t="s">
        <v>78</v>
      </c>
      <c r="R530" s="6" t="s">
        <v>44</v>
      </c>
      <c r="S530" s="5" t="s">
        <v>1108</v>
      </c>
      <c r="T530" s="5" t="s">
        <v>1109</v>
      </c>
      <c r="U530" s="5">
        <v>2002</v>
      </c>
      <c r="V530" s="11">
        <v>8</v>
      </c>
      <c r="W530" s="11">
        <v>47</v>
      </c>
      <c r="X530" s="11">
        <v>67</v>
      </c>
      <c r="Y530" s="26">
        <v>81</v>
      </c>
      <c r="Z530" s="10">
        <f t="shared" si="86"/>
        <v>203</v>
      </c>
      <c r="AA530" s="27">
        <f t="shared" si="82"/>
        <v>-80835.642948960449</v>
      </c>
      <c r="AB530" s="10">
        <f t="shared" si="83"/>
        <v>-6218870.1858020322</v>
      </c>
      <c r="AC530" s="10">
        <f t="shared" si="84"/>
        <v>-7752997.3176026056</v>
      </c>
      <c r="AD530" s="28">
        <f t="shared" si="85"/>
        <v>-8554632.8604827002</v>
      </c>
      <c r="AF530" s="27">
        <f>IF(V530 &lt;&gt; "-", (V530-V$1883)^4, "-")</f>
        <v>3495187.9084152617</v>
      </c>
      <c r="AG530" s="10">
        <f>(W530-W$1883)^4</f>
        <v>1143620649.4139388</v>
      </c>
      <c r="AH530" s="10">
        <f>(X530-X$1883)^4</f>
        <v>1534473920.2711205</v>
      </c>
      <c r="AI530" s="28">
        <f>(Y530-Y$1883)^4</f>
        <v>1749585486.9989774</v>
      </c>
      <c r="AK530" s="27">
        <f t="shared" si="87"/>
        <v>39.408866995073893</v>
      </c>
      <c r="AL530" s="10">
        <f t="shared" si="88"/>
        <v>231.5270935960591</v>
      </c>
      <c r="AM530" s="10">
        <f t="shared" si="89"/>
        <v>330.04926108374383</v>
      </c>
      <c r="AN530" s="28">
        <f t="shared" si="90"/>
        <v>399.01477832512319</v>
      </c>
      <c r="AP530" s="56">
        <f t="shared" si="91"/>
        <v>1.425531914893617</v>
      </c>
    </row>
    <row r="531" spans="1:42" ht="15" customHeight="1">
      <c r="A531" s="5" t="s">
        <v>23</v>
      </c>
      <c r="B531" s="5" t="s">
        <v>29</v>
      </c>
      <c r="C531" s="5" t="s">
        <v>29</v>
      </c>
      <c r="D531" s="6" t="s">
        <v>235</v>
      </c>
      <c r="E531" s="5" t="s">
        <v>1052</v>
      </c>
      <c r="F531" s="5" t="s">
        <v>1053</v>
      </c>
      <c r="G531" s="5">
        <v>2002</v>
      </c>
      <c r="H531" s="11">
        <v>56</v>
      </c>
      <c r="I531" s="11">
        <v>380</v>
      </c>
      <c r="J531" s="11">
        <v>608</v>
      </c>
      <c r="K531" s="11">
        <v>724</v>
      </c>
      <c r="O531" s="25" t="s">
        <v>23</v>
      </c>
      <c r="P531" s="5" t="s">
        <v>29</v>
      </c>
      <c r="Q531" s="5" t="s">
        <v>78</v>
      </c>
      <c r="R531" s="6" t="s">
        <v>44</v>
      </c>
      <c r="S531" s="5" t="s">
        <v>1110</v>
      </c>
      <c r="T531" s="5" t="s">
        <v>1111</v>
      </c>
      <c r="U531" s="5">
        <v>2002</v>
      </c>
      <c r="V531" s="11">
        <v>12</v>
      </c>
      <c r="W531" s="11">
        <v>41</v>
      </c>
      <c r="X531" s="11">
        <v>115</v>
      </c>
      <c r="Y531" s="26">
        <v>93</v>
      </c>
      <c r="Z531" s="10">
        <f t="shared" si="86"/>
        <v>261</v>
      </c>
      <c r="AA531" s="27">
        <f t="shared" si="82"/>
        <v>-60412.570689061082</v>
      </c>
      <c r="AB531" s="10">
        <f t="shared" si="83"/>
        <v>-6847661.165064116</v>
      </c>
      <c r="AC531" s="10">
        <f t="shared" si="84"/>
        <v>-3369608.8906255793</v>
      </c>
      <c r="AD531" s="28">
        <f t="shared" si="85"/>
        <v>-7135447.4156057034</v>
      </c>
      <c r="AF531" s="27">
        <f>IF(V531 &lt;&gt; "-", (V531-V$1883)^4, "-")</f>
        <v>2370480.6892459271</v>
      </c>
      <c r="AG531" s="10">
        <f>(W531-W$1883)^4</f>
        <v>1300338286.8789809</v>
      </c>
      <c r="AH531" s="10">
        <f>(X531-X$1883)^4</f>
        <v>505172065.27952605</v>
      </c>
      <c r="AI531" s="28">
        <f>(Y531-Y$1883)^4</f>
        <v>1373709642.2505696</v>
      </c>
      <c r="AK531" s="27">
        <f t="shared" si="87"/>
        <v>45.977011494252871</v>
      </c>
      <c r="AL531" s="10">
        <f t="shared" si="88"/>
        <v>157.08812260536399</v>
      </c>
      <c r="AM531" s="10">
        <f t="shared" si="89"/>
        <v>440.61302681992339</v>
      </c>
      <c r="AN531" s="28">
        <f t="shared" si="90"/>
        <v>356.32183908045977</v>
      </c>
      <c r="AP531" s="56">
        <f t="shared" si="91"/>
        <v>2.8048780487804876</v>
      </c>
    </row>
    <row r="532" spans="1:42" ht="15" customHeight="1">
      <c r="A532" s="5" t="s">
        <v>23</v>
      </c>
      <c r="B532" s="5" t="s">
        <v>29</v>
      </c>
      <c r="C532" s="5" t="s">
        <v>29</v>
      </c>
      <c r="D532" s="6" t="s">
        <v>235</v>
      </c>
      <c r="E532" s="5" t="s">
        <v>1054</v>
      </c>
      <c r="F532" s="5" t="s">
        <v>1055</v>
      </c>
      <c r="G532" s="5">
        <v>2002</v>
      </c>
      <c r="H532" s="11">
        <v>2</v>
      </c>
      <c r="I532" s="11">
        <v>15</v>
      </c>
      <c r="J532" s="11">
        <v>37</v>
      </c>
      <c r="K532" s="11">
        <v>41</v>
      </c>
      <c r="O532" s="25" t="s">
        <v>23</v>
      </c>
      <c r="P532" s="5" t="s">
        <v>29</v>
      </c>
      <c r="Q532" s="5" t="s">
        <v>78</v>
      </c>
      <c r="R532" s="6" t="s">
        <v>44</v>
      </c>
      <c r="S532" s="5" t="s">
        <v>1112</v>
      </c>
      <c r="T532" s="5" t="s">
        <v>1113</v>
      </c>
      <c r="U532" s="5">
        <v>2002</v>
      </c>
      <c r="V532" s="11">
        <v>11</v>
      </c>
      <c r="W532" s="11">
        <v>68</v>
      </c>
      <c r="X532" s="11">
        <v>107</v>
      </c>
      <c r="Y532" s="26">
        <v>110</v>
      </c>
      <c r="Z532" s="10">
        <f t="shared" si="86"/>
        <v>296</v>
      </c>
      <c r="AA532" s="27">
        <f t="shared" si="82"/>
        <v>-65150.194930492646</v>
      </c>
      <c r="AB532" s="10">
        <f t="shared" si="83"/>
        <v>-4322402.5682076085</v>
      </c>
      <c r="AC532" s="10">
        <f t="shared" si="84"/>
        <v>-3938330.3428721353</v>
      </c>
      <c r="AD532" s="28">
        <f t="shared" si="85"/>
        <v>-5407205.3944891449</v>
      </c>
      <c r="AF532" s="27">
        <f>IF(V532 &lt;&gt; "-", (V532-V$1883)^4, "-")</f>
        <v>2621526.7440798022</v>
      </c>
      <c r="AG532" s="10">
        <f>(W532-W$1883)^4</f>
        <v>704098820.45249414</v>
      </c>
      <c r="AH532" s="10">
        <f>(X532-X$1883)^4</f>
        <v>621941478.84420097</v>
      </c>
      <c r="AI532" s="28">
        <f>(Y532-Y$1883)^4</f>
        <v>949067618.00897026</v>
      </c>
      <c r="AK532" s="27">
        <f t="shared" si="87"/>
        <v>37.162162162162161</v>
      </c>
      <c r="AL532" s="10">
        <f t="shared" si="88"/>
        <v>229.72972972972974</v>
      </c>
      <c r="AM532" s="10">
        <f t="shared" si="89"/>
        <v>361.48648648648651</v>
      </c>
      <c r="AN532" s="28">
        <f t="shared" si="90"/>
        <v>371.62162162162161</v>
      </c>
      <c r="AP532" s="56">
        <f t="shared" si="91"/>
        <v>1.5735294117647058</v>
      </c>
    </row>
    <row r="533" spans="1:42" ht="15" customHeight="1">
      <c r="A533" s="5" t="s">
        <v>23</v>
      </c>
      <c r="B533" s="5" t="s">
        <v>29</v>
      </c>
      <c r="C533" s="5" t="s">
        <v>89</v>
      </c>
      <c r="D533" s="6" t="s">
        <v>44</v>
      </c>
      <c r="E533" s="6" t="s">
        <v>26</v>
      </c>
      <c r="F533" s="5" t="s">
        <v>1114</v>
      </c>
      <c r="G533" s="5">
        <v>2002</v>
      </c>
      <c r="H533" s="11">
        <v>583</v>
      </c>
      <c r="I533" s="11">
        <v>2512</v>
      </c>
      <c r="J533" s="11">
        <v>4115</v>
      </c>
      <c r="K533" s="11">
        <v>4243</v>
      </c>
      <c r="O533" s="25" t="s">
        <v>23</v>
      </c>
      <c r="P533" s="5" t="s">
        <v>29</v>
      </c>
      <c r="Q533" s="5" t="s">
        <v>78</v>
      </c>
      <c r="R533" s="6" t="s">
        <v>44</v>
      </c>
      <c r="S533" s="5" t="s">
        <v>1115</v>
      </c>
      <c r="T533" s="5" t="s">
        <v>1116</v>
      </c>
      <c r="U533" s="5">
        <v>2002</v>
      </c>
      <c r="V533" s="11">
        <v>14</v>
      </c>
      <c r="W533" s="11">
        <v>60</v>
      </c>
      <c r="X533" s="11">
        <v>78</v>
      </c>
      <c r="Y533" s="26">
        <v>67</v>
      </c>
      <c r="Z533" s="10">
        <f t="shared" si="86"/>
        <v>219</v>
      </c>
      <c r="AA533" s="27">
        <f t="shared" si="82"/>
        <v>-51637.609853284492</v>
      </c>
      <c r="AB533" s="10">
        <f t="shared" si="83"/>
        <v>-4991027.1064418536</v>
      </c>
      <c r="AC533" s="10">
        <f t="shared" si="84"/>
        <v>-6530823.3742362252</v>
      </c>
      <c r="AD533" s="28">
        <f t="shared" si="85"/>
        <v>-10434412.028366869</v>
      </c>
      <c r="AF533" s="27">
        <f>IF(V533 &lt;&gt; "-", (V533-V$1883)^4, "-")</f>
        <v>1922891.7783183996</v>
      </c>
      <c r="AG533" s="10">
        <f>(W533-W$1883)^4</f>
        <v>852942794.51716256</v>
      </c>
      <c r="AH533" s="10">
        <f>(X533-X$1883)^4</f>
        <v>1220742087.3279805</v>
      </c>
      <c r="AI533" s="28">
        <f>(Y533-Y$1883)^4</f>
        <v>2280117927.2753954</v>
      </c>
      <c r="AK533" s="27">
        <f t="shared" si="87"/>
        <v>63.926940639269404</v>
      </c>
      <c r="AL533" s="10">
        <f t="shared" si="88"/>
        <v>273.97260273972603</v>
      </c>
      <c r="AM533" s="10">
        <f t="shared" si="89"/>
        <v>356.16438356164383</v>
      </c>
      <c r="AN533" s="28">
        <f t="shared" si="90"/>
        <v>305.93607305936069</v>
      </c>
      <c r="AP533" s="56">
        <f t="shared" si="91"/>
        <v>1.3</v>
      </c>
    </row>
    <row r="534" spans="1:42" ht="15" customHeight="1">
      <c r="A534" s="5" t="s">
        <v>23</v>
      </c>
      <c r="B534" s="5" t="s">
        <v>29</v>
      </c>
      <c r="C534" s="5" t="s">
        <v>89</v>
      </c>
      <c r="D534" s="6" t="s">
        <v>44</v>
      </c>
      <c r="E534" s="5" t="s">
        <v>1056</v>
      </c>
      <c r="F534" s="5" t="s">
        <v>1057</v>
      </c>
      <c r="G534" s="5">
        <v>2002</v>
      </c>
      <c r="H534" s="11">
        <v>40</v>
      </c>
      <c r="I534" s="11">
        <v>63</v>
      </c>
      <c r="J534" s="11">
        <v>82</v>
      </c>
      <c r="K534" s="11">
        <v>61</v>
      </c>
      <c r="O534" s="25" t="s">
        <v>23</v>
      </c>
      <c r="P534" s="5" t="s">
        <v>29</v>
      </c>
      <c r="Q534" s="5" t="s">
        <v>78</v>
      </c>
      <c r="R534" s="6" t="s">
        <v>44</v>
      </c>
      <c r="S534" s="5" t="s">
        <v>1117</v>
      </c>
      <c r="T534" s="5" t="s">
        <v>1118</v>
      </c>
      <c r="U534" s="5">
        <v>2002</v>
      </c>
      <c r="V534" s="11">
        <v>4</v>
      </c>
      <c r="W534" s="11">
        <v>26</v>
      </c>
      <c r="X534" s="11">
        <v>56</v>
      </c>
      <c r="Y534" s="26">
        <v>60</v>
      </c>
      <c r="Z534" s="10">
        <f t="shared" si="86"/>
        <v>146</v>
      </c>
      <c r="AA534" s="27">
        <f t="shared" si="82"/>
        <v>-105409.58265998808</v>
      </c>
      <c r="AB534" s="10">
        <f t="shared" si="83"/>
        <v>-8601924.6186764762</v>
      </c>
      <c r="AC534" s="10">
        <f t="shared" si="84"/>
        <v>-9118861.245691089</v>
      </c>
      <c r="AD534" s="28">
        <f t="shared" si="85"/>
        <v>-11469639.518579744</v>
      </c>
      <c r="AF534" s="27">
        <f>IF(V534 &lt;&gt; "-", (V534-V$1883)^4, "-")</f>
        <v>4979359.2233520132</v>
      </c>
      <c r="AG534" s="10">
        <f>(W534-W$1883)^4</f>
        <v>1762493442.4950762</v>
      </c>
      <c r="AH534" s="10">
        <f>(X534-X$1883)^4</f>
        <v>1905113304.3862672</v>
      </c>
      <c r="AI534" s="28">
        <f>(Y534-Y$1883)^4</f>
        <v>2586622343.8562264</v>
      </c>
      <c r="AK534" s="27">
        <f t="shared" si="87"/>
        <v>27.397260273972602</v>
      </c>
      <c r="AL534" s="10">
        <f t="shared" si="88"/>
        <v>178.08219178082192</v>
      </c>
      <c r="AM534" s="10">
        <f t="shared" si="89"/>
        <v>383.56164383561639</v>
      </c>
      <c r="AN534" s="28">
        <f t="shared" si="90"/>
        <v>410.95890410958901</v>
      </c>
      <c r="AP534" s="56">
        <f t="shared" si="91"/>
        <v>2.1538461538461537</v>
      </c>
    </row>
    <row r="535" spans="1:42" ht="15" customHeight="1">
      <c r="A535" s="5" t="s">
        <v>23</v>
      </c>
      <c r="B535" s="5" t="s">
        <v>29</v>
      </c>
      <c r="C535" s="5" t="s">
        <v>89</v>
      </c>
      <c r="D535" s="6" t="s">
        <v>44</v>
      </c>
      <c r="E535" s="5" t="s">
        <v>1058</v>
      </c>
      <c r="F535" s="5" t="s">
        <v>1059</v>
      </c>
      <c r="G535" s="5">
        <v>2002</v>
      </c>
      <c r="H535" s="11">
        <v>51</v>
      </c>
      <c r="I535" s="11">
        <v>170</v>
      </c>
      <c r="J535" s="11">
        <v>252</v>
      </c>
      <c r="K535" s="11">
        <v>225</v>
      </c>
      <c r="O535" s="25" t="s">
        <v>23</v>
      </c>
      <c r="P535" s="5" t="s">
        <v>29</v>
      </c>
      <c r="Q535" s="5" t="s">
        <v>78</v>
      </c>
      <c r="R535" s="6" t="s">
        <v>44</v>
      </c>
      <c r="S535" s="5" t="s">
        <v>1119</v>
      </c>
      <c r="T535" s="5" t="s">
        <v>1120</v>
      </c>
      <c r="U535" s="5">
        <v>2002</v>
      </c>
      <c r="V535" s="11">
        <v>15</v>
      </c>
      <c r="W535" s="11">
        <v>59</v>
      </c>
      <c r="X535" s="11">
        <v>58</v>
      </c>
      <c r="Y535" s="26">
        <v>43</v>
      </c>
      <c r="Z535" s="10">
        <f t="shared" si="86"/>
        <v>175</v>
      </c>
      <c r="AA535" s="27">
        <f t="shared" si="82"/>
        <v>-47588.273258939465</v>
      </c>
      <c r="AB535" s="10">
        <f t="shared" si="83"/>
        <v>-5079156.3453056253</v>
      </c>
      <c r="AC535" s="10">
        <f t="shared" si="84"/>
        <v>-8859474.6648609601</v>
      </c>
      <c r="AD535" s="28">
        <f t="shared" si="85"/>
        <v>-14263878.755072806</v>
      </c>
      <c r="AF535" s="27">
        <f>IF(V535 &lt;&gt; "-", (V535-V$1883)^4, "-")</f>
        <v>1724513.4884991832</v>
      </c>
      <c r="AG535" s="10">
        <f>(W535-W$1883)^4</f>
        <v>873082818.63016999</v>
      </c>
      <c r="AH535" s="10">
        <f>(X535-X$1883)^4</f>
        <v>1833203287.4654856</v>
      </c>
      <c r="AI535" s="28">
        <f>(Y535-Y$1883)^4</f>
        <v>3459262493.8587885</v>
      </c>
      <c r="AK535" s="27">
        <f t="shared" si="87"/>
        <v>85.714285714285708</v>
      </c>
      <c r="AL535" s="10">
        <f t="shared" si="88"/>
        <v>337.14285714285711</v>
      </c>
      <c r="AM535" s="10">
        <f t="shared" si="89"/>
        <v>331.42857142857139</v>
      </c>
      <c r="AN535" s="28">
        <f t="shared" si="90"/>
        <v>245.71428571428572</v>
      </c>
      <c r="AP535" s="56">
        <f t="shared" si="91"/>
        <v>0.98305084745762705</v>
      </c>
    </row>
    <row r="536" spans="1:42" ht="15" customHeight="1">
      <c r="A536" s="5" t="s">
        <v>23</v>
      </c>
      <c r="B536" s="5" t="s">
        <v>29</v>
      </c>
      <c r="C536" s="5" t="s">
        <v>89</v>
      </c>
      <c r="D536" s="6" t="s">
        <v>44</v>
      </c>
      <c r="E536" s="5" t="s">
        <v>1060</v>
      </c>
      <c r="F536" s="5" t="s">
        <v>1061</v>
      </c>
      <c r="G536" s="5">
        <v>2002</v>
      </c>
      <c r="H536" s="11">
        <v>13</v>
      </c>
      <c r="I536" s="11">
        <v>54</v>
      </c>
      <c r="J536" s="11">
        <v>123</v>
      </c>
      <c r="K536" s="11">
        <v>138</v>
      </c>
      <c r="O536" s="25" t="s">
        <v>23</v>
      </c>
      <c r="P536" s="5" t="s">
        <v>29</v>
      </c>
      <c r="Q536" s="5" t="s">
        <v>82</v>
      </c>
      <c r="R536" s="6" t="s">
        <v>44</v>
      </c>
      <c r="S536" s="5" t="s">
        <v>1121</v>
      </c>
      <c r="T536" s="5" t="s">
        <v>1122</v>
      </c>
      <c r="U536" s="5">
        <v>2002</v>
      </c>
      <c r="V536" s="11">
        <v>19</v>
      </c>
      <c r="W536" s="11">
        <v>50</v>
      </c>
      <c r="X536" s="11">
        <v>72</v>
      </c>
      <c r="Y536" s="26">
        <v>80</v>
      </c>
      <c r="Z536" s="10">
        <f t="shared" si="86"/>
        <v>221</v>
      </c>
      <c r="AA536" s="27">
        <f t="shared" si="82"/>
        <v>-33505.219038514537</v>
      </c>
      <c r="AB536" s="10">
        <f t="shared" si="83"/>
        <v>-5919451.2109244606</v>
      </c>
      <c r="AC536" s="10">
        <f t="shared" si="84"/>
        <v>-7180130.8989581224</v>
      </c>
      <c r="AD536" s="28">
        <f t="shared" si="85"/>
        <v>-8680731.5576341525</v>
      </c>
      <c r="AF536" s="27">
        <f>IF(V536 &lt;&gt; "-", (V536-V$1883)^4, "-")</f>
        <v>1080148.040054389</v>
      </c>
      <c r="AG536" s="10">
        <f>(W536-W$1883)^4</f>
        <v>1070800570.3767489</v>
      </c>
      <c r="AH536" s="10">
        <f>(X536-X$1883)^4</f>
        <v>1385191493.1278005</v>
      </c>
      <c r="AI536" s="28">
        <f>(Y536-Y$1883)^4</f>
        <v>1784055805.7970877</v>
      </c>
      <c r="AK536" s="27">
        <f t="shared" si="87"/>
        <v>85.972850678733025</v>
      </c>
      <c r="AL536" s="10">
        <f t="shared" si="88"/>
        <v>226.24434389140271</v>
      </c>
      <c r="AM536" s="10">
        <f t="shared" si="89"/>
        <v>325.79185520361995</v>
      </c>
      <c r="AN536" s="28">
        <f t="shared" si="90"/>
        <v>361.99095022624431</v>
      </c>
      <c r="AP536" s="56">
        <f t="shared" si="91"/>
        <v>1.4400000000000002</v>
      </c>
    </row>
    <row r="537" spans="1:42" ht="15" customHeight="1">
      <c r="A537" s="5" t="s">
        <v>23</v>
      </c>
      <c r="B537" s="5" t="s">
        <v>29</v>
      </c>
      <c r="C537" s="5" t="s">
        <v>89</v>
      </c>
      <c r="D537" s="6" t="s">
        <v>44</v>
      </c>
      <c r="E537" s="5" t="s">
        <v>1062</v>
      </c>
      <c r="F537" s="5" t="s">
        <v>1063</v>
      </c>
      <c r="G537" s="5">
        <v>2002</v>
      </c>
      <c r="H537" s="11">
        <v>32</v>
      </c>
      <c r="I537" s="11">
        <v>194</v>
      </c>
      <c r="J537" s="11">
        <v>335</v>
      </c>
      <c r="K537" s="11">
        <v>314</v>
      </c>
      <c r="O537" s="25" t="s">
        <v>23</v>
      </c>
      <c r="P537" s="5" t="s">
        <v>29</v>
      </c>
      <c r="Q537" s="5" t="s">
        <v>82</v>
      </c>
      <c r="R537" s="6" t="s">
        <v>44</v>
      </c>
      <c r="S537" s="5" t="s">
        <v>1123</v>
      </c>
      <c r="T537" s="5" t="s">
        <v>1124</v>
      </c>
      <c r="U537" s="5">
        <v>2002</v>
      </c>
      <c r="V537" s="11">
        <v>14</v>
      </c>
      <c r="W537" s="11">
        <v>68</v>
      </c>
      <c r="X537" s="11">
        <v>182</v>
      </c>
      <c r="Y537" s="26">
        <v>191</v>
      </c>
      <c r="Z537" s="10">
        <f t="shared" si="86"/>
        <v>455</v>
      </c>
      <c r="AA537" s="27">
        <f t="shared" si="82"/>
        <v>-51637.609853284492</v>
      </c>
      <c r="AB537" s="10">
        <f t="shared" si="83"/>
        <v>-4322402.5682076085</v>
      </c>
      <c r="AC537" s="10">
        <f t="shared" si="84"/>
        <v>-570137.07198039349</v>
      </c>
      <c r="AD537" s="28">
        <f t="shared" si="85"/>
        <v>-844419.40896828019</v>
      </c>
      <c r="AF537" s="27">
        <f>IF(V537 &lt;&gt; "-", (V537-V$1883)^4, "-")</f>
        <v>1922891.7783183996</v>
      </c>
      <c r="AG537" s="10">
        <f>(W537-W$1883)^4</f>
        <v>704098820.45249414</v>
      </c>
      <c r="AH537" s="10">
        <f>(X537-X$1883)^4</f>
        <v>47275816.835709274</v>
      </c>
      <c r="AI537" s="28">
        <f>(Y537-Y$1883)^4</f>
        <v>79813730.333927378</v>
      </c>
      <c r="AK537" s="27">
        <f t="shared" si="87"/>
        <v>30.76923076923077</v>
      </c>
      <c r="AL537" s="10">
        <f t="shared" si="88"/>
        <v>149.45054945054946</v>
      </c>
      <c r="AM537" s="10">
        <f t="shared" si="89"/>
        <v>400</v>
      </c>
      <c r="AN537" s="28">
        <f t="shared" si="90"/>
        <v>419.7802197802198</v>
      </c>
      <c r="AP537" s="56">
        <f t="shared" si="91"/>
        <v>2.6764705882352939</v>
      </c>
    </row>
    <row r="538" spans="1:42" ht="15" customHeight="1">
      <c r="A538" s="5" t="s">
        <v>23</v>
      </c>
      <c r="B538" s="5" t="s">
        <v>29</v>
      </c>
      <c r="C538" s="5" t="s">
        <v>89</v>
      </c>
      <c r="D538" s="6" t="s">
        <v>44</v>
      </c>
      <c r="E538" s="5" t="s">
        <v>1064</v>
      </c>
      <c r="F538" s="5" t="s">
        <v>1065</v>
      </c>
      <c r="G538" s="5">
        <v>2002</v>
      </c>
      <c r="H538" s="11">
        <v>35</v>
      </c>
      <c r="I538" s="11">
        <v>128</v>
      </c>
      <c r="J538" s="11">
        <v>228</v>
      </c>
      <c r="K538" s="11">
        <v>272</v>
      </c>
      <c r="O538" s="25" t="s">
        <v>23</v>
      </c>
      <c r="P538" s="5" t="s">
        <v>29</v>
      </c>
      <c r="Q538" s="5" t="s">
        <v>82</v>
      </c>
      <c r="R538" s="6" t="s">
        <v>44</v>
      </c>
      <c r="S538" s="5" t="s">
        <v>1125</v>
      </c>
      <c r="T538" s="5" t="s">
        <v>1126</v>
      </c>
      <c r="U538" s="5">
        <v>2002</v>
      </c>
      <c r="V538" s="11">
        <v>2</v>
      </c>
      <c r="W538" s="11">
        <v>66</v>
      </c>
      <c r="X538" s="11">
        <v>201</v>
      </c>
      <c r="Y538" s="26">
        <v>154</v>
      </c>
      <c r="Z538" s="10">
        <f t="shared" si="86"/>
        <v>423</v>
      </c>
      <c r="AA538" s="27">
        <f t="shared" si="82"/>
        <v>-119373.12780967499</v>
      </c>
      <c r="AB538" s="10">
        <f t="shared" si="83"/>
        <v>-4483574.4739868501</v>
      </c>
      <c r="AC538" s="10">
        <f t="shared" si="84"/>
        <v>-261163.28101431261</v>
      </c>
      <c r="AD538" s="28">
        <f t="shared" si="85"/>
        <v>-2274919.88458189</v>
      </c>
      <c r="AF538" s="27">
        <f>IF(V538 &lt;&gt; "-", (V538-V$1883)^4, "-")</f>
        <v>5877718.253988809</v>
      </c>
      <c r="AG538" s="10">
        <f>(W538-W$1883)^4</f>
        <v>739320106.29737008</v>
      </c>
      <c r="AH538" s="10">
        <f>(X538-X$1883)^4</f>
        <v>16693580.204855107</v>
      </c>
      <c r="AI538" s="28">
        <f>(Y538-Y$1883)^4</f>
        <v>299195328.97802591</v>
      </c>
      <c r="AK538" s="27">
        <f t="shared" si="87"/>
        <v>4.7281323877068555</v>
      </c>
      <c r="AL538" s="10">
        <f t="shared" si="88"/>
        <v>156.02836879432624</v>
      </c>
      <c r="AM538" s="10">
        <f t="shared" si="89"/>
        <v>475.17730496453902</v>
      </c>
      <c r="AN538" s="28">
        <f t="shared" si="90"/>
        <v>364.06619385342793</v>
      </c>
      <c r="AP538" s="56">
        <f t="shared" si="91"/>
        <v>3.0454545454545454</v>
      </c>
    </row>
    <row r="539" spans="1:42" ht="15" customHeight="1">
      <c r="A539" s="5" t="s">
        <v>23</v>
      </c>
      <c r="B539" s="5" t="s">
        <v>29</v>
      </c>
      <c r="C539" s="5" t="s">
        <v>89</v>
      </c>
      <c r="D539" s="6" t="s">
        <v>44</v>
      </c>
      <c r="E539" s="5" t="s">
        <v>1066</v>
      </c>
      <c r="F539" s="5" t="s">
        <v>1067</v>
      </c>
      <c r="G539" s="5">
        <v>2002</v>
      </c>
      <c r="H539" s="11">
        <v>43</v>
      </c>
      <c r="I539" s="11">
        <v>277</v>
      </c>
      <c r="J539" s="11">
        <v>549</v>
      </c>
      <c r="K539" s="11">
        <v>658</v>
      </c>
      <c r="O539" s="25" t="s">
        <v>23</v>
      </c>
      <c r="P539" s="5" t="s">
        <v>29</v>
      </c>
      <c r="Q539" s="5" t="s">
        <v>82</v>
      </c>
      <c r="R539" s="6" t="s">
        <v>44</v>
      </c>
      <c r="S539" s="5" t="s">
        <v>1127</v>
      </c>
      <c r="T539" s="5" t="s">
        <v>1128</v>
      </c>
      <c r="U539" s="5">
        <v>2002</v>
      </c>
      <c r="V539" s="11">
        <v>91</v>
      </c>
      <c r="W539" s="11">
        <v>340</v>
      </c>
      <c r="X539" s="11">
        <v>395</v>
      </c>
      <c r="Y539" s="26">
        <v>314</v>
      </c>
      <c r="Z539" s="10">
        <f t="shared" si="86"/>
        <v>1140</v>
      </c>
      <c r="AA539" s="27">
        <f t="shared" si="82"/>
        <v>62863.42278620274</v>
      </c>
      <c r="AB539" s="10">
        <f t="shared" si="83"/>
        <v>1298766.412339051</v>
      </c>
      <c r="AC539" s="10">
        <f t="shared" si="84"/>
        <v>2201053.9711010698</v>
      </c>
      <c r="AD539" s="28">
        <f t="shared" si="85"/>
        <v>23102.707124777466</v>
      </c>
      <c r="AF539" s="27">
        <f>IF(V539 &lt;&gt; "-", (V539-V$1883)^4, "-")</f>
        <v>2499562.6796947946</v>
      </c>
      <c r="AG539" s="10">
        <f>(W539-W$1883)^4</f>
        <v>141701592.68808678</v>
      </c>
      <c r="AH539" s="10">
        <f>(X539-X$1883)^4</f>
        <v>286312904.33927816</v>
      </c>
      <c r="AI539" s="28">
        <f>(Y539-Y$1883)^4</f>
        <v>657986.77298335172</v>
      </c>
      <c r="AK539" s="27">
        <f t="shared" si="87"/>
        <v>79.824561403508767</v>
      </c>
      <c r="AL539" s="10">
        <f t="shared" si="88"/>
        <v>298.24561403508773</v>
      </c>
      <c r="AM539" s="10">
        <f t="shared" si="89"/>
        <v>346.49122807017545</v>
      </c>
      <c r="AN539" s="28">
        <f t="shared" si="90"/>
        <v>275.43859649122811</v>
      </c>
      <c r="AP539" s="56">
        <f t="shared" si="91"/>
        <v>1.161764705882353</v>
      </c>
    </row>
    <row r="540" spans="1:42" ht="15" customHeight="1">
      <c r="A540" s="5" t="s">
        <v>23</v>
      </c>
      <c r="B540" s="5" t="s">
        <v>29</v>
      </c>
      <c r="C540" s="5" t="s">
        <v>89</v>
      </c>
      <c r="D540" s="6" t="s">
        <v>44</v>
      </c>
      <c r="E540" s="5" t="s">
        <v>1068</v>
      </c>
      <c r="F540" s="5" t="s">
        <v>1069</v>
      </c>
      <c r="G540" s="5">
        <v>2002</v>
      </c>
      <c r="H540" s="11">
        <v>103</v>
      </c>
      <c r="I540" s="11">
        <v>301</v>
      </c>
      <c r="J540" s="11">
        <v>354</v>
      </c>
      <c r="K540" s="11">
        <v>310</v>
      </c>
      <c r="O540" s="25" t="s">
        <v>23</v>
      </c>
      <c r="P540" s="5" t="s">
        <v>29</v>
      </c>
      <c r="Q540" s="5" t="s">
        <v>82</v>
      </c>
      <c r="R540" s="6" t="s">
        <v>44</v>
      </c>
      <c r="S540" s="5" t="s">
        <v>1129</v>
      </c>
      <c r="T540" s="5" t="s">
        <v>1130</v>
      </c>
      <c r="U540" s="5">
        <v>2002</v>
      </c>
      <c r="V540" s="11">
        <v>45</v>
      </c>
      <c r="W540" s="11">
        <v>148</v>
      </c>
      <c r="X540" s="11">
        <v>265</v>
      </c>
      <c r="Y540" s="26">
        <v>237</v>
      </c>
      <c r="Z540" s="10">
        <f t="shared" si="86"/>
        <v>695</v>
      </c>
      <c r="AA540" s="27">
        <f t="shared" si="82"/>
        <v>-242.76072700368897</v>
      </c>
      <c r="AB540" s="10">
        <f t="shared" si="83"/>
        <v>-569624.73639956512</v>
      </c>
      <c r="AC540" s="10">
        <f t="shared" si="84"/>
        <v>5.1029024774286804E-4</v>
      </c>
      <c r="AD540" s="28">
        <f t="shared" si="85"/>
        <v>-114218.69250393062</v>
      </c>
      <c r="AF540" s="27">
        <f>IF(V540 &lt;&gt; "-", (V540-V$1883)^4, "-")</f>
        <v>1514.3906022368867</v>
      </c>
      <c r="AG540" s="10">
        <f>(W540-W$1883)^4</f>
        <v>47219181.438226596</v>
      </c>
      <c r="AH540" s="10">
        <f>(X540-X$1883)^4</f>
        <v>4.0777728003166058E-5</v>
      </c>
      <c r="AI540" s="28">
        <f>(Y540-Y$1883)^4</f>
        <v>5541783.8047141917</v>
      </c>
      <c r="AK540" s="27">
        <f t="shared" si="87"/>
        <v>64.748201438848923</v>
      </c>
      <c r="AL540" s="10">
        <f t="shared" si="88"/>
        <v>212.94964028776977</v>
      </c>
      <c r="AM540" s="10">
        <f t="shared" si="89"/>
        <v>381.29496402877697</v>
      </c>
      <c r="AN540" s="28">
        <f t="shared" si="90"/>
        <v>341.00719424460431</v>
      </c>
      <c r="AP540" s="56">
        <f t="shared" si="91"/>
        <v>1.7905405405405406</v>
      </c>
    </row>
    <row r="541" spans="1:42" ht="15" customHeight="1">
      <c r="A541" s="5" t="s">
        <v>23</v>
      </c>
      <c r="B541" s="5" t="s">
        <v>29</v>
      </c>
      <c r="C541" s="5" t="s">
        <v>89</v>
      </c>
      <c r="D541" s="6" t="s">
        <v>44</v>
      </c>
      <c r="E541" s="5" t="s">
        <v>1070</v>
      </c>
      <c r="F541" s="5" t="s">
        <v>1071</v>
      </c>
      <c r="G541" s="5">
        <v>2002</v>
      </c>
      <c r="H541" s="11">
        <v>94</v>
      </c>
      <c r="I541" s="11">
        <v>362</v>
      </c>
      <c r="J541" s="11">
        <v>507</v>
      </c>
      <c r="K541" s="11">
        <v>455</v>
      </c>
      <c r="O541" s="25" t="s">
        <v>23</v>
      </c>
      <c r="P541" s="5" t="s">
        <v>29</v>
      </c>
      <c r="Q541" s="5" t="s">
        <v>82</v>
      </c>
      <c r="R541" s="6" t="s">
        <v>44</v>
      </c>
      <c r="S541" s="5" t="s">
        <v>1131</v>
      </c>
      <c r="T541" s="5" t="s">
        <v>1132</v>
      </c>
      <c r="U541" s="5">
        <v>2002</v>
      </c>
      <c r="V541" s="11">
        <v>5</v>
      </c>
      <c r="W541" s="11">
        <v>14</v>
      </c>
      <c r="X541" s="11">
        <v>47</v>
      </c>
      <c r="Y541" s="26">
        <v>82</v>
      </c>
      <c r="Z541" s="10">
        <f t="shared" si="86"/>
        <v>148</v>
      </c>
      <c r="AA541" s="27">
        <f t="shared" si="82"/>
        <v>-98855.953908687909</v>
      </c>
      <c r="AB541" s="10">
        <f t="shared" si="83"/>
        <v>-10203521.558608007</v>
      </c>
      <c r="AC541" s="10">
        <f t="shared" si="84"/>
        <v>-10348843.125903895</v>
      </c>
      <c r="AD541" s="28">
        <f t="shared" si="85"/>
        <v>-8429761.2777022794</v>
      </c>
      <c r="AF541" s="27">
        <f>IF(V541 &lt;&gt; "-", (V541-V$1883)^4, "-")</f>
        <v>4570921.6266198922</v>
      </c>
      <c r="AG541" s="10">
        <f>(W541-W$1883)^4</f>
        <v>2213095296.7870893</v>
      </c>
      <c r="AH541" s="10">
        <f>(X541-X$1883)^4</f>
        <v>2255220816.5849981</v>
      </c>
      <c r="AI541" s="28">
        <f>(Y541-Y$1883)^4</f>
        <v>1715617106.7607315</v>
      </c>
      <c r="AK541" s="27">
        <f t="shared" si="87"/>
        <v>33.783783783783782</v>
      </c>
      <c r="AL541" s="10">
        <f t="shared" si="88"/>
        <v>94.594594594594597</v>
      </c>
      <c r="AM541" s="10">
        <f t="shared" si="89"/>
        <v>317.56756756756755</v>
      </c>
      <c r="AN541" s="28">
        <f t="shared" si="90"/>
        <v>554.05405405405406</v>
      </c>
      <c r="AP541" s="56">
        <f t="shared" si="91"/>
        <v>3.3571428571428568</v>
      </c>
    </row>
    <row r="542" spans="1:42" ht="15" customHeight="1">
      <c r="A542" s="5" t="s">
        <v>23</v>
      </c>
      <c r="B542" s="5" t="s">
        <v>29</v>
      </c>
      <c r="C542" s="5" t="s">
        <v>89</v>
      </c>
      <c r="D542" s="6" t="s">
        <v>44</v>
      </c>
      <c r="E542" s="5" t="s">
        <v>1073</v>
      </c>
      <c r="F542" s="5" t="s">
        <v>1074</v>
      </c>
      <c r="G542" s="5">
        <v>2002</v>
      </c>
      <c r="H542" s="11">
        <v>28</v>
      </c>
      <c r="I542" s="11">
        <v>209</v>
      </c>
      <c r="J542" s="11">
        <v>341</v>
      </c>
      <c r="K542" s="11">
        <v>446</v>
      </c>
      <c r="O542" s="25" t="s">
        <v>23</v>
      </c>
      <c r="P542" s="5" t="s">
        <v>29</v>
      </c>
      <c r="Q542" s="5" t="s">
        <v>82</v>
      </c>
      <c r="R542" s="6" t="s">
        <v>44</v>
      </c>
      <c r="S542" s="5" t="s">
        <v>1133</v>
      </c>
      <c r="T542" s="5" t="s">
        <v>1134</v>
      </c>
      <c r="U542" s="5">
        <v>2002</v>
      </c>
      <c r="V542" s="11">
        <v>215</v>
      </c>
      <c r="W542" s="11">
        <v>456</v>
      </c>
      <c r="X542" s="11">
        <v>379</v>
      </c>
      <c r="Y542" s="26">
        <v>358</v>
      </c>
      <c r="Z542" s="10">
        <f t="shared" si="86"/>
        <v>1408</v>
      </c>
      <c r="AA542" s="27">
        <f t="shared" si="82"/>
        <v>4391751.8101301966</v>
      </c>
      <c r="AB542" s="10">
        <f t="shared" si="83"/>
        <v>11406542.245739851</v>
      </c>
      <c r="AC542" s="10">
        <f t="shared" si="84"/>
        <v>1484661.7486973146</v>
      </c>
      <c r="AD542" s="28">
        <f t="shared" si="85"/>
        <v>380777.62265618943</v>
      </c>
      <c r="AF542" s="27">
        <f>IF(V542 &lt;&gt; "-", (V542-V$1883)^4, "-")</f>
        <v>719201170.09171081</v>
      </c>
      <c r="AG542" s="10">
        <f>(W542-W$1883)^4</f>
        <v>2567666910.5138083</v>
      </c>
      <c r="AH542" s="10">
        <f>(X542-X$1883)^4</f>
        <v>169370079.93542206</v>
      </c>
      <c r="AI542" s="28">
        <f>(Y542-Y$1883)^4</f>
        <v>27599119.321015026</v>
      </c>
      <c r="AK542" s="27">
        <f t="shared" si="87"/>
        <v>152.69886363636365</v>
      </c>
      <c r="AL542" s="10">
        <f t="shared" si="88"/>
        <v>323.86363636363637</v>
      </c>
      <c r="AM542" s="10">
        <f t="shared" si="89"/>
        <v>269.17613636363637</v>
      </c>
      <c r="AN542" s="28">
        <f t="shared" si="90"/>
        <v>254.26136363636365</v>
      </c>
      <c r="AP542" s="56">
        <f t="shared" si="91"/>
        <v>0.83114035087719296</v>
      </c>
    </row>
    <row r="543" spans="1:42" ht="15" customHeight="1">
      <c r="A543" s="5" t="s">
        <v>23</v>
      </c>
      <c r="B543" s="5" t="s">
        <v>29</v>
      </c>
      <c r="C543" s="5" t="s">
        <v>89</v>
      </c>
      <c r="D543" s="6" t="s">
        <v>44</v>
      </c>
      <c r="E543" s="5" t="s">
        <v>1075</v>
      </c>
      <c r="F543" s="5" t="s">
        <v>1076</v>
      </c>
      <c r="G543" s="5">
        <v>2002</v>
      </c>
      <c r="H543" s="11">
        <v>30</v>
      </c>
      <c r="I543" s="11">
        <v>154</v>
      </c>
      <c r="J543" s="11">
        <v>284</v>
      </c>
      <c r="K543" s="11">
        <v>293</v>
      </c>
      <c r="O543" s="25" t="s">
        <v>23</v>
      </c>
      <c r="P543" s="5" t="s">
        <v>29</v>
      </c>
      <c r="Q543" s="5" t="s">
        <v>82</v>
      </c>
      <c r="R543" s="6" t="s">
        <v>44</v>
      </c>
      <c r="S543" s="5" t="s">
        <v>1135</v>
      </c>
      <c r="T543" s="5" t="s">
        <v>1136</v>
      </c>
      <c r="U543" s="5">
        <v>2002</v>
      </c>
      <c r="V543" s="11">
        <v>41</v>
      </c>
      <c r="W543" s="11">
        <v>132</v>
      </c>
      <c r="X543" s="11">
        <v>256</v>
      </c>
      <c r="Y543" s="26">
        <v>170</v>
      </c>
      <c r="Z543" s="10">
        <f t="shared" si="86"/>
        <v>599</v>
      </c>
      <c r="AA543" s="27">
        <f t="shared" si="82"/>
        <v>-1073.1765150949668</v>
      </c>
      <c r="AB543" s="10">
        <f t="shared" si="83"/>
        <v>-967222.11359253281</v>
      </c>
      <c r="AC543" s="10">
        <f t="shared" si="84"/>
        <v>-709.75356798472126</v>
      </c>
      <c r="AD543" s="28">
        <f t="shared" si="85"/>
        <v>-1541561.8699833073</v>
      </c>
      <c r="AF543" s="27">
        <f>IF(V543 &lt;&gt; "-", (V543-V$1883)^4, "-")</f>
        <v>10987.398604188462</v>
      </c>
      <c r="AG543" s="10">
        <f>(W543-W$1883)^4</f>
        <v>95653666.800190672</v>
      </c>
      <c r="AH543" s="10">
        <f>(X543-X$1883)^4</f>
        <v>6331.0651001763463</v>
      </c>
      <c r="AI543" s="28">
        <f>(Y543-Y$1883)^4</f>
        <v>178079780.98652077</v>
      </c>
      <c r="AK543" s="27">
        <f t="shared" si="87"/>
        <v>68.447412353923212</v>
      </c>
      <c r="AL543" s="10">
        <f t="shared" si="88"/>
        <v>220.36727879799668</v>
      </c>
      <c r="AM543" s="10">
        <f t="shared" si="89"/>
        <v>427.37896494156928</v>
      </c>
      <c r="AN543" s="28">
        <f t="shared" si="90"/>
        <v>283.80634390651085</v>
      </c>
      <c r="AP543" s="56">
        <f t="shared" si="91"/>
        <v>1.9393939393939392</v>
      </c>
    </row>
    <row r="544" spans="1:42" ht="15" customHeight="1">
      <c r="A544" s="5" t="s">
        <v>23</v>
      </c>
      <c r="B544" s="5" t="s">
        <v>29</v>
      </c>
      <c r="C544" s="5" t="s">
        <v>89</v>
      </c>
      <c r="D544" s="6" t="s">
        <v>44</v>
      </c>
      <c r="E544" s="5" t="s">
        <v>1078</v>
      </c>
      <c r="F544" s="5" t="s">
        <v>1079</v>
      </c>
      <c r="G544" s="5">
        <v>2002</v>
      </c>
      <c r="H544" s="11">
        <v>52</v>
      </c>
      <c r="I544" s="11">
        <v>233</v>
      </c>
      <c r="J544" s="11">
        <v>423</v>
      </c>
      <c r="K544" s="11">
        <v>373</v>
      </c>
      <c r="O544" s="25" t="s">
        <v>23</v>
      </c>
      <c r="P544" s="5" t="s">
        <v>29</v>
      </c>
      <c r="Q544" s="5" t="s">
        <v>82</v>
      </c>
      <c r="R544" s="6" t="s">
        <v>44</v>
      </c>
      <c r="S544" s="5" t="s">
        <v>1137</v>
      </c>
      <c r="T544" s="5" t="s">
        <v>1138</v>
      </c>
      <c r="U544" s="5">
        <v>2002</v>
      </c>
      <c r="V544" s="11">
        <v>173</v>
      </c>
      <c r="W544" s="11">
        <v>538</v>
      </c>
      <c r="X544" s="11">
        <v>634</v>
      </c>
      <c r="Y544" s="26">
        <v>530</v>
      </c>
      <c r="Z544" s="10">
        <f t="shared" si="86"/>
        <v>1875</v>
      </c>
      <c r="AA544" s="27">
        <f t="shared" si="82"/>
        <v>1805232.5302961995</v>
      </c>
      <c r="AB544" s="10">
        <f t="shared" si="83"/>
        <v>28964072.589551486</v>
      </c>
      <c r="AC544" s="10">
        <f t="shared" si="84"/>
        <v>50276058.293717325</v>
      </c>
      <c r="AD544" s="28">
        <f t="shared" si="85"/>
        <v>14612852.82709475</v>
      </c>
      <c r="AF544" s="27">
        <f>IF(V544 &lt;&gt; "-", (V544-V$1883)^4, "-")</f>
        <v>219808357.58507714</v>
      </c>
      <c r="AG544" s="10">
        <f>(W544-W$1883)^4</f>
        <v>8895004449.1458187</v>
      </c>
      <c r="AH544" s="10">
        <f>(X544-X$1883)^4</f>
        <v>18555883112.9897</v>
      </c>
      <c r="AI544" s="28">
        <f>(Y544-Y$1883)^4</f>
        <v>3572563968.3836217</v>
      </c>
      <c r="AK544" s="27">
        <f t="shared" si="87"/>
        <v>92.266666666666666</v>
      </c>
      <c r="AL544" s="10">
        <f t="shared" si="88"/>
        <v>286.93333333333334</v>
      </c>
      <c r="AM544" s="10">
        <f t="shared" si="89"/>
        <v>338.13333333333333</v>
      </c>
      <c r="AN544" s="28">
        <f t="shared" si="90"/>
        <v>282.66666666666669</v>
      </c>
      <c r="AP544" s="56">
        <f t="shared" si="91"/>
        <v>1.1784386617100371</v>
      </c>
    </row>
    <row r="545" spans="1:42" ht="15" customHeight="1">
      <c r="A545" s="5" t="s">
        <v>23</v>
      </c>
      <c r="B545" s="5" t="s">
        <v>29</v>
      </c>
      <c r="C545" s="5" t="s">
        <v>89</v>
      </c>
      <c r="D545" s="6" t="s">
        <v>44</v>
      </c>
      <c r="E545" s="5" t="s">
        <v>1080</v>
      </c>
      <c r="F545" s="5" t="s">
        <v>1081</v>
      </c>
      <c r="G545" s="5">
        <v>2002</v>
      </c>
      <c r="H545" s="11">
        <v>41</v>
      </c>
      <c r="I545" s="11">
        <v>221</v>
      </c>
      <c r="J545" s="11">
        <v>455</v>
      </c>
      <c r="K545" s="11">
        <v>486</v>
      </c>
      <c r="O545" s="25" t="s">
        <v>23</v>
      </c>
      <c r="P545" s="5" t="s">
        <v>29</v>
      </c>
      <c r="Q545" s="5" t="s">
        <v>82</v>
      </c>
      <c r="R545" s="6" t="s">
        <v>44</v>
      </c>
      <c r="S545" s="5" t="s">
        <v>1139</v>
      </c>
      <c r="T545" s="5" t="s">
        <v>1140</v>
      </c>
      <c r="U545" s="5">
        <v>2002</v>
      </c>
      <c r="V545" s="11">
        <v>43</v>
      </c>
      <c r="W545" s="11">
        <v>224</v>
      </c>
      <c r="X545" s="11">
        <v>263</v>
      </c>
      <c r="Y545" s="26">
        <v>331</v>
      </c>
      <c r="Z545" s="10">
        <f t="shared" si="86"/>
        <v>861</v>
      </c>
      <c r="AA545" s="27">
        <f t="shared" si="82"/>
        <v>-559.11018965829612</v>
      </c>
      <c r="AB545" s="10">
        <f t="shared" si="83"/>
        <v>-327.83015009454982</v>
      </c>
      <c r="AC545" s="10">
        <f t="shared" si="84"/>
        <v>-7.0788739613366101</v>
      </c>
      <c r="AD545" s="28">
        <f t="shared" si="85"/>
        <v>94078.036277205363</v>
      </c>
      <c r="AF545" s="27">
        <f>IF(V545 &lt;&gt; "-", (V545-V$1883)^4, "-")</f>
        <v>4606.063027030119</v>
      </c>
      <c r="AG545" s="10">
        <f>(W545-W$1883)^4</f>
        <v>2260.4688328407274</v>
      </c>
      <c r="AH545" s="10">
        <f>(X545-X$1883)^4</f>
        <v>13.592069079620877</v>
      </c>
      <c r="AI545" s="28">
        <f>(Y545-Y$1883)^4</f>
        <v>4278757.3502761591</v>
      </c>
      <c r="AK545" s="27">
        <f t="shared" si="87"/>
        <v>49.941927990708479</v>
      </c>
      <c r="AL545" s="10">
        <f t="shared" si="88"/>
        <v>260.16260162601628</v>
      </c>
      <c r="AM545" s="10">
        <f t="shared" si="89"/>
        <v>305.45876887340302</v>
      </c>
      <c r="AN545" s="28">
        <f t="shared" si="90"/>
        <v>384.43670150987225</v>
      </c>
      <c r="AP545" s="56">
        <f t="shared" si="91"/>
        <v>1.1741071428571428</v>
      </c>
    </row>
    <row r="546" spans="1:42" ht="15" customHeight="1">
      <c r="A546" s="5" t="s">
        <v>23</v>
      </c>
      <c r="B546" s="5" t="s">
        <v>29</v>
      </c>
      <c r="C546" s="5" t="s">
        <v>89</v>
      </c>
      <c r="D546" s="6" t="s">
        <v>44</v>
      </c>
      <c r="E546" s="5" t="s">
        <v>1082</v>
      </c>
      <c r="F546" s="5" t="s">
        <v>1083</v>
      </c>
      <c r="G546" s="5">
        <v>2002</v>
      </c>
      <c r="H546" s="11">
        <v>21</v>
      </c>
      <c r="I546" s="11">
        <v>146</v>
      </c>
      <c r="J546" s="11">
        <v>182</v>
      </c>
      <c r="K546" s="11">
        <v>212</v>
      </c>
      <c r="O546" s="25" t="s">
        <v>23</v>
      </c>
      <c r="P546" s="5" t="s">
        <v>29</v>
      </c>
      <c r="Q546" s="5" t="s">
        <v>63</v>
      </c>
      <c r="R546" s="6" t="s">
        <v>235</v>
      </c>
      <c r="S546" s="5" t="s">
        <v>1141</v>
      </c>
      <c r="T546" s="5" t="s">
        <v>1142</v>
      </c>
      <c r="U546" s="5">
        <v>2002</v>
      </c>
      <c r="V546" s="11">
        <v>4</v>
      </c>
      <c r="W546" s="11">
        <v>24</v>
      </c>
      <c r="X546" s="11">
        <v>49</v>
      </c>
      <c r="Y546" s="26">
        <v>79</v>
      </c>
      <c r="Z546" s="10">
        <f t="shared" si="86"/>
        <v>156</v>
      </c>
      <c r="AA546" s="27">
        <f t="shared" si="82"/>
        <v>-105409.58265998808</v>
      </c>
      <c r="AB546" s="10">
        <f t="shared" si="83"/>
        <v>-8856283.7273661979</v>
      </c>
      <c r="AC546" s="10">
        <f t="shared" si="84"/>
        <v>-10066515.175445685</v>
      </c>
      <c r="AD546" s="28">
        <f t="shared" si="85"/>
        <v>-8808063.3691566344</v>
      </c>
      <c r="AF546" s="27">
        <f>IF(V546 &lt;&gt; "-", (V546-V$1883)^4, "-")</f>
        <v>4979359.2233520132</v>
      </c>
      <c r="AG546" s="10">
        <f>(W546-W$1883)^4</f>
        <v>1832322981.5553448</v>
      </c>
      <c r="AH546" s="10">
        <f>(X546-X$1883)^4</f>
        <v>2173562854.1010265</v>
      </c>
      <c r="AI546" s="28">
        <f>(Y546-Y$1883)^4</f>
        <v>1819032983.6125453</v>
      </c>
      <c r="AK546" s="27">
        <f t="shared" si="87"/>
        <v>25.641025641025639</v>
      </c>
      <c r="AL546" s="10">
        <f t="shared" si="88"/>
        <v>153.84615384615387</v>
      </c>
      <c r="AM546" s="10">
        <f t="shared" si="89"/>
        <v>314.10256410256409</v>
      </c>
      <c r="AN546" s="28">
        <f t="shared" si="90"/>
        <v>506.41025641025641</v>
      </c>
      <c r="AP546" s="56">
        <f t="shared" si="91"/>
        <v>2.0416666666666661</v>
      </c>
    </row>
    <row r="547" spans="1:42" ht="15" customHeight="1">
      <c r="A547" s="5" t="s">
        <v>23</v>
      </c>
      <c r="B547" s="5" t="s">
        <v>29</v>
      </c>
      <c r="C547" s="5" t="s">
        <v>78</v>
      </c>
      <c r="D547" s="6" t="s">
        <v>44</v>
      </c>
      <c r="E547" s="6" t="s">
        <v>26</v>
      </c>
      <c r="F547" s="5" t="s">
        <v>1143</v>
      </c>
      <c r="G547" s="5">
        <v>2002</v>
      </c>
      <c r="H547" s="11">
        <v>412</v>
      </c>
      <c r="I547" s="11">
        <v>1485</v>
      </c>
      <c r="J547" s="11">
        <v>1858</v>
      </c>
      <c r="K547" s="11">
        <v>1801</v>
      </c>
      <c r="O547" s="25" t="s">
        <v>23</v>
      </c>
      <c r="P547" s="5" t="s">
        <v>29</v>
      </c>
      <c r="Q547" s="5" t="s">
        <v>63</v>
      </c>
      <c r="R547" s="6" t="s">
        <v>235</v>
      </c>
      <c r="S547" s="5" t="s">
        <v>1144</v>
      </c>
      <c r="T547" s="5" t="s">
        <v>1145</v>
      </c>
      <c r="U547" s="5">
        <v>2002</v>
      </c>
      <c r="V547" s="11">
        <v>40</v>
      </c>
      <c r="W547" s="11">
        <v>213</v>
      </c>
      <c r="X547" s="11">
        <v>322</v>
      </c>
      <c r="Y547" s="26">
        <v>306</v>
      </c>
      <c r="Z547" s="10">
        <f t="shared" si="86"/>
        <v>881</v>
      </c>
      <c r="AA547" s="27">
        <f t="shared" si="82"/>
        <v>-1419.3535013565759</v>
      </c>
      <c r="AB547" s="10">
        <f t="shared" si="83"/>
        <v>-5730.7684797883021</v>
      </c>
      <c r="AC547" s="10">
        <f t="shared" si="84"/>
        <v>185972.98353816883</v>
      </c>
      <c r="AD547" s="28">
        <f t="shared" si="85"/>
        <v>8591.1151263996035</v>
      </c>
      <c r="AF547" s="27">
        <f>IF(V547 &lt;&gt; "-", (V547-V$1883)^4, "-")</f>
        <v>15950.982231859709</v>
      </c>
      <c r="AG547" s="10">
        <f>(W547-W$1883)^4</f>
        <v>102553.49950832264</v>
      </c>
      <c r="AH547" s="10">
        <f>(X547-X$1883)^4</f>
        <v>10615321.321071038</v>
      </c>
      <c r="AI547" s="28">
        <f>(Y547-Y$1883)^4</f>
        <v>175954.09764186438</v>
      </c>
      <c r="AK547" s="27">
        <f t="shared" si="87"/>
        <v>45.402951191827469</v>
      </c>
      <c r="AL547" s="10">
        <f t="shared" si="88"/>
        <v>241.77071509648127</v>
      </c>
      <c r="AM547" s="10">
        <f t="shared" si="89"/>
        <v>365.49375709421111</v>
      </c>
      <c r="AN547" s="28">
        <f t="shared" si="90"/>
        <v>347.33257661748013</v>
      </c>
      <c r="AP547" s="56">
        <f t="shared" si="91"/>
        <v>1.5117370892018778</v>
      </c>
    </row>
    <row r="548" spans="1:42" ht="15" customHeight="1">
      <c r="A548" s="5" t="s">
        <v>23</v>
      </c>
      <c r="B548" s="5" t="s">
        <v>29</v>
      </c>
      <c r="C548" s="5" t="s">
        <v>78</v>
      </c>
      <c r="D548" s="6" t="s">
        <v>44</v>
      </c>
      <c r="E548" s="5" t="s">
        <v>1084</v>
      </c>
      <c r="F548" s="5" t="s">
        <v>1085</v>
      </c>
      <c r="G548" s="5">
        <v>2002</v>
      </c>
      <c r="H548" s="11">
        <v>8</v>
      </c>
      <c r="I548" s="11">
        <v>51</v>
      </c>
      <c r="J548" s="11">
        <v>102</v>
      </c>
      <c r="K548" s="11">
        <v>74</v>
      </c>
      <c r="O548" s="25" t="s">
        <v>23</v>
      </c>
      <c r="P548" s="5" t="s">
        <v>29</v>
      </c>
      <c r="Q548" s="5" t="s">
        <v>63</v>
      </c>
      <c r="R548" s="6" t="s">
        <v>235</v>
      </c>
      <c r="S548" s="5" t="s">
        <v>1146</v>
      </c>
      <c r="T548" s="5" t="s">
        <v>1147</v>
      </c>
      <c r="U548" s="5">
        <v>2002</v>
      </c>
      <c r="V548" s="11">
        <v>4</v>
      </c>
      <c r="W548" s="11">
        <v>32</v>
      </c>
      <c r="X548" s="11">
        <v>88</v>
      </c>
      <c r="Y548" s="26">
        <v>81</v>
      </c>
      <c r="Z548" s="10">
        <f t="shared" si="86"/>
        <v>205</v>
      </c>
      <c r="AA548" s="27">
        <f t="shared" si="82"/>
        <v>-105409.58265998808</v>
      </c>
      <c r="AB548" s="10">
        <f t="shared" si="83"/>
        <v>-7868160.2077245926</v>
      </c>
      <c r="AC548" s="10">
        <f t="shared" si="84"/>
        <v>-5537725.8091578707</v>
      </c>
      <c r="AD548" s="28">
        <f t="shared" si="85"/>
        <v>-8554632.8604827002</v>
      </c>
      <c r="AF548" s="27">
        <f>IF(V548 &lt;&gt; "-", (V548-V$1883)^4, "-")</f>
        <v>4979359.2233520132</v>
      </c>
      <c r="AG548" s="10">
        <f>(W548-W$1883)^4</f>
        <v>1564939643.3236151</v>
      </c>
      <c r="AH548" s="10">
        <f>(X548-X$1883)^4</f>
        <v>979734943.83839655</v>
      </c>
      <c r="AI548" s="28">
        <f>(Y548-Y$1883)^4</f>
        <v>1749585486.9989774</v>
      </c>
      <c r="AK548" s="27">
        <f t="shared" si="87"/>
        <v>19.512195121951219</v>
      </c>
      <c r="AL548" s="10">
        <f t="shared" si="88"/>
        <v>156.09756097560975</v>
      </c>
      <c r="AM548" s="10">
        <f t="shared" si="89"/>
        <v>429.26829268292681</v>
      </c>
      <c r="AN548" s="28">
        <f t="shared" si="90"/>
        <v>395.1219512195122</v>
      </c>
      <c r="AP548" s="56">
        <f t="shared" si="91"/>
        <v>2.75</v>
      </c>
    </row>
    <row r="549" spans="1:42" ht="15" customHeight="1">
      <c r="A549" s="5" t="s">
        <v>23</v>
      </c>
      <c r="B549" s="5" t="s">
        <v>29</v>
      </c>
      <c r="C549" s="5" t="s">
        <v>78</v>
      </c>
      <c r="D549" s="6" t="s">
        <v>44</v>
      </c>
      <c r="E549" s="5" t="s">
        <v>1086</v>
      </c>
      <c r="F549" s="5" t="s">
        <v>1087</v>
      </c>
      <c r="G549" s="5">
        <v>2002</v>
      </c>
      <c r="H549" s="11">
        <v>6</v>
      </c>
      <c r="I549" s="11">
        <v>79</v>
      </c>
      <c r="J549" s="11">
        <v>27</v>
      </c>
      <c r="K549" s="11">
        <v>55</v>
      </c>
      <c r="O549" s="25" t="s">
        <v>23</v>
      </c>
      <c r="P549" s="5" t="s">
        <v>29</v>
      </c>
      <c r="Q549" s="5" t="s">
        <v>63</v>
      </c>
      <c r="R549" s="6" t="s">
        <v>235</v>
      </c>
      <c r="S549" s="5" t="s">
        <v>1148</v>
      </c>
      <c r="T549" s="5" t="s">
        <v>1149</v>
      </c>
      <c r="U549" s="5">
        <v>2002</v>
      </c>
      <c r="V549" s="11">
        <v>9</v>
      </c>
      <c r="W549" s="11">
        <v>66</v>
      </c>
      <c r="X549" s="11">
        <v>90</v>
      </c>
      <c r="Y549" s="26">
        <v>80</v>
      </c>
      <c r="Z549" s="10">
        <f t="shared" si="86"/>
        <v>245</v>
      </c>
      <c r="AA549" s="27">
        <f t="shared" si="82"/>
        <v>-75355.731060442326</v>
      </c>
      <c r="AB549" s="10">
        <f t="shared" si="83"/>
        <v>-4483574.4739868501</v>
      </c>
      <c r="AC549" s="10">
        <f t="shared" si="84"/>
        <v>-5352036.5425609211</v>
      </c>
      <c r="AD549" s="28">
        <f t="shared" si="85"/>
        <v>-8680731.5576341525</v>
      </c>
      <c r="AF549" s="27">
        <f>IF(V549 &lt;&gt; "-", (V549-V$1883)^4, "-")</f>
        <v>3182890.6368016875</v>
      </c>
      <c r="AG549" s="10">
        <f>(W549-W$1883)^4</f>
        <v>739320106.29737008</v>
      </c>
      <c r="AH549" s="10">
        <f>(X549-X$1883)^4</f>
        <v>936178709.1529479</v>
      </c>
      <c r="AI549" s="28">
        <f>(Y549-Y$1883)^4</f>
        <v>1784055805.7970877</v>
      </c>
      <c r="AK549" s="27">
        <f t="shared" si="87"/>
        <v>36.734693877551024</v>
      </c>
      <c r="AL549" s="10">
        <f t="shared" si="88"/>
        <v>269.38775510204084</v>
      </c>
      <c r="AM549" s="10">
        <f t="shared" si="89"/>
        <v>367.34693877551024</v>
      </c>
      <c r="AN549" s="28">
        <f t="shared" si="90"/>
        <v>326.53061224489795</v>
      </c>
      <c r="AP549" s="56">
        <f t="shared" si="91"/>
        <v>1.3636363636363635</v>
      </c>
    </row>
    <row r="550" spans="1:42" ht="15" customHeight="1">
      <c r="A550" s="5" t="s">
        <v>23</v>
      </c>
      <c r="B550" s="5" t="s">
        <v>29</v>
      </c>
      <c r="C550" s="5" t="s">
        <v>78</v>
      </c>
      <c r="D550" s="6" t="s">
        <v>44</v>
      </c>
      <c r="E550" s="5" t="s">
        <v>1088</v>
      </c>
      <c r="F550" s="5" t="s">
        <v>1089</v>
      </c>
      <c r="G550" s="5">
        <v>2002</v>
      </c>
      <c r="H550" s="11" t="s">
        <v>96</v>
      </c>
      <c r="I550" s="11">
        <v>26</v>
      </c>
      <c r="J550" s="11">
        <v>68</v>
      </c>
      <c r="K550" s="11">
        <v>56</v>
      </c>
      <c r="O550" s="25" t="s">
        <v>23</v>
      </c>
      <c r="P550" s="5" t="s">
        <v>29</v>
      </c>
      <c r="Q550" s="5" t="s">
        <v>63</v>
      </c>
      <c r="R550" s="6" t="s">
        <v>235</v>
      </c>
      <c r="S550" s="5" t="s">
        <v>1150</v>
      </c>
      <c r="T550" s="5" t="s">
        <v>1151</v>
      </c>
      <c r="U550" s="5">
        <v>2002</v>
      </c>
      <c r="V550" s="11">
        <v>10</v>
      </c>
      <c r="W550" s="11">
        <v>67</v>
      </c>
      <c r="X550" s="11">
        <v>86</v>
      </c>
      <c r="Y550" s="26">
        <v>155</v>
      </c>
      <c r="Z550" s="10">
        <f t="shared" si="86"/>
        <v>318</v>
      </c>
      <c r="AA550" s="27">
        <f t="shared" si="82"/>
        <v>-70129.248387619737</v>
      </c>
      <c r="AB550" s="10">
        <f t="shared" si="83"/>
        <v>-4402496.8353656204</v>
      </c>
      <c r="AC550" s="10">
        <f t="shared" si="84"/>
        <v>-5727661.1578943944</v>
      </c>
      <c r="AD550" s="28">
        <f t="shared" si="85"/>
        <v>-2223421.6508867447</v>
      </c>
      <c r="AF550" s="27">
        <f>IF(V550 &lt;&gt; "-", (V550-V$1883)^4, "-")</f>
        <v>2892004.1543107955</v>
      </c>
      <c r="AG550" s="10">
        <f>(W550-W$1883)^4</f>
        <v>721548292.46915293</v>
      </c>
      <c r="AH550" s="10">
        <f>(X550-X$1883)^4</f>
        <v>1024793644.9851792</v>
      </c>
      <c r="AI550" s="28">
        <f>(Y550-Y$1883)^4</f>
        <v>290198907.9452123</v>
      </c>
      <c r="AK550" s="27">
        <f t="shared" si="87"/>
        <v>31.446540880503143</v>
      </c>
      <c r="AL550" s="10">
        <f t="shared" si="88"/>
        <v>210.69182389937109</v>
      </c>
      <c r="AM550" s="10">
        <f t="shared" si="89"/>
        <v>270.44025157232704</v>
      </c>
      <c r="AN550" s="28">
        <f t="shared" si="90"/>
        <v>487.42138364779873</v>
      </c>
      <c r="AP550" s="56">
        <f t="shared" si="91"/>
        <v>1.2835820895522387</v>
      </c>
    </row>
    <row r="551" spans="1:42" ht="15" customHeight="1">
      <c r="A551" s="5" t="s">
        <v>23</v>
      </c>
      <c r="B551" s="5" t="s">
        <v>29</v>
      </c>
      <c r="C551" s="5" t="s">
        <v>78</v>
      </c>
      <c r="D551" s="6" t="s">
        <v>44</v>
      </c>
      <c r="E551" s="5" t="s">
        <v>1090</v>
      </c>
      <c r="F551" s="5" t="s">
        <v>1091</v>
      </c>
      <c r="G551" s="5">
        <v>2002</v>
      </c>
      <c r="H551" s="11">
        <v>7</v>
      </c>
      <c r="I551" s="11">
        <v>31</v>
      </c>
      <c r="J551" s="11">
        <v>89</v>
      </c>
      <c r="K551" s="11">
        <v>84</v>
      </c>
      <c r="O551" s="25" t="s">
        <v>23</v>
      </c>
      <c r="P551" s="5" t="s">
        <v>29</v>
      </c>
      <c r="Q551" s="5" t="s">
        <v>63</v>
      </c>
      <c r="R551" s="6" t="s">
        <v>235</v>
      </c>
      <c r="S551" s="5" t="s">
        <v>1152</v>
      </c>
      <c r="T551" s="5" t="s">
        <v>1153</v>
      </c>
      <c r="U551" s="5">
        <v>2002</v>
      </c>
      <c r="V551" s="11">
        <v>8</v>
      </c>
      <c r="W551" s="11">
        <v>33</v>
      </c>
      <c r="X551" s="11">
        <v>69</v>
      </c>
      <c r="Y551" s="26">
        <v>61</v>
      </c>
      <c r="Z551" s="10">
        <f t="shared" si="86"/>
        <v>171</v>
      </c>
      <c r="AA551" s="27">
        <f t="shared" si="82"/>
        <v>-80835.642948960449</v>
      </c>
      <c r="AB551" s="10">
        <f t="shared" si="83"/>
        <v>-7750077.9393538814</v>
      </c>
      <c r="AC551" s="10">
        <f t="shared" si="84"/>
        <v>-7520330.1885401327</v>
      </c>
      <c r="AD551" s="28">
        <f t="shared" si="85"/>
        <v>-11317738.53400767</v>
      </c>
      <c r="AF551" s="27">
        <f>IF(V551 &lt;&gt; "-", (V551-V$1883)^4, "-")</f>
        <v>3495187.9084152617</v>
      </c>
      <c r="AG551" s="10">
        <f>(W551-W$1883)^4</f>
        <v>1533703563.8199458</v>
      </c>
      <c r="AH551" s="10">
        <f>(X551-X$1883)^4</f>
        <v>1473383760.9679761</v>
      </c>
      <c r="AI551" s="28">
        <f>(Y551-Y$1883)^4</f>
        <v>2541048037.789176</v>
      </c>
      <c r="AK551" s="27">
        <f t="shared" si="87"/>
        <v>46.783625730994146</v>
      </c>
      <c r="AL551" s="10">
        <f t="shared" si="88"/>
        <v>192.98245614035088</v>
      </c>
      <c r="AM551" s="10">
        <f t="shared" si="89"/>
        <v>403.50877192982455</v>
      </c>
      <c r="AN551" s="28">
        <f t="shared" si="90"/>
        <v>356.72514619883037</v>
      </c>
      <c r="AP551" s="56">
        <f t="shared" si="91"/>
        <v>2.0909090909090908</v>
      </c>
    </row>
    <row r="552" spans="1:42" ht="15" customHeight="1">
      <c r="A552" s="5" t="s">
        <v>23</v>
      </c>
      <c r="B552" s="5" t="s">
        <v>29</v>
      </c>
      <c r="C552" s="5" t="s">
        <v>78</v>
      </c>
      <c r="D552" s="6" t="s">
        <v>44</v>
      </c>
      <c r="E552" s="5" t="s">
        <v>1092</v>
      </c>
      <c r="F552" s="5" t="s">
        <v>1093</v>
      </c>
      <c r="G552" s="5">
        <v>2002</v>
      </c>
      <c r="H552" s="11">
        <v>9</v>
      </c>
      <c r="I552" s="11">
        <v>88</v>
      </c>
      <c r="J552" s="11">
        <v>165</v>
      </c>
      <c r="K552" s="11">
        <v>131</v>
      </c>
      <c r="O552" s="25" t="s">
        <v>23</v>
      </c>
      <c r="P552" s="5" t="s">
        <v>29</v>
      </c>
      <c r="Q552" s="5" t="s">
        <v>63</v>
      </c>
      <c r="R552" s="6" t="s">
        <v>235</v>
      </c>
      <c r="S552" s="5" t="s">
        <v>1154</v>
      </c>
      <c r="T552" s="5" t="s">
        <v>1155</v>
      </c>
      <c r="U552" s="5">
        <v>2002</v>
      </c>
      <c r="V552" s="11">
        <v>11</v>
      </c>
      <c r="W552" s="11">
        <v>67</v>
      </c>
      <c r="X552" s="11">
        <v>91</v>
      </c>
      <c r="Y552" s="26">
        <v>70</v>
      </c>
      <c r="Z552" s="10">
        <f t="shared" si="86"/>
        <v>239</v>
      </c>
      <c r="AA552" s="27">
        <f t="shared" si="82"/>
        <v>-65150.194930492646</v>
      </c>
      <c r="AB552" s="10">
        <f t="shared" si="83"/>
        <v>-4402496.8353656204</v>
      </c>
      <c r="AC552" s="10">
        <f t="shared" si="84"/>
        <v>-5260769.190064786</v>
      </c>
      <c r="AD552" s="28">
        <f t="shared" si="85"/>
        <v>-10010529.819555391</v>
      </c>
      <c r="AF552" s="27">
        <f>IF(V552 &lt;&gt; "-", (V552-V$1883)^4, "-")</f>
        <v>2621526.7440798022</v>
      </c>
      <c r="AG552" s="10">
        <f>(W552-W$1883)^4</f>
        <v>721548292.46915293</v>
      </c>
      <c r="AH552" s="10">
        <f>(X552-X$1883)^4</f>
        <v>914953446.52787459</v>
      </c>
      <c r="AI552" s="28">
        <f>(Y552-Y$1883)^4</f>
        <v>2157459995.2172017</v>
      </c>
      <c r="AK552" s="27">
        <f t="shared" si="87"/>
        <v>46.02510460251046</v>
      </c>
      <c r="AL552" s="10">
        <f t="shared" si="88"/>
        <v>280.3347280334728</v>
      </c>
      <c r="AM552" s="10">
        <f t="shared" si="89"/>
        <v>380.75313807531381</v>
      </c>
      <c r="AN552" s="28">
        <f t="shared" si="90"/>
        <v>292.88702928870293</v>
      </c>
      <c r="AP552" s="56">
        <f t="shared" si="91"/>
        <v>1.3582089552238807</v>
      </c>
    </row>
    <row r="553" spans="1:42" ht="15" customHeight="1">
      <c r="A553" s="5" t="s">
        <v>23</v>
      </c>
      <c r="B553" s="5" t="s">
        <v>29</v>
      </c>
      <c r="C553" s="5" t="s">
        <v>78</v>
      </c>
      <c r="D553" s="6" t="s">
        <v>44</v>
      </c>
      <c r="E553" s="5" t="s">
        <v>1094</v>
      </c>
      <c r="F553" s="5" t="s">
        <v>1095</v>
      </c>
      <c r="G553" s="5">
        <v>2002</v>
      </c>
      <c r="H553" s="11">
        <v>216</v>
      </c>
      <c r="I553" s="11">
        <v>460</v>
      </c>
      <c r="J553" s="11">
        <v>445</v>
      </c>
      <c r="K553" s="11">
        <v>407</v>
      </c>
      <c r="O553" s="25" t="s">
        <v>23</v>
      </c>
      <c r="P553" s="5" t="s">
        <v>29</v>
      </c>
      <c r="Q553" s="5" t="s">
        <v>63</v>
      </c>
      <c r="R553" s="6" t="s">
        <v>235</v>
      </c>
      <c r="S553" s="5" t="s">
        <v>1156</v>
      </c>
      <c r="T553" s="5" t="s">
        <v>1157</v>
      </c>
      <c r="U553" s="5">
        <v>2002</v>
      </c>
      <c r="V553" s="11">
        <v>32</v>
      </c>
      <c r="W553" s="11">
        <v>94</v>
      </c>
      <c r="X553" s="11">
        <v>26</v>
      </c>
      <c r="Y553" s="26">
        <v>49</v>
      </c>
      <c r="Z553" s="10">
        <f t="shared" si="86"/>
        <v>201</v>
      </c>
      <c r="AA553" s="27">
        <f t="shared" si="82"/>
        <v>-7120.2211564880208</v>
      </c>
      <c r="AB553" s="10">
        <f t="shared" si="83"/>
        <v>-2565459.0056895535</v>
      </c>
      <c r="AC553" s="10">
        <f t="shared" si="84"/>
        <v>-13638229.814891867</v>
      </c>
      <c r="AD553" s="28">
        <f t="shared" si="85"/>
        <v>-13231175.897360638</v>
      </c>
      <c r="AF553" s="27">
        <f>IF(V553 &lt;&gt; "-", (V553-V$1883)^4, "-")</f>
        <v>136980.2572786719</v>
      </c>
      <c r="AG553" s="10">
        <f>(W553-W$1883)^4</f>
        <v>351199136.2223599</v>
      </c>
      <c r="AH553" s="10">
        <f>(X553-X$1883)^4</f>
        <v>3258447083.2072039</v>
      </c>
      <c r="AI553" s="28">
        <f>(Y553-Y$1883)^4</f>
        <v>3129425310.2643013</v>
      </c>
      <c r="AK553" s="27">
        <f t="shared" si="87"/>
        <v>159.20398009950247</v>
      </c>
      <c r="AL553" s="10">
        <f t="shared" si="88"/>
        <v>467.66169154228857</v>
      </c>
      <c r="AM553" s="10">
        <f t="shared" si="89"/>
        <v>129.35323383084577</v>
      </c>
      <c r="AN553" s="28">
        <f t="shared" si="90"/>
        <v>243.78109452736319</v>
      </c>
      <c r="AP553" s="56">
        <f t="shared" si="91"/>
        <v>0.27659574468085107</v>
      </c>
    </row>
    <row r="554" spans="1:42" ht="15" customHeight="1">
      <c r="A554" s="5" t="s">
        <v>23</v>
      </c>
      <c r="B554" s="5" t="s">
        <v>29</v>
      </c>
      <c r="C554" s="5" t="s">
        <v>78</v>
      </c>
      <c r="D554" s="6" t="s">
        <v>44</v>
      </c>
      <c r="E554" s="5" t="s">
        <v>1096</v>
      </c>
      <c r="F554" s="5" t="s">
        <v>1097</v>
      </c>
      <c r="G554" s="5">
        <v>2002</v>
      </c>
      <c r="H554" s="11">
        <v>7</v>
      </c>
      <c r="I554" s="11">
        <v>38</v>
      </c>
      <c r="J554" s="11">
        <v>83</v>
      </c>
      <c r="K554" s="11">
        <v>85</v>
      </c>
      <c r="O554" s="25" t="s">
        <v>23</v>
      </c>
      <c r="P554" s="5" t="s">
        <v>29</v>
      </c>
      <c r="Q554" s="5" t="s">
        <v>63</v>
      </c>
      <c r="R554" s="6" t="s">
        <v>235</v>
      </c>
      <c r="S554" s="5" t="s">
        <v>1158</v>
      </c>
      <c r="T554" s="5" t="s">
        <v>1159</v>
      </c>
      <c r="U554" s="5">
        <v>2002</v>
      </c>
      <c r="V554" s="11">
        <v>2</v>
      </c>
      <c r="W554" s="11">
        <v>11</v>
      </c>
      <c r="X554" s="11">
        <v>43</v>
      </c>
      <c r="Y554" s="26">
        <v>53</v>
      </c>
      <c r="Z554" s="10">
        <f t="shared" si="86"/>
        <v>109</v>
      </c>
      <c r="AA554" s="27">
        <f t="shared" si="82"/>
        <v>-119373.12780967499</v>
      </c>
      <c r="AB554" s="10">
        <f t="shared" si="83"/>
        <v>-10632796.651513338</v>
      </c>
      <c r="AC554" s="10">
        <f t="shared" si="84"/>
        <v>-10929237.273239037</v>
      </c>
      <c r="AD554" s="28">
        <f t="shared" si="85"/>
        <v>-12571169.61297315</v>
      </c>
      <c r="AF554" s="27">
        <f>IF(V554 &lt;&gt; "-", (V554-V$1883)^4, "-")</f>
        <v>5877718.253988809</v>
      </c>
      <c r="AG554" s="10">
        <f>(W554-W$1883)^4</f>
        <v>2338101412.704648</v>
      </c>
      <c r="AH554" s="10">
        <f>(X554-X$1883)^4</f>
        <v>2425417310.0067306</v>
      </c>
      <c r="AI554" s="28">
        <f>(Y554-Y$1883)^4</f>
        <v>2923036564.6215463</v>
      </c>
      <c r="AK554" s="27">
        <f t="shared" si="87"/>
        <v>18.348623853211009</v>
      </c>
      <c r="AL554" s="10">
        <f t="shared" si="88"/>
        <v>100.91743119266056</v>
      </c>
      <c r="AM554" s="10">
        <f t="shared" si="89"/>
        <v>394.49541284403671</v>
      </c>
      <c r="AN554" s="28">
        <f t="shared" si="90"/>
        <v>486.2385321100918</v>
      </c>
      <c r="AP554" s="56">
        <f t="shared" si="91"/>
        <v>3.9090909090909087</v>
      </c>
    </row>
    <row r="555" spans="1:42" ht="15" customHeight="1">
      <c r="A555" s="5" t="s">
        <v>23</v>
      </c>
      <c r="B555" s="5" t="s">
        <v>29</v>
      </c>
      <c r="C555" s="5" t="s">
        <v>78</v>
      </c>
      <c r="D555" s="6" t="s">
        <v>44</v>
      </c>
      <c r="E555" s="5" t="s">
        <v>1098</v>
      </c>
      <c r="F555" s="5" t="s">
        <v>1099</v>
      </c>
      <c r="G555" s="5">
        <v>2002</v>
      </c>
      <c r="H555" s="11">
        <v>9</v>
      </c>
      <c r="I555" s="11">
        <v>69</v>
      </c>
      <c r="J555" s="11">
        <v>116</v>
      </c>
      <c r="K555" s="11">
        <v>95</v>
      </c>
      <c r="O555" s="25" t="s">
        <v>23</v>
      </c>
      <c r="P555" s="5" t="s">
        <v>29</v>
      </c>
      <c r="Q555" s="5" t="s">
        <v>63</v>
      </c>
      <c r="R555" s="6" t="s">
        <v>235</v>
      </c>
      <c r="S555" s="5" t="s">
        <v>1160</v>
      </c>
      <c r="T555" s="5" t="s">
        <v>1161</v>
      </c>
      <c r="U555" s="5">
        <v>2002</v>
      </c>
      <c r="V555" s="11">
        <v>3</v>
      </c>
      <c r="W555" s="11">
        <v>38</v>
      </c>
      <c r="X555" s="11">
        <v>59</v>
      </c>
      <c r="Y555" s="26">
        <v>98</v>
      </c>
      <c r="Z555" s="10">
        <f t="shared" si="86"/>
        <v>198</v>
      </c>
      <c r="AA555" s="27">
        <f t="shared" si="82"/>
        <v>-112246.64062698378</v>
      </c>
      <c r="AB555" s="10">
        <f t="shared" si="83"/>
        <v>-7177357.169448629</v>
      </c>
      <c r="AC555" s="10">
        <f t="shared" si="84"/>
        <v>-8731646.6552482378</v>
      </c>
      <c r="AD555" s="28">
        <f t="shared" si="85"/>
        <v>-6593807.5076757809</v>
      </c>
      <c r="AF555" s="27">
        <f>IF(V555 &lt;&gt; "-", (V555-V$1883)^4, "-")</f>
        <v>5414576.1935207229</v>
      </c>
      <c r="AG555" s="10">
        <f>(W555-W$1883)^4</f>
        <v>1384478061.5428886</v>
      </c>
      <c r="AH555" s="10">
        <f>(X555-X$1883)^4</f>
        <v>1798021457.6654458</v>
      </c>
      <c r="AI555" s="28">
        <f>(Y555-Y$1883)^4</f>
        <v>1236464597.7832146</v>
      </c>
      <c r="AK555" s="27">
        <f t="shared" si="87"/>
        <v>15.151515151515152</v>
      </c>
      <c r="AL555" s="10">
        <f t="shared" si="88"/>
        <v>191.91919191919192</v>
      </c>
      <c r="AM555" s="10">
        <f t="shared" si="89"/>
        <v>297.97979797979798</v>
      </c>
      <c r="AN555" s="28">
        <f t="shared" si="90"/>
        <v>494.94949494949498</v>
      </c>
      <c r="AP555" s="56">
        <f t="shared" si="91"/>
        <v>1.5526315789473684</v>
      </c>
    </row>
    <row r="556" spans="1:42" ht="15" customHeight="1">
      <c r="A556" s="5" t="s">
        <v>23</v>
      </c>
      <c r="B556" s="5" t="s">
        <v>29</v>
      </c>
      <c r="C556" s="5" t="s">
        <v>78</v>
      </c>
      <c r="D556" s="6" t="s">
        <v>44</v>
      </c>
      <c r="E556" s="5" t="s">
        <v>1100</v>
      </c>
      <c r="F556" s="5" t="s">
        <v>1101</v>
      </c>
      <c r="G556" s="5">
        <v>2002</v>
      </c>
      <c r="H556" s="11">
        <v>49</v>
      </c>
      <c r="I556" s="11">
        <v>240</v>
      </c>
      <c r="J556" s="11">
        <v>113</v>
      </c>
      <c r="K556" s="11">
        <v>168</v>
      </c>
      <c r="O556" s="25" t="s">
        <v>23</v>
      </c>
      <c r="P556" s="5" t="s">
        <v>29</v>
      </c>
      <c r="Q556" s="5" t="s">
        <v>63</v>
      </c>
      <c r="R556" s="6" t="s">
        <v>235</v>
      </c>
      <c r="S556" s="5" t="s">
        <v>1162</v>
      </c>
      <c r="T556" s="5" t="s">
        <v>1163</v>
      </c>
      <c r="U556" s="5">
        <v>2002</v>
      </c>
      <c r="V556" s="11">
        <v>2</v>
      </c>
      <c r="W556" s="11">
        <v>35</v>
      </c>
      <c r="X556" s="11">
        <v>103</v>
      </c>
      <c r="Y556" s="26">
        <v>201</v>
      </c>
      <c r="Z556" s="10">
        <f t="shared" si="86"/>
        <v>341</v>
      </c>
      <c r="AA556" s="27">
        <f t="shared" si="82"/>
        <v>-119373.12780967499</v>
      </c>
      <c r="AB556" s="10">
        <f t="shared" si="83"/>
        <v>-7517469.5170021206</v>
      </c>
      <c r="AC556" s="10">
        <f t="shared" si="84"/>
        <v>-4245239.5618328564</v>
      </c>
      <c r="AD556" s="28">
        <f t="shared" si="85"/>
        <v>-603759.53599476628</v>
      </c>
      <c r="AF556" s="27">
        <f>IF(V556 &lt;&gt; "-", (V556-V$1883)^4, "-")</f>
        <v>5877718.253988809</v>
      </c>
      <c r="AG556" s="10">
        <f>(W556-W$1883)^4</f>
        <v>1472636524.318424</v>
      </c>
      <c r="AH556" s="10">
        <f>(X556-X$1883)^4</f>
        <v>687389568.31042981</v>
      </c>
      <c r="AI556" s="28">
        <f>(Y556-Y$1883)^4</f>
        <v>51029189.558343507</v>
      </c>
      <c r="AK556" s="27">
        <f t="shared" si="87"/>
        <v>5.8651026392961878</v>
      </c>
      <c r="AL556" s="10">
        <f t="shared" si="88"/>
        <v>102.63929618768329</v>
      </c>
      <c r="AM556" s="10">
        <f t="shared" si="89"/>
        <v>302.05278592375367</v>
      </c>
      <c r="AN556" s="28">
        <f t="shared" si="90"/>
        <v>589.44281524926691</v>
      </c>
      <c r="AP556" s="56">
        <f t="shared" si="91"/>
        <v>2.9428571428571431</v>
      </c>
    </row>
    <row r="557" spans="1:42" ht="15" customHeight="1">
      <c r="A557" s="5" t="s">
        <v>23</v>
      </c>
      <c r="B557" s="5" t="s">
        <v>29</v>
      </c>
      <c r="C557" s="5" t="s">
        <v>78</v>
      </c>
      <c r="D557" s="6" t="s">
        <v>44</v>
      </c>
      <c r="E557" s="5" t="s">
        <v>1102</v>
      </c>
      <c r="F557" s="5" t="s">
        <v>1103</v>
      </c>
      <c r="G557" s="5">
        <v>2002</v>
      </c>
      <c r="H557" s="11">
        <v>18</v>
      </c>
      <c r="I557" s="11">
        <v>56</v>
      </c>
      <c r="J557" s="11">
        <v>71</v>
      </c>
      <c r="K557" s="11">
        <v>79</v>
      </c>
      <c r="O557" s="25" t="s">
        <v>23</v>
      </c>
      <c r="P557" s="5" t="s">
        <v>29</v>
      </c>
      <c r="Q557" s="5" t="s">
        <v>63</v>
      </c>
      <c r="R557" s="6" t="s">
        <v>235</v>
      </c>
      <c r="S557" s="5" t="s">
        <v>1164</v>
      </c>
      <c r="T557" s="5" t="s">
        <v>1165</v>
      </c>
      <c r="U557" s="5">
        <v>2002</v>
      </c>
      <c r="V557" s="11">
        <v>4</v>
      </c>
      <c r="W557" s="11">
        <v>14</v>
      </c>
      <c r="X557" s="11">
        <v>22</v>
      </c>
      <c r="Y557" s="26">
        <v>26</v>
      </c>
      <c r="Z557" s="10">
        <f t="shared" si="86"/>
        <v>66</v>
      </c>
      <c r="AA557" s="27">
        <f t="shared" si="82"/>
        <v>-105409.58265998808</v>
      </c>
      <c r="AB557" s="10">
        <f t="shared" si="83"/>
        <v>-10203521.558608007</v>
      </c>
      <c r="AC557" s="10">
        <f t="shared" si="84"/>
        <v>-14334755.687158057</v>
      </c>
      <c r="AD557" s="28">
        <f t="shared" si="85"/>
        <v>-17478646.044793874</v>
      </c>
      <c r="AF557" s="27">
        <f>IF(V557 &lt;&gt; "-", (V557-V$1883)^4, "-")</f>
        <v>4979359.2233520132</v>
      </c>
      <c r="AG557" s="10">
        <f>(W557-W$1883)^4</f>
        <v>2213095296.7870893</v>
      </c>
      <c r="AH557" s="10">
        <f>(X557-X$1883)^4</f>
        <v>3482200129.4521928</v>
      </c>
      <c r="AI557" s="28">
        <f>(Y557-Y$1883)^4</f>
        <v>4536041823.7526302</v>
      </c>
      <c r="AK557" s="27">
        <f t="shared" si="87"/>
        <v>60.606060606060609</v>
      </c>
      <c r="AL557" s="10">
        <f t="shared" si="88"/>
        <v>212.12121212121212</v>
      </c>
      <c r="AM557" s="10">
        <f t="shared" si="89"/>
        <v>333.33333333333331</v>
      </c>
      <c r="AN557" s="28">
        <f t="shared" si="90"/>
        <v>393.93939393939394</v>
      </c>
      <c r="AP557" s="56">
        <f t="shared" si="91"/>
        <v>1.5714285714285714</v>
      </c>
    </row>
    <row r="558" spans="1:42" ht="15" customHeight="1">
      <c r="A558" s="5" t="s">
        <v>23</v>
      </c>
      <c r="B558" s="5" t="s">
        <v>29</v>
      </c>
      <c r="C558" s="5" t="s">
        <v>78</v>
      </c>
      <c r="D558" s="6" t="s">
        <v>44</v>
      </c>
      <c r="E558" s="5" t="s">
        <v>1104</v>
      </c>
      <c r="F558" s="5" t="s">
        <v>1105</v>
      </c>
      <c r="G558" s="5">
        <v>2002</v>
      </c>
      <c r="H558" s="11">
        <v>12</v>
      </c>
      <c r="I558" s="11">
        <v>29</v>
      </c>
      <c r="J558" s="11">
        <v>65</v>
      </c>
      <c r="K558" s="11">
        <v>75</v>
      </c>
      <c r="O558" s="25" t="s">
        <v>23</v>
      </c>
      <c r="P558" s="5" t="s">
        <v>29</v>
      </c>
      <c r="Q558" s="5" t="s">
        <v>63</v>
      </c>
      <c r="R558" s="6" t="s">
        <v>235</v>
      </c>
      <c r="S558" s="5" t="s">
        <v>1166</v>
      </c>
      <c r="T558" s="5" t="s">
        <v>1167</v>
      </c>
      <c r="U558" s="5">
        <v>2002</v>
      </c>
      <c r="V558" s="11">
        <v>33</v>
      </c>
      <c r="W558" s="11">
        <v>115</v>
      </c>
      <c r="X558" s="11">
        <v>141</v>
      </c>
      <c r="Y558" s="26">
        <v>121</v>
      </c>
      <c r="Z558" s="10">
        <f t="shared" si="86"/>
        <v>410</v>
      </c>
      <c r="AA558" s="27">
        <f t="shared" ref="AA558:AA621" si="92">IF(V558 &lt;&gt; "-", (V558-V$1883)^3, "-")</f>
        <v>-6066.610444662284</v>
      </c>
      <c r="AB558" s="10">
        <f t="shared" ref="AB558:AB621" si="93">IF(W558 &lt;&gt; "-", (W558-W$1883)^3, "-")</f>
        <v>-1556671.022293272</v>
      </c>
      <c r="AC558" s="10">
        <f t="shared" ref="AC558:AC621" si="94">IF(X558 &lt;&gt; "-", (X558-X$1883)^3, "-")</f>
        <v>-1902940.2472471632</v>
      </c>
      <c r="AD558" s="28">
        <f t="shared" ref="AD558:AD621" si="95">IF(Y558 &lt;&gt; "-", (Y558-Y$1883)^3, "-")</f>
        <v>-4452958.7586701727</v>
      </c>
      <c r="AF558" s="27">
        <f>IF(V558 &lt;&gt; "-", (V558-V$1883)^4, "-")</f>
        <v>110644.07048160309</v>
      </c>
      <c r="AG558" s="10">
        <f>(W558-W$1883)^4</f>
        <v>180410767.75404146</v>
      </c>
      <c r="AH558" s="10">
        <f>(X558-X$1883)^4</f>
        <v>235812525.0839057</v>
      </c>
      <c r="AI558" s="28">
        <f>(Y558-Y$1883)^4</f>
        <v>732596597.3820796</v>
      </c>
      <c r="AK558" s="27">
        <f t="shared" si="87"/>
        <v>80.487804878048777</v>
      </c>
      <c r="AL558" s="10">
        <f t="shared" si="88"/>
        <v>280.48780487804879</v>
      </c>
      <c r="AM558" s="10">
        <f t="shared" si="89"/>
        <v>343.90243902439022</v>
      </c>
      <c r="AN558" s="28">
        <f t="shared" si="90"/>
        <v>295.1219512195122</v>
      </c>
      <c r="AP558" s="56">
        <f t="shared" si="91"/>
        <v>1.2260869565217389</v>
      </c>
    </row>
    <row r="559" spans="1:42" ht="15" customHeight="1">
      <c r="A559" s="5" t="s">
        <v>23</v>
      </c>
      <c r="B559" s="5" t="s">
        <v>29</v>
      </c>
      <c r="C559" s="5" t="s">
        <v>78</v>
      </c>
      <c r="D559" s="6" t="s">
        <v>44</v>
      </c>
      <c r="E559" s="5" t="s">
        <v>1106</v>
      </c>
      <c r="F559" s="5" t="s">
        <v>1107</v>
      </c>
      <c r="G559" s="5">
        <v>2002</v>
      </c>
      <c r="H559" s="11">
        <v>7</v>
      </c>
      <c r="I559" s="11">
        <v>17</v>
      </c>
      <c r="J559" s="11">
        <v>33</v>
      </c>
      <c r="K559" s="11">
        <v>38</v>
      </c>
      <c r="O559" s="25" t="s">
        <v>23</v>
      </c>
      <c r="P559" s="5" t="s">
        <v>29</v>
      </c>
      <c r="Q559" s="5" t="s">
        <v>63</v>
      </c>
      <c r="R559" s="6" t="s">
        <v>235</v>
      </c>
      <c r="S559" s="5" t="s">
        <v>1168</v>
      </c>
      <c r="T559" s="5" t="s">
        <v>1169</v>
      </c>
      <c r="U559" s="5">
        <v>2002</v>
      </c>
      <c r="V559" s="11">
        <v>6</v>
      </c>
      <c r="W559" s="11">
        <v>86</v>
      </c>
      <c r="X559" s="11">
        <v>107</v>
      </c>
      <c r="Y559" s="26">
        <v>106</v>
      </c>
      <c r="Z559" s="10">
        <f t="shared" si="86"/>
        <v>305</v>
      </c>
      <c r="AA559" s="27">
        <f t="shared" si="92"/>
        <v>-92579.75437308324</v>
      </c>
      <c r="AB559" s="10">
        <f t="shared" si="93"/>
        <v>-3042022.279574038</v>
      </c>
      <c r="AC559" s="10">
        <f t="shared" si="94"/>
        <v>-3938330.3428721353</v>
      </c>
      <c r="AD559" s="28">
        <f t="shared" si="95"/>
        <v>-5785377.6022815239</v>
      </c>
      <c r="AF559" s="27">
        <f>IF(V559 &lt;&gt; "-", (V559-V$1883)^4, "-")</f>
        <v>4188141.6864615814</v>
      </c>
      <c r="AG559" s="10">
        <f>(W559-W$1883)^4</f>
        <v>440774560.05685449</v>
      </c>
      <c r="AH559" s="10">
        <f>(X559-X$1883)^4</f>
        <v>621941478.84420097</v>
      </c>
      <c r="AI559" s="28">
        <f>(Y559-Y$1883)^4</f>
        <v>1038585559.5432203</v>
      </c>
      <c r="AK559" s="27">
        <f t="shared" si="87"/>
        <v>19.672131147540984</v>
      </c>
      <c r="AL559" s="10">
        <f t="shared" si="88"/>
        <v>281.96721311475409</v>
      </c>
      <c r="AM559" s="10">
        <f t="shared" si="89"/>
        <v>350.81967213114757</v>
      </c>
      <c r="AN559" s="28">
        <f t="shared" si="90"/>
        <v>347.5409836065574</v>
      </c>
      <c r="AP559" s="56">
        <f t="shared" si="91"/>
        <v>1.2441860465116281</v>
      </c>
    </row>
    <row r="560" spans="1:42" ht="15" customHeight="1">
      <c r="A560" s="5" t="s">
        <v>23</v>
      </c>
      <c r="B560" s="5" t="s">
        <v>29</v>
      </c>
      <c r="C560" s="5" t="s">
        <v>78</v>
      </c>
      <c r="D560" s="6" t="s">
        <v>44</v>
      </c>
      <c r="E560" s="5" t="s">
        <v>1108</v>
      </c>
      <c r="F560" s="5" t="s">
        <v>1109</v>
      </c>
      <c r="G560" s="5">
        <v>2002</v>
      </c>
      <c r="H560" s="11">
        <v>8</v>
      </c>
      <c r="I560" s="11">
        <v>47</v>
      </c>
      <c r="J560" s="11">
        <v>67</v>
      </c>
      <c r="K560" s="11">
        <v>81</v>
      </c>
      <c r="O560" s="25" t="s">
        <v>23</v>
      </c>
      <c r="P560" s="5" t="s">
        <v>29</v>
      </c>
      <c r="Q560" s="5" t="s">
        <v>63</v>
      </c>
      <c r="R560" s="6" t="s">
        <v>235</v>
      </c>
      <c r="S560" s="5" t="s">
        <v>1170</v>
      </c>
      <c r="T560" s="5" t="s">
        <v>1171</v>
      </c>
      <c r="U560" s="5">
        <v>2002</v>
      </c>
      <c r="V560" s="11">
        <v>2</v>
      </c>
      <c r="W560" s="11">
        <v>20</v>
      </c>
      <c r="X560" s="11">
        <v>24</v>
      </c>
      <c r="Y560" s="26">
        <v>32</v>
      </c>
      <c r="Z560" s="10">
        <f t="shared" si="86"/>
        <v>78</v>
      </c>
      <c r="AA560" s="27">
        <f t="shared" si="92"/>
        <v>-119373.12780967499</v>
      </c>
      <c r="AB560" s="10">
        <f t="shared" si="93"/>
        <v>-9379946.4023042805</v>
      </c>
      <c r="AC560" s="10">
        <f t="shared" si="94"/>
        <v>-13983601.709955174</v>
      </c>
      <c r="AD560" s="28">
        <f t="shared" si="95"/>
        <v>-16294155.521236528</v>
      </c>
      <c r="AF560" s="27">
        <f>IF(V560 &lt;&gt; "-", (V560-V$1883)^4, "-")</f>
        <v>5877718.253988809</v>
      </c>
      <c r="AG560" s="10">
        <f>(W560-W$1883)^4</f>
        <v>1978186084.0014935</v>
      </c>
      <c r="AH560" s="10">
        <f>(X560-X$1883)^4</f>
        <v>3368930570.5851655</v>
      </c>
      <c r="AI560" s="28">
        <f>(Y560-Y$1883)^4</f>
        <v>4130879021.1949792</v>
      </c>
      <c r="AK560" s="27">
        <f t="shared" si="87"/>
        <v>25.641025641025639</v>
      </c>
      <c r="AL560" s="10">
        <f t="shared" si="88"/>
        <v>256.41025641025641</v>
      </c>
      <c r="AM560" s="10">
        <f t="shared" si="89"/>
        <v>307.69230769230774</v>
      </c>
      <c r="AN560" s="28">
        <f t="shared" si="90"/>
        <v>410.25641025641022</v>
      </c>
      <c r="AP560" s="56">
        <f t="shared" si="91"/>
        <v>1.2000000000000002</v>
      </c>
    </row>
    <row r="561" spans="1:42" ht="15" customHeight="1">
      <c r="A561" s="5" t="s">
        <v>23</v>
      </c>
      <c r="B561" s="5" t="s">
        <v>29</v>
      </c>
      <c r="C561" s="5" t="s">
        <v>78</v>
      </c>
      <c r="D561" s="6" t="s">
        <v>44</v>
      </c>
      <c r="E561" s="5" t="s">
        <v>1110</v>
      </c>
      <c r="F561" s="5" t="s">
        <v>1111</v>
      </c>
      <c r="G561" s="5">
        <v>2002</v>
      </c>
      <c r="H561" s="11">
        <v>12</v>
      </c>
      <c r="I561" s="11">
        <v>41</v>
      </c>
      <c r="J561" s="11">
        <v>115</v>
      </c>
      <c r="K561" s="11">
        <v>93</v>
      </c>
      <c r="O561" s="25" t="s">
        <v>23</v>
      </c>
      <c r="P561" s="5" t="s">
        <v>29</v>
      </c>
      <c r="Q561" s="5" t="s">
        <v>63</v>
      </c>
      <c r="R561" s="6" t="s">
        <v>235</v>
      </c>
      <c r="S561" s="5" t="s">
        <v>1172</v>
      </c>
      <c r="T561" s="5" t="s">
        <v>1173</v>
      </c>
      <c r="U561" s="5">
        <v>2002</v>
      </c>
      <c r="V561" s="11">
        <v>18</v>
      </c>
      <c r="W561" s="11">
        <v>89</v>
      </c>
      <c r="X561" s="11">
        <v>115</v>
      </c>
      <c r="Y561" s="26">
        <v>169</v>
      </c>
      <c r="Z561" s="10">
        <f t="shared" si="86"/>
        <v>391</v>
      </c>
      <c r="AA561" s="27">
        <f t="shared" si="92"/>
        <v>-36720.838770077491</v>
      </c>
      <c r="AB561" s="10">
        <f t="shared" si="93"/>
        <v>-2856955.7658932065</v>
      </c>
      <c r="AC561" s="10">
        <f t="shared" si="94"/>
        <v>-3369608.8906255793</v>
      </c>
      <c r="AD561" s="28">
        <f t="shared" si="95"/>
        <v>-1581943.3881129848</v>
      </c>
      <c r="AF561" s="27">
        <f>IF(V561 &lt;&gt; "-", (V561-V$1883)^4, "-")</f>
        <v>1220534.679266341</v>
      </c>
      <c r="AG561" s="10">
        <f>(W561-W$1883)^4</f>
        <v>405388435.12722009</v>
      </c>
      <c r="AH561" s="10">
        <f>(X561-X$1883)^4</f>
        <v>505172065.27952605</v>
      </c>
      <c r="AI561" s="28">
        <f>(Y561-Y$1883)^4</f>
        <v>184326559.46458969</v>
      </c>
      <c r="AK561" s="27">
        <f t="shared" si="87"/>
        <v>46.035805626598467</v>
      </c>
      <c r="AL561" s="10">
        <f t="shared" si="88"/>
        <v>227.62148337595909</v>
      </c>
      <c r="AM561" s="10">
        <f t="shared" si="89"/>
        <v>294.11764705882354</v>
      </c>
      <c r="AN561" s="28">
        <f t="shared" si="90"/>
        <v>432.22506393861892</v>
      </c>
      <c r="AP561" s="56">
        <f t="shared" si="91"/>
        <v>1.2921348314606742</v>
      </c>
    </row>
    <row r="562" spans="1:42" ht="15" customHeight="1">
      <c r="A562" s="5" t="s">
        <v>23</v>
      </c>
      <c r="B562" s="5" t="s">
        <v>29</v>
      </c>
      <c r="C562" s="5" t="s">
        <v>78</v>
      </c>
      <c r="D562" s="6" t="s">
        <v>44</v>
      </c>
      <c r="E562" s="5" t="s">
        <v>1112</v>
      </c>
      <c r="F562" s="5" t="s">
        <v>1113</v>
      </c>
      <c r="G562" s="5">
        <v>2002</v>
      </c>
      <c r="H562" s="11">
        <v>11</v>
      </c>
      <c r="I562" s="11">
        <v>68</v>
      </c>
      <c r="J562" s="11">
        <v>107</v>
      </c>
      <c r="K562" s="11">
        <v>110</v>
      </c>
      <c r="O562" s="25" t="s">
        <v>23</v>
      </c>
      <c r="P562" s="5" t="s">
        <v>29</v>
      </c>
      <c r="Q562" s="5" t="s">
        <v>63</v>
      </c>
      <c r="R562" s="6" t="s">
        <v>235</v>
      </c>
      <c r="S562" s="5" t="s">
        <v>1174</v>
      </c>
      <c r="T562" s="5" t="s">
        <v>1175</v>
      </c>
      <c r="U562" s="5">
        <v>2002</v>
      </c>
      <c r="V562" s="11">
        <v>2</v>
      </c>
      <c r="W562" s="11">
        <v>18</v>
      </c>
      <c r="X562" s="11">
        <v>29</v>
      </c>
      <c r="Y562" s="26">
        <v>52</v>
      </c>
      <c r="Z562" s="10">
        <f t="shared" si="86"/>
        <v>101</v>
      </c>
      <c r="AA562" s="27">
        <f t="shared" si="92"/>
        <v>-119373.12780967499</v>
      </c>
      <c r="AB562" s="10">
        <f t="shared" si="93"/>
        <v>-9649345.9685526416</v>
      </c>
      <c r="AC562" s="10">
        <f t="shared" si="94"/>
        <v>-13130908.376308607</v>
      </c>
      <c r="AD562" s="28">
        <f t="shared" si="95"/>
        <v>-12734063.512513474</v>
      </c>
      <c r="AF562" s="27">
        <f>IF(V562 &lt;&gt; "-", (V562-V$1883)^4, "-")</f>
        <v>5877718.253988809</v>
      </c>
      <c r="AG562" s="10">
        <f>(W562-W$1883)^4</f>
        <v>2054299863.1610191</v>
      </c>
      <c r="AH562" s="10">
        <f>(X562-X$1883)^4</f>
        <v>3097845074.7448158</v>
      </c>
      <c r="AI562" s="28">
        <f>(Y562-Y$1883)^4</f>
        <v>2973646564.8343954</v>
      </c>
      <c r="AK562" s="27">
        <f t="shared" si="87"/>
        <v>19.801980198019802</v>
      </c>
      <c r="AL562" s="10">
        <f t="shared" si="88"/>
        <v>178.21782178217822</v>
      </c>
      <c r="AM562" s="10">
        <f t="shared" si="89"/>
        <v>287.12871287128712</v>
      </c>
      <c r="AN562" s="28">
        <f t="shared" si="90"/>
        <v>514.85148514851483</v>
      </c>
      <c r="AP562" s="56">
        <f t="shared" si="91"/>
        <v>1.6111111111111109</v>
      </c>
    </row>
    <row r="563" spans="1:42" ht="15" customHeight="1">
      <c r="A563" s="5" t="s">
        <v>23</v>
      </c>
      <c r="B563" s="5" t="s">
        <v>29</v>
      </c>
      <c r="C563" s="5" t="s">
        <v>78</v>
      </c>
      <c r="D563" s="6" t="s">
        <v>44</v>
      </c>
      <c r="E563" s="5" t="s">
        <v>1115</v>
      </c>
      <c r="F563" s="5" t="s">
        <v>1116</v>
      </c>
      <c r="G563" s="5">
        <v>2002</v>
      </c>
      <c r="H563" s="11">
        <v>14</v>
      </c>
      <c r="I563" s="11">
        <v>60</v>
      </c>
      <c r="J563" s="11">
        <v>78</v>
      </c>
      <c r="K563" s="11">
        <v>67</v>
      </c>
      <c r="O563" s="25" t="s">
        <v>23</v>
      </c>
      <c r="P563" s="5" t="s">
        <v>29</v>
      </c>
      <c r="Q563" s="5" t="s">
        <v>67</v>
      </c>
      <c r="R563" s="6" t="s">
        <v>235</v>
      </c>
      <c r="S563" s="5" t="s">
        <v>1176</v>
      </c>
      <c r="T563" s="5" t="s">
        <v>1177</v>
      </c>
      <c r="U563" s="5">
        <v>2002</v>
      </c>
      <c r="V563" s="11">
        <v>29</v>
      </c>
      <c r="W563" s="11">
        <v>212</v>
      </c>
      <c r="X563" s="11">
        <v>338</v>
      </c>
      <c r="Y563" s="26">
        <v>296</v>
      </c>
      <c r="Z563" s="10">
        <f t="shared" si="86"/>
        <v>875</v>
      </c>
      <c r="AA563" s="27">
        <f t="shared" si="92"/>
        <v>-10997.628586138324</v>
      </c>
      <c r="AB563" s="10">
        <f t="shared" si="93"/>
        <v>-6746.1734708986542</v>
      </c>
      <c r="AC563" s="10">
        <f t="shared" si="94"/>
        <v>390295.93376472627</v>
      </c>
      <c r="AD563" s="28">
        <f t="shared" si="95"/>
        <v>1151.3317356213654</v>
      </c>
      <c r="AF563" s="27">
        <f>IF(V563 &lt;&gt; "-", (V563-V$1883)^4, "-")</f>
        <v>244567.49279317027</v>
      </c>
      <c r="AG563" s="10">
        <f>(W563-W$1883)^4</f>
        <v>127470.59292195654</v>
      </c>
      <c r="AH563" s="10">
        <f>(X563-X$1883)^4</f>
        <v>28522792.045071498</v>
      </c>
      <c r="AI563" s="28">
        <f>(Y563-Y$1883)^4</f>
        <v>12067.036724386073</v>
      </c>
      <c r="AK563" s="27">
        <f t="shared" si="87"/>
        <v>33.142857142857139</v>
      </c>
      <c r="AL563" s="10">
        <f t="shared" si="88"/>
        <v>242.28571428571431</v>
      </c>
      <c r="AM563" s="10">
        <f t="shared" si="89"/>
        <v>386.28571428571428</v>
      </c>
      <c r="AN563" s="28">
        <f t="shared" si="90"/>
        <v>338.28571428571428</v>
      </c>
      <c r="AP563" s="56">
        <f t="shared" si="91"/>
        <v>1.5943396226415092</v>
      </c>
    </row>
    <row r="564" spans="1:42" ht="15" customHeight="1">
      <c r="A564" s="5" t="s">
        <v>23</v>
      </c>
      <c r="B564" s="5" t="s">
        <v>29</v>
      </c>
      <c r="C564" s="5" t="s">
        <v>78</v>
      </c>
      <c r="D564" s="6" t="s">
        <v>44</v>
      </c>
      <c r="E564" s="5" t="s">
        <v>1117</v>
      </c>
      <c r="F564" s="5" t="s">
        <v>1118</v>
      </c>
      <c r="G564" s="5">
        <v>2002</v>
      </c>
      <c r="H564" s="11">
        <v>4</v>
      </c>
      <c r="I564" s="11">
        <v>26</v>
      </c>
      <c r="J564" s="11">
        <v>56</v>
      </c>
      <c r="K564" s="11">
        <v>60</v>
      </c>
      <c r="O564" s="25" t="s">
        <v>23</v>
      </c>
      <c r="P564" s="5" t="s">
        <v>29</v>
      </c>
      <c r="Q564" s="5" t="s">
        <v>67</v>
      </c>
      <c r="R564" s="6" t="s">
        <v>235</v>
      </c>
      <c r="S564" s="5" t="s">
        <v>1178</v>
      </c>
      <c r="T564" s="5" t="s">
        <v>1179</v>
      </c>
      <c r="U564" s="5">
        <v>2002</v>
      </c>
      <c r="V564" s="11">
        <v>17</v>
      </c>
      <c r="W564" s="11">
        <v>133</v>
      </c>
      <c r="X564" s="11">
        <v>156</v>
      </c>
      <c r="Y564" s="26">
        <v>152</v>
      </c>
      <c r="Z564" s="10">
        <f t="shared" si="86"/>
        <v>458</v>
      </c>
      <c r="AA564" s="27">
        <f t="shared" si="92"/>
        <v>-40135.887717335972</v>
      </c>
      <c r="AB564" s="10">
        <f t="shared" si="93"/>
        <v>-938176.99154382246</v>
      </c>
      <c r="AC564" s="10">
        <f t="shared" si="94"/>
        <v>-1292182.82516242</v>
      </c>
      <c r="AD564" s="28">
        <f t="shared" si="95"/>
        <v>-2380289.6950852741</v>
      </c>
      <c r="AF564" s="27">
        <f>IF(V564 &lt;&gt; "-", (V564-V$1883)^4, "-")</f>
        <v>1374180.6558359363</v>
      </c>
      <c r="AG564" s="10">
        <f>(W564-W$1883)^4</f>
        <v>91843065.380405724</v>
      </c>
      <c r="AH564" s="10">
        <f>(X564-X$1883)^4</f>
        <v>140744668.51337329</v>
      </c>
      <c r="AI564" s="28">
        <f>(Y564-Y$1883)^4</f>
        <v>317814046.99170518</v>
      </c>
      <c r="AK564" s="27">
        <f t="shared" si="87"/>
        <v>37.117903930131007</v>
      </c>
      <c r="AL564" s="10">
        <f t="shared" si="88"/>
        <v>290.39301310043669</v>
      </c>
      <c r="AM564" s="10">
        <f t="shared" si="89"/>
        <v>340.6113537117904</v>
      </c>
      <c r="AN564" s="28">
        <f t="shared" si="90"/>
        <v>331.87772925764193</v>
      </c>
      <c r="AP564" s="56">
        <f t="shared" si="91"/>
        <v>1.1729323308270676</v>
      </c>
    </row>
    <row r="565" spans="1:42" ht="15" customHeight="1">
      <c r="A565" s="5" t="s">
        <v>23</v>
      </c>
      <c r="B565" s="5" t="s">
        <v>29</v>
      </c>
      <c r="C565" s="5" t="s">
        <v>78</v>
      </c>
      <c r="D565" s="6" t="s">
        <v>44</v>
      </c>
      <c r="E565" s="5" t="s">
        <v>1119</v>
      </c>
      <c r="F565" s="5" t="s">
        <v>1120</v>
      </c>
      <c r="G565" s="5">
        <v>2002</v>
      </c>
      <c r="H565" s="11">
        <v>15</v>
      </c>
      <c r="I565" s="11">
        <v>59</v>
      </c>
      <c r="J565" s="11">
        <v>58</v>
      </c>
      <c r="K565" s="11">
        <v>43</v>
      </c>
      <c r="O565" s="25" t="s">
        <v>23</v>
      </c>
      <c r="P565" s="5" t="s">
        <v>29</v>
      </c>
      <c r="Q565" s="5" t="s">
        <v>67</v>
      </c>
      <c r="R565" s="6" t="s">
        <v>235</v>
      </c>
      <c r="S565" s="5" t="s">
        <v>1180</v>
      </c>
      <c r="T565" s="5" t="s">
        <v>1181</v>
      </c>
      <c r="U565" s="5">
        <v>2002</v>
      </c>
      <c r="V565" s="11">
        <v>18</v>
      </c>
      <c r="W565" s="11">
        <v>79</v>
      </c>
      <c r="X565" s="11">
        <v>155</v>
      </c>
      <c r="Y565" s="26">
        <v>82</v>
      </c>
      <c r="Z565" s="10">
        <f t="shared" si="86"/>
        <v>334</v>
      </c>
      <c r="AA565" s="27">
        <f t="shared" si="92"/>
        <v>-36720.838770077491</v>
      </c>
      <c r="AB565" s="10">
        <f t="shared" si="93"/>
        <v>-3504552.1460420121</v>
      </c>
      <c r="AC565" s="10">
        <f t="shared" si="94"/>
        <v>-1328101.3428904824</v>
      </c>
      <c r="AD565" s="28">
        <f t="shared" si="95"/>
        <v>-8429761.2777022794</v>
      </c>
      <c r="AF565" s="27">
        <f>IF(V565 &lt;&gt; "-", (V565-V$1883)^4, "-")</f>
        <v>1220534.679266341</v>
      </c>
      <c r="AG565" s="10">
        <f>(W565-W$1883)^4</f>
        <v>532324802.87818438</v>
      </c>
      <c r="AH565" s="10">
        <f>(X565-X$1883)^4</f>
        <v>145985018.00930083</v>
      </c>
      <c r="AI565" s="28">
        <f>(Y565-Y$1883)^4</f>
        <v>1715617106.7607315</v>
      </c>
      <c r="AK565" s="27">
        <f t="shared" si="87"/>
        <v>53.892215568862277</v>
      </c>
      <c r="AL565" s="10">
        <f t="shared" si="88"/>
        <v>236.52694610778443</v>
      </c>
      <c r="AM565" s="10">
        <f t="shared" si="89"/>
        <v>464.07185628742513</v>
      </c>
      <c r="AN565" s="28">
        <f t="shared" si="90"/>
        <v>245.50898203592814</v>
      </c>
      <c r="AP565" s="56">
        <f t="shared" si="91"/>
        <v>1.9620253164556962</v>
      </c>
    </row>
    <row r="566" spans="1:42" ht="15" customHeight="1">
      <c r="A566" s="5" t="s">
        <v>23</v>
      </c>
      <c r="B566" s="5" t="s">
        <v>29</v>
      </c>
      <c r="C566" s="5" t="s">
        <v>82</v>
      </c>
      <c r="D566" s="6" t="s">
        <v>44</v>
      </c>
      <c r="E566" s="6" t="s">
        <v>26</v>
      </c>
      <c r="F566" s="5" t="s">
        <v>1182</v>
      </c>
      <c r="G566" s="5">
        <v>2002</v>
      </c>
      <c r="H566" s="11">
        <v>648</v>
      </c>
      <c r="I566" s="11">
        <v>2036</v>
      </c>
      <c r="J566" s="11">
        <v>2694</v>
      </c>
      <c r="K566" s="11">
        <v>2447</v>
      </c>
      <c r="O566" s="25" t="s">
        <v>23</v>
      </c>
      <c r="P566" s="5" t="s">
        <v>29</v>
      </c>
      <c r="Q566" s="5" t="s">
        <v>67</v>
      </c>
      <c r="R566" s="6" t="s">
        <v>235</v>
      </c>
      <c r="S566" s="5" t="s">
        <v>1183</v>
      </c>
      <c r="T566" s="5" t="s">
        <v>208</v>
      </c>
      <c r="U566" s="5">
        <v>2002</v>
      </c>
      <c r="V566" s="11">
        <v>7</v>
      </c>
      <c r="W566" s="11">
        <v>28</v>
      </c>
      <c r="X566" s="11">
        <v>123</v>
      </c>
      <c r="Y566" s="26">
        <v>119</v>
      </c>
      <c r="Z566" s="10">
        <f t="shared" si="86"/>
        <v>277</v>
      </c>
      <c r="AA566" s="27">
        <f t="shared" si="92"/>
        <v>-86574.984053174077</v>
      </c>
      <c r="AB566" s="10">
        <f t="shared" si="93"/>
        <v>-8352482.9958396358</v>
      </c>
      <c r="AC566" s="10">
        <f t="shared" si="94"/>
        <v>-2858456.7526122015</v>
      </c>
      <c r="AD566" s="28">
        <f t="shared" si="95"/>
        <v>-4617340.117661614</v>
      </c>
      <c r="AF566" s="27">
        <f>IF(V566 &lt;&gt; "-", (V566-V$1883)^4, "-")</f>
        <v>3829921.6860142983</v>
      </c>
      <c r="AG566" s="10">
        <f>(W566-W$1883)^4</f>
        <v>1694679074.3609138</v>
      </c>
      <c r="AH566" s="10">
        <f>(X566-X$1883)^4</f>
        <v>405672437.15900993</v>
      </c>
      <c r="AI566" s="28">
        <f>(Y566-Y$1883)^4</f>
        <v>768875144.58241725</v>
      </c>
      <c r="AK566" s="27">
        <f t="shared" si="87"/>
        <v>25.270758122743679</v>
      </c>
      <c r="AL566" s="10">
        <f t="shared" si="88"/>
        <v>101.08303249097472</v>
      </c>
      <c r="AM566" s="10">
        <f t="shared" si="89"/>
        <v>444.04332129963899</v>
      </c>
      <c r="AN566" s="28">
        <f t="shared" si="90"/>
        <v>429.60288808664262</v>
      </c>
      <c r="AP566" s="56">
        <f t="shared" si="91"/>
        <v>4.3928571428571432</v>
      </c>
    </row>
    <row r="567" spans="1:42" ht="15" customHeight="1">
      <c r="A567" s="5" t="s">
        <v>23</v>
      </c>
      <c r="B567" s="5" t="s">
        <v>29</v>
      </c>
      <c r="C567" s="5" t="s">
        <v>82</v>
      </c>
      <c r="D567" s="6" t="s">
        <v>44</v>
      </c>
      <c r="E567" s="5" t="s">
        <v>1121</v>
      </c>
      <c r="F567" s="5" t="s">
        <v>1122</v>
      </c>
      <c r="G567" s="5">
        <v>2002</v>
      </c>
      <c r="H567" s="11">
        <v>19</v>
      </c>
      <c r="I567" s="11">
        <v>50</v>
      </c>
      <c r="J567" s="11">
        <v>72</v>
      </c>
      <c r="K567" s="11">
        <v>80</v>
      </c>
      <c r="O567" s="25" t="s">
        <v>23</v>
      </c>
      <c r="P567" s="5" t="s">
        <v>29</v>
      </c>
      <c r="Q567" s="5" t="s">
        <v>67</v>
      </c>
      <c r="R567" s="6" t="s">
        <v>235</v>
      </c>
      <c r="S567" s="5" t="s">
        <v>1184</v>
      </c>
      <c r="T567" s="5" t="s">
        <v>1185</v>
      </c>
      <c r="U567" s="5">
        <v>2002</v>
      </c>
      <c r="V567" s="11">
        <v>19</v>
      </c>
      <c r="W567" s="11">
        <v>141</v>
      </c>
      <c r="X567" s="11">
        <v>366</v>
      </c>
      <c r="Y567" s="26">
        <v>250</v>
      </c>
      <c r="Z567" s="10">
        <f t="shared" si="86"/>
        <v>776</v>
      </c>
      <c r="AA567" s="27">
        <f t="shared" si="92"/>
        <v>-33505.219038514537</v>
      </c>
      <c r="AB567" s="10">
        <f t="shared" si="93"/>
        <v>-726457.38783005846</v>
      </c>
      <c r="AC567" s="10">
        <f t="shared" si="94"/>
        <v>1032748.4471668531</v>
      </c>
      <c r="AD567" s="28">
        <f t="shared" si="95"/>
        <v>-44810.981750114261</v>
      </c>
      <c r="AF567" s="27">
        <f>IF(V567 &lt;&gt; "-", (V567-V$1883)^4, "-")</f>
        <v>1080148.040054389</v>
      </c>
      <c r="AG567" s="10">
        <f>(W567-W$1883)^4</f>
        <v>65305064.0401465</v>
      </c>
      <c r="AH567" s="10">
        <f>(X567-X$1883)^4</f>
        <v>104390120.97123344</v>
      </c>
      <c r="AI567" s="28">
        <f>(Y567-Y$1883)^4</f>
        <v>1591644.0318275238</v>
      </c>
      <c r="AK567" s="27">
        <f t="shared" si="87"/>
        <v>24.484536082474225</v>
      </c>
      <c r="AL567" s="10">
        <f t="shared" si="88"/>
        <v>181.70103092783503</v>
      </c>
      <c r="AM567" s="10">
        <f t="shared" si="89"/>
        <v>471.64948453608247</v>
      </c>
      <c r="AN567" s="28">
        <f t="shared" si="90"/>
        <v>322.16494845360825</v>
      </c>
      <c r="AP567" s="56">
        <f t="shared" si="91"/>
        <v>2.5957446808510642</v>
      </c>
    </row>
    <row r="568" spans="1:42" ht="15" customHeight="1">
      <c r="A568" s="5" t="s">
        <v>23</v>
      </c>
      <c r="B568" s="5" t="s">
        <v>29</v>
      </c>
      <c r="C568" s="5" t="s">
        <v>82</v>
      </c>
      <c r="D568" s="6" t="s">
        <v>44</v>
      </c>
      <c r="E568" s="5" t="s">
        <v>1123</v>
      </c>
      <c r="F568" s="5" t="s">
        <v>1124</v>
      </c>
      <c r="G568" s="5">
        <v>2002</v>
      </c>
      <c r="H568" s="11">
        <v>14</v>
      </c>
      <c r="I568" s="11">
        <v>68</v>
      </c>
      <c r="J568" s="11">
        <v>182</v>
      </c>
      <c r="K568" s="11">
        <v>191</v>
      </c>
      <c r="O568" s="25" t="s">
        <v>23</v>
      </c>
      <c r="P568" s="5" t="s">
        <v>29</v>
      </c>
      <c r="Q568" s="5" t="s">
        <v>67</v>
      </c>
      <c r="R568" s="6" t="s">
        <v>235</v>
      </c>
      <c r="S568" s="5" t="s">
        <v>1186</v>
      </c>
      <c r="T568" s="5" t="s">
        <v>1187</v>
      </c>
      <c r="U568" s="5">
        <v>2002</v>
      </c>
      <c r="V568" s="11">
        <v>12</v>
      </c>
      <c r="W568" s="11">
        <v>86</v>
      </c>
      <c r="X568" s="11">
        <v>147</v>
      </c>
      <c r="Y568" s="26">
        <v>118</v>
      </c>
      <c r="Z568" s="10">
        <f t="shared" si="86"/>
        <v>363</v>
      </c>
      <c r="AA568" s="27">
        <f t="shared" si="92"/>
        <v>-60412.570689061082</v>
      </c>
      <c r="AB568" s="10">
        <f t="shared" si="93"/>
        <v>-3042022.279574038</v>
      </c>
      <c r="AC568" s="10">
        <f t="shared" si="94"/>
        <v>-1639696.2239711436</v>
      </c>
      <c r="AD568" s="28">
        <f t="shared" si="95"/>
        <v>-4701026.4687138814</v>
      </c>
      <c r="AF568" s="27">
        <f>IF(V568 &lt;&gt; "-", (V568-V$1883)^4, "-")</f>
        <v>2370480.6892459271</v>
      </c>
      <c r="AG568" s="10">
        <f>(W568-W$1883)^4</f>
        <v>440774560.05685449</v>
      </c>
      <c r="AH568" s="10">
        <f>(X568-X$1883)^4</f>
        <v>193353124.90779835</v>
      </c>
      <c r="AI568" s="28">
        <f>(Y568-Y$1883)^4</f>
        <v>787511543.71704459</v>
      </c>
      <c r="AK568" s="27">
        <f t="shared" si="87"/>
        <v>33.057851239669425</v>
      </c>
      <c r="AL568" s="10">
        <f t="shared" si="88"/>
        <v>236.9146005509642</v>
      </c>
      <c r="AM568" s="10">
        <f t="shared" si="89"/>
        <v>404.95867768595042</v>
      </c>
      <c r="AN568" s="28">
        <f t="shared" si="90"/>
        <v>325.06887052341597</v>
      </c>
      <c r="AP568" s="56">
        <f t="shared" si="91"/>
        <v>1.7093023255813953</v>
      </c>
    </row>
    <row r="569" spans="1:42" ht="15" customHeight="1">
      <c r="A569" s="5" t="s">
        <v>23</v>
      </c>
      <c r="B569" s="5" t="s">
        <v>29</v>
      </c>
      <c r="C569" s="5" t="s">
        <v>82</v>
      </c>
      <c r="D569" s="6" t="s">
        <v>44</v>
      </c>
      <c r="E569" s="5" t="s">
        <v>1125</v>
      </c>
      <c r="F569" s="5" t="s">
        <v>1126</v>
      </c>
      <c r="G569" s="5">
        <v>2002</v>
      </c>
      <c r="H569" s="11">
        <v>2</v>
      </c>
      <c r="I569" s="11">
        <v>66</v>
      </c>
      <c r="J569" s="11">
        <v>201</v>
      </c>
      <c r="K569" s="11">
        <v>154</v>
      </c>
      <c r="O569" s="25" t="s">
        <v>23</v>
      </c>
      <c r="P569" s="5" t="s">
        <v>29</v>
      </c>
      <c r="Q569" s="5" t="s">
        <v>67</v>
      </c>
      <c r="R569" s="6" t="s">
        <v>235</v>
      </c>
      <c r="S569" s="5" t="s">
        <v>1188</v>
      </c>
      <c r="T569" s="5" t="s">
        <v>1189</v>
      </c>
      <c r="U569" s="5">
        <v>2002</v>
      </c>
      <c r="V569" s="11">
        <v>17</v>
      </c>
      <c r="W569" s="11">
        <v>160</v>
      </c>
      <c r="X569" s="11">
        <v>266</v>
      </c>
      <c r="Y569" s="26">
        <v>221</v>
      </c>
      <c r="Z569" s="10">
        <f t="shared" si="86"/>
        <v>664</v>
      </c>
      <c r="AA569" s="27">
        <f t="shared" si="92"/>
        <v>-40135.887717335972</v>
      </c>
      <c r="AB569" s="10">
        <f t="shared" si="93"/>
        <v>-356329.10932579957</v>
      </c>
      <c r="AC569" s="10">
        <f t="shared" si="94"/>
        <v>1.2594000759047095</v>
      </c>
      <c r="AD569" s="28">
        <f t="shared" si="95"/>
        <v>-268574.10135709151</v>
      </c>
      <c r="AF569" s="27">
        <f>IF(V569 &lt;&gt; "-", (V569-V$1883)^4, "-")</f>
        <v>1374180.6558359363</v>
      </c>
      <c r="AG569" s="10">
        <f>(W569-W$1883)^4</f>
        <v>25262039.103632562</v>
      </c>
      <c r="AH569" s="10">
        <f>(X569-X$1883)^4</f>
        <v>1.3600398078407325</v>
      </c>
      <c r="AI569" s="28">
        <f>(Y569-Y$1883)^4</f>
        <v>17328149.053685665</v>
      </c>
      <c r="AK569" s="27">
        <f t="shared" si="87"/>
        <v>25.602409638554217</v>
      </c>
      <c r="AL569" s="10">
        <f t="shared" si="88"/>
        <v>240.96385542168676</v>
      </c>
      <c r="AM569" s="10">
        <f t="shared" si="89"/>
        <v>400.60240963855421</v>
      </c>
      <c r="AN569" s="28">
        <f t="shared" si="90"/>
        <v>332.8313253012048</v>
      </c>
      <c r="AP569" s="56">
        <f t="shared" si="91"/>
        <v>1.6624999999999999</v>
      </c>
    </row>
    <row r="570" spans="1:42" ht="15" customHeight="1">
      <c r="A570" s="5" t="s">
        <v>23</v>
      </c>
      <c r="B570" s="5" t="s">
        <v>29</v>
      </c>
      <c r="C570" s="5" t="s">
        <v>82</v>
      </c>
      <c r="D570" s="6" t="s">
        <v>44</v>
      </c>
      <c r="E570" s="5" t="s">
        <v>1127</v>
      </c>
      <c r="F570" s="5" t="s">
        <v>1128</v>
      </c>
      <c r="G570" s="5">
        <v>2002</v>
      </c>
      <c r="H570" s="11">
        <v>91</v>
      </c>
      <c r="I570" s="11">
        <v>340</v>
      </c>
      <c r="J570" s="11">
        <v>395</v>
      </c>
      <c r="K570" s="11">
        <v>314</v>
      </c>
      <c r="O570" s="25" t="s">
        <v>23</v>
      </c>
      <c r="P570" s="5" t="s">
        <v>29</v>
      </c>
      <c r="Q570" s="5" t="s">
        <v>67</v>
      </c>
      <c r="R570" s="6" t="s">
        <v>235</v>
      </c>
      <c r="S570" s="5" t="s">
        <v>1190</v>
      </c>
      <c r="T570" s="5" t="s">
        <v>1191</v>
      </c>
      <c r="U570" s="5">
        <v>2002</v>
      </c>
      <c r="V570" s="11">
        <v>49</v>
      </c>
      <c r="W570" s="11">
        <v>194</v>
      </c>
      <c r="X570" s="11">
        <v>531</v>
      </c>
      <c r="Y570" s="26">
        <v>373</v>
      </c>
      <c r="Z570" s="10">
        <f t="shared" si="86"/>
        <v>1147</v>
      </c>
      <c r="AA570" s="27">
        <f t="shared" si="92"/>
        <v>-11.212390040665291</v>
      </c>
      <c r="AB570" s="10">
        <f t="shared" si="93"/>
        <v>-50223.983521505317</v>
      </c>
      <c r="AC570" s="10">
        <f t="shared" si="94"/>
        <v>18838063.612874568</v>
      </c>
      <c r="AD570" s="28">
        <f t="shared" si="95"/>
        <v>669484.14376969321</v>
      </c>
      <c r="AF570" s="27">
        <f>IF(V570 &lt;&gt; "-", (V570-V$1883)^4, "-")</f>
        <v>25.095600719724708</v>
      </c>
      <c r="AG570" s="10">
        <f>(W570-W$1883)^4</f>
        <v>1853026.1201488157</v>
      </c>
      <c r="AH570" s="10">
        <f>(X570-X$1883)^4</f>
        <v>5012430286.7209415</v>
      </c>
      <c r="AI570" s="28">
        <f>(Y570-Y$1883)^4</f>
        <v>58567100.981201582</v>
      </c>
      <c r="AK570" s="27">
        <f t="shared" si="87"/>
        <v>42.720139494333047</v>
      </c>
      <c r="AL570" s="10">
        <f t="shared" si="88"/>
        <v>169.13687881429817</v>
      </c>
      <c r="AM570" s="10">
        <f t="shared" si="89"/>
        <v>462.94681778552751</v>
      </c>
      <c r="AN570" s="28">
        <f t="shared" si="90"/>
        <v>325.19616390584133</v>
      </c>
      <c r="AP570" s="56">
        <f t="shared" si="91"/>
        <v>2.7371134020618557</v>
      </c>
    </row>
    <row r="571" spans="1:42" ht="15" customHeight="1">
      <c r="A571" s="5" t="s">
        <v>23</v>
      </c>
      <c r="B571" s="5" t="s">
        <v>29</v>
      </c>
      <c r="C571" s="5" t="s">
        <v>82</v>
      </c>
      <c r="D571" s="6" t="s">
        <v>44</v>
      </c>
      <c r="E571" s="5" t="s">
        <v>1129</v>
      </c>
      <c r="F571" s="5" t="s">
        <v>1130</v>
      </c>
      <c r="G571" s="5">
        <v>2002</v>
      </c>
      <c r="H571" s="11">
        <v>45</v>
      </c>
      <c r="I571" s="11">
        <v>148</v>
      </c>
      <c r="J571" s="11">
        <v>265</v>
      </c>
      <c r="K571" s="11">
        <v>237</v>
      </c>
      <c r="O571" s="25" t="s">
        <v>23</v>
      </c>
      <c r="P571" s="5" t="s">
        <v>29</v>
      </c>
      <c r="Q571" s="5" t="s">
        <v>67</v>
      </c>
      <c r="R571" s="6" t="s">
        <v>235</v>
      </c>
      <c r="S571" s="5" t="s">
        <v>1192</v>
      </c>
      <c r="T571" s="5" t="s">
        <v>1193</v>
      </c>
      <c r="U571" s="5">
        <v>2002</v>
      </c>
      <c r="V571" s="11">
        <v>6</v>
      </c>
      <c r="W571" s="11">
        <v>98</v>
      </c>
      <c r="X571" s="11">
        <v>283</v>
      </c>
      <c r="Y571" s="26">
        <v>208</v>
      </c>
      <c r="Z571" s="10">
        <f t="shared" si="86"/>
        <v>595</v>
      </c>
      <c r="AA571" s="27">
        <f t="shared" si="92"/>
        <v>-92579.75437308324</v>
      </c>
      <c r="AB571" s="10">
        <f t="shared" si="93"/>
        <v>-2347082.2838645913</v>
      </c>
      <c r="AC571" s="10">
        <f t="shared" si="94"/>
        <v>5910.0186877382812</v>
      </c>
      <c r="AD571" s="28">
        <f t="shared" si="95"/>
        <v>-465827.9299896615</v>
      </c>
      <c r="AF571" s="27">
        <f>IF(V571 &lt;&gt; "-", (V571-V$1883)^4, "-")</f>
        <v>4188141.6864615814</v>
      </c>
      <c r="AG571" s="10">
        <f>(W571-W$1883)^4</f>
        <v>311916072.49714214</v>
      </c>
      <c r="AH571" s="10">
        <f>(X571-X$1883)^4</f>
        <v>106852.61100262002</v>
      </c>
      <c r="AI571" s="28">
        <f>(Y571-Y$1883)^4</f>
        <v>36110544.110982738</v>
      </c>
      <c r="AK571" s="27">
        <f t="shared" si="87"/>
        <v>10.08403361344538</v>
      </c>
      <c r="AL571" s="10">
        <f t="shared" si="88"/>
        <v>164.70588235294119</v>
      </c>
      <c r="AM571" s="10">
        <f t="shared" si="89"/>
        <v>475.63025210084032</v>
      </c>
      <c r="AN571" s="28">
        <f t="shared" si="90"/>
        <v>349.57983193277306</v>
      </c>
      <c r="AP571" s="56">
        <f t="shared" si="91"/>
        <v>2.8877551020408161</v>
      </c>
    </row>
    <row r="572" spans="1:42" ht="15" customHeight="1">
      <c r="A572" s="5" t="s">
        <v>23</v>
      </c>
      <c r="B572" s="5" t="s">
        <v>29</v>
      </c>
      <c r="C572" s="5" t="s">
        <v>82</v>
      </c>
      <c r="D572" s="6" t="s">
        <v>44</v>
      </c>
      <c r="E572" s="5" t="s">
        <v>1131</v>
      </c>
      <c r="F572" s="5" t="s">
        <v>1132</v>
      </c>
      <c r="G572" s="5">
        <v>2002</v>
      </c>
      <c r="H572" s="11">
        <v>5</v>
      </c>
      <c r="I572" s="11">
        <v>14</v>
      </c>
      <c r="J572" s="11">
        <v>47</v>
      </c>
      <c r="K572" s="11">
        <v>82</v>
      </c>
      <c r="O572" s="25" t="s">
        <v>23</v>
      </c>
      <c r="P572" s="5" t="s">
        <v>29</v>
      </c>
      <c r="Q572" s="5" t="s">
        <v>67</v>
      </c>
      <c r="R572" s="6" t="s">
        <v>235</v>
      </c>
      <c r="S572" s="5" t="s">
        <v>1194</v>
      </c>
      <c r="T572" s="5" t="s">
        <v>1195</v>
      </c>
      <c r="U572" s="5">
        <v>2002</v>
      </c>
      <c r="V572" s="11">
        <v>10</v>
      </c>
      <c r="W572" s="11">
        <v>44</v>
      </c>
      <c r="X572" s="11">
        <v>124</v>
      </c>
      <c r="Y572" s="26">
        <v>174</v>
      </c>
      <c r="Z572" s="10">
        <f t="shared" si="86"/>
        <v>352</v>
      </c>
      <c r="AA572" s="27">
        <f t="shared" si="92"/>
        <v>-70129.248387619737</v>
      </c>
      <c r="AB572" s="10">
        <f t="shared" si="93"/>
        <v>-6528219.5038485853</v>
      </c>
      <c r="AC572" s="10">
        <f t="shared" si="94"/>
        <v>-2798457.5777675495</v>
      </c>
      <c r="AD572" s="28">
        <f t="shared" si="95"/>
        <v>-1386906.9411749088</v>
      </c>
      <c r="AF572" s="27">
        <f>IF(V572 &lt;&gt; "-", (V572-V$1883)^4, "-")</f>
        <v>2892004.1543107955</v>
      </c>
      <c r="AG572" s="10">
        <f>(W572-W$1883)^4</f>
        <v>1220093176.2086737</v>
      </c>
      <c r="AH572" s="10">
        <f>(X572-X$1883)^4</f>
        <v>394358891.3384288</v>
      </c>
      <c r="AI572" s="28">
        <f>(Y572-Y$1883)^4</f>
        <v>154666560.93717042</v>
      </c>
      <c r="AK572" s="27">
        <f t="shared" si="87"/>
        <v>28.409090909090907</v>
      </c>
      <c r="AL572" s="10">
        <f t="shared" si="88"/>
        <v>125</v>
      </c>
      <c r="AM572" s="10">
        <f t="shared" si="89"/>
        <v>352.27272727272731</v>
      </c>
      <c r="AN572" s="28">
        <f t="shared" si="90"/>
        <v>494.31818181818181</v>
      </c>
      <c r="AP572" s="56">
        <f t="shared" si="91"/>
        <v>2.8181818181818183</v>
      </c>
    </row>
    <row r="573" spans="1:42" ht="15" customHeight="1">
      <c r="A573" s="5" t="s">
        <v>23</v>
      </c>
      <c r="B573" s="5" t="s">
        <v>29</v>
      </c>
      <c r="C573" s="5" t="s">
        <v>82</v>
      </c>
      <c r="D573" s="6" t="s">
        <v>44</v>
      </c>
      <c r="E573" s="5" t="s">
        <v>1133</v>
      </c>
      <c r="F573" s="5" t="s">
        <v>1134</v>
      </c>
      <c r="G573" s="5">
        <v>2002</v>
      </c>
      <c r="H573" s="11">
        <v>215</v>
      </c>
      <c r="I573" s="11">
        <v>456</v>
      </c>
      <c r="J573" s="11">
        <v>379</v>
      </c>
      <c r="K573" s="11">
        <v>358</v>
      </c>
      <c r="O573" s="25" t="s">
        <v>23</v>
      </c>
      <c r="P573" s="5" t="s">
        <v>29</v>
      </c>
      <c r="Q573" s="5" t="s">
        <v>67</v>
      </c>
      <c r="R573" s="6" t="s">
        <v>235</v>
      </c>
      <c r="S573" s="5" t="s">
        <v>1196</v>
      </c>
      <c r="T573" s="5" t="s">
        <v>1197</v>
      </c>
      <c r="U573" s="5">
        <v>2002</v>
      </c>
      <c r="V573" s="11">
        <v>14</v>
      </c>
      <c r="W573" s="11">
        <v>67</v>
      </c>
      <c r="X573" s="11">
        <v>213</v>
      </c>
      <c r="Y573" s="26">
        <v>199</v>
      </c>
      <c r="Z573" s="10">
        <f t="shared" si="86"/>
        <v>493</v>
      </c>
      <c r="AA573" s="27">
        <f t="shared" si="92"/>
        <v>-51637.609853284492</v>
      </c>
      <c r="AB573" s="10">
        <f t="shared" si="93"/>
        <v>-4402496.8353656204</v>
      </c>
      <c r="AC573" s="10">
        <f t="shared" si="94"/>
        <v>-139960.75884170146</v>
      </c>
      <c r="AD573" s="28">
        <f t="shared" si="95"/>
        <v>-647642.5956212196</v>
      </c>
      <c r="AF573" s="27">
        <f>IF(V573 &lt;&gt; "-", (V573-V$1883)^4, "-")</f>
        <v>1922891.7783183996</v>
      </c>
      <c r="AG573" s="10">
        <f>(W573-W$1883)^4</f>
        <v>721548292.46915293</v>
      </c>
      <c r="AH573" s="10">
        <f>(X573-X$1883)^4</f>
        <v>7266775.0764093809</v>
      </c>
      <c r="AI573" s="28">
        <f>(Y573-Y$1883)^4</f>
        <v>56033429.779818028</v>
      </c>
      <c r="AK573" s="27">
        <f t="shared" si="87"/>
        <v>28.397565922920894</v>
      </c>
      <c r="AL573" s="10">
        <f t="shared" si="88"/>
        <v>135.90263691683572</v>
      </c>
      <c r="AM573" s="10">
        <f t="shared" si="89"/>
        <v>432.04868154158214</v>
      </c>
      <c r="AN573" s="28">
        <f t="shared" si="90"/>
        <v>403.65111561866127</v>
      </c>
      <c r="AP573" s="56">
        <f t="shared" si="91"/>
        <v>3.1791044776119399</v>
      </c>
    </row>
    <row r="574" spans="1:42" ht="15" customHeight="1">
      <c r="A574" s="5" t="s">
        <v>23</v>
      </c>
      <c r="B574" s="5" t="s">
        <v>29</v>
      </c>
      <c r="C574" s="5" t="s">
        <v>82</v>
      </c>
      <c r="D574" s="6" t="s">
        <v>44</v>
      </c>
      <c r="E574" s="5" t="s">
        <v>1135</v>
      </c>
      <c r="F574" s="5" t="s">
        <v>1136</v>
      </c>
      <c r="G574" s="5">
        <v>2002</v>
      </c>
      <c r="H574" s="11">
        <v>41</v>
      </c>
      <c r="I574" s="11">
        <v>132</v>
      </c>
      <c r="J574" s="11">
        <v>256</v>
      </c>
      <c r="K574" s="11">
        <v>170</v>
      </c>
      <c r="O574" s="25" t="s">
        <v>23</v>
      </c>
      <c r="P574" s="5" t="s">
        <v>29</v>
      </c>
      <c r="Q574" s="5" t="s">
        <v>67</v>
      </c>
      <c r="R574" s="6" t="s">
        <v>235</v>
      </c>
      <c r="S574" s="5" t="s">
        <v>1198</v>
      </c>
      <c r="T574" s="5" t="s">
        <v>1199</v>
      </c>
      <c r="U574" s="5">
        <v>2002</v>
      </c>
      <c r="V574" s="11">
        <v>134</v>
      </c>
      <c r="W574" s="11">
        <v>679</v>
      </c>
      <c r="X574" s="11">
        <v>784</v>
      </c>
      <c r="Y574" s="26">
        <v>625</v>
      </c>
      <c r="Z574" s="10">
        <f t="shared" si="86"/>
        <v>2222</v>
      </c>
      <c r="AA574" s="27">
        <f t="shared" si="92"/>
        <v>566878.18140213494</v>
      </c>
      <c r="AB574" s="10">
        <f t="shared" si="93"/>
        <v>89978481.672946021</v>
      </c>
      <c r="AC574" s="10">
        <f t="shared" si="94"/>
        <v>139862943.54340017</v>
      </c>
      <c r="AD574" s="28">
        <f t="shared" si="95"/>
        <v>39124264.028245702</v>
      </c>
      <c r="AF574" s="27">
        <f>IF(V574 &lt;&gt; "-", (V574-V$1883)^4, "-")</f>
        <v>46915857.190659635</v>
      </c>
      <c r="AG574" s="10">
        <f>(W574-W$1883)^4</f>
        <v>40319785587.003128</v>
      </c>
      <c r="AH574" s="10">
        <f>(X574-X$1883)^4</f>
        <v>72600044265.880051</v>
      </c>
      <c r="AI574" s="28">
        <f>(Y574-Y$1883)^4</f>
        <v>13281941857.185926</v>
      </c>
      <c r="AK574" s="27">
        <f t="shared" si="87"/>
        <v>60.306030603060307</v>
      </c>
      <c r="AL574" s="10">
        <f t="shared" si="88"/>
        <v>305.58055805580557</v>
      </c>
      <c r="AM574" s="10">
        <f t="shared" si="89"/>
        <v>352.83528352835287</v>
      </c>
      <c r="AN574" s="28">
        <f t="shared" si="90"/>
        <v>281.27812781278129</v>
      </c>
      <c r="AP574" s="56">
        <f t="shared" si="91"/>
        <v>1.1546391752577321</v>
      </c>
    </row>
    <row r="575" spans="1:42" ht="15" customHeight="1">
      <c r="A575" s="5" t="s">
        <v>23</v>
      </c>
      <c r="B575" s="5" t="s">
        <v>29</v>
      </c>
      <c r="C575" s="5" t="s">
        <v>82</v>
      </c>
      <c r="D575" s="6" t="s">
        <v>44</v>
      </c>
      <c r="E575" s="5" t="s">
        <v>1137</v>
      </c>
      <c r="F575" s="5" t="s">
        <v>1138</v>
      </c>
      <c r="G575" s="5">
        <v>2002</v>
      </c>
      <c r="H575" s="11">
        <v>173</v>
      </c>
      <c r="I575" s="11">
        <v>538</v>
      </c>
      <c r="J575" s="11">
        <v>634</v>
      </c>
      <c r="K575" s="11">
        <v>530</v>
      </c>
      <c r="O575" s="25" t="s">
        <v>23</v>
      </c>
      <c r="P575" s="5" t="s">
        <v>29</v>
      </c>
      <c r="Q575" s="5" t="s">
        <v>67</v>
      </c>
      <c r="R575" s="6" t="s">
        <v>235</v>
      </c>
      <c r="S575" s="5" t="s">
        <v>1200</v>
      </c>
      <c r="T575" s="5" t="s">
        <v>1201</v>
      </c>
      <c r="U575" s="5">
        <v>2002</v>
      </c>
      <c r="V575" s="11">
        <v>43</v>
      </c>
      <c r="W575" s="11">
        <v>374</v>
      </c>
      <c r="X575" s="11">
        <v>462</v>
      </c>
      <c r="Y575" s="26">
        <v>297</v>
      </c>
      <c r="Z575" s="10">
        <f t="shared" si="86"/>
        <v>1176</v>
      </c>
      <c r="AA575" s="27">
        <f t="shared" si="92"/>
        <v>-559.11018965829612</v>
      </c>
      <c r="AB575" s="10">
        <f t="shared" si="93"/>
        <v>2930638.1832369338</v>
      </c>
      <c r="AC575" s="10">
        <f t="shared" si="94"/>
        <v>7654680.5551456306</v>
      </c>
      <c r="AD575" s="28">
        <f t="shared" si="95"/>
        <v>1513.3247443394851</v>
      </c>
      <c r="AF575" s="27">
        <f>IF(V575 &lt;&gt; "-", (V575-V$1883)^4, "-")</f>
        <v>4606.063027030119</v>
      </c>
      <c r="AG575" s="10">
        <f>(W575-W$1883)^4</f>
        <v>419388262.51738673</v>
      </c>
      <c r="AH575" s="10">
        <f>(X575-X$1883)^4</f>
        <v>1508583761.4017193</v>
      </c>
      <c r="AI575" s="28">
        <f>(Y575-Y$1883)^4</f>
        <v>17374.387807984833</v>
      </c>
      <c r="AK575" s="27">
        <f t="shared" si="87"/>
        <v>36.564625850340136</v>
      </c>
      <c r="AL575" s="10">
        <f t="shared" si="88"/>
        <v>318.02721088435374</v>
      </c>
      <c r="AM575" s="10">
        <f t="shared" si="89"/>
        <v>392.85714285714283</v>
      </c>
      <c r="AN575" s="28">
        <f t="shared" si="90"/>
        <v>252.55102040816325</v>
      </c>
      <c r="AP575" s="56">
        <f t="shared" si="91"/>
        <v>1.2352941176470589</v>
      </c>
    </row>
    <row r="576" spans="1:42" ht="15" customHeight="1">
      <c r="A576" s="5" t="s">
        <v>23</v>
      </c>
      <c r="B576" s="5" t="s">
        <v>29</v>
      </c>
      <c r="C576" s="5" t="s">
        <v>82</v>
      </c>
      <c r="D576" s="6" t="s">
        <v>44</v>
      </c>
      <c r="E576" s="5" t="s">
        <v>1139</v>
      </c>
      <c r="F576" s="5" t="s">
        <v>1140</v>
      </c>
      <c r="G576" s="5">
        <v>2002</v>
      </c>
      <c r="H576" s="11">
        <v>43</v>
      </c>
      <c r="I576" s="11">
        <v>224</v>
      </c>
      <c r="J576" s="11">
        <v>263</v>
      </c>
      <c r="K576" s="11">
        <v>331</v>
      </c>
      <c r="O576" s="25" t="s">
        <v>23</v>
      </c>
      <c r="P576" s="5" t="s">
        <v>29</v>
      </c>
      <c r="Q576" s="5" t="s">
        <v>67</v>
      </c>
      <c r="R576" s="6" t="s">
        <v>235</v>
      </c>
      <c r="S576" s="5" t="s">
        <v>1202</v>
      </c>
      <c r="T576" s="5" t="s">
        <v>1203</v>
      </c>
      <c r="U576" s="5">
        <v>2002</v>
      </c>
      <c r="V576" s="11">
        <v>46</v>
      </c>
      <c r="W576" s="11">
        <v>234</v>
      </c>
      <c r="X576" s="11">
        <v>342</v>
      </c>
      <c r="Y576" s="26">
        <v>279</v>
      </c>
      <c r="Z576" s="10">
        <f t="shared" si="86"/>
        <v>901</v>
      </c>
      <c r="AA576" s="27">
        <f t="shared" si="92"/>
        <v>-143.72981921965925</v>
      </c>
      <c r="AB576" s="10">
        <f t="shared" si="93"/>
        <v>29.928329708663213</v>
      </c>
      <c r="AC576" s="10">
        <f t="shared" si="94"/>
        <v>457955.84992562875</v>
      </c>
      <c r="AD576" s="28">
        <f t="shared" si="95"/>
        <v>-277.04818035671769</v>
      </c>
      <c r="AF576" s="27">
        <f>IF(V576 &lt;&gt; "-", (V576-V$1883)^4, "-")</f>
        <v>752.88591502202905</v>
      </c>
      <c r="AG576" s="10">
        <f>(W576-W$1883)^4</f>
        <v>92.920165123623832</v>
      </c>
      <c r="AH576" s="10">
        <f>(X576-X$1883)^4</f>
        <v>35299196.086005397</v>
      </c>
      <c r="AI576" s="28">
        <f>(Y576-Y$1883)^4</f>
        <v>1806.0942199975073</v>
      </c>
      <c r="AK576" s="27">
        <f t="shared" si="87"/>
        <v>51.054384017758046</v>
      </c>
      <c r="AL576" s="10">
        <f t="shared" si="88"/>
        <v>259.71143174250835</v>
      </c>
      <c r="AM576" s="10">
        <f t="shared" si="89"/>
        <v>379.5782463928968</v>
      </c>
      <c r="AN576" s="28">
        <f t="shared" si="90"/>
        <v>309.65593784683688</v>
      </c>
      <c r="AP576" s="56">
        <f t="shared" si="91"/>
        <v>1.4615384615384615</v>
      </c>
    </row>
    <row r="577" spans="1:42" ht="15" customHeight="1">
      <c r="A577" s="5" t="s">
        <v>23</v>
      </c>
      <c r="B577" s="5" t="s">
        <v>29</v>
      </c>
      <c r="C577" s="5" t="s">
        <v>63</v>
      </c>
      <c r="D577" s="6" t="s">
        <v>233</v>
      </c>
      <c r="E577" s="6" t="s">
        <v>26</v>
      </c>
      <c r="F577" s="5" t="s">
        <v>1204</v>
      </c>
      <c r="G577" s="5">
        <v>2002</v>
      </c>
      <c r="H577" s="11">
        <v>411</v>
      </c>
      <c r="I577" s="11">
        <v>1988</v>
      </c>
      <c r="J577" s="11">
        <v>2230</v>
      </c>
      <c r="K577" s="11">
        <v>2547</v>
      </c>
      <c r="O577" s="25" t="s">
        <v>23</v>
      </c>
      <c r="P577" s="5" t="s">
        <v>29</v>
      </c>
      <c r="Q577" s="5" t="s">
        <v>67</v>
      </c>
      <c r="R577" s="6" t="s">
        <v>235</v>
      </c>
      <c r="S577" s="5" t="s">
        <v>1205</v>
      </c>
      <c r="T577" s="5" t="s">
        <v>1206</v>
      </c>
      <c r="U577" s="5">
        <v>2002</v>
      </c>
      <c r="V577" s="11">
        <v>84</v>
      </c>
      <c r="W577" s="11">
        <v>387</v>
      </c>
      <c r="X577" s="11">
        <v>747</v>
      </c>
      <c r="Y577" s="26">
        <v>540</v>
      </c>
      <c r="Z577" s="10">
        <f t="shared" si="86"/>
        <v>1758</v>
      </c>
      <c r="AA577" s="27">
        <f t="shared" si="92"/>
        <v>35164.395846196203</v>
      </c>
      <c r="AB577" s="10">
        <f t="shared" si="93"/>
        <v>3804069.1724488847</v>
      </c>
      <c r="AC577" s="10">
        <f t="shared" si="94"/>
        <v>112035872.86000644</v>
      </c>
      <c r="AD577" s="28">
        <f t="shared" si="95"/>
        <v>16480324.982272575</v>
      </c>
      <c r="AF577" s="27">
        <f>IF(V577 &lt;&gt; "-", (V577-V$1883)^4, "-")</f>
        <v>1152048.8118466886</v>
      </c>
      <c r="AG577" s="10">
        <f>(W577-W$1883)^4</f>
        <v>593833290.46678293</v>
      </c>
      <c r="AH577" s="10">
        <f>(X577-X$1883)^4</f>
        <v>54010243600.476639</v>
      </c>
      <c r="AI577" s="28">
        <f>(Y577-Y$1883)^4</f>
        <v>4193928562.6946454</v>
      </c>
      <c r="AK577" s="27">
        <f t="shared" si="87"/>
        <v>47.781569965870311</v>
      </c>
      <c r="AL577" s="10">
        <f t="shared" si="88"/>
        <v>220.13651877133105</v>
      </c>
      <c r="AM577" s="10">
        <f t="shared" si="89"/>
        <v>424.91467576791808</v>
      </c>
      <c r="AN577" s="28">
        <f t="shared" si="90"/>
        <v>307.16723549488057</v>
      </c>
      <c r="AP577" s="56">
        <f t="shared" si="91"/>
        <v>1.930232558139535</v>
      </c>
    </row>
    <row r="578" spans="1:42" ht="15" customHeight="1">
      <c r="A578" s="5" t="s">
        <v>23</v>
      </c>
      <c r="B578" s="5" t="s">
        <v>29</v>
      </c>
      <c r="C578" s="5" t="s">
        <v>63</v>
      </c>
      <c r="D578" s="6" t="s">
        <v>30</v>
      </c>
      <c r="E578" s="6" t="s">
        <v>26</v>
      </c>
      <c r="F578" s="5" t="s">
        <v>64</v>
      </c>
      <c r="G578" s="5">
        <v>2002</v>
      </c>
      <c r="H578" s="11">
        <v>221</v>
      </c>
      <c r="I578" s="11">
        <v>966</v>
      </c>
      <c r="J578" s="11">
        <v>766</v>
      </c>
      <c r="K578" s="11">
        <v>808</v>
      </c>
      <c r="O578" s="25" t="s">
        <v>23</v>
      </c>
      <c r="P578" s="5" t="s">
        <v>29</v>
      </c>
      <c r="Q578" s="5" t="s">
        <v>67</v>
      </c>
      <c r="R578" s="6" t="s">
        <v>235</v>
      </c>
      <c r="S578" s="5" t="s">
        <v>1207</v>
      </c>
      <c r="T578" s="5" t="s">
        <v>1208</v>
      </c>
      <c r="U578" s="5">
        <v>2002</v>
      </c>
      <c r="V578" s="11">
        <v>24</v>
      </c>
      <c r="W578" s="11">
        <v>150</v>
      </c>
      <c r="X578" s="11">
        <v>280</v>
      </c>
      <c r="Y578" s="26">
        <v>182</v>
      </c>
      <c r="Z578" s="10">
        <f t="shared" si="86"/>
        <v>636</v>
      </c>
      <c r="AA578" s="27">
        <f t="shared" si="92"/>
        <v>-20208.558616132483</v>
      </c>
      <c r="AB578" s="10">
        <f t="shared" si="93"/>
        <v>-529381.75058840425</v>
      </c>
      <c r="AC578" s="10">
        <f t="shared" si="94"/>
        <v>3429.2276932656373</v>
      </c>
      <c r="AD578" s="28">
        <f t="shared" si="95"/>
        <v>-1109330.5733676082</v>
      </c>
      <c r="AF578" s="27">
        <f>IF(V578 &lt;&gt; "-", (V578-V$1883)^4, "-")</f>
        <v>550444.81416189857</v>
      </c>
      <c r="AG578" s="10">
        <f>(W578-W$1883)^4</f>
        <v>42824465.814176641</v>
      </c>
      <c r="AH578" s="10">
        <f>(X578-X$1883)^4</f>
        <v>51712.447902555694</v>
      </c>
      <c r="AI578" s="28">
        <f>(Y578-Y$1883)^4</f>
        <v>114836860.22381277</v>
      </c>
      <c r="AK578" s="27">
        <f t="shared" si="87"/>
        <v>37.735849056603769</v>
      </c>
      <c r="AL578" s="10">
        <f t="shared" si="88"/>
        <v>235.84905660377359</v>
      </c>
      <c r="AM578" s="10">
        <f t="shared" si="89"/>
        <v>440.25157232704402</v>
      </c>
      <c r="AN578" s="28">
        <f t="shared" si="90"/>
        <v>286.1635220125786</v>
      </c>
      <c r="AP578" s="56">
        <f t="shared" si="91"/>
        <v>1.8666666666666667</v>
      </c>
    </row>
    <row r="579" spans="1:42" ht="15" customHeight="1">
      <c r="A579" s="5" t="s">
        <v>23</v>
      </c>
      <c r="B579" s="5" t="s">
        <v>29</v>
      </c>
      <c r="C579" s="5" t="s">
        <v>63</v>
      </c>
      <c r="D579" s="6" t="s">
        <v>235</v>
      </c>
      <c r="E579" s="6" t="s">
        <v>26</v>
      </c>
      <c r="F579" s="5" t="s">
        <v>1209</v>
      </c>
      <c r="G579" s="5">
        <v>2002</v>
      </c>
      <c r="H579" s="11">
        <v>190</v>
      </c>
      <c r="I579" s="11">
        <v>1022</v>
      </c>
      <c r="J579" s="11">
        <v>1464</v>
      </c>
      <c r="K579" s="11">
        <v>1739</v>
      </c>
      <c r="O579" s="25" t="s">
        <v>23</v>
      </c>
      <c r="P579" s="5" t="s">
        <v>29</v>
      </c>
      <c r="Q579" s="5" t="s">
        <v>23</v>
      </c>
      <c r="R579" s="6" t="s">
        <v>235</v>
      </c>
      <c r="S579" s="5" t="s">
        <v>1210</v>
      </c>
      <c r="T579" s="5" t="s">
        <v>1211</v>
      </c>
      <c r="U579" s="5">
        <v>2002</v>
      </c>
      <c r="V579" s="11">
        <v>6</v>
      </c>
      <c r="W579" s="11">
        <v>38</v>
      </c>
      <c r="X579" s="11">
        <v>72</v>
      </c>
      <c r="Y579" s="26">
        <v>81</v>
      </c>
      <c r="Z579" s="10">
        <f t="shared" si="86"/>
        <v>197</v>
      </c>
      <c r="AA579" s="27">
        <f t="shared" si="92"/>
        <v>-92579.75437308324</v>
      </c>
      <c r="AB579" s="10">
        <f t="shared" si="93"/>
        <v>-7177357.169448629</v>
      </c>
      <c r="AC579" s="10">
        <f t="shared" si="94"/>
        <v>-7180130.8989581224</v>
      </c>
      <c r="AD579" s="28">
        <f t="shared" si="95"/>
        <v>-8554632.8604827002</v>
      </c>
      <c r="AF579" s="27">
        <f>IF(V579 &lt;&gt; "-", (V579-V$1883)^4, "-")</f>
        <v>4188141.6864615814</v>
      </c>
      <c r="AG579" s="10">
        <f>(W579-W$1883)^4</f>
        <v>1384478061.5428886</v>
      </c>
      <c r="AH579" s="10">
        <f>(X579-X$1883)^4</f>
        <v>1385191493.1278005</v>
      </c>
      <c r="AI579" s="28">
        <f>(Y579-Y$1883)^4</f>
        <v>1749585486.9989774</v>
      </c>
      <c r="AK579" s="27">
        <f t="shared" si="87"/>
        <v>30.456852791878173</v>
      </c>
      <c r="AL579" s="10">
        <f t="shared" si="88"/>
        <v>192.89340101522842</v>
      </c>
      <c r="AM579" s="10">
        <f t="shared" si="89"/>
        <v>365.48223350253807</v>
      </c>
      <c r="AN579" s="28">
        <f t="shared" si="90"/>
        <v>411.16751269035535</v>
      </c>
      <c r="AP579" s="56">
        <f t="shared" si="91"/>
        <v>1.8947368421052633</v>
      </c>
    </row>
    <row r="580" spans="1:42" ht="15" customHeight="1">
      <c r="A580" s="5" t="s">
        <v>23</v>
      </c>
      <c r="B580" s="5" t="s">
        <v>29</v>
      </c>
      <c r="C580" s="5" t="s">
        <v>63</v>
      </c>
      <c r="D580" s="6" t="s">
        <v>235</v>
      </c>
      <c r="E580" s="5" t="s">
        <v>1141</v>
      </c>
      <c r="F580" s="5" t="s">
        <v>1142</v>
      </c>
      <c r="G580" s="5">
        <v>2002</v>
      </c>
      <c r="H580" s="11">
        <v>4</v>
      </c>
      <c r="I580" s="11">
        <v>24</v>
      </c>
      <c r="J580" s="11">
        <v>49</v>
      </c>
      <c r="K580" s="11">
        <v>79</v>
      </c>
      <c r="O580" s="25" t="s">
        <v>23</v>
      </c>
      <c r="P580" s="5" t="s">
        <v>29</v>
      </c>
      <c r="Q580" s="5" t="s">
        <v>23</v>
      </c>
      <c r="R580" s="6" t="s">
        <v>235</v>
      </c>
      <c r="S580" s="5" t="s">
        <v>1212</v>
      </c>
      <c r="T580" s="5" t="s">
        <v>1213</v>
      </c>
      <c r="U580" s="5">
        <v>2002</v>
      </c>
      <c r="V580" s="11">
        <v>4</v>
      </c>
      <c r="W580" s="11">
        <v>58</v>
      </c>
      <c r="X580" s="11">
        <v>101</v>
      </c>
      <c r="Y580" s="26">
        <v>102</v>
      </c>
      <c r="Z580" s="10">
        <f t="shared" si="86"/>
        <v>265</v>
      </c>
      <c r="AA580" s="27">
        <f t="shared" si="92"/>
        <v>-105409.58265998808</v>
      </c>
      <c r="AB580" s="10">
        <f t="shared" si="93"/>
        <v>-5168316.9556326158</v>
      </c>
      <c r="AC580" s="10">
        <f t="shared" si="94"/>
        <v>-4404499.294522577</v>
      </c>
      <c r="AD580" s="28">
        <f t="shared" si="95"/>
        <v>-6180783.6400104035</v>
      </c>
      <c r="AF580" s="27">
        <f>IF(V580 &lt;&gt; "-", (V580-V$1883)^4, "-")</f>
        <v>4979359.2233520132</v>
      </c>
      <c r="AG580" s="10">
        <f>(W580-W$1883)^4</f>
        <v>893577420.44155872</v>
      </c>
      <c r="AH580" s="10">
        <f>(X580-X$1883)^4</f>
        <v>721985917.01442528</v>
      </c>
      <c r="AI580" s="28">
        <f>(Y580-Y$1883)^4</f>
        <v>1134291615.0416403</v>
      </c>
      <c r="AK580" s="27">
        <f t="shared" si="87"/>
        <v>15.09433962264151</v>
      </c>
      <c r="AL580" s="10">
        <f t="shared" si="88"/>
        <v>218.8679245283019</v>
      </c>
      <c r="AM580" s="10">
        <f t="shared" si="89"/>
        <v>381.13207547169816</v>
      </c>
      <c r="AN580" s="28">
        <f t="shared" si="90"/>
        <v>384.90566037735852</v>
      </c>
      <c r="AP580" s="56">
        <f t="shared" si="91"/>
        <v>1.7413793103448276</v>
      </c>
    </row>
    <row r="581" spans="1:42" ht="15" customHeight="1">
      <c r="A581" s="5" t="s">
        <v>23</v>
      </c>
      <c r="B581" s="5" t="s">
        <v>29</v>
      </c>
      <c r="C581" s="5" t="s">
        <v>63</v>
      </c>
      <c r="D581" s="6" t="s">
        <v>235</v>
      </c>
      <c r="E581" s="5" t="s">
        <v>1144</v>
      </c>
      <c r="F581" s="5" t="s">
        <v>1145</v>
      </c>
      <c r="G581" s="5">
        <v>2002</v>
      </c>
      <c r="H581" s="11">
        <v>40</v>
      </c>
      <c r="I581" s="11">
        <v>213</v>
      </c>
      <c r="J581" s="11">
        <v>322</v>
      </c>
      <c r="K581" s="11">
        <v>306</v>
      </c>
      <c r="O581" s="25" t="s">
        <v>23</v>
      </c>
      <c r="P581" s="5" t="s">
        <v>29</v>
      </c>
      <c r="Q581" s="5" t="s">
        <v>23</v>
      </c>
      <c r="R581" s="6" t="s">
        <v>235</v>
      </c>
      <c r="S581" s="5" t="s">
        <v>1214</v>
      </c>
      <c r="T581" s="5" t="s">
        <v>1215</v>
      </c>
      <c r="U581" s="5">
        <v>2002</v>
      </c>
      <c r="V581" s="11">
        <v>3</v>
      </c>
      <c r="W581" s="11">
        <v>34</v>
      </c>
      <c r="X581" s="11">
        <v>36</v>
      </c>
      <c r="Y581" s="26">
        <v>60</v>
      </c>
      <c r="Z581" s="10">
        <f t="shared" si="86"/>
        <v>133</v>
      </c>
      <c r="AA581" s="27">
        <f t="shared" si="92"/>
        <v>-112246.64062698378</v>
      </c>
      <c r="AB581" s="10">
        <f t="shared" si="93"/>
        <v>-7633183.0424463917</v>
      </c>
      <c r="AC581" s="10">
        <f t="shared" si="94"/>
        <v>-11996421.571668932</v>
      </c>
      <c r="AD581" s="28">
        <f t="shared" si="95"/>
        <v>-11469639.518579744</v>
      </c>
      <c r="AF581" s="27">
        <f>IF(V581 &lt;&gt; "-", (V581-V$1883)^4, "-")</f>
        <v>5414576.1935207229</v>
      </c>
      <c r="AG581" s="10">
        <f>(W581-W$1883)^4</f>
        <v>1502937436.6468332</v>
      </c>
      <c r="AH581" s="10">
        <f>(X581-X$1883)^4</f>
        <v>2746221895.6542859</v>
      </c>
      <c r="AI581" s="28">
        <f>(Y581-Y$1883)^4</f>
        <v>2586622343.8562264</v>
      </c>
      <c r="AK581" s="27">
        <f t="shared" si="87"/>
        <v>22.556390977443609</v>
      </c>
      <c r="AL581" s="10">
        <f t="shared" si="88"/>
        <v>255.6390977443609</v>
      </c>
      <c r="AM581" s="10">
        <f t="shared" si="89"/>
        <v>270.6766917293233</v>
      </c>
      <c r="AN581" s="28">
        <f t="shared" si="90"/>
        <v>451.12781954887214</v>
      </c>
      <c r="AP581" s="56">
        <f t="shared" si="91"/>
        <v>1.0588235294117647</v>
      </c>
    </row>
    <row r="582" spans="1:42" ht="15" customHeight="1">
      <c r="A582" s="5" t="s">
        <v>23</v>
      </c>
      <c r="B582" s="5" t="s">
        <v>29</v>
      </c>
      <c r="C582" s="5" t="s">
        <v>63</v>
      </c>
      <c r="D582" s="6" t="s">
        <v>235</v>
      </c>
      <c r="E582" s="5" t="s">
        <v>1146</v>
      </c>
      <c r="F582" s="5" t="s">
        <v>1147</v>
      </c>
      <c r="G582" s="5">
        <v>2002</v>
      </c>
      <c r="H582" s="11">
        <v>4</v>
      </c>
      <c r="I582" s="11">
        <v>32</v>
      </c>
      <c r="J582" s="11">
        <v>88</v>
      </c>
      <c r="K582" s="11">
        <v>81</v>
      </c>
      <c r="O582" s="25" t="s">
        <v>23</v>
      </c>
      <c r="P582" s="5" t="s">
        <v>29</v>
      </c>
      <c r="Q582" s="5" t="s">
        <v>23</v>
      </c>
      <c r="R582" s="6" t="s">
        <v>235</v>
      </c>
      <c r="S582" s="5" t="s">
        <v>1216</v>
      </c>
      <c r="T582" s="5" t="s">
        <v>1217</v>
      </c>
      <c r="U582" s="5">
        <v>2002</v>
      </c>
      <c r="V582" s="11">
        <v>29</v>
      </c>
      <c r="W582" s="11">
        <v>127</v>
      </c>
      <c r="X582" s="11">
        <v>193</v>
      </c>
      <c r="Y582" s="26">
        <v>163</v>
      </c>
      <c r="Z582" s="10">
        <f t="shared" si="86"/>
        <v>512</v>
      </c>
      <c r="AA582" s="27">
        <f t="shared" si="92"/>
        <v>-10997.628586138324</v>
      </c>
      <c r="AB582" s="10">
        <f t="shared" si="93"/>
        <v>-1121468.2957843854</v>
      </c>
      <c r="AC582" s="10">
        <f t="shared" si="94"/>
        <v>-372006.60525419394</v>
      </c>
      <c r="AD582" s="28">
        <f t="shared" si="95"/>
        <v>-1839123.8986827051</v>
      </c>
      <c r="AF582" s="27">
        <f>IF(V582 &lt;&gt; "-", (V582-V$1883)^4, "-")</f>
        <v>244567.49279317027</v>
      </c>
      <c r="AG582" s="10">
        <f>(W582-W$1883)^4</f>
        <v>116515222.08299237</v>
      </c>
      <c r="AH582" s="10">
        <f>(X582-X$1883)^4</f>
        <v>26754748.213862732</v>
      </c>
      <c r="AI582" s="28">
        <f>(Y582-Y$1883)^4</f>
        <v>225327734.67142373</v>
      </c>
      <c r="AK582" s="27">
        <f t="shared" si="87"/>
        <v>56.640625</v>
      </c>
      <c r="AL582" s="10">
        <f t="shared" si="88"/>
        <v>248.046875</v>
      </c>
      <c r="AM582" s="10">
        <f t="shared" si="89"/>
        <v>376.953125</v>
      </c>
      <c r="AN582" s="28">
        <f t="shared" si="90"/>
        <v>318.359375</v>
      </c>
      <c r="AP582" s="56">
        <f t="shared" si="91"/>
        <v>1.5196850393700787</v>
      </c>
    </row>
    <row r="583" spans="1:42" ht="15" customHeight="1">
      <c r="A583" s="5" t="s">
        <v>23</v>
      </c>
      <c r="B583" s="5" t="s">
        <v>29</v>
      </c>
      <c r="C583" s="5" t="s">
        <v>63</v>
      </c>
      <c r="D583" s="6" t="s">
        <v>235</v>
      </c>
      <c r="E583" s="5" t="s">
        <v>1148</v>
      </c>
      <c r="F583" s="5" t="s">
        <v>1149</v>
      </c>
      <c r="G583" s="5">
        <v>2002</v>
      </c>
      <c r="H583" s="11">
        <v>9</v>
      </c>
      <c r="I583" s="11">
        <v>66</v>
      </c>
      <c r="J583" s="11">
        <v>90</v>
      </c>
      <c r="K583" s="11">
        <v>80</v>
      </c>
      <c r="O583" s="25" t="s">
        <v>23</v>
      </c>
      <c r="P583" s="5" t="s">
        <v>29</v>
      </c>
      <c r="Q583" s="5" t="s">
        <v>23</v>
      </c>
      <c r="R583" s="6" t="s">
        <v>235</v>
      </c>
      <c r="S583" s="5" t="s">
        <v>1218</v>
      </c>
      <c r="T583" s="5" t="s">
        <v>1219</v>
      </c>
      <c r="U583" s="5">
        <v>2002</v>
      </c>
      <c r="V583" s="11">
        <v>12</v>
      </c>
      <c r="W583" s="11">
        <v>64</v>
      </c>
      <c r="X583" s="11">
        <v>121</v>
      </c>
      <c r="Y583" s="26">
        <v>114</v>
      </c>
      <c r="Z583" s="10">
        <f t="shared" ref="Z583:Z646" si="96">IF(V583 &lt;&gt; "-", V583, 0) + IF(W583 &lt;&gt; "-", W583, 0) + IF(X583 &lt;&gt; "-", X583, 0) + IF(Y583 &lt;&gt; "-", Y583, 0)</f>
        <v>311</v>
      </c>
      <c r="AA583" s="27">
        <f t="shared" si="92"/>
        <v>-60412.570689061082</v>
      </c>
      <c r="AB583" s="10">
        <f t="shared" si="93"/>
        <v>-4648703.8656189712</v>
      </c>
      <c r="AC583" s="10">
        <f t="shared" si="94"/>
        <v>-2981015.6639061854</v>
      </c>
      <c r="AD583" s="28">
        <f t="shared" si="95"/>
        <v>-5045883.0166332638</v>
      </c>
      <c r="AF583" s="27">
        <f>IF(V583 &lt;&gt; "-", (V583-V$1883)^4, "-")</f>
        <v>2370480.6892459271</v>
      </c>
      <c r="AG583" s="10">
        <f>(W583-W$1883)^4</f>
        <v>775846565.33189142</v>
      </c>
      <c r="AH583" s="10">
        <f>(X583-X$1883)^4</f>
        <v>429028040.10365725</v>
      </c>
      <c r="AI583" s="28">
        <f>(Y583-Y$1883)^4</f>
        <v>865465121.15990627</v>
      </c>
      <c r="AK583" s="27">
        <f t="shared" ref="AK583:AK646" si="97">IF(V583 &lt;&gt; "-", (V583/$Z583)*1000, 0)</f>
        <v>38.585209003215439</v>
      </c>
      <c r="AL583" s="10">
        <f t="shared" ref="AL583:AL646" si="98">IF(W583 &lt;&gt; "-", (W583/$Z583)*1000, 0)</f>
        <v>205.78778135048231</v>
      </c>
      <c r="AM583" s="10">
        <f t="shared" ref="AM583:AM646" si="99">IF(X583 &lt;&gt; "-", (X583/$Z583)*1000, 0)</f>
        <v>389.06752411575565</v>
      </c>
      <c r="AN583" s="28">
        <f t="shared" ref="AN583:AN646" si="100">IF(Y583 &lt;&gt; "-", (Y583/$Z583)*1000, 0)</f>
        <v>366.55948553054662</v>
      </c>
      <c r="AP583" s="56">
        <f t="shared" ref="AP583:AP646" si="101">AM583/AL583</f>
        <v>1.8906250000000002</v>
      </c>
    </row>
    <row r="584" spans="1:42" ht="15" customHeight="1">
      <c r="A584" s="5" t="s">
        <v>23</v>
      </c>
      <c r="B584" s="5" t="s">
        <v>29</v>
      </c>
      <c r="C584" s="5" t="s">
        <v>63</v>
      </c>
      <c r="D584" s="6" t="s">
        <v>235</v>
      </c>
      <c r="E584" s="5" t="s">
        <v>1150</v>
      </c>
      <c r="F584" s="5" t="s">
        <v>1151</v>
      </c>
      <c r="G584" s="5">
        <v>2002</v>
      </c>
      <c r="H584" s="11">
        <v>10</v>
      </c>
      <c r="I584" s="11">
        <v>67</v>
      </c>
      <c r="J584" s="11">
        <v>86</v>
      </c>
      <c r="K584" s="11">
        <v>155</v>
      </c>
      <c r="O584" s="25" t="s">
        <v>23</v>
      </c>
      <c r="P584" s="5" t="s">
        <v>29</v>
      </c>
      <c r="Q584" s="5" t="s">
        <v>23</v>
      </c>
      <c r="R584" s="6" t="s">
        <v>235</v>
      </c>
      <c r="S584" s="5" t="s">
        <v>1220</v>
      </c>
      <c r="T584" s="5" t="s">
        <v>1221</v>
      </c>
      <c r="U584" s="5">
        <v>2002</v>
      </c>
      <c r="V584" s="11">
        <v>2</v>
      </c>
      <c r="W584" s="11">
        <v>17</v>
      </c>
      <c r="X584" s="11">
        <v>69</v>
      </c>
      <c r="Y584" s="26">
        <v>50</v>
      </c>
      <c r="Z584" s="10">
        <f t="shared" si="96"/>
        <v>138</v>
      </c>
      <c r="AA584" s="27">
        <f t="shared" si="92"/>
        <v>-119373.12780967499</v>
      </c>
      <c r="AB584" s="10">
        <f t="shared" si="93"/>
        <v>-9785958.8088716529</v>
      </c>
      <c r="AC584" s="10">
        <f t="shared" si="94"/>
        <v>-7520330.1885401327</v>
      </c>
      <c r="AD584" s="28">
        <f t="shared" si="95"/>
        <v>-13064060.654707218</v>
      </c>
      <c r="AF584" s="27">
        <f>IF(V584 &lt;&gt; "-", (V584-V$1883)^4, "-")</f>
        <v>5877718.253988809</v>
      </c>
      <c r="AG584" s="10">
        <f>(W584-W$1883)^4</f>
        <v>2093170045.9253798</v>
      </c>
      <c r="AH584" s="10">
        <f>(X584-X$1883)^4</f>
        <v>1473383760.9679761</v>
      </c>
      <c r="AI584" s="28">
        <f>(Y584-Y$1883)^4</f>
        <v>3076835309.1982889</v>
      </c>
      <c r="AK584" s="27">
        <f t="shared" si="97"/>
        <v>14.492753623188406</v>
      </c>
      <c r="AL584" s="10">
        <f t="shared" si="98"/>
        <v>123.18840579710145</v>
      </c>
      <c r="AM584" s="10">
        <f t="shared" si="99"/>
        <v>500</v>
      </c>
      <c r="AN584" s="28">
        <f t="shared" si="100"/>
        <v>362.31884057971013</v>
      </c>
      <c r="AP584" s="56">
        <f t="shared" si="101"/>
        <v>4.0588235294117645</v>
      </c>
    </row>
    <row r="585" spans="1:42" ht="15" customHeight="1">
      <c r="A585" s="5" t="s">
        <v>23</v>
      </c>
      <c r="B585" s="5" t="s">
        <v>29</v>
      </c>
      <c r="C585" s="5" t="s">
        <v>63</v>
      </c>
      <c r="D585" s="6" t="s">
        <v>235</v>
      </c>
      <c r="E585" s="5" t="s">
        <v>1152</v>
      </c>
      <c r="F585" s="5" t="s">
        <v>1153</v>
      </c>
      <c r="G585" s="5">
        <v>2002</v>
      </c>
      <c r="H585" s="11">
        <v>8</v>
      </c>
      <c r="I585" s="11">
        <v>33</v>
      </c>
      <c r="J585" s="11">
        <v>69</v>
      </c>
      <c r="K585" s="11">
        <v>61</v>
      </c>
      <c r="O585" s="25" t="s">
        <v>23</v>
      </c>
      <c r="P585" s="5" t="s">
        <v>29</v>
      </c>
      <c r="Q585" s="5" t="s">
        <v>23</v>
      </c>
      <c r="R585" s="6" t="s">
        <v>235</v>
      </c>
      <c r="S585" s="5" t="s">
        <v>1222</v>
      </c>
      <c r="T585" s="5" t="s">
        <v>1223</v>
      </c>
      <c r="U585" s="5">
        <v>2002</v>
      </c>
      <c r="V585" s="11">
        <v>2</v>
      </c>
      <c r="W585" s="11">
        <v>22</v>
      </c>
      <c r="X585" s="11">
        <v>57</v>
      </c>
      <c r="Y585" s="26">
        <v>66</v>
      </c>
      <c r="Z585" s="10">
        <f t="shared" si="96"/>
        <v>147</v>
      </c>
      <c r="AA585" s="27">
        <f t="shared" si="92"/>
        <v>-119373.12780967499</v>
      </c>
      <c r="AB585" s="10">
        <f t="shared" si="93"/>
        <v>-9115608.3219087999</v>
      </c>
      <c r="AC585" s="10">
        <f t="shared" si="94"/>
        <v>-8988544.1950085796</v>
      </c>
      <c r="AD585" s="28">
        <f t="shared" si="95"/>
        <v>-10578320.326712757</v>
      </c>
      <c r="AF585" s="27">
        <f>IF(V585 &lt;&gt; "-", (V585-V$1883)^4, "-")</f>
        <v>5877718.253988809</v>
      </c>
      <c r="AG585" s="10">
        <f>(W585-W$1883)^4</f>
        <v>1904207223.4285433</v>
      </c>
      <c r="AH585" s="10">
        <f>(X585-X$1883)^4</f>
        <v>1868898910.3450465</v>
      </c>
      <c r="AI585" s="28">
        <f>(Y585-Y$1883)^4</f>
        <v>2322142953.9474306</v>
      </c>
      <c r="AK585" s="27">
        <f t="shared" si="97"/>
        <v>13.605442176870747</v>
      </c>
      <c r="AL585" s="10">
        <f t="shared" si="98"/>
        <v>149.65986394557822</v>
      </c>
      <c r="AM585" s="10">
        <f t="shared" si="99"/>
        <v>387.75510204081633</v>
      </c>
      <c r="AN585" s="28">
        <f t="shared" si="100"/>
        <v>448.9795918367347</v>
      </c>
      <c r="AP585" s="56">
        <f t="shared" si="101"/>
        <v>2.5909090909090908</v>
      </c>
    </row>
    <row r="586" spans="1:42" ht="15" customHeight="1">
      <c r="A586" s="5" t="s">
        <v>23</v>
      </c>
      <c r="B586" s="5" t="s">
        <v>29</v>
      </c>
      <c r="C586" s="5" t="s">
        <v>63</v>
      </c>
      <c r="D586" s="6" t="s">
        <v>235</v>
      </c>
      <c r="E586" s="5" t="s">
        <v>1154</v>
      </c>
      <c r="F586" s="5" t="s">
        <v>1155</v>
      </c>
      <c r="G586" s="5">
        <v>2002</v>
      </c>
      <c r="H586" s="11">
        <v>11</v>
      </c>
      <c r="I586" s="11">
        <v>67</v>
      </c>
      <c r="J586" s="11">
        <v>91</v>
      </c>
      <c r="K586" s="11">
        <v>70</v>
      </c>
      <c r="O586" s="25" t="s">
        <v>23</v>
      </c>
      <c r="P586" s="5" t="s">
        <v>29</v>
      </c>
      <c r="Q586" s="5" t="s">
        <v>23</v>
      </c>
      <c r="R586" s="6" t="s">
        <v>235</v>
      </c>
      <c r="S586" s="5" t="s">
        <v>1224</v>
      </c>
      <c r="T586" s="5" t="s">
        <v>1225</v>
      </c>
      <c r="U586" s="5">
        <v>2002</v>
      </c>
      <c r="V586" s="11">
        <v>54</v>
      </c>
      <c r="W586" s="11">
        <v>174</v>
      </c>
      <c r="X586" s="11">
        <v>194</v>
      </c>
      <c r="Y586" s="26">
        <v>200</v>
      </c>
      <c r="Z586" s="10">
        <f t="shared" si="96"/>
        <v>622</v>
      </c>
      <c r="AA586" s="27">
        <f t="shared" si="92"/>
        <v>21.065678014007069</v>
      </c>
      <c r="AB586" s="10">
        <f t="shared" si="93"/>
        <v>-184173.81737911346</v>
      </c>
      <c r="AC586" s="10">
        <f t="shared" si="94"/>
        <v>-356703.86785208178</v>
      </c>
      <c r="AD586" s="28">
        <f t="shared" si="95"/>
        <v>-625444.5086224773</v>
      </c>
      <c r="AF586" s="27">
        <f>IF(V586 &lt;&gt; "-", (V586-V$1883)^4, "-")</f>
        <v>58.179134432970756</v>
      </c>
      <c r="AG586" s="10">
        <f>(W586-W$1883)^4</f>
        <v>10478614.254253563</v>
      </c>
      <c r="AH586" s="10">
        <f>(X586-X$1883)^4</f>
        <v>25297470.107828479</v>
      </c>
      <c r="AI586" s="28">
        <f>(Y586-Y$1883)^4</f>
        <v>53487427.609454304</v>
      </c>
      <c r="AK586" s="27">
        <f t="shared" si="97"/>
        <v>86.816720257234735</v>
      </c>
      <c r="AL586" s="10">
        <f t="shared" si="98"/>
        <v>279.74276527331187</v>
      </c>
      <c r="AM586" s="10">
        <f t="shared" si="99"/>
        <v>311.89710610932474</v>
      </c>
      <c r="AN586" s="28">
        <f t="shared" si="100"/>
        <v>321.54340836012864</v>
      </c>
      <c r="AP586" s="56">
        <f t="shared" si="101"/>
        <v>1.1149425287356323</v>
      </c>
    </row>
    <row r="587" spans="1:42" ht="15" customHeight="1">
      <c r="A587" s="5" t="s">
        <v>23</v>
      </c>
      <c r="B587" s="5" t="s">
        <v>29</v>
      </c>
      <c r="C587" s="5" t="s">
        <v>63</v>
      </c>
      <c r="D587" s="6" t="s">
        <v>235</v>
      </c>
      <c r="E587" s="5" t="s">
        <v>1156</v>
      </c>
      <c r="F587" s="5" t="s">
        <v>1157</v>
      </c>
      <c r="G587" s="5">
        <v>2002</v>
      </c>
      <c r="H587" s="11">
        <v>32</v>
      </c>
      <c r="I587" s="11">
        <v>94</v>
      </c>
      <c r="J587" s="11">
        <v>26</v>
      </c>
      <c r="K587" s="11">
        <v>49</v>
      </c>
      <c r="O587" s="25" t="s">
        <v>23</v>
      </c>
      <c r="P587" s="5" t="s">
        <v>29</v>
      </c>
      <c r="Q587" s="5" t="s">
        <v>23</v>
      </c>
      <c r="R587" s="6" t="s">
        <v>235</v>
      </c>
      <c r="S587" s="5" t="s">
        <v>1226</v>
      </c>
      <c r="T587" s="5" t="s">
        <v>1227</v>
      </c>
      <c r="U587" s="5">
        <v>2002</v>
      </c>
      <c r="V587" s="11">
        <v>3</v>
      </c>
      <c r="W587" s="11">
        <v>41</v>
      </c>
      <c r="X587" s="11">
        <v>56</v>
      </c>
      <c r="Y587" s="26">
        <v>90</v>
      </c>
      <c r="Z587" s="10">
        <f t="shared" si="96"/>
        <v>190</v>
      </c>
      <c r="AA587" s="27">
        <f t="shared" si="92"/>
        <v>-112246.64062698378</v>
      </c>
      <c r="AB587" s="10">
        <f t="shared" si="93"/>
        <v>-6847661.165064116</v>
      </c>
      <c r="AC587" s="10">
        <f t="shared" si="94"/>
        <v>-9118861.245691089</v>
      </c>
      <c r="AD587" s="28">
        <f t="shared" si="95"/>
        <v>-7474244.7328160321</v>
      </c>
      <c r="AF587" s="27">
        <f>IF(V587 &lt;&gt; "-", (V587-V$1883)^4, "-")</f>
        <v>5414576.1935207229</v>
      </c>
      <c r="AG587" s="10">
        <f>(W587-W$1883)^4</f>
        <v>1300338286.8789809</v>
      </c>
      <c r="AH587" s="10">
        <f>(X587-X$1883)^4</f>
        <v>1905113304.3862672</v>
      </c>
      <c r="AI587" s="28">
        <f>(Y587-Y$1883)^4</f>
        <v>1461357318.1117611</v>
      </c>
      <c r="AK587" s="27">
        <f t="shared" si="97"/>
        <v>15.789473684210527</v>
      </c>
      <c r="AL587" s="10">
        <f t="shared" si="98"/>
        <v>215.78947368421052</v>
      </c>
      <c r="AM587" s="10">
        <f t="shared" si="99"/>
        <v>294.73684210526312</v>
      </c>
      <c r="AN587" s="28">
        <f t="shared" si="100"/>
        <v>473.68421052631578</v>
      </c>
      <c r="AP587" s="56">
        <f t="shared" si="101"/>
        <v>1.3658536585365852</v>
      </c>
    </row>
    <row r="588" spans="1:42" ht="15" customHeight="1">
      <c r="A588" s="5" t="s">
        <v>23</v>
      </c>
      <c r="B588" s="5" t="s">
        <v>29</v>
      </c>
      <c r="C588" s="5" t="s">
        <v>63</v>
      </c>
      <c r="D588" s="6" t="s">
        <v>235</v>
      </c>
      <c r="E588" s="5" t="s">
        <v>1158</v>
      </c>
      <c r="F588" s="5" t="s">
        <v>1159</v>
      </c>
      <c r="G588" s="5">
        <v>2002</v>
      </c>
      <c r="H588" s="11">
        <v>2</v>
      </c>
      <c r="I588" s="11">
        <v>11</v>
      </c>
      <c r="J588" s="11">
        <v>43</v>
      </c>
      <c r="K588" s="11">
        <v>53</v>
      </c>
      <c r="O588" s="25" t="s">
        <v>23</v>
      </c>
      <c r="P588" s="5" t="s">
        <v>29</v>
      </c>
      <c r="Q588" s="5" t="s">
        <v>23</v>
      </c>
      <c r="R588" s="6" t="s">
        <v>235</v>
      </c>
      <c r="S588" s="5" t="s">
        <v>1228</v>
      </c>
      <c r="T588" s="5" t="s">
        <v>1229</v>
      </c>
      <c r="U588" s="5">
        <v>2002</v>
      </c>
      <c r="V588" s="11">
        <v>16</v>
      </c>
      <c r="W588" s="11">
        <v>103</v>
      </c>
      <c r="X588" s="11">
        <v>205</v>
      </c>
      <c r="Y588" s="26">
        <v>177</v>
      </c>
      <c r="Z588" s="10">
        <f t="shared" si="96"/>
        <v>501</v>
      </c>
      <c r="AA588" s="27">
        <f t="shared" si="92"/>
        <v>-43756.365880289959</v>
      </c>
      <c r="AB588" s="10">
        <f t="shared" si="93"/>
        <v>-2092007.2395058384</v>
      </c>
      <c r="AC588" s="10">
        <f t="shared" si="94"/>
        <v>-215138.11173181413</v>
      </c>
      <c r="AD588" s="28">
        <f t="shared" si="95"/>
        <v>-1277962.4454644374</v>
      </c>
      <c r="AF588" s="27">
        <f>IF(V588 &lt;&gt; "-", (V588-V$1883)^4, "-")</f>
        <v>1541895.6866259559</v>
      </c>
      <c r="AG588" s="10">
        <f>(W588-W$1883)^4</f>
        <v>267557776.07440537</v>
      </c>
      <c r="AH588" s="10">
        <f>(X588-X$1883)^4</f>
        <v>12891094.834297152</v>
      </c>
      <c r="AI588" s="28">
        <f>(Y588-Y$1883)^4</f>
        <v>138683285.64667362</v>
      </c>
      <c r="AK588" s="27">
        <f t="shared" si="97"/>
        <v>31.936127744510976</v>
      </c>
      <c r="AL588" s="10">
        <f t="shared" si="98"/>
        <v>205.58882235528941</v>
      </c>
      <c r="AM588" s="10">
        <f t="shared" si="99"/>
        <v>409.18163672654691</v>
      </c>
      <c r="AN588" s="28">
        <f t="shared" si="100"/>
        <v>353.29341317365271</v>
      </c>
      <c r="AP588" s="56">
        <f t="shared" si="101"/>
        <v>1.9902912621359226</v>
      </c>
    </row>
    <row r="589" spans="1:42" ht="15" customHeight="1">
      <c r="A589" s="5" t="s">
        <v>23</v>
      </c>
      <c r="B589" s="5" t="s">
        <v>29</v>
      </c>
      <c r="C589" s="5" t="s">
        <v>63</v>
      </c>
      <c r="D589" s="6" t="s">
        <v>235</v>
      </c>
      <c r="E589" s="5" t="s">
        <v>1160</v>
      </c>
      <c r="F589" s="5" t="s">
        <v>1161</v>
      </c>
      <c r="G589" s="5">
        <v>2002</v>
      </c>
      <c r="H589" s="11">
        <v>3</v>
      </c>
      <c r="I589" s="11">
        <v>38</v>
      </c>
      <c r="J589" s="11">
        <v>59</v>
      </c>
      <c r="K589" s="11">
        <v>98</v>
      </c>
      <c r="O589" s="25" t="s">
        <v>23</v>
      </c>
      <c r="P589" s="5" t="s">
        <v>29</v>
      </c>
      <c r="Q589" s="5" t="s">
        <v>23</v>
      </c>
      <c r="R589" s="6" t="s">
        <v>235</v>
      </c>
      <c r="S589" s="5" t="s">
        <v>1230</v>
      </c>
      <c r="T589" s="5" t="s">
        <v>1231</v>
      </c>
      <c r="U589" s="5">
        <v>2002</v>
      </c>
      <c r="V589" s="11" t="s">
        <v>96</v>
      </c>
      <c r="W589" s="11">
        <v>18</v>
      </c>
      <c r="X589" s="11">
        <v>45</v>
      </c>
      <c r="Y589" s="26">
        <v>44</v>
      </c>
      <c r="Z589" s="10">
        <f t="shared" si="96"/>
        <v>107</v>
      </c>
      <c r="AA589" s="27" t="str">
        <f t="shared" si="92"/>
        <v>-</v>
      </c>
      <c r="AB589" s="10">
        <f t="shared" si="93"/>
        <v>-9649345.9685526416</v>
      </c>
      <c r="AC589" s="10">
        <f t="shared" si="94"/>
        <v>-10636401.158501679</v>
      </c>
      <c r="AD589" s="28">
        <f t="shared" si="95"/>
        <v>-14088158.826193199</v>
      </c>
      <c r="AF589" s="27" t="str">
        <f>IF(V589 &lt;&gt; "-", (V589-V$1883)^4, "-")</f>
        <v>-</v>
      </c>
      <c r="AG589" s="10">
        <f>(W589-W$1883)^4</f>
        <v>2054299863.1610191</v>
      </c>
      <c r="AH589" s="10">
        <f>(X589-X$1883)^4</f>
        <v>2339158291.001194</v>
      </c>
      <c r="AI589" s="28">
        <f>(Y589-Y$1883)^4</f>
        <v>3402558902.7343798</v>
      </c>
      <c r="AK589" s="27">
        <f t="shared" si="97"/>
        <v>0</v>
      </c>
      <c r="AL589" s="10">
        <f t="shared" si="98"/>
        <v>168.22429906542055</v>
      </c>
      <c r="AM589" s="10">
        <f t="shared" si="99"/>
        <v>420.56074766355141</v>
      </c>
      <c r="AN589" s="28">
        <f t="shared" si="100"/>
        <v>411.21495327102804</v>
      </c>
      <c r="AP589" s="56">
        <f t="shared" si="101"/>
        <v>2.5</v>
      </c>
    </row>
    <row r="590" spans="1:42" ht="15" customHeight="1">
      <c r="A590" s="5" t="s">
        <v>23</v>
      </c>
      <c r="B590" s="5" t="s">
        <v>29</v>
      </c>
      <c r="C590" s="5" t="s">
        <v>63</v>
      </c>
      <c r="D590" s="6" t="s">
        <v>235</v>
      </c>
      <c r="E590" s="5" t="s">
        <v>1162</v>
      </c>
      <c r="F590" s="5" t="s">
        <v>1163</v>
      </c>
      <c r="G590" s="5">
        <v>2002</v>
      </c>
      <c r="H590" s="11">
        <v>2</v>
      </c>
      <c r="I590" s="11">
        <v>35</v>
      </c>
      <c r="J590" s="11">
        <v>103</v>
      </c>
      <c r="K590" s="11">
        <v>201</v>
      </c>
      <c r="O590" s="25" t="s">
        <v>23</v>
      </c>
      <c r="P590" s="5" t="s">
        <v>29</v>
      </c>
      <c r="Q590" s="5" t="s">
        <v>23</v>
      </c>
      <c r="R590" s="6" t="s">
        <v>235</v>
      </c>
      <c r="S590" s="5" t="s">
        <v>1232</v>
      </c>
      <c r="T590" s="5" t="s">
        <v>1233</v>
      </c>
      <c r="U590" s="5">
        <v>2002</v>
      </c>
      <c r="V590" s="11">
        <v>24</v>
      </c>
      <c r="W590" s="11">
        <v>113</v>
      </c>
      <c r="X590" s="11">
        <v>202</v>
      </c>
      <c r="Y590" s="26">
        <v>177</v>
      </c>
      <c r="Z590" s="10">
        <f t="shared" si="96"/>
        <v>516</v>
      </c>
      <c r="AA590" s="27">
        <f t="shared" si="92"/>
        <v>-20208.558616132483</v>
      </c>
      <c r="AB590" s="10">
        <f t="shared" si="93"/>
        <v>-1638660.0105298329</v>
      </c>
      <c r="AC590" s="10">
        <f t="shared" si="94"/>
        <v>-249096.70789134788</v>
      </c>
      <c r="AD590" s="28">
        <f t="shared" si="95"/>
        <v>-1277962.4454644374</v>
      </c>
      <c r="AF590" s="27">
        <f>IF(V590 &lt;&gt; "-", (V590-V$1883)^4, "-")</f>
        <v>550444.81416189857</v>
      </c>
      <c r="AG590" s="10">
        <f>(W590-W$1883)^4</f>
        <v>193190221.56143194</v>
      </c>
      <c r="AH590" s="10">
        <f>(X590-X$1883)^4</f>
        <v>15673187.067222085</v>
      </c>
      <c r="AI590" s="28">
        <f>(Y590-Y$1883)^4</f>
        <v>138683285.64667362</v>
      </c>
      <c r="AK590" s="27">
        <f t="shared" si="97"/>
        <v>46.511627906976742</v>
      </c>
      <c r="AL590" s="10">
        <f t="shared" si="98"/>
        <v>218.99224806201551</v>
      </c>
      <c r="AM590" s="10">
        <f t="shared" si="99"/>
        <v>391.47286821705421</v>
      </c>
      <c r="AN590" s="28">
        <f t="shared" si="100"/>
        <v>343.02325581395348</v>
      </c>
      <c r="AP590" s="56">
        <f t="shared" si="101"/>
        <v>1.7876106194690262</v>
      </c>
    </row>
    <row r="591" spans="1:42" ht="15" customHeight="1">
      <c r="A591" s="5" t="s">
        <v>23</v>
      </c>
      <c r="B591" s="5" t="s">
        <v>29</v>
      </c>
      <c r="C591" s="5" t="s">
        <v>63</v>
      </c>
      <c r="D591" s="6" t="s">
        <v>235</v>
      </c>
      <c r="E591" s="5" t="s">
        <v>1164</v>
      </c>
      <c r="F591" s="5" t="s">
        <v>1165</v>
      </c>
      <c r="G591" s="5">
        <v>2002</v>
      </c>
      <c r="H591" s="11">
        <v>4</v>
      </c>
      <c r="I591" s="11">
        <v>14</v>
      </c>
      <c r="J591" s="11">
        <v>22</v>
      </c>
      <c r="K591" s="11">
        <v>26</v>
      </c>
      <c r="O591" s="25" t="s">
        <v>23</v>
      </c>
      <c r="P591" s="5" t="s">
        <v>29</v>
      </c>
      <c r="Q591" s="5" t="s">
        <v>23</v>
      </c>
      <c r="R591" s="6" t="s">
        <v>235</v>
      </c>
      <c r="S591" s="5" t="s">
        <v>1234</v>
      </c>
      <c r="T591" s="5" t="s">
        <v>1235</v>
      </c>
      <c r="U591" s="5">
        <v>2002</v>
      </c>
      <c r="V591" s="11">
        <v>38</v>
      </c>
      <c r="W591" s="11">
        <v>164</v>
      </c>
      <c r="X591" s="11">
        <v>216</v>
      </c>
      <c r="Y591" s="26">
        <v>207</v>
      </c>
      <c r="Z591" s="10">
        <f t="shared" si="96"/>
        <v>625</v>
      </c>
      <c r="AA591" s="27">
        <f t="shared" si="92"/>
        <v>-2319.9951209663418</v>
      </c>
      <c r="AB591" s="10">
        <f t="shared" si="93"/>
        <v>-299354.45379091776</v>
      </c>
      <c r="AC591" s="10">
        <f t="shared" si="94"/>
        <v>-117074.3403336507</v>
      </c>
      <c r="AD591" s="28">
        <f t="shared" si="95"/>
        <v>-484089.10202015436</v>
      </c>
      <c r="AF591" s="27">
        <f>IF(V591 &lt;&gt; "-", (V591-V$1883)^4, "-")</f>
        <v>30712.565479296667</v>
      </c>
      <c r="AG591" s="10">
        <f>(W591-W$1883)^4</f>
        <v>20025389.189914186</v>
      </c>
      <c r="AH591" s="10">
        <f>(X591-X$1883)^4</f>
        <v>5727287.1661713095</v>
      </c>
      <c r="AI591" s="28">
        <f>(Y591-Y$1883)^4</f>
        <v>38010222.136878699</v>
      </c>
      <c r="AK591" s="27">
        <f t="shared" si="97"/>
        <v>60.8</v>
      </c>
      <c r="AL591" s="10">
        <f t="shared" si="98"/>
        <v>262.40000000000003</v>
      </c>
      <c r="AM591" s="10">
        <f t="shared" si="99"/>
        <v>345.6</v>
      </c>
      <c r="AN591" s="28">
        <f t="shared" si="100"/>
        <v>331.2</v>
      </c>
      <c r="AP591" s="56">
        <f t="shared" si="101"/>
        <v>1.3170731707317072</v>
      </c>
    </row>
    <row r="592" spans="1:42" ht="15" customHeight="1">
      <c r="A592" s="5" t="s">
        <v>23</v>
      </c>
      <c r="B592" s="5" t="s">
        <v>29</v>
      </c>
      <c r="C592" s="5" t="s">
        <v>63</v>
      </c>
      <c r="D592" s="6" t="s">
        <v>235</v>
      </c>
      <c r="E592" s="5" t="s">
        <v>1166</v>
      </c>
      <c r="F592" s="5" t="s">
        <v>1167</v>
      </c>
      <c r="G592" s="5">
        <v>2002</v>
      </c>
      <c r="H592" s="11">
        <v>33</v>
      </c>
      <c r="I592" s="11">
        <v>115</v>
      </c>
      <c r="J592" s="11">
        <v>141</v>
      </c>
      <c r="K592" s="11">
        <v>121</v>
      </c>
      <c r="O592" s="25" t="s">
        <v>23</v>
      </c>
      <c r="P592" s="5" t="s">
        <v>29</v>
      </c>
      <c r="Q592" s="5" t="s">
        <v>23</v>
      </c>
      <c r="R592" s="6" t="s">
        <v>235</v>
      </c>
      <c r="S592" s="5" t="s">
        <v>1236</v>
      </c>
      <c r="T592" s="5" t="s">
        <v>1237</v>
      </c>
      <c r="U592" s="5">
        <v>2002</v>
      </c>
      <c r="V592" s="11">
        <v>9</v>
      </c>
      <c r="W592" s="11">
        <v>85</v>
      </c>
      <c r="X592" s="11">
        <v>117</v>
      </c>
      <c r="Y592" s="26">
        <v>113</v>
      </c>
      <c r="Z592" s="10">
        <f t="shared" si="96"/>
        <v>324</v>
      </c>
      <c r="AA592" s="27">
        <f t="shared" si="92"/>
        <v>-75355.731060442326</v>
      </c>
      <c r="AB592" s="10">
        <f t="shared" si="93"/>
        <v>-3105441.860394089</v>
      </c>
      <c r="AC592" s="10">
        <f t="shared" si="94"/>
        <v>-3236543.7329128743</v>
      </c>
      <c r="AD592" s="28">
        <f t="shared" si="95"/>
        <v>-5134654.939540687</v>
      </c>
      <c r="AF592" s="27">
        <f>IF(V592 &lt;&gt; "-", (V592-V$1883)^4, "-")</f>
        <v>3182890.6368016875</v>
      </c>
      <c r="AG592" s="10">
        <f>(W592-W$1883)^4</f>
        <v>453069197.54630309</v>
      </c>
      <c r="AH592" s="10">
        <f>(X592-X$1883)^4</f>
        <v>478749837.50679868</v>
      </c>
      <c r="AI592" s="28">
        <f>(Y592-Y$1883)^4</f>
        <v>885825853.03413045</v>
      </c>
      <c r="AK592" s="27">
        <f t="shared" si="97"/>
        <v>27.777777777777775</v>
      </c>
      <c r="AL592" s="10">
        <f t="shared" si="98"/>
        <v>262.34567901234567</v>
      </c>
      <c r="AM592" s="10">
        <f t="shared" si="99"/>
        <v>361.11111111111109</v>
      </c>
      <c r="AN592" s="28">
        <f t="shared" si="100"/>
        <v>348.76543209876542</v>
      </c>
      <c r="AP592" s="56">
        <f t="shared" si="101"/>
        <v>1.3764705882352941</v>
      </c>
    </row>
    <row r="593" spans="1:42" ht="15" customHeight="1">
      <c r="A593" s="5" t="s">
        <v>23</v>
      </c>
      <c r="B593" s="5" t="s">
        <v>29</v>
      </c>
      <c r="C593" s="5" t="s">
        <v>63</v>
      </c>
      <c r="D593" s="6" t="s">
        <v>235</v>
      </c>
      <c r="E593" s="5" t="s">
        <v>1168</v>
      </c>
      <c r="F593" s="5" t="s">
        <v>1169</v>
      </c>
      <c r="G593" s="5">
        <v>2002</v>
      </c>
      <c r="H593" s="11">
        <v>6</v>
      </c>
      <c r="I593" s="11">
        <v>86</v>
      </c>
      <c r="J593" s="11">
        <v>107</v>
      </c>
      <c r="K593" s="11">
        <v>106</v>
      </c>
      <c r="O593" s="25" t="s">
        <v>23</v>
      </c>
      <c r="P593" s="5" t="s">
        <v>29</v>
      </c>
      <c r="Q593" s="5" t="s">
        <v>23</v>
      </c>
      <c r="R593" s="6" t="s">
        <v>235</v>
      </c>
      <c r="S593" s="5" t="s">
        <v>1238</v>
      </c>
      <c r="T593" s="5" t="s">
        <v>1239</v>
      </c>
      <c r="U593" s="5">
        <v>2002</v>
      </c>
      <c r="V593" s="11">
        <v>11</v>
      </c>
      <c r="W593" s="11">
        <v>93</v>
      </c>
      <c r="X593" s="11">
        <v>171</v>
      </c>
      <c r="Y593" s="26">
        <v>124</v>
      </c>
      <c r="Z593" s="10">
        <f t="shared" si="96"/>
        <v>399</v>
      </c>
      <c r="AA593" s="27">
        <f t="shared" si="92"/>
        <v>-65150.194930492646</v>
      </c>
      <c r="AB593" s="10">
        <f t="shared" si="93"/>
        <v>-2622091.6148038441</v>
      </c>
      <c r="AC593" s="10">
        <f t="shared" si="94"/>
        <v>-828467.52342869737</v>
      </c>
      <c r="AD593" s="28">
        <f t="shared" si="95"/>
        <v>-4213775.0779657438</v>
      </c>
      <c r="AF593" s="27">
        <f>IF(V593 &lt;&gt; "-", (V593-V$1883)^4, "-")</f>
        <v>2621526.7440798022</v>
      </c>
      <c r="AG593" s="10">
        <f>(W593-W$1883)^4</f>
        <v>361573962.67285907</v>
      </c>
      <c r="AH593" s="10">
        <f>(X593-X$1883)^4</f>
        <v>77809743.657394901</v>
      </c>
      <c r="AI593" s="28">
        <f>(Y593-Y$1883)^4</f>
        <v>680604997.39160335</v>
      </c>
      <c r="AK593" s="27">
        <f t="shared" si="97"/>
        <v>27.56892230576441</v>
      </c>
      <c r="AL593" s="10">
        <f t="shared" si="98"/>
        <v>233.08270676691728</v>
      </c>
      <c r="AM593" s="10">
        <f t="shared" si="99"/>
        <v>428.57142857142856</v>
      </c>
      <c r="AN593" s="28">
        <f t="shared" si="100"/>
        <v>310.77694235588973</v>
      </c>
      <c r="AP593" s="56">
        <f t="shared" si="101"/>
        <v>1.8387096774193548</v>
      </c>
    </row>
    <row r="594" spans="1:42" ht="15" customHeight="1">
      <c r="A594" s="5" t="s">
        <v>23</v>
      </c>
      <c r="B594" s="5" t="s">
        <v>29</v>
      </c>
      <c r="C594" s="5" t="s">
        <v>63</v>
      </c>
      <c r="D594" s="6" t="s">
        <v>235</v>
      </c>
      <c r="E594" s="5" t="s">
        <v>1170</v>
      </c>
      <c r="F594" s="5" t="s">
        <v>1171</v>
      </c>
      <c r="G594" s="5">
        <v>2002</v>
      </c>
      <c r="H594" s="11">
        <v>2</v>
      </c>
      <c r="I594" s="11">
        <v>20</v>
      </c>
      <c r="J594" s="11">
        <v>24</v>
      </c>
      <c r="K594" s="11">
        <v>32</v>
      </c>
      <c r="O594" s="25" t="s">
        <v>23</v>
      </c>
      <c r="P594" s="5" t="s">
        <v>29</v>
      </c>
      <c r="Q594" s="5" t="s">
        <v>23</v>
      </c>
      <c r="R594" s="6" t="s">
        <v>235</v>
      </c>
      <c r="S594" s="5" t="s">
        <v>1240</v>
      </c>
      <c r="T594" s="5" t="s">
        <v>1241</v>
      </c>
      <c r="U594" s="5">
        <v>2002</v>
      </c>
      <c r="V594" s="11">
        <v>34</v>
      </c>
      <c r="W594" s="11">
        <v>148</v>
      </c>
      <c r="X594" s="11">
        <v>161</v>
      </c>
      <c r="Y594" s="26">
        <v>161</v>
      </c>
      <c r="Z594" s="10">
        <f t="shared" si="96"/>
        <v>504</v>
      </c>
      <c r="AA594" s="27">
        <f t="shared" si="92"/>
        <v>-5122.4289485320642</v>
      </c>
      <c r="AB594" s="10">
        <f t="shared" si="93"/>
        <v>-569624.73639956512</v>
      </c>
      <c r="AC594" s="10">
        <f t="shared" si="94"/>
        <v>-1122273.0445455103</v>
      </c>
      <c r="AD594" s="28">
        <f t="shared" si="95"/>
        <v>-1930667.6505075279</v>
      </c>
      <c r="AF594" s="27">
        <f>IF(V594 &lt;&gt; "-", (V594-V$1883)^4, "-")</f>
        <v>88301.468100446233</v>
      </c>
      <c r="AG594" s="10">
        <f>(W594-W$1883)^4</f>
        <v>47219181.438226596</v>
      </c>
      <c r="AH594" s="10">
        <f>(X594-X$1883)^4</f>
        <v>116626714.83858125</v>
      </c>
      <c r="AI594" s="28">
        <f>(Y594-Y$1883)^4</f>
        <v>240404924.56319526</v>
      </c>
      <c r="AK594" s="27">
        <f t="shared" si="97"/>
        <v>67.460317460317455</v>
      </c>
      <c r="AL594" s="10">
        <f t="shared" si="98"/>
        <v>293.65079365079367</v>
      </c>
      <c r="AM594" s="10">
        <f t="shared" si="99"/>
        <v>319.4444444444444</v>
      </c>
      <c r="AN594" s="28">
        <f t="shared" si="100"/>
        <v>319.4444444444444</v>
      </c>
      <c r="AP594" s="56">
        <f t="shared" si="101"/>
        <v>1.0878378378378375</v>
      </c>
    </row>
    <row r="595" spans="1:42" ht="15" customHeight="1">
      <c r="A595" s="5" t="s">
        <v>23</v>
      </c>
      <c r="B595" s="5" t="s">
        <v>29</v>
      </c>
      <c r="C595" s="5" t="s">
        <v>63</v>
      </c>
      <c r="D595" s="6" t="s">
        <v>235</v>
      </c>
      <c r="E595" s="5" t="s">
        <v>1172</v>
      </c>
      <c r="F595" s="5" t="s">
        <v>1173</v>
      </c>
      <c r="G595" s="5">
        <v>2002</v>
      </c>
      <c r="H595" s="11">
        <v>18</v>
      </c>
      <c r="I595" s="11">
        <v>89</v>
      </c>
      <c r="J595" s="11">
        <v>115</v>
      </c>
      <c r="K595" s="11">
        <v>169</v>
      </c>
      <c r="O595" s="25" t="s">
        <v>23</v>
      </c>
      <c r="P595" s="5" t="s">
        <v>29</v>
      </c>
      <c r="Q595" s="5" t="s">
        <v>23</v>
      </c>
      <c r="R595" s="6" t="s">
        <v>235</v>
      </c>
      <c r="S595" s="5" t="s">
        <v>1242</v>
      </c>
      <c r="T595" s="5" t="s">
        <v>1243</v>
      </c>
      <c r="U595" s="5">
        <v>2002</v>
      </c>
      <c r="V595" s="11">
        <v>13</v>
      </c>
      <c r="W595" s="11">
        <v>43</v>
      </c>
      <c r="X595" s="11">
        <v>83</v>
      </c>
      <c r="Y595" s="26">
        <v>71</v>
      </c>
      <c r="Z595" s="10">
        <f t="shared" si="96"/>
        <v>210</v>
      </c>
      <c r="AA595" s="27">
        <f t="shared" si="92"/>
        <v>-55910.375663325023</v>
      </c>
      <c r="AB595" s="10">
        <f t="shared" si="93"/>
        <v>-6633570.686123875</v>
      </c>
      <c r="AC595" s="10">
        <f t="shared" si="94"/>
        <v>-6020630.5850108797</v>
      </c>
      <c r="AD595" s="28">
        <f t="shared" si="95"/>
        <v>-9871829.978693625</v>
      </c>
      <c r="AF595" s="27">
        <f>IF(V595 &lt;&gt; "-", (V595-V$1883)^4, "-")</f>
        <v>2137912.2729463866</v>
      </c>
      <c r="AG595" s="10">
        <f>(W595-W$1883)^4</f>
        <v>1246416381.798131</v>
      </c>
      <c r="AH595" s="10">
        <f>(X595-X$1883)^4</f>
        <v>1095273652.7577968</v>
      </c>
      <c r="AI595" s="28">
        <f>(Y595-Y$1883)^4</f>
        <v>2117695705.6588268</v>
      </c>
      <c r="AK595" s="27">
        <f t="shared" si="97"/>
        <v>61.904761904761905</v>
      </c>
      <c r="AL595" s="10">
        <f t="shared" si="98"/>
        <v>204.76190476190476</v>
      </c>
      <c r="AM595" s="10">
        <f t="shared" si="99"/>
        <v>395.23809523809524</v>
      </c>
      <c r="AN595" s="28">
        <f t="shared" si="100"/>
        <v>338.09523809523813</v>
      </c>
      <c r="AP595" s="56">
        <f t="shared" si="101"/>
        <v>1.930232558139535</v>
      </c>
    </row>
    <row r="596" spans="1:42" ht="15" customHeight="1">
      <c r="A596" s="5" t="s">
        <v>23</v>
      </c>
      <c r="B596" s="5" t="s">
        <v>29</v>
      </c>
      <c r="C596" s="5" t="s">
        <v>63</v>
      </c>
      <c r="D596" s="6" t="s">
        <v>235</v>
      </c>
      <c r="E596" s="5" t="s">
        <v>1174</v>
      </c>
      <c r="F596" s="5" t="s">
        <v>1175</v>
      </c>
      <c r="G596" s="5">
        <v>2002</v>
      </c>
      <c r="H596" s="11">
        <v>2</v>
      </c>
      <c r="I596" s="11">
        <v>18</v>
      </c>
      <c r="J596" s="11">
        <v>29</v>
      </c>
      <c r="K596" s="11">
        <v>52</v>
      </c>
      <c r="O596" s="25" t="s">
        <v>23</v>
      </c>
      <c r="P596" s="5" t="s">
        <v>29</v>
      </c>
      <c r="Q596" s="5" t="s">
        <v>23</v>
      </c>
      <c r="R596" s="6" t="s">
        <v>235</v>
      </c>
      <c r="S596" s="5" t="s">
        <v>1244</v>
      </c>
      <c r="T596" s="5" t="s">
        <v>1245</v>
      </c>
      <c r="U596" s="5">
        <v>2002</v>
      </c>
      <c r="V596" s="11">
        <v>5</v>
      </c>
      <c r="W596" s="11">
        <v>31</v>
      </c>
      <c r="X596" s="11">
        <v>45</v>
      </c>
      <c r="Y596" s="26">
        <v>61</v>
      </c>
      <c r="Z596" s="10">
        <f t="shared" si="96"/>
        <v>142</v>
      </c>
      <c r="AA596" s="27">
        <f t="shared" si="92"/>
        <v>-98855.953908687909</v>
      </c>
      <c r="AB596" s="10">
        <f t="shared" si="93"/>
        <v>-7987435.8475585245</v>
      </c>
      <c r="AC596" s="10">
        <f t="shared" si="94"/>
        <v>-10636401.158501679</v>
      </c>
      <c r="AD596" s="28">
        <f t="shared" si="95"/>
        <v>-11317738.53400767</v>
      </c>
      <c r="AF596" s="27">
        <f>IF(V596 &lt;&gt; "-", (V596-V$1883)^4, "-")</f>
        <v>4570921.6266198922</v>
      </c>
      <c r="AG596" s="10">
        <f>(W596-W$1883)^4</f>
        <v>1596650436.6436939</v>
      </c>
      <c r="AH596" s="10">
        <f>(X596-X$1883)^4</f>
        <v>2339158291.001194</v>
      </c>
      <c r="AI596" s="28">
        <f>(Y596-Y$1883)^4</f>
        <v>2541048037.789176</v>
      </c>
      <c r="AK596" s="27">
        <f t="shared" si="97"/>
        <v>35.211267605633807</v>
      </c>
      <c r="AL596" s="10">
        <f t="shared" si="98"/>
        <v>218.30985915492957</v>
      </c>
      <c r="AM596" s="10">
        <f t="shared" si="99"/>
        <v>316.90140845070425</v>
      </c>
      <c r="AN596" s="28">
        <f t="shared" si="100"/>
        <v>429.57746478873236</v>
      </c>
      <c r="AP596" s="56">
        <f t="shared" si="101"/>
        <v>1.4516129032258067</v>
      </c>
    </row>
    <row r="597" spans="1:42" ht="15" customHeight="1">
      <c r="A597" s="5" t="s">
        <v>23</v>
      </c>
      <c r="B597" s="5" t="s">
        <v>29</v>
      </c>
      <c r="C597" s="5" t="s">
        <v>67</v>
      </c>
      <c r="D597" s="6" t="s">
        <v>233</v>
      </c>
      <c r="E597" s="6" t="s">
        <v>26</v>
      </c>
      <c r="F597" s="5" t="s">
        <v>1246</v>
      </c>
      <c r="G597" s="5">
        <v>2002</v>
      </c>
      <c r="H597" s="11">
        <v>2276</v>
      </c>
      <c r="I597" s="11">
        <v>9814</v>
      </c>
      <c r="J597" s="11">
        <v>11278</v>
      </c>
      <c r="K597" s="11">
        <v>8577</v>
      </c>
      <c r="O597" s="25" t="s">
        <v>23</v>
      </c>
      <c r="P597" s="5" t="s">
        <v>29</v>
      </c>
      <c r="Q597" s="5" t="s">
        <v>23</v>
      </c>
      <c r="R597" s="6" t="s">
        <v>235</v>
      </c>
      <c r="S597" s="5" t="s">
        <v>1247</v>
      </c>
      <c r="T597" s="5" t="s">
        <v>1248</v>
      </c>
      <c r="U597" s="5">
        <v>2002</v>
      </c>
      <c r="V597" s="11">
        <v>2</v>
      </c>
      <c r="W597" s="11">
        <v>22</v>
      </c>
      <c r="X597" s="11">
        <v>62</v>
      </c>
      <c r="Y597" s="26">
        <v>109</v>
      </c>
      <c r="Z597" s="10">
        <f t="shared" si="96"/>
        <v>195</v>
      </c>
      <c r="AA597" s="27">
        <f t="shared" si="92"/>
        <v>-119373.12780967499</v>
      </c>
      <c r="AB597" s="10">
        <f t="shared" si="93"/>
        <v>-9115608.3219087999</v>
      </c>
      <c r="AC597" s="10">
        <f t="shared" si="94"/>
        <v>-8355551.7496194243</v>
      </c>
      <c r="AD597" s="28">
        <f t="shared" si="95"/>
        <v>-5500153.7748806924</v>
      </c>
      <c r="AF597" s="27">
        <f>IF(V597 &lt;&gt; "-", (V597-V$1883)^4, "-")</f>
        <v>5877718.253988809</v>
      </c>
      <c r="AG597" s="10">
        <f>(W597-W$1883)^4</f>
        <v>1904207223.4285433</v>
      </c>
      <c r="AH597" s="10">
        <f>(X597-X$1883)^4</f>
        <v>1695509305.9210536</v>
      </c>
      <c r="AI597" s="28">
        <f>(Y597-Y$1883)^4</f>
        <v>970881984.30958629</v>
      </c>
      <c r="AK597" s="27">
        <f t="shared" si="97"/>
        <v>10.256410256410257</v>
      </c>
      <c r="AL597" s="10">
        <f t="shared" si="98"/>
        <v>112.82051282051282</v>
      </c>
      <c r="AM597" s="10">
        <f t="shared" si="99"/>
        <v>317.94871794871796</v>
      </c>
      <c r="AN597" s="28">
        <f t="shared" si="100"/>
        <v>558.97435897435901</v>
      </c>
      <c r="AP597" s="56">
        <f t="shared" si="101"/>
        <v>2.8181818181818183</v>
      </c>
    </row>
    <row r="598" spans="1:42" ht="15" customHeight="1">
      <c r="A598" s="5" t="s">
        <v>23</v>
      </c>
      <c r="B598" s="5" t="s">
        <v>29</v>
      </c>
      <c r="C598" s="5" t="s">
        <v>67</v>
      </c>
      <c r="D598" s="6" t="s">
        <v>30</v>
      </c>
      <c r="E598" s="6" t="s">
        <v>26</v>
      </c>
      <c r="F598" s="5" t="s">
        <v>68</v>
      </c>
      <c r="G598" s="5">
        <v>2002</v>
      </c>
      <c r="H598" s="11">
        <v>1747</v>
      </c>
      <c r="I598" s="11">
        <v>6748</v>
      </c>
      <c r="J598" s="11">
        <v>5961</v>
      </c>
      <c r="K598" s="11">
        <v>4462</v>
      </c>
      <c r="O598" s="25" t="s">
        <v>23</v>
      </c>
      <c r="P598" s="5" t="s">
        <v>29</v>
      </c>
      <c r="Q598" s="5" t="s">
        <v>23</v>
      </c>
      <c r="R598" s="6" t="s">
        <v>235</v>
      </c>
      <c r="S598" s="5" t="s">
        <v>1249</v>
      </c>
      <c r="T598" s="5" t="s">
        <v>1250</v>
      </c>
      <c r="U598" s="5">
        <v>2002</v>
      </c>
      <c r="V598" s="11">
        <v>7</v>
      </c>
      <c r="W598" s="11">
        <v>35</v>
      </c>
      <c r="X598" s="11">
        <v>72</v>
      </c>
      <c r="Y598" s="26">
        <v>65</v>
      </c>
      <c r="Z598" s="10">
        <f t="shared" si="96"/>
        <v>179</v>
      </c>
      <c r="AA598" s="27">
        <f t="shared" si="92"/>
        <v>-86574.984053174077</v>
      </c>
      <c r="AB598" s="10">
        <f t="shared" si="93"/>
        <v>-7517469.5170021206</v>
      </c>
      <c r="AC598" s="10">
        <f t="shared" si="94"/>
        <v>-7180130.8989581224</v>
      </c>
      <c r="AD598" s="28">
        <f t="shared" si="95"/>
        <v>-10723545.739429679</v>
      </c>
      <c r="AF598" s="27">
        <f>IF(V598 &lt;&gt; "-", (V598-V$1883)^4, "-")</f>
        <v>3829921.6860142983</v>
      </c>
      <c r="AG598" s="10">
        <f>(W598-W$1883)^4</f>
        <v>1472636524.318424</v>
      </c>
      <c r="AH598" s="10">
        <f>(X598-X$1883)^4</f>
        <v>1385191493.1278005</v>
      </c>
      <c r="AI598" s="28">
        <f>(Y598-Y$1883)^4</f>
        <v>2364746246.0415926</v>
      </c>
      <c r="AK598" s="27">
        <f t="shared" si="97"/>
        <v>39.106145251396647</v>
      </c>
      <c r="AL598" s="10">
        <f t="shared" si="98"/>
        <v>195.53072625698323</v>
      </c>
      <c r="AM598" s="10">
        <f t="shared" si="99"/>
        <v>402.23463687150843</v>
      </c>
      <c r="AN598" s="28">
        <f t="shared" si="100"/>
        <v>363.12849162011173</v>
      </c>
      <c r="AP598" s="56">
        <f t="shared" si="101"/>
        <v>2.0571428571428574</v>
      </c>
    </row>
    <row r="599" spans="1:42" ht="15" customHeight="1">
      <c r="A599" s="5" t="s">
        <v>23</v>
      </c>
      <c r="B599" s="5" t="s">
        <v>29</v>
      </c>
      <c r="C599" s="5" t="s">
        <v>67</v>
      </c>
      <c r="D599" s="6" t="s">
        <v>235</v>
      </c>
      <c r="E599" s="6" t="s">
        <v>26</v>
      </c>
      <c r="F599" s="5" t="s">
        <v>1251</v>
      </c>
      <c r="G599" s="5">
        <v>2002</v>
      </c>
      <c r="H599" s="11">
        <v>529</v>
      </c>
      <c r="I599" s="11">
        <v>3066</v>
      </c>
      <c r="J599" s="11">
        <v>5317</v>
      </c>
      <c r="K599" s="11">
        <v>4115</v>
      </c>
      <c r="O599" s="25" t="s">
        <v>23</v>
      </c>
      <c r="P599" s="5" t="s">
        <v>29</v>
      </c>
      <c r="Q599" s="5" t="s">
        <v>23</v>
      </c>
      <c r="R599" s="6" t="s">
        <v>235</v>
      </c>
      <c r="S599" s="5" t="s">
        <v>1252</v>
      </c>
      <c r="T599" s="5" t="s">
        <v>1253</v>
      </c>
      <c r="U599" s="5">
        <v>2002</v>
      </c>
      <c r="V599" s="11">
        <v>3</v>
      </c>
      <c r="W599" s="11">
        <v>40</v>
      </c>
      <c r="X599" s="11">
        <v>45</v>
      </c>
      <c r="Y599" s="26">
        <v>37</v>
      </c>
      <c r="Z599" s="10">
        <f t="shared" si="96"/>
        <v>125</v>
      </c>
      <c r="AA599" s="27">
        <f t="shared" si="92"/>
        <v>-112246.64062698378</v>
      </c>
      <c r="AB599" s="10">
        <f t="shared" si="93"/>
        <v>-6956412.4617290664</v>
      </c>
      <c r="AC599" s="10">
        <f t="shared" si="94"/>
        <v>-10636401.158501679</v>
      </c>
      <c r="AD599" s="28">
        <f t="shared" si="95"/>
        <v>-15348965.730142096</v>
      </c>
      <c r="AF599" s="27">
        <f>IF(V599 &lt;&gt; "-", (V599-V$1883)^4, "-")</f>
        <v>5414576.1935207229</v>
      </c>
      <c r="AG599" s="10">
        <f>(W599-W$1883)^4</f>
        <v>1327946053.3420794</v>
      </c>
      <c r="AH599" s="10">
        <f>(X599-X$1883)^4</f>
        <v>2339158291.001194</v>
      </c>
      <c r="AI599" s="28">
        <f>(Y599-Y$1883)^4</f>
        <v>3814510563.4466534</v>
      </c>
      <c r="AK599" s="27">
        <f t="shared" si="97"/>
        <v>24</v>
      </c>
      <c r="AL599" s="10">
        <f t="shared" si="98"/>
        <v>320</v>
      </c>
      <c r="AM599" s="10">
        <f t="shared" si="99"/>
        <v>360</v>
      </c>
      <c r="AN599" s="28">
        <f t="shared" si="100"/>
        <v>296</v>
      </c>
      <c r="AP599" s="56">
        <f t="shared" si="101"/>
        <v>1.125</v>
      </c>
    </row>
    <row r="600" spans="1:42" ht="15" customHeight="1">
      <c r="A600" s="5" t="s">
        <v>23</v>
      </c>
      <c r="B600" s="5" t="s">
        <v>29</v>
      </c>
      <c r="C600" s="5" t="s">
        <v>67</v>
      </c>
      <c r="D600" s="6" t="s">
        <v>235</v>
      </c>
      <c r="E600" s="5" t="s">
        <v>1176</v>
      </c>
      <c r="F600" s="5" t="s">
        <v>1177</v>
      </c>
      <c r="G600" s="5">
        <v>2002</v>
      </c>
      <c r="H600" s="11">
        <v>29</v>
      </c>
      <c r="I600" s="11">
        <v>212</v>
      </c>
      <c r="J600" s="11">
        <v>338</v>
      </c>
      <c r="K600" s="11">
        <v>296</v>
      </c>
      <c r="O600" s="25" t="s">
        <v>23</v>
      </c>
      <c r="P600" s="5" t="s">
        <v>29</v>
      </c>
      <c r="Q600" s="5" t="s">
        <v>23</v>
      </c>
      <c r="R600" s="6" t="s">
        <v>235</v>
      </c>
      <c r="S600" s="5" t="s">
        <v>1254</v>
      </c>
      <c r="T600" s="5" t="s">
        <v>1255</v>
      </c>
      <c r="U600" s="5">
        <v>2002</v>
      </c>
      <c r="V600" s="11">
        <v>3</v>
      </c>
      <c r="W600" s="11">
        <v>72</v>
      </c>
      <c r="X600" s="11">
        <v>122</v>
      </c>
      <c r="Y600" s="26">
        <v>114</v>
      </c>
      <c r="Z600" s="10">
        <f t="shared" si="96"/>
        <v>311</v>
      </c>
      <c r="AA600" s="27">
        <f t="shared" si="92"/>
        <v>-112246.64062698378</v>
      </c>
      <c r="AB600" s="10">
        <f t="shared" si="93"/>
        <v>-4011739.2142077666</v>
      </c>
      <c r="AC600" s="10">
        <f t="shared" si="94"/>
        <v>-2919307.4479917469</v>
      </c>
      <c r="AD600" s="28">
        <f t="shared" si="95"/>
        <v>-5045883.0166332638</v>
      </c>
      <c r="AF600" s="27">
        <f>IF(V600 &lt;&gt; "-", (V600-V$1883)^4, "-")</f>
        <v>5414576.1935207229</v>
      </c>
      <c r="AG600" s="10">
        <f>(W600-W$1883)^4</f>
        <v>637446280.78438652</v>
      </c>
      <c r="AH600" s="10">
        <f>(X600-X$1883)^4</f>
        <v>417227680.72003967</v>
      </c>
      <c r="AI600" s="28">
        <f>(Y600-Y$1883)^4</f>
        <v>865465121.15990627</v>
      </c>
      <c r="AK600" s="27">
        <f t="shared" si="97"/>
        <v>9.6463022508038598</v>
      </c>
      <c r="AL600" s="10">
        <f t="shared" si="98"/>
        <v>231.51125401929261</v>
      </c>
      <c r="AM600" s="10">
        <f t="shared" si="99"/>
        <v>392.28295819935693</v>
      </c>
      <c r="AN600" s="28">
        <f t="shared" si="100"/>
        <v>366.55948553054662</v>
      </c>
      <c r="AP600" s="56">
        <f t="shared" si="101"/>
        <v>1.6944444444444444</v>
      </c>
    </row>
    <row r="601" spans="1:42" ht="15" customHeight="1">
      <c r="A601" s="5" t="s">
        <v>23</v>
      </c>
      <c r="B601" s="5" t="s">
        <v>29</v>
      </c>
      <c r="C601" s="5" t="s">
        <v>67</v>
      </c>
      <c r="D601" s="6" t="s">
        <v>235</v>
      </c>
      <c r="E601" s="5" t="s">
        <v>1178</v>
      </c>
      <c r="F601" s="5" t="s">
        <v>1179</v>
      </c>
      <c r="G601" s="5">
        <v>2002</v>
      </c>
      <c r="H601" s="11">
        <v>17</v>
      </c>
      <c r="I601" s="11">
        <v>133</v>
      </c>
      <c r="J601" s="11">
        <v>156</v>
      </c>
      <c r="K601" s="11">
        <v>152</v>
      </c>
      <c r="O601" s="25" t="s">
        <v>23</v>
      </c>
      <c r="P601" s="5" t="s">
        <v>29</v>
      </c>
      <c r="Q601" s="5" t="s">
        <v>23</v>
      </c>
      <c r="R601" s="6" t="s">
        <v>235</v>
      </c>
      <c r="S601" s="5" t="s">
        <v>1256</v>
      </c>
      <c r="T601" s="5" t="s">
        <v>1257</v>
      </c>
      <c r="U601" s="5">
        <v>2002</v>
      </c>
      <c r="V601" s="11">
        <v>7</v>
      </c>
      <c r="W601" s="11">
        <v>73</v>
      </c>
      <c r="X601" s="11">
        <v>113</v>
      </c>
      <c r="Y601" s="26">
        <v>47</v>
      </c>
      <c r="Z601" s="10">
        <f t="shared" si="96"/>
        <v>240</v>
      </c>
      <c r="AA601" s="27">
        <f t="shared" si="92"/>
        <v>-86574.984053174077</v>
      </c>
      <c r="AB601" s="10">
        <f t="shared" si="93"/>
        <v>-3936471.8043658561</v>
      </c>
      <c r="AC601" s="10">
        <f t="shared" si="94"/>
        <v>-3506272.1304778578</v>
      </c>
      <c r="AD601" s="28">
        <f t="shared" si="95"/>
        <v>-13569669.725780569</v>
      </c>
      <c r="AF601" s="27">
        <f>IF(V601 &lt;&gt; "-", (V601-V$1883)^4, "-")</f>
        <v>3829921.6860142983</v>
      </c>
      <c r="AG601" s="10">
        <f>(W601-W$1883)^4</f>
        <v>621550175.537727</v>
      </c>
      <c r="AH601" s="10">
        <f>(X601-X$1883)^4</f>
        <v>532673174.64251333</v>
      </c>
      <c r="AI601" s="28">
        <f>(Y601-Y$1883)^4</f>
        <v>3236624892.4518766</v>
      </c>
      <c r="AK601" s="27">
        <f t="shared" si="97"/>
        <v>29.166666666666668</v>
      </c>
      <c r="AL601" s="10">
        <f t="shared" si="98"/>
        <v>304.16666666666663</v>
      </c>
      <c r="AM601" s="10">
        <f t="shared" si="99"/>
        <v>470.83333333333331</v>
      </c>
      <c r="AN601" s="28">
        <f t="shared" si="100"/>
        <v>195.83333333333334</v>
      </c>
      <c r="AP601" s="56">
        <f t="shared" si="101"/>
        <v>1.5479452054794522</v>
      </c>
    </row>
    <row r="602" spans="1:42" ht="15" customHeight="1">
      <c r="A602" s="5" t="s">
        <v>23</v>
      </c>
      <c r="B602" s="5" t="s">
        <v>29</v>
      </c>
      <c r="C602" s="5" t="s">
        <v>67</v>
      </c>
      <c r="D602" s="6" t="s">
        <v>235</v>
      </c>
      <c r="E602" s="5" t="s">
        <v>1180</v>
      </c>
      <c r="F602" s="5" t="s">
        <v>1181</v>
      </c>
      <c r="G602" s="5">
        <v>2002</v>
      </c>
      <c r="H602" s="11">
        <v>18</v>
      </c>
      <c r="I602" s="11">
        <v>79</v>
      </c>
      <c r="J602" s="11">
        <v>155</v>
      </c>
      <c r="K602" s="11">
        <v>82</v>
      </c>
      <c r="O602" s="25" t="s">
        <v>23</v>
      </c>
      <c r="P602" s="5" t="s">
        <v>29</v>
      </c>
      <c r="Q602" s="5" t="s">
        <v>23</v>
      </c>
      <c r="R602" s="6" t="s">
        <v>235</v>
      </c>
      <c r="S602" s="5" t="s">
        <v>1258</v>
      </c>
      <c r="T602" s="5" t="s">
        <v>1259</v>
      </c>
      <c r="U602" s="5">
        <v>2002</v>
      </c>
      <c r="V602" s="11">
        <v>5</v>
      </c>
      <c r="W602" s="11">
        <v>20</v>
      </c>
      <c r="X602" s="11">
        <v>89</v>
      </c>
      <c r="Y602" s="26">
        <v>64</v>
      </c>
      <c r="Z602" s="10">
        <f t="shared" si="96"/>
        <v>178</v>
      </c>
      <c r="AA602" s="27">
        <f t="shared" si="92"/>
        <v>-98855.953908687909</v>
      </c>
      <c r="AB602" s="10">
        <f t="shared" si="93"/>
        <v>-9379946.4023042805</v>
      </c>
      <c r="AC602" s="10">
        <f t="shared" si="94"/>
        <v>-5444353.4155919496</v>
      </c>
      <c r="AD602" s="28">
        <f t="shared" si="95"/>
        <v>-10870094.266517628</v>
      </c>
      <c r="AF602" s="27">
        <f>IF(V602 &lt;&gt; "-", (V602-V$1883)^4, "-")</f>
        <v>4570921.6266198922</v>
      </c>
      <c r="AG602" s="10">
        <f>(W602-W$1883)^4</f>
        <v>1978186084.0014935</v>
      </c>
      <c r="AH602" s="10">
        <f>(X602-X$1883)^4</f>
        <v>957771138.22907531</v>
      </c>
      <c r="AI602" s="28">
        <f>(Y602-Y$1883)^4</f>
        <v>2407933084.0153627</v>
      </c>
      <c r="AK602" s="27">
        <f t="shared" si="97"/>
        <v>28.089887640449437</v>
      </c>
      <c r="AL602" s="10">
        <f t="shared" si="98"/>
        <v>112.35955056179775</v>
      </c>
      <c r="AM602" s="10">
        <f t="shared" si="99"/>
        <v>500</v>
      </c>
      <c r="AN602" s="28">
        <f t="shared" si="100"/>
        <v>359.55056179775278</v>
      </c>
      <c r="AP602" s="56">
        <f t="shared" si="101"/>
        <v>4.45</v>
      </c>
    </row>
    <row r="603" spans="1:42" ht="15" customHeight="1">
      <c r="A603" s="5" t="s">
        <v>23</v>
      </c>
      <c r="B603" s="5" t="s">
        <v>29</v>
      </c>
      <c r="C603" s="5" t="s">
        <v>67</v>
      </c>
      <c r="D603" s="6" t="s">
        <v>235</v>
      </c>
      <c r="E603" s="5" t="s">
        <v>1183</v>
      </c>
      <c r="F603" s="5" t="s">
        <v>208</v>
      </c>
      <c r="G603" s="5">
        <v>2002</v>
      </c>
      <c r="H603" s="11">
        <v>7</v>
      </c>
      <c r="I603" s="11">
        <v>28</v>
      </c>
      <c r="J603" s="11">
        <v>123</v>
      </c>
      <c r="K603" s="11">
        <v>119</v>
      </c>
      <c r="O603" s="25" t="s">
        <v>23</v>
      </c>
      <c r="P603" s="5" t="s">
        <v>29</v>
      </c>
      <c r="Q603" s="5" t="s">
        <v>100</v>
      </c>
      <c r="R603" s="6" t="s">
        <v>44</v>
      </c>
      <c r="S603" s="5" t="s">
        <v>1260</v>
      </c>
      <c r="T603" s="5" t="s">
        <v>1261</v>
      </c>
      <c r="U603" s="5">
        <v>2002</v>
      </c>
      <c r="V603" s="11">
        <v>122</v>
      </c>
      <c r="W603" s="11">
        <v>655</v>
      </c>
      <c r="X603" s="11">
        <v>913</v>
      </c>
      <c r="Y603" s="26">
        <v>977</v>
      </c>
      <c r="Z603" s="10">
        <f t="shared" si="96"/>
        <v>2667</v>
      </c>
      <c r="AA603" s="27">
        <f t="shared" si="92"/>
        <v>354320.7340472872</v>
      </c>
      <c r="AB603" s="10">
        <f t="shared" si="93"/>
        <v>76281535.873963162</v>
      </c>
      <c r="AC603" s="10">
        <f t="shared" si="94"/>
        <v>272198469.07245284</v>
      </c>
      <c r="AD603" s="28">
        <f t="shared" si="95"/>
        <v>330628767.1021139</v>
      </c>
      <c r="AF603" s="27">
        <f>IF(V603 &lt;&gt; "-", (V603-V$1883)^4, "-")</f>
        <v>25072371.991632879</v>
      </c>
      <c r="AG603" s="10">
        <f>(W603-W$1883)^4</f>
        <v>32351362169.048973</v>
      </c>
      <c r="AH603" s="10">
        <f>(X603-X$1883)^4</f>
        <v>176406359570.28009</v>
      </c>
      <c r="AI603" s="28">
        <f>(Y603-Y$1883)^4</f>
        <v>228623490058.94003</v>
      </c>
      <c r="AK603" s="27">
        <f t="shared" si="97"/>
        <v>45.744281964754407</v>
      </c>
      <c r="AL603" s="10">
        <f t="shared" si="98"/>
        <v>245.59430071241096</v>
      </c>
      <c r="AM603" s="10">
        <f t="shared" si="99"/>
        <v>342.33220847394074</v>
      </c>
      <c r="AN603" s="28">
        <f t="shared" si="100"/>
        <v>366.32920884889387</v>
      </c>
      <c r="AP603" s="56">
        <f t="shared" si="101"/>
        <v>1.3938931297709922</v>
      </c>
    </row>
    <row r="604" spans="1:42" ht="15" customHeight="1">
      <c r="A604" s="5" t="s">
        <v>23</v>
      </c>
      <c r="B604" s="5" t="s">
        <v>29</v>
      </c>
      <c r="C604" s="5" t="s">
        <v>67</v>
      </c>
      <c r="D604" s="6" t="s">
        <v>235</v>
      </c>
      <c r="E604" s="5" t="s">
        <v>1184</v>
      </c>
      <c r="F604" s="5" t="s">
        <v>1185</v>
      </c>
      <c r="G604" s="5">
        <v>2002</v>
      </c>
      <c r="H604" s="11">
        <v>19</v>
      </c>
      <c r="I604" s="11">
        <v>141</v>
      </c>
      <c r="J604" s="11">
        <v>366</v>
      </c>
      <c r="K604" s="11">
        <v>250</v>
      </c>
      <c r="O604" s="25" t="s">
        <v>23</v>
      </c>
      <c r="P604" s="5" t="s">
        <v>29</v>
      </c>
      <c r="Q604" s="5" t="s">
        <v>100</v>
      </c>
      <c r="R604" s="6" t="s">
        <v>44</v>
      </c>
      <c r="S604" s="5" t="s">
        <v>1262</v>
      </c>
      <c r="T604" s="5" t="s">
        <v>1263</v>
      </c>
      <c r="U604" s="5">
        <v>2002</v>
      </c>
      <c r="V604" s="11">
        <v>35</v>
      </c>
      <c r="W604" s="11">
        <v>285</v>
      </c>
      <c r="X604" s="11">
        <v>386</v>
      </c>
      <c r="Y604" s="26">
        <v>462</v>
      </c>
      <c r="Z604" s="10">
        <f t="shared" si="96"/>
        <v>1168</v>
      </c>
      <c r="AA604" s="27">
        <f t="shared" si="92"/>
        <v>-4281.6766680973597</v>
      </c>
      <c r="AB604" s="10">
        <f t="shared" si="93"/>
        <v>158382.18553799213</v>
      </c>
      <c r="AC604" s="10">
        <f t="shared" si="94"/>
        <v>1775073.2428481004</v>
      </c>
      <c r="AD604" s="28">
        <f t="shared" si="95"/>
        <v>5496590.8599108625</v>
      </c>
      <c r="AF604" s="27">
        <f>IF(V604 &lt;&gt; "-", (V604-V$1883)^4, "-")</f>
        <v>69526.733272419238</v>
      </c>
      <c r="AG604" s="10">
        <f>(W604-W$1883)^4</f>
        <v>8569229.5238694269</v>
      </c>
      <c r="AH604" s="10">
        <f>(X604-X$1883)^4</f>
        <v>214925709.99821401</v>
      </c>
      <c r="AI604" s="28">
        <f>(Y604-Y$1883)^4</f>
        <v>970043511.64683306</v>
      </c>
      <c r="AK604" s="27">
        <f t="shared" si="97"/>
        <v>29.965753424657532</v>
      </c>
      <c r="AL604" s="10">
        <f t="shared" si="98"/>
        <v>244.00684931506851</v>
      </c>
      <c r="AM604" s="10">
        <f t="shared" si="99"/>
        <v>330.47945205479454</v>
      </c>
      <c r="AN604" s="28">
        <f t="shared" si="100"/>
        <v>395.54794520547949</v>
      </c>
      <c r="AP604" s="56">
        <f t="shared" si="101"/>
        <v>1.3543859649122807</v>
      </c>
    </row>
    <row r="605" spans="1:42" ht="15" customHeight="1">
      <c r="A605" s="5" t="s">
        <v>23</v>
      </c>
      <c r="B605" s="5" t="s">
        <v>29</v>
      </c>
      <c r="C605" s="5" t="s">
        <v>67</v>
      </c>
      <c r="D605" s="6" t="s">
        <v>235</v>
      </c>
      <c r="E605" s="5" t="s">
        <v>1186</v>
      </c>
      <c r="F605" s="5" t="s">
        <v>1187</v>
      </c>
      <c r="G605" s="5">
        <v>2002</v>
      </c>
      <c r="H605" s="11">
        <v>12</v>
      </c>
      <c r="I605" s="11">
        <v>86</v>
      </c>
      <c r="J605" s="11">
        <v>147</v>
      </c>
      <c r="K605" s="11">
        <v>118</v>
      </c>
      <c r="O605" s="25" t="s">
        <v>23</v>
      </c>
      <c r="P605" s="5" t="s">
        <v>29</v>
      </c>
      <c r="Q605" s="5" t="s">
        <v>100</v>
      </c>
      <c r="R605" s="6" t="s">
        <v>44</v>
      </c>
      <c r="S605" s="5" t="s">
        <v>1264</v>
      </c>
      <c r="T605" s="5" t="s">
        <v>1265</v>
      </c>
      <c r="U605" s="5">
        <v>2002</v>
      </c>
      <c r="V605" s="11">
        <v>20</v>
      </c>
      <c r="W605" s="11">
        <v>100</v>
      </c>
      <c r="X605" s="11">
        <v>187</v>
      </c>
      <c r="Y605" s="26">
        <v>202</v>
      </c>
      <c r="Z605" s="10">
        <f t="shared" si="96"/>
        <v>509</v>
      </c>
      <c r="AA605" s="27">
        <f t="shared" si="92"/>
        <v>-30483.028522647091</v>
      </c>
      <c r="AB605" s="10">
        <f t="shared" si="93"/>
        <v>-2242702.1517314301</v>
      </c>
      <c r="AC605" s="10">
        <f t="shared" si="94"/>
        <v>-473094.96089962876</v>
      </c>
      <c r="AD605" s="28">
        <f t="shared" si="95"/>
        <v>-582581.67773808632</v>
      </c>
      <c r="AF605" s="27">
        <f>IF(V605 &lt;&gt; "-", (V605-V$1883)^4, "-")</f>
        <v>952235.0213372974</v>
      </c>
      <c r="AG605" s="10">
        <f>(W605-W$1883)^4</f>
        <v>293559045.07866001</v>
      </c>
      <c r="AH605" s="10">
        <f>(X605-X$1883)^4</f>
        <v>36863601.529196285</v>
      </c>
      <c r="AI605" s="28">
        <f>(Y605-Y$1883)^4</f>
        <v>48656675.169001482</v>
      </c>
      <c r="AK605" s="27">
        <f t="shared" si="97"/>
        <v>39.292730844793709</v>
      </c>
      <c r="AL605" s="10">
        <f t="shared" si="98"/>
        <v>196.46365422396855</v>
      </c>
      <c r="AM605" s="10">
        <f t="shared" si="99"/>
        <v>367.38703339882125</v>
      </c>
      <c r="AN605" s="28">
        <f t="shared" si="100"/>
        <v>396.8565815324165</v>
      </c>
      <c r="AP605" s="56">
        <f t="shared" si="101"/>
        <v>1.8700000000000003</v>
      </c>
    </row>
    <row r="606" spans="1:42" ht="15" customHeight="1">
      <c r="A606" s="5" t="s">
        <v>23</v>
      </c>
      <c r="B606" s="5" t="s">
        <v>29</v>
      </c>
      <c r="C606" s="5" t="s">
        <v>67</v>
      </c>
      <c r="D606" s="6" t="s">
        <v>235</v>
      </c>
      <c r="E606" s="5" t="s">
        <v>1188</v>
      </c>
      <c r="F606" s="5" t="s">
        <v>1189</v>
      </c>
      <c r="G606" s="5">
        <v>2002</v>
      </c>
      <c r="H606" s="11">
        <v>17</v>
      </c>
      <c r="I606" s="11">
        <v>160</v>
      </c>
      <c r="J606" s="11">
        <v>266</v>
      </c>
      <c r="K606" s="11">
        <v>221</v>
      </c>
      <c r="O606" s="25" t="s">
        <v>23</v>
      </c>
      <c r="P606" s="5" t="s">
        <v>29</v>
      </c>
      <c r="Q606" s="5" t="s">
        <v>74</v>
      </c>
      <c r="R606" s="6" t="s">
        <v>235</v>
      </c>
      <c r="S606" s="5" t="s">
        <v>1266</v>
      </c>
      <c r="T606" s="5" t="s">
        <v>1267</v>
      </c>
      <c r="U606" s="5">
        <v>2002</v>
      </c>
      <c r="V606" s="11">
        <v>32</v>
      </c>
      <c r="W606" s="11">
        <v>204</v>
      </c>
      <c r="X606" s="11">
        <v>454</v>
      </c>
      <c r="Y606" s="26">
        <v>386</v>
      </c>
      <c r="Z606" s="10">
        <f t="shared" si="96"/>
        <v>1076</v>
      </c>
      <c r="AA606" s="27">
        <f t="shared" si="92"/>
        <v>-7120.2211564880208</v>
      </c>
      <c r="AB606" s="10">
        <f t="shared" si="93"/>
        <v>-19454.786075701541</v>
      </c>
      <c r="AC606" s="10">
        <f t="shared" si="94"/>
        <v>6759836.1077632178</v>
      </c>
      <c r="AD606" s="28">
        <f t="shared" si="95"/>
        <v>1014497.646540389</v>
      </c>
      <c r="AF606" s="27">
        <f>IF(V606 &lt;&gt; "-", (V606-V$1883)^4, "-")</f>
        <v>136980.2572786719</v>
      </c>
      <c r="AG606" s="10">
        <f>(W606-W$1883)^4</f>
        <v>523241.21594467934</v>
      </c>
      <c r="AH606" s="10">
        <f>(X606-X$1883)^4</f>
        <v>1278149208.6238894</v>
      </c>
      <c r="AI606" s="28">
        <f>(Y606-Y$1883)^4</f>
        <v>101937675.28698222</v>
      </c>
      <c r="AK606" s="27">
        <f t="shared" si="97"/>
        <v>29.739776951672862</v>
      </c>
      <c r="AL606" s="10">
        <f t="shared" si="98"/>
        <v>189.59107806691449</v>
      </c>
      <c r="AM606" s="10">
        <f t="shared" si="99"/>
        <v>421.93308550185878</v>
      </c>
      <c r="AN606" s="28">
        <f t="shared" si="100"/>
        <v>358.73605947955389</v>
      </c>
      <c r="AP606" s="56">
        <f t="shared" si="101"/>
        <v>2.2254901960784319</v>
      </c>
    </row>
    <row r="607" spans="1:42" ht="15" customHeight="1">
      <c r="A607" s="5" t="s">
        <v>23</v>
      </c>
      <c r="B607" s="5" t="s">
        <v>29</v>
      </c>
      <c r="C607" s="5" t="s">
        <v>67</v>
      </c>
      <c r="D607" s="6" t="s">
        <v>235</v>
      </c>
      <c r="E607" s="5" t="s">
        <v>1190</v>
      </c>
      <c r="F607" s="5" t="s">
        <v>1191</v>
      </c>
      <c r="G607" s="5">
        <v>2002</v>
      </c>
      <c r="H607" s="11">
        <v>49</v>
      </c>
      <c r="I607" s="11">
        <v>194</v>
      </c>
      <c r="J607" s="11">
        <v>531</v>
      </c>
      <c r="K607" s="11">
        <v>373</v>
      </c>
      <c r="O607" s="25" t="s">
        <v>23</v>
      </c>
      <c r="P607" s="5" t="s">
        <v>29</v>
      </c>
      <c r="Q607" s="5" t="s">
        <v>74</v>
      </c>
      <c r="R607" s="6" t="s">
        <v>235</v>
      </c>
      <c r="S607" s="5" t="s">
        <v>1268</v>
      </c>
      <c r="T607" s="5" t="s">
        <v>1269</v>
      </c>
      <c r="U607" s="5">
        <v>2002</v>
      </c>
      <c r="V607" s="11">
        <v>20</v>
      </c>
      <c r="W607" s="11">
        <v>93</v>
      </c>
      <c r="X607" s="11">
        <v>178</v>
      </c>
      <c r="Y607" s="26">
        <v>145</v>
      </c>
      <c r="Z607" s="10">
        <f t="shared" si="96"/>
        <v>436</v>
      </c>
      <c r="AA607" s="27">
        <f t="shared" si="92"/>
        <v>-30483.028522647091</v>
      </c>
      <c r="AB607" s="10">
        <f t="shared" si="93"/>
        <v>-2622091.6148038441</v>
      </c>
      <c r="AC607" s="10">
        <f t="shared" si="94"/>
        <v>-656690.13047308696</v>
      </c>
      <c r="AD607" s="28">
        <f t="shared" si="95"/>
        <v>-2774634.1345345993</v>
      </c>
      <c r="AF607" s="27">
        <f>IF(V607 &lt;&gt; "-", (V607-V$1883)^4, "-")</f>
        <v>952235.0213372974</v>
      </c>
      <c r="AG607" s="10">
        <f>(W607-W$1883)^4</f>
        <v>361573962.67285907</v>
      </c>
      <c r="AH607" s="10">
        <f>(X607-X$1883)^4</f>
        <v>57079564.683926053</v>
      </c>
      <c r="AI607" s="28">
        <f>(Y607-Y$1883)^4</f>
        <v>389888985.52996206</v>
      </c>
      <c r="AK607" s="27">
        <f t="shared" si="97"/>
        <v>45.871559633027523</v>
      </c>
      <c r="AL607" s="10">
        <f t="shared" si="98"/>
        <v>213.30275229357798</v>
      </c>
      <c r="AM607" s="10">
        <f t="shared" si="99"/>
        <v>408.25688073394497</v>
      </c>
      <c r="AN607" s="28">
        <f t="shared" si="100"/>
        <v>332.56880733944956</v>
      </c>
      <c r="AP607" s="56">
        <f t="shared" si="101"/>
        <v>1.913978494623656</v>
      </c>
    </row>
    <row r="608" spans="1:42" ht="15" customHeight="1">
      <c r="A608" s="5" t="s">
        <v>23</v>
      </c>
      <c r="B608" s="5" t="s">
        <v>29</v>
      </c>
      <c r="C608" s="5" t="s">
        <v>67</v>
      </c>
      <c r="D608" s="6" t="s">
        <v>235</v>
      </c>
      <c r="E608" s="5" t="s">
        <v>1192</v>
      </c>
      <c r="F608" s="5" t="s">
        <v>1193</v>
      </c>
      <c r="G608" s="5">
        <v>2002</v>
      </c>
      <c r="H608" s="11">
        <v>6</v>
      </c>
      <c r="I608" s="11">
        <v>98</v>
      </c>
      <c r="J608" s="11">
        <v>283</v>
      </c>
      <c r="K608" s="11">
        <v>208</v>
      </c>
      <c r="O608" s="25" t="s">
        <v>23</v>
      </c>
      <c r="P608" s="5" t="s">
        <v>29</v>
      </c>
      <c r="Q608" s="5" t="s">
        <v>74</v>
      </c>
      <c r="R608" s="6" t="s">
        <v>235</v>
      </c>
      <c r="S608" s="5" t="s">
        <v>1270</v>
      </c>
      <c r="T608" s="5" t="s">
        <v>1271</v>
      </c>
      <c r="U608" s="5">
        <v>2002</v>
      </c>
      <c r="V608" s="11">
        <v>60</v>
      </c>
      <c r="W608" s="11">
        <v>432</v>
      </c>
      <c r="X608" s="11">
        <v>793</v>
      </c>
      <c r="Y608" s="26">
        <v>537</v>
      </c>
      <c r="Z608" s="10">
        <f t="shared" si="96"/>
        <v>1822</v>
      </c>
      <c r="AA608" s="27">
        <f t="shared" si="92"/>
        <v>672.63524172758991</v>
      </c>
      <c r="AB608" s="10">
        <f t="shared" si="93"/>
        <v>8133304.3756035333</v>
      </c>
      <c r="AC608" s="10">
        <f t="shared" si="94"/>
        <v>147264795.71566489</v>
      </c>
      <c r="AD608" s="28">
        <f t="shared" si="95"/>
        <v>15904324.036615055</v>
      </c>
      <c r="AF608" s="27">
        <f>IF(V608 &lt;&gt; "-", (V608-V$1883)^4, "-")</f>
        <v>5893.4937014092784</v>
      </c>
      <c r="AG608" s="10">
        <f>(W608-W$1883)^4</f>
        <v>1635646192.9868078</v>
      </c>
      <c r="AH608" s="10">
        <f>(X608-X$1883)^4</f>
        <v>77767580193.033173</v>
      </c>
      <c r="AI608" s="28">
        <f>(Y608-Y$1883)^4</f>
        <v>3999634329.55198</v>
      </c>
      <c r="AK608" s="27">
        <f t="shared" si="97"/>
        <v>32.93084522502744</v>
      </c>
      <c r="AL608" s="10">
        <f t="shared" si="98"/>
        <v>237.10208562019758</v>
      </c>
      <c r="AM608" s="10">
        <f t="shared" si="99"/>
        <v>435.23600439077939</v>
      </c>
      <c r="AN608" s="28">
        <f t="shared" si="100"/>
        <v>294.73106476399562</v>
      </c>
      <c r="AP608" s="56">
        <f t="shared" si="101"/>
        <v>1.8356481481481481</v>
      </c>
    </row>
    <row r="609" spans="1:42" ht="15" customHeight="1">
      <c r="A609" s="5" t="s">
        <v>23</v>
      </c>
      <c r="B609" s="5" t="s">
        <v>29</v>
      </c>
      <c r="C609" s="5" t="s">
        <v>67</v>
      </c>
      <c r="D609" s="6" t="s">
        <v>235</v>
      </c>
      <c r="E609" s="5" t="s">
        <v>1194</v>
      </c>
      <c r="F609" s="5" t="s">
        <v>1195</v>
      </c>
      <c r="G609" s="5">
        <v>2002</v>
      </c>
      <c r="H609" s="11">
        <v>10</v>
      </c>
      <c r="I609" s="11">
        <v>44</v>
      </c>
      <c r="J609" s="11">
        <v>124</v>
      </c>
      <c r="K609" s="11">
        <v>174</v>
      </c>
      <c r="O609" s="25" t="s">
        <v>23</v>
      </c>
      <c r="P609" s="5" t="s">
        <v>29</v>
      </c>
      <c r="Q609" s="5" t="s">
        <v>74</v>
      </c>
      <c r="R609" s="6" t="s">
        <v>235</v>
      </c>
      <c r="S609" s="5" t="s">
        <v>1272</v>
      </c>
      <c r="T609" s="5" t="s">
        <v>1273</v>
      </c>
      <c r="U609" s="5">
        <v>2002</v>
      </c>
      <c r="V609" s="11">
        <v>57</v>
      </c>
      <c r="W609" s="11">
        <v>301</v>
      </c>
      <c r="X609" s="11">
        <v>487</v>
      </c>
      <c r="Y609" s="26">
        <v>457</v>
      </c>
      <c r="Z609" s="10">
        <f t="shared" si="96"/>
        <v>1302</v>
      </c>
      <c r="AA609" s="27">
        <f t="shared" si="92"/>
        <v>191.28193050061992</v>
      </c>
      <c r="AB609" s="10">
        <f t="shared" si="93"/>
        <v>344542.22076839529</v>
      </c>
      <c r="AC609" s="10">
        <f t="shared" si="94"/>
        <v>10952867.232572136</v>
      </c>
      <c r="AD609" s="28">
        <f t="shared" si="95"/>
        <v>5042519.107257681</v>
      </c>
      <c r="AF609" s="27">
        <f>IF(V609 &lt;&gt; "-", (V609-V$1883)^4, "-")</f>
        <v>1102.1277267803755</v>
      </c>
      <c r="AG609" s="10">
        <f>(W609-W$1883)^4</f>
        <v>24154048.363456864</v>
      </c>
      <c r="AH609" s="10">
        <f>(X609-X$1883)^4</f>
        <v>2432411778.5735116</v>
      </c>
      <c r="AI609" s="28">
        <f>(Y609-Y$1883)^4</f>
        <v>864695907.20968807</v>
      </c>
      <c r="AK609" s="27">
        <f t="shared" si="97"/>
        <v>43.778801843317972</v>
      </c>
      <c r="AL609" s="10">
        <f t="shared" si="98"/>
        <v>231.18279569892471</v>
      </c>
      <c r="AM609" s="10">
        <f t="shared" si="99"/>
        <v>374.03993855606763</v>
      </c>
      <c r="AN609" s="28">
        <f t="shared" si="100"/>
        <v>350.99846390168972</v>
      </c>
      <c r="AP609" s="56">
        <f t="shared" si="101"/>
        <v>1.6179401993355484</v>
      </c>
    </row>
    <row r="610" spans="1:42" ht="15" customHeight="1">
      <c r="A610" s="5" t="s">
        <v>23</v>
      </c>
      <c r="B610" s="5" t="s">
        <v>29</v>
      </c>
      <c r="C610" s="5" t="s">
        <v>67</v>
      </c>
      <c r="D610" s="6" t="s">
        <v>235</v>
      </c>
      <c r="E610" s="5" t="s">
        <v>1196</v>
      </c>
      <c r="F610" s="5" t="s">
        <v>1197</v>
      </c>
      <c r="G610" s="5">
        <v>2002</v>
      </c>
      <c r="H610" s="11">
        <v>14</v>
      </c>
      <c r="I610" s="11">
        <v>67</v>
      </c>
      <c r="J610" s="11">
        <v>213</v>
      </c>
      <c r="K610" s="11">
        <v>199</v>
      </c>
      <c r="O610" s="25" t="s">
        <v>23</v>
      </c>
      <c r="P610" s="5" t="s">
        <v>29</v>
      </c>
      <c r="Q610" s="5" t="s">
        <v>132</v>
      </c>
      <c r="R610" s="6" t="s">
        <v>44</v>
      </c>
      <c r="S610" s="5" t="s">
        <v>1274</v>
      </c>
      <c r="T610" s="5" t="s">
        <v>1275</v>
      </c>
      <c r="U610" s="5">
        <v>2002</v>
      </c>
      <c r="V610" s="11">
        <v>47</v>
      </c>
      <c r="W610" s="11">
        <v>174</v>
      </c>
      <c r="X610" s="11">
        <v>315</v>
      </c>
      <c r="Y610" s="26">
        <v>250</v>
      </c>
      <c r="Z610" s="10">
        <f t="shared" si="96"/>
        <v>786</v>
      </c>
      <c r="AA610" s="27">
        <f t="shared" si="92"/>
        <v>-76.128127131145391</v>
      </c>
      <c r="AB610" s="10">
        <f t="shared" si="93"/>
        <v>-184173.81737911346</v>
      </c>
      <c r="AC610" s="10">
        <f t="shared" si="94"/>
        <v>125600.28975512933</v>
      </c>
      <c r="AD610" s="28">
        <f t="shared" si="95"/>
        <v>-44810.981750114261</v>
      </c>
      <c r="AF610" s="27">
        <f>IF(V610 &lt;&gt; "-", (V610-V$1883)^4, "-")</f>
        <v>322.64642755225844</v>
      </c>
      <c r="AG610" s="10">
        <f>(W610-W$1883)^4</f>
        <v>10478614.254253563</v>
      </c>
      <c r="AH610" s="10">
        <f>(X610-X$1883)^4</f>
        <v>6290051.313808714</v>
      </c>
      <c r="AI610" s="28">
        <f>(Y610-Y$1883)^4</f>
        <v>1591644.0318275238</v>
      </c>
      <c r="AK610" s="27">
        <f t="shared" si="97"/>
        <v>59.796437659033082</v>
      </c>
      <c r="AL610" s="10">
        <f t="shared" si="98"/>
        <v>221.37404580152673</v>
      </c>
      <c r="AM610" s="10">
        <f t="shared" si="99"/>
        <v>400.76335877862596</v>
      </c>
      <c r="AN610" s="28">
        <f t="shared" si="100"/>
        <v>318.06615776081424</v>
      </c>
      <c r="AP610" s="56">
        <f t="shared" si="101"/>
        <v>1.8103448275862069</v>
      </c>
    </row>
    <row r="611" spans="1:42" ht="15" customHeight="1">
      <c r="A611" s="5" t="s">
        <v>23</v>
      </c>
      <c r="B611" s="5" t="s">
        <v>29</v>
      </c>
      <c r="C611" s="5" t="s">
        <v>67</v>
      </c>
      <c r="D611" s="6" t="s">
        <v>235</v>
      </c>
      <c r="E611" s="5" t="s">
        <v>1198</v>
      </c>
      <c r="F611" s="5" t="s">
        <v>1199</v>
      </c>
      <c r="G611" s="5">
        <v>2002</v>
      </c>
      <c r="H611" s="11">
        <v>134</v>
      </c>
      <c r="I611" s="11">
        <v>679</v>
      </c>
      <c r="J611" s="11">
        <v>784</v>
      </c>
      <c r="K611" s="11">
        <v>625</v>
      </c>
      <c r="O611" s="25" t="s">
        <v>23</v>
      </c>
      <c r="P611" s="5" t="s">
        <v>29</v>
      </c>
      <c r="Q611" s="5" t="s">
        <v>132</v>
      </c>
      <c r="R611" s="6" t="s">
        <v>44</v>
      </c>
      <c r="S611" s="5" t="s">
        <v>1276</v>
      </c>
      <c r="T611" s="5" t="s">
        <v>1277</v>
      </c>
      <c r="U611" s="5">
        <v>2002</v>
      </c>
      <c r="V611" s="11">
        <v>22</v>
      </c>
      <c r="W611" s="11">
        <v>101</v>
      </c>
      <c r="X611" s="11">
        <v>130</v>
      </c>
      <c r="Y611" s="26">
        <v>144</v>
      </c>
      <c r="Z611" s="10">
        <f t="shared" si="96"/>
        <v>397</v>
      </c>
      <c r="AA611" s="27">
        <f t="shared" si="92"/>
        <v>-24994.935137998757</v>
      </c>
      <c r="AB611" s="10">
        <f t="shared" si="93"/>
        <v>-2191693.1428596792</v>
      </c>
      <c r="AC611" s="10">
        <f t="shared" si="94"/>
        <v>-2456008.4599324008</v>
      </c>
      <c r="AD611" s="28">
        <f t="shared" si="95"/>
        <v>-2834293.5119400565</v>
      </c>
      <c r="AF611" s="27">
        <f>IF(V611 &lt;&gt; "-", (V611-V$1883)^4, "-")</f>
        <v>730806.97793656879</v>
      </c>
      <c r="AG611" s="10">
        <f>(W611-W$1883)^4</f>
        <v>284690515.27996546</v>
      </c>
      <c r="AH611" s="10">
        <f>(X611-X$1883)^4</f>
        <v>331364880.36454171</v>
      </c>
      <c r="AI611" s="28">
        <f>(Y611-Y$1883)^4</f>
        <v>401106558.78478765</v>
      </c>
      <c r="AK611" s="27">
        <f t="shared" si="97"/>
        <v>55.415617128463474</v>
      </c>
      <c r="AL611" s="10">
        <f t="shared" si="98"/>
        <v>254.40806045340054</v>
      </c>
      <c r="AM611" s="10">
        <f t="shared" si="99"/>
        <v>327.45591939546597</v>
      </c>
      <c r="AN611" s="28">
        <f t="shared" si="100"/>
        <v>362.72040302266998</v>
      </c>
      <c r="AP611" s="56">
        <f t="shared" si="101"/>
        <v>1.2871287128712869</v>
      </c>
    </row>
    <row r="612" spans="1:42" ht="15" customHeight="1">
      <c r="A612" s="5" t="s">
        <v>23</v>
      </c>
      <c r="B612" s="5" t="s">
        <v>29</v>
      </c>
      <c r="C612" s="5" t="s">
        <v>67</v>
      </c>
      <c r="D612" s="6" t="s">
        <v>235</v>
      </c>
      <c r="E612" s="5" t="s">
        <v>1200</v>
      </c>
      <c r="F612" s="5" t="s">
        <v>1201</v>
      </c>
      <c r="G612" s="5">
        <v>2002</v>
      </c>
      <c r="H612" s="11">
        <v>43</v>
      </c>
      <c r="I612" s="11">
        <v>374</v>
      </c>
      <c r="J612" s="11">
        <v>462</v>
      </c>
      <c r="K612" s="11">
        <v>297</v>
      </c>
      <c r="O612" s="25" t="s">
        <v>23</v>
      </c>
      <c r="P612" s="5" t="s">
        <v>29</v>
      </c>
      <c r="Q612" s="5" t="s">
        <v>132</v>
      </c>
      <c r="R612" s="6" t="s">
        <v>44</v>
      </c>
      <c r="S612" s="5" t="s">
        <v>1278</v>
      </c>
      <c r="T612" s="5" t="s">
        <v>1279</v>
      </c>
      <c r="U612" s="5">
        <v>2002</v>
      </c>
      <c r="V612" s="11">
        <v>37</v>
      </c>
      <c r="W612" s="11">
        <v>189</v>
      </c>
      <c r="X612" s="11">
        <v>287</v>
      </c>
      <c r="Y612" s="26">
        <v>219</v>
      </c>
      <c r="Z612" s="10">
        <f t="shared" si="96"/>
        <v>732</v>
      </c>
      <c r="AA612" s="27">
        <f t="shared" si="92"/>
        <v>-2886.4597543144987</v>
      </c>
      <c r="AB612" s="10">
        <f t="shared" si="93"/>
        <v>-73535.012115157282</v>
      </c>
      <c r="AC612" s="10">
        <f t="shared" si="94"/>
        <v>10764.452525193878</v>
      </c>
      <c r="AD612" s="28">
        <f t="shared" si="95"/>
        <v>-294332.58614229778</v>
      </c>
      <c r="AF612" s="27">
        <f>IF(V612 &lt;&gt; "-", (V612-V$1883)^4, "-")</f>
        <v>41097.998824626513</v>
      </c>
      <c r="AG612" s="10">
        <f>(W612-W$1883)^4</f>
        <v>3080767.2655479419</v>
      </c>
      <c r="AH612" s="10">
        <f>(X612-X$1883)^4</f>
        <v>237678.15211713701</v>
      </c>
      <c r="AI612" s="28">
        <f>(Y612-Y$1883)^4</f>
        <v>19578727.498693809</v>
      </c>
      <c r="AK612" s="27">
        <f t="shared" si="97"/>
        <v>50.546448087431692</v>
      </c>
      <c r="AL612" s="10">
        <f t="shared" si="98"/>
        <v>258.19672131147541</v>
      </c>
      <c r="AM612" s="10">
        <f t="shared" si="99"/>
        <v>392.07650273224044</v>
      </c>
      <c r="AN612" s="28">
        <f t="shared" si="100"/>
        <v>299.18032786885243</v>
      </c>
      <c r="AP612" s="56">
        <f t="shared" si="101"/>
        <v>1.5185185185185186</v>
      </c>
    </row>
    <row r="613" spans="1:42" ht="15" customHeight="1">
      <c r="A613" s="5" t="s">
        <v>23</v>
      </c>
      <c r="B613" s="5" t="s">
        <v>29</v>
      </c>
      <c r="C613" s="5" t="s">
        <v>67</v>
      </c>
      <c r="D613" s="6" t="s">
        <v>235</v>
      </c>
      <c r="E613" s="5" t="s">
        <v>1202</v>
      </c>
      <c r="F613" s="5" t="s">
        <v>1203</v>
      </c>
      <c r="G613" s="5">
        <v>2002</v>
      </c>
      <c r="H613" s="11">
        <v>46</v>
      </c>
      <c r="I613" s="11">
        <v>234</v>
      </c>
      <c r="J613" s="11">
        <v>342</v>
      </c>
      <c r="K613" s="11">
        <v>279</v>
      </c>
      <c r="O613" s="25" t="s">
        <v>23</v>
      </c>
      <c r="P613" s="5" t="s">
        <v>29</v>
      </c>
      <c r="Q613" s="5" t="s">
        <v>132</v>
      </c>
      <c r="R613" s="6" t="s">
        <v>44</v>
      </c>
      <c r="S613" s="5" t="s">
        <v>1280</v>
      </c>
      <c r="T613" s="5" t="s">
        <v>1281</v>
      </c>
      <c r="U613" s="5">
        <v>2002</v>
      </c>
      <c r="V613" s="11">
        <v>17</v>
      </c>
      <c r="W613" s="11">
        <v>119</v>
      </c>
      <c r="X613" s="11">
        <v>155</v>
      </c>
      <c r="Y613" s="26">
        <v>127</v>
      </c>
      <c r="Z613" s="10">
        <f t="shared" si="96"/>
        <v>418</v>
      </c>
      <c r="AA613" s="27">
        <f t="shared" si="92"/>
        <v>-40135.887717335972</v>
      </c>
      <c r="AB613" s="10">
        <f t="shared" si="93"/>
        <v>-1400989.5033787896</v>
      </c>
      <c r="AC613" s="10">
        <f t="shared" si="94"/>
        <v>-1328101.3428904824</v>
      </c>
      <c r="AD613" s="28">
        <f t="shared" si="95"/>
        <v>-3983313.4266005955</v>
      </c>
      <c r="AF613" s="27">
        <f>IF(V613 &lt;&gt; "-", (V613-V$1883)^4, "-")</f>
        <v>1374180.6558359363</v>
      </c>
      <c r="AG613" s="10">
        <f>(W613-W$1883)^4</f>
        <v>156764062.13988027</v>
      </c>
      <c r="AH613" s="10">
        <f>(X613-X$1883)^4</f>
        <v>145985018.00930083</v>
      </c>
      <c r="AI613" s="28">
        <f>(Y613-Y$1883)^4</f>
        <v>631431107.39354455</v>
      </c>
      <c r="AK613" s="27">
        <f t="shared" si="97"/>
        <v>40.669856459330141</v>
      </c>
      <c r="AL613" s="10">
        <f t="shared" si="98"/>
        <v>284.68899521531097</v>
      </c>
      <c r="AM613" s="10">
        <f t="shared" si="99"/>
        <v>370.81339712918657</v>
      </c>
      <c r="AN613" s="28">
        <f t="shared" si="100"/>
        <v>303.82775119617224</v>
      </c>
      <c r="AP613" s="56">
        <f t="shared" si="101"/>
        <v>1.3025210084033614</v>
      </c>
    </row>
    <row r="614" spans="1:42" ht="15" customHeight="1">
      <c r="A614" s="5" t="s">
        <v>23</v>
      </c>
      <c r="B614" s="5" t="s">
        <v>29</v>
      </c>
      <c r="C614" s="5" t="s">
        <v>67</v>
      </c>
      <c r="D614" s="6" t="s">
        <v>235</v>
      </c>
      <c r="E614" s="5" t="s">
        <v>1205</v>
      </c>
      <c r="F614" s="5" t="s">
        <v>1206</v>
      </c>
      <c r="G614" s="5">
        <v>2002</v>
      </c>
      <c r="H614" s="11">
        <v>84</v>
      </c>
      <c r="I614" s="11">
        <v>387</v>
      </c>
      <c r="J614" s="11">
        <v>747</v>
      </c>
      <c r="K614" s="11">
        <v>540</v>
      </c>
      <c r="O614" s="25" t="s">
        <v>23</v>
      </c>
      <c r="P614" s="5" t="s">
        <v>29</v>
      </c>
      <c r="Q614" s="5" t="s">
        <v>132</v>
      </c>
      <c r="R614" s="6" t="s">
        <v>44</v>
      </c>
      <c r="S614" s="5" t="s">
        <v>1282</v>
      </c>
      <c r="T614" s="5" t="s">
        <v>1283</v>
      </c>
      <c r="U614" s="5">
        <v>2002</v>
      </c>
      <c r="V614" s="11">
        <v>86</v>
      </c>
      <c r="W614" s="11">
        <v>239</v>
      </c>
      <c r="X614" s="11">
        <v>201</v>
      </c>
      <c r="Y614" s="26">
        <v>235</v>
      </c>
      <c r="Z614" s="10">
        <f t="shared" si="96"/>
        <v>761</v>
      </c>
      <c r="AA614" s="27">
        <f t="shared" si="92"/>
        <v>42005.549621818507</v>
      </c>
      <c r="AB614" s="10">
        <f t="shared" si="93"/>
        <v>532.37769886019908</v>
      </c>
      <c r="AC614" s="10">
        <f t="shared" si="94"/>
        <v>-261163.28101431261</v>
      </c>
      <c r="AD614" s="28">
        <f t="shared" si="95"/>
        <v>-128933.51741613926</v>
      </c>
      <c r="AF614" s="27">
        <f>IF(V614 &lt;&gt; "-", (V614-V$1883)^4, "-")</f>
        <v>1460188.4049606021</v>
      </c>
      <c r="AG614" s="10">
        <f>(W614-W$1883)^4</f>
        <v>4314.7914183123257</v>
      </c>
      <c r="AH614" s="10">
        <f>(X614-X$1883)^4</f>
        <v>16693580.204855107</v>
      </c>
      <c r="AI614" s="28">
        <f>(Y614-Y$1883)^4</f>
        <v>6513600.3394050561</v>
      </c>
      <c r="AK614" s="27">
        <f t="shared" si="97"/>
        <v>113.00919842312747</v>
      </c>
      <c r="AL614" s="10">
        <f t="shared" si="98"/>
        <v>314.0604467805519</v>
      </c>
      <c r="AM614" s="10">
        <f t="shared" si="99"/>
        <v>264.12614980289095</v>
      </c>
      <c r="AN614" s="28">
        <f t="shared" si="100"/>
        <v>308.80420499342972</v>
      </c>
      <c r="AP614" s="56">
        <f t="shared" si="101"/>
        <v>0.84100418410041844</v>
      </c>
    </row>
    <row r="615" spans="1:42" ht="15" customHeight="1">
      <c r="A615" s="5" t="s">
        <v>23</v>
      </c>
      <c r="B615" s="5" t="s">
        <v>29</v>
      </c>
      <c r="C615" s="5" t="s">
        <v>67</v>
      </c>
      <c r="D615" s="6" t="s">
        <v>235</v>
      </c>
      <c r="E615" s="5" t="s">
        <v>1207</v>
      </c>
      <c r="F615" s="5" t="s">
        <v>1208</v>
      </c>
      <c r="G615" s="5">
        <v>2002</v>
      </c>
      <c r="H615" s="11">
        <v>24</v>
      </c>
      <c r="I615" s="11">
        <v>150</v>
      </c>
      <c r="J615" s="11">
        <v>280</v>
      </c>
      <c r="K615" s="11">
        <v>182</v>
      </c>
      <c r="O615" s="25" t="s">
        <v>23</v>
      </c>
      <c r="P615" s="5" t="s">
        <v>29</v>
      </c>
      <c r="Q615" s="5" t="s">
        <v>132</v>
      </c>
      <c r="R615" s="6" t="s">
        <v>44</v>
      </c>
      <c r="S615" s="5" t="s">
        <v>1284</v>
      </c>
      <c r="T615" s="5" t="s">
        <v>1285</v>
      </c>
      <c r="U615" s="5">
        <v>2002</v>
      </c>
      <c r="V615" s="11">
        <v>76</v>
      </c>
      <c r="W615" s="11">
        <v>255</v>
      </c>
      <c r="X615" s="11">
        <v>303</v>
      </c>
      <c r="Y615" s="26">
        <v>247</v>
      </c>
      <c r="Z615" s="10">
        <f t="shared" si="96"/>
        <v>881</v>
      </c>
      <c r="AA615" s="27">
        <f t="shared" si="92"/>
        <v>15182.612115886348</v>
      </c>
      <c r="AB615" s="10">
        <f t="shared" si="93"/>
        <v>14005.809859184796</v>
      </c>
      <c r="AC615" s="10">
        <f t="shared" si="94"/>
        <v>55218.902292068517</v>
      </c>
      <c r="AD615" s="28">
        <f t="shared" si="95"/>
        <v>-57151.430204758071</v>
      </c>
      <c r="AF615" s="27">
        <f>IF(V615 &lt;&gt; "-", (V615-V$1883)^4, "-")</f>
        <v>375948.76497466629</v>
      </c>
      <c r="AG615" s="10">
        <f>(W615-W$1883)^4</f>
        <v>337606.63105879468</v>
      </c>
      <c r="AH615" s="10">
        <f>(X615-X$1883)^4</f>
        <v>2102730.8765773545</v>
      </c>
      <c r="AI615" s="28">
        <f>(Y615-Y$1883)^4</f>
        <v>2201419.4742174768</v>
      </c>
      <c r="AK615" s="27">
        <f t="shared" si="97"/>
        <v>86.265607264472195</v>
      </c>
      <c r="AL615" s="10">
        <f t="shared" si="98"/>
        <v>289.44381384790012</v>
      </c>
      <c r="AM615" s="10">
        <f t="shared" si="99"/>
        <v>343.9273552780931</v>
      </c>
      <c r="AN615" s="28">
        <f t="shared" si="100"/>
        <v>280.36322360953466</v>
      </c>
      <c r="AP615" s="56">
        <f t="shared" si="101"/>
        <v>1.1882352941176471</v>
      </c>
    </row>
    <row r="616" spans="1:42" ht="15" customHeight="1">
      <c r="A616" s="5" t="s">
        <v>23</v>
      </c>
      <c r="B616" s="5" t="s">
        <v>29</v>
      </c>
      <c r="C616" s="5" t="s">
        <v>23</v>
      </c>
      <c r="D616" s="6" t="s">
        <v>233</v>
      </c>
      <c r="E616" s="6" t="s">
        <v>26</v>
      </c>
      <c r="F616" s="5" t="s">
        <v>1286</v>
      </c>
      <c r="G616" s="5">
        <v>2002</v>
      </c>
      <c r="H616" s="11">
        <v>561</v>
      </c>
      <c r="I616" s="11">
        <v>2766</v>
      </c>
      <c r="J616" s="11">
        <v>3854</v>
      </c>
      <c r="K616" s="11">
        <v>3368</v>
      </c>
      <c r="O616" s="25" t="s">
        <v>23</v>
      </c>
      <c r="P616" s="5" t="s">
        <v>29</v>
      </c>
      <c r="Q616" s="5" t="s">
        <v>132</v>
      </c>
      <c r="R616" s="6" t="s">
        <v>44</v>
      </c>
      <c r="S616" s="5" t="s">
        <v>1287</v>
      </c>
      <c r="T616" s="5" t="s">
        <v>1288</v>
      </c>
      <c r="U616" s="5">
        <v>2002</v>
      </c>
      <c r="V616" s="11">
        <v>94</v>
      </c>
      <c r="W616" s="11">
        <v>225</v>
      </c>
      <c r="X616" s="11">
        <v>224</v>
      </c>
      <c r="Y616" s="26">
        <v>220</v>
      </c>
      <c r="Z616" s="10">
        <f t="shared" si="96"/>
        <v>763</v>
      </c>
      <c r="AA616" s="27">
        <f t="shared" si="92"/>
        <v>78192.996096487099</v>
      </c>
      <c r="AB616" s="10">
        <f t="shared" si="93"/>
        <v>-204.88271762422002</v>
      </c>
      <c r="AC616" s="10">
        <f t="shared" si="94"/>
        <v>-68518.794514159308</v>
      </c>
      <c r="AD616" s="28">
        <f t="shared" si="95"/>
        <v>-281256.78656417906</v>
      </c>
      <c r="AF616" s="27">
        <f>IF(V616 &lt;&gt; "-", (V616-V$1883)^4, "-")</f>
        <v>3343673.0559321935</v>
      </c>
      <c r="AG616" s="10">
        <f>(W616-W$1883)^4</f>
        <v>1207.8335851431884</v>
      </c>
      <c r="AH616" s="10">
        <f>(X616-X$1883)^4</f>
        <v>2803795.1798948273</v>
      </c>
      <c r="AI616" s="28">
        <f>(Y616-Y$1883)^4</f>
        <v>18427680.79140453</v>
      </c>
      <c r="AK616" s="27">
        <f t="shared" si="97"/>
        <v>123.19790301441677</v>
      </c>
      <c r="AL616" s="10">
        <f t="shared" si="98"/>
        <v>294.88859764089119</v>
      </c>
      <c r="AM616" s="10">
        <f t="shared" si="99"/>
        <v>293.57798165137615</v>
      </c>
      <c r="AN616" s="28">
        <f t="shared" si="100"/>
        <v>288.33551769331581</v>
      </c>
      <c r="AP616" s="56">
        <f t="shared" si="101"/>
        <v>0.99555555555555564</v>
      </c>
    </row>
    <row r="617" spans="1:42" ht="15" customHeight="1">
      <c r="A617" s="5" t="s">
        <v>23</v>
      </c>
      <c r="B617" s="5" t="s">
        <v>29</v>
      </c>
      <c r="C617" s="5" t="s">
        <v>23</v>
      </c>
      <c r="D617" s="6" t="s">
        <v>30</v>
      </c>
      <c r="E617" s="6" t="s">
        <v>26</v>
      </c>
      <c r="F617" s="5" t="s">
        <v>71</v>
      </c>
      <c r="G617" s="5">
        <v>2002</v>
      </c>
      <c r="H617" s="11">
        <v>269</v>
      </c>
      <c r="I617" s="11">
        <v>1131</v>
      </c>
      <c r="J617" s="11">
        <v>1207</v>
      </c>
      <c r="K617" s="11">
        <v>871</v>
      </c>
      <c r="O617" s="25" t="s">
        <v>23</v>
      </c>
      <c r="P617" s="5" t="s">
        <v>29</v>
      </c>
      <c r="Q617" s="5" t="s">
        <v>132</v>
      </c>
      <c r="R617" s="6" t="s">
        <v>44</v>
      </c>
      <c r="S617" s="5" t="s">
        <v>1289</v>
      </c>
      <c r="T617" s="5" t="s">
        <v>1290</v>
      </c>
      <c r="U617" s="5">
        <v>2002</v>
      </c>
      <c r="V617" s="11">
        <v>18</v>
      </c>
      <c r="W617" s="11">
        <v>52</v>
      </c>
      <c r="X617" s="11">
        <v>56</v>
      </c>
      <c r="Y617" s="26">
        <v>48</v>
      </c>
      <c r="Z617" s="10">
        <f t="shared" si="96"/>
        <v>174</v>
      </c>
      <c r="AA617" s="27">
        <f t="shared" si="92"/>
        <v>-36720.838770077491</v>
      </c>
      <c r="AB617" s="10">
        <f t="shared" si="93"/>
        <v>-5725275.4183221795</v>
      </c>
      <c r="AC617" s="10">
        <f t="shared" si="94"/>
        <v>-9118861.245691089</v>
      </c>
      <c r="AD617" s="28">
        <f t="shared" si="95"/>
        <v>-13399710.254385088</v>
      </c>
      <c r="AF617" s="27">
        <f>IF(V617 &lt;&gt; "-", (V617-V$1883)^4, "-")</f>
        <v>1220534.679266341</v>
      </c>
      <c r="AG617" s="10">
        <f>(W617-W$1883)^4</f>
        <v>1024224542.1836642</v>
      </c>
      <c r="AH617" s="10">
        <f>(X617-X$1883)^4</f>
        <v>1905113304.3862672</v>
      </c>
      <c r="AI617" s="28">
        <f>(Y617-Y$1883)^4</f>
        <v>3182686608.5296688</v>
      </c>
      <c r="AK617" s="27">
        <f t="shared" si="97"/>
        <v>103.44827586206897</v>
      </c>
      <c r="AL617" s="10">
        <f t="shared" si="98"/>
        <v>298.85057471264372</v>
      </c>
      <c r="AM617" s="10">
        <f t="shared" si="99"/>
        <v>321.83908045977012</v>
      </c>
      <c r="AN617" s="28">
        <f t="shared" si="100"/>
        <v>275.86206896551721</v>
      </c>
      <c r="AP617" s="56">
        <f t="shared" si="101"/>
        <v>1.0769230769230769</v>
      </c>
    </row>
    <row r="618" spans="1:42" ht="15" customHeight="1">
      <c r="A618" s="5" t="s">
        <v>23</v>
      </c>
      <c r="B618" s="5" t="s">
        <v>29</v>
      </c>
      <c r="C618" s="5" t="s">
        <v>23</v>
      </c>
      <c r="D618" s="6" t="s">
        <v>235</v>
      </c>
      <c r="E618" s="6" t="s">
        <v>26</v>
      </c>
      <c r="F618" s="5" t="s">
        <v>1291</v>
      </c>
      <c r="G618" s="5">
        <v>2002</v>
      </c>
      <c r="H618" s="11">
        <v>292</v>
      </c>
      <c r="I618" s="11">
        <v>1635</v>
      </c>
      <c r="J618" s="11">
        <v>2647</v>
      </c>
      <c r="K618" s="11">
        <v>2497</v>
      </c>
      <c r="O618" s="25" t="s">
        <v>23</v>
      </c>
      <c r="P618" s="5" t="s">
        <v>29</v>
      </c>
      <c r="Q618" s="5" t="s">
        <v>132</v>
      </c>
      <c r="R618" s="6" t="s">
        <v>44</v>
      </c>
      <c r="S618" s="5" t="s">
        <v>1292</v>
      </c>
      <c r="T618" s="5" t="s">
        <v>1293</v>
      </c>
      <c r="U618" s="5">
        <v>2002</v>
      </c>
      <c r="V618" s="11">
        <v>20</v>
      </c>
      <c r="W618" s="11">
        <v>106</v>
      </c>
      <c r="X618" s="11">
        <v>89</v>
      </c>
      <c r="Y618" s="26">
        <v>78</v>
      </c>
      <c r="Z618" s="10">
        <f t="shared" si="96"/>
        <v>293</v>
      </c>
      <c r="AA618" s="27">
        <f t="shared" si="92"/>
        <v>-30483.028522647091</v>
      </c>
      <c r="AB618" s="10">
        <f t="shared" si="93"/>
        <v>-1948218.6704492266</v>
      </c>
      <c r="AC618" s="10">
        <f t="shared" si="94"/>
        <v>-5444353.4155919496</v>
      </c>
      <c r="AD618" s="28">
        <f t="shared" si="95"/>
        <v>-8936634.2950501498</v>
      </c>
      <c r="AF618" s="27">
        <f>IF(V618 &lt;&gt; "-", (V618-V$1883)^4, "-")</f>
        <v>952235.0213372974</v>
      </c>
      <c r="AG618" s="10">
        <f>(W618-W$1883)^4</f>
        <v>243323245.95784393</v>
      </c>
      <c r="AH618" s="10">
        <f>(X618-X$1883)^4</f>
        <v>957771138.22907531</v>
      </c>
      <c r="AI618" s="28">
        <f>(Y618-Y$1883)^4</f>
        <v>1854521964.9028356</v>
      </c>
      <c r="AK618" s="27">
        <f t="shared" si="97"/>
        <v>68.25938566552901</v>
      </c>
      <c r="AL618" s="10">
        <f t="shared" si="98"/>
        <v>361.77474402730377</v>
      </c>
      <c r="AM618" s="10">
        <f t="shared" si="99"/>
        <v>303.75426621160409</v>
      </c>
      <c r="AN618" s="28">
        <f t="shared" si="100"/>
        <v>266.21160409556313</v>
      </c>
      <c r="AP618" s="56">
        <f t="shared" si="101"/>
        <v>0.83962264150943389</v>
      </c>
    </row>
    <row r="619" spans="1:42" ht="15" customHeight="1">
      <c r="A619" s="5" t="s">
        <v>23</v>
      </c>
      <c r="B619" s="5" t="s">
        <v>29</v>
      </c>
      <c r="C619" s="5" t="s">
        <v>23</v>
      </c>
      <c r="D619" s="6" t="s">
        <v>235</v>
      </c>
      <c r="E619" s="5" t="s">
        <v>1210</v>
      </c>
      <c r="F619" s="5" t="s">
        <v>1211</v>
      </c>
      <c r="G619" s="5">
        <v>2002</v>
      </c>
      <c r="H619" s="11">
        <v>6</v>
      </c>
      <c r="I619" s="11">
        <v>38</v>
      </c>
      <c r="J619" s="11">
        <v>72</v>
      </c>
      <c r="K619" s="11">
        <v>81</v>
      </c>
      <c r="O619" s="25" t="s">
        <v>23</v>
      </c>
      <c r="P619" s="5" t="s">
        <v>29</v>
      </c>
      <c r="Q619" s="5" t="s">
        <v>132</v>
      </c>
      <c r="R619" s="6" t="s">
        <v>44</v>
      </c>
      <c r="S619" s="5" t="s">
        <v>1294</v>
      </c>
      <c r="T619" s="5" t="s">
        <v>1295</v>
      </c>
      <c r="U619" s="5">
        <v>2002</v>
      </c>
      <c r="V619" s="11">
        <v>28</v>
      </c>
      <c r="W619" s="11">
        <v>110</v>
      </c>
      <c r="X619" s="11">
        <v>183</v>
      </c>
      <c r="Y619" s="26">
        <v>163</v>
      </c>
      <c r="Z619" s="10">
        <f t="shared" si="96"/>
        <v>484</v>
      </c>
      <c r="AA619" s="27">
        <f t="shared" si="92"/>
        <v>-12548.956160746124</v>
      </c>
      <c r="AB619" s="10">
        <f t="shared" si="93"/>
        <v>-1766963.7788588244</v>
      </c>
      <c r="AC619" s="10">
        <f t="shared" si="94"/>
        <v>-549757.60869445372</v>
      </c>
      <c r="AD619" s="28">
        <f t="shared" si="95"/>
        <v>-1839123.8986827051</v>
      </c>
      <c r="AF619" s="27">
        <f>IF(V619 &lt;&gt; "-", (V619-V$1883)^4, "-")</f>
        <v>291615.18588170729</v>
      </c>
      <c r="AG619" s="10">
        <f>(W619-W$1883)^4</f>
        <v>213617516.95459488</v>
      </c>
      <c r="AH619" s="10">
        <f>(X619-X$1883)^4</f>
        <v>45036192.314537883</v>
      </c>
      <c r="AI619" s="28">
        <f>(Y619-Y$1883)^4</f>
        <v>225327734.67142373</v>
      </c>
      <c r="AK619" s="27">
        <f t="shared" si="97"/>
        <v>57.851239669421489</v>
      </c>
      <c r="AL619" s="10">
        <f t="shared" si="98"/>
        <v>227.27272727272725</v>
      </c>
      <c r="AM619" s="10">
        <f t="shared" si="99"/>
        <v>378.09917355371903</v>
      </c>
      <c r="AN619" s="28">
        <f t="shared" si="100"/>
        <v>336.77685950413223</v>
      </c>
      <c r="AP619" s="56">
        <f t="shared" si="101"/>
        <v>1.6636363636363638</v>
      </c>
    </row>
    <row r="620" spans="1:42" ht="15" customHeight="1">
      <c r="A620" s="5" t="s">
        <v>23</v>
      </c>
      <c r="B620" s="5" t="s">
        <v>29</v>
      </c>
      <c r="C620" s="5" t="s">
        <v>23</v>
      </c>
      <c r="D620" s="6" t="s">
        <v>235</v>
      </c>
      <c r="E620" s="5" t="s">
        <v>1212</v>
      </c>
      <c r="F620" s="5" t="s">
        <v>1213</v>
      </c>
      <c r="G620" s="5">
        <v>2002</v>
      </c>
      <c r="H620" s="11">
        <v>4</v>
      </c>
      <c r="I620" s="11">
        <v>58</v>
      </c>
      <c r="J620" s="11">
        <v>101</v>
      </c>
      <c r="K620" s="11">
        <v>102</v>
      </c>
      <c r="O620" s="25" t="s">
        <v>23</v>
      </c>
      <c r="P620" s="5" t="s">
        <v>29</v>
      </c>
      <c r="Q620" s="5" t="s">
        <v>132</v>
      </c>
      <c r="R620" s="6" t="s">
        <v>44</v>
      </c>
      <c r="S620" s="5" t="s">
        <v>1296</v>
      </c>
      <c r="T620" s="5" t="s">
        <v>1297</v>
      </c>
      <c r="U620" s="5">
        <v>2002</v>
      </c>
      <c r="V620" s="11">
        <v>56</v>
      </c>
      <c r="W620" s="11">
        <v>246</v>
      </c>
      <c r="X620" s="11">
        <v>275</v>
      </c>
      <c r="Y620" s="26">
        <v>213</v>
      </c>
      <c r="Z620" s="10">
        <f t="shared" si="96"/>
        <v>790</v>
      </c>
      <c r="AA620" s="27">
        <f t="shared" si="92"/>
        <v>107.97239536726487</v>
      </c>
      <c r="AB620" s="10">
        <f t="shared" si="93"/>
        <v>3446.20536043227</v>
      </c>
      <c r="AC620" s="10">
        <f t="shared" si="94"/>
        <v>1024.165337942761</v>
      </c>
      <c r="AD620" s="28">
        <f t="shared" si="95"/>
        <v>-381378.78540266491</v>
      </c>
      <c r="AF620" s="27">
        <f>IF(V620 &lt;&gt; "-", (V620-V$1883)^4, "-")</f>
        <v>514.14266981276751</v>
      </c>
      <c r="AG620" s="10">
        <f>(W620-W$1883)^4</f>
        <v>52054.091543227107</v>
      </c>
      <c r="AH620" s="10">
        <f>(X620-X$1883)^4</f>
        <v>10323.495303245729</v>
      </c>
      <c r="AI620" s="28">
        <f>(Y620-Y$1883)^4</f>
        <v>27657231.722519115</v>
      </c>
      <c r="AK620" s="27">
        <f t="shared" si="97"/>
        <v>70.886075949367097</v>
      </c>
      <c r="AL620" s="10">
        <f t="shared" si="98"/>
        <v>311.39240506329111</v>
      </c>
      <c r="AM620" s="10">
        <f t="shared" si="99"/>
        <v>348.10126582278485</v>
      </c>
      <c r="AN620" s="28">
        <f t="shared" si="100"/>
        <v>269.62025316455697</v>
      </c>
      <c r="AP620" s="56">
        <f t="shared" si="101"/>
        <v>1.1178861788617889</v>
      </c>
    </row>
    <row r="621" spans="1:42" ht="15" customHeight="1">
      <c r="A621" s="5" t="s">
        <v>23</v>
      </c>
      <c r="B621" s="5" t="s">
        <v>29</v>
      </c>
      <c r="C621" s="5" t="s">
        <v>23</v>
      </c>
      <c r="D621" s="6" t="s">
        <v>235</v>
      </c>
      <c r="E621" s="5" t="s">
        <v>1214</v>
      </c>
      <c r="F621" s="5" t="s">
        <v>1215</v>
      </c>
      <c r="G621" s="5">
        <v>2002</v>
      </c>
      <c r="H621" s="11">
        <v>3</v>
      </c>
      <c r="I621" s="11">
        <v>34</v>
      </c>
      <c r="J621" s="11">
        <v>36</v>
      </c>
      <c r="K621" s="11">
        <v>60</v>
      </c>
      <c r="O621" s="25" t="s">
        <v>23</v>
      </c>
      <c r="P621" s="5" t="s">
        <v>29</v>
      </c>
      <c r="Q621" s="5" t="s">
        <v>132</v>
      </c>
      <c r="R621" s="6" t="s">
        <v>44</v>
      </c>
      <c r="S621" s="5" t="s">
        <v>1298</v>
      </c>
      <c r="T621" s="5" t="s">
        <v>1299</v>
      </c>
      <c r="U621" s="5">
        <v>2002</v>
      </c>
      <c r="V621" s="11">
        <v>16</v>
      </c>
      <c r="W621" s="11">
        <v>67</v>
      </c>
      <c r="X621" s="11">
        <v>117</v>
      </c>
      <c r="Y621" s="26">
        <v>122</v>
      </c>
      <c r="Z621" s="10">
        <f t="shared" si="96"/>
        <v>322</v>
      </c>
      <c r="AA621" s="27">
        <f t="shared" si="92"/>
        <v>-43756.365880289959</v>
      </c>
      <c r="AB621" s="10">
        <f t="shared" si="93"/>
        <v>-4402496.8353656204</v>
      </c>
      <c r="AC621" s="10">
        <f t="shared" si="94"/>
        <v>-3236543.7329128743</v>
      </c>
      <c r="AD621" s="28">
        <f t="shared" si="95"/>
        <v>-4372251.7507309988</v>
      </c>
      <c r="AF621" s="27">
        <f>IF(V621 &lt;&gt; "-", (V621-V$1883)^4, "-")</f>
        <v>1541895.6866259559</v>
      </c>
      <c r="AG621" s="10">
        <f>(W621-W$1883)^4</f>
        <v>721548292.46915293</v>
      </c>
      <c r="AH621" s="10">
        <f>(X621-X$1883)^4</f>
        <v>478749837.50679868</v>
      </c>
      <c r="AI621" s="28">
        <f>(Y621-Y$1883)^4</f>
        <v>714946504.40140092</v>
      </c>
      <c r="AK621" s="27">
        <f t="shared" si="97"/>
        <v>49.689440993788814</v>
      </c>
      <c r="AL621" s="10">
        <f t="shared" si="98"/>
        <v>208.07453416149067</v>
      </c>
      <c r="AM621" s="10">
        <f t="shared" si="99"/>
        <v>363.35403726708074</v>
      </c>
      <c r="AN621" s="28">
        <f t="shared" si="100"/>
        <v>378.88198757763973</v>
      </c>
      <c r="AP621" s="56">
        <f t="shared" si="101"/>
        <v>1.7462686567164181</v>
      </c>
    </row>
    <row r="622" spans="1:42" ht="15" customHeight="1">
      <c r="A622" s="5" t="s">
        <v>23</v>
      </c>
      <c r="B622" s="5" t="s">
        <v>29</v>
      </c>
      <c r="C622" s="5" t="s">
        <v>23</v>
      </c>
      <c r="D622" s="6" t="s">
        <v>235</v>
      </c>
      <c r="E622" s="5" t="s">
        <v>1216</v>
      </c>
      <c r="F622" s="5" t="s">
        <v>1217</v>
      </c>
      <c r="G622" s="5">
        <v>2002</v>
      </c>
      <c r="H622" s="11">
        <v>29</v>
      </c>
      <c r="I622" s="11">
        <v>127</v>
      </c>
      <c r="J622" s="11">
        <v>193</v>
      </c>
      <c r="K622" s="11">
        <v>163</v>
      </c>
      <c r="O622" s="25" t="s">
        <v>23</v>
      </c>
      <c r="P622" s="5" t="s">
        <v>29</v>
      </c>
      <c r="Q622" s="5" t="s">
        <v>104</v>
      </c>
      <c r="R622" s="6" t="s">
        <v>44</v>
      </c>
      <c r="S622" s="5" t="s">
        <v>1300</v>
      </c>
      <c r="T622" s="5" t="s">
        <v>1301</v>
      </c>
      <c r="U622" s="5">
        <v>2002</v>
      </c>
      <c r="V622" s="11">
        <v>57</v>
      </c>
      <c r="W622" s="11">
        <v>176</v>
      </c>
      <c r="X622" s="11">
        <v>186</v>
      </c>
      <c r="Y622" s="26">
        <v>150</v>
      </c>
      <c r="Z622" s="10">
        <f t="shared" si="96"/>
        <v>569</v>
      </c>
      <c r="AA622" s="27">
        <f t="shared" ref="AA622:AA685" si="102">IF(V622 &lt;&gt; "-", (V622-V$1883)^3, "-")</f>
        <v>191.28193050061992</v>
      </c>
      <c r="AB622" s="10">
        <f t="shared" ref="AB622:AB685" si="103">IF(W622 &lt;&gt; "-", (W622-W$1883)^3, "-")</f>
        <v>-165426.14765539259</v>
      </c>
      <c r="AC622" s="10">
        <f t="shared" ref="AC622:AC685" si="104">IF(X622 &lt;&gt; "-", (X622-X$1883)^3, "-")</f>
        <v>-491544.34204599482</v>
      </c>
      <c r="AD622" s="28">
        <f t="shared" ref="AD622:AD685" si="105">IF(Y622 &lt;&gt; "-", (Y622-Y$1883)^3, "-")</f>
        <v>-2488863.9630727824</v>
      </c>
      <c r="AF622" s="27">
        <f>IF(V622 &lt;&gt; "-", (V622-V$1883)^4, "-")</f>
        <v>1102.1277267803755</v>
      </c>
      <c r="AG622" s="10">
        <f>(W622-W$1883)^4</f>
        <v>9081108.7180174552</v>
      </c>
      <c r="AH622" s="10">
        <f>(X622-X$1883)^4</f>
        <v>38792723.294909224</v>
      </c>
      <c r="AI622" s="28">
        <f>(Y622-Y$1883)^4</f>
        <v>337288509.31934798</v>
      </c>
      <c r="AK622" s="27">
        <f t="shared" si="97"/>
        <v>100.17574692442882</v>
      </c>
      <c r="AL622" s="10">
        <f t="shared" si="98"/>
        <v>309.31458699472756</v>
      </c>
      <c r="AM622" s="10">
        <f t="shared" si="99"/>
        <v>326.88927943760979</v>
      </c>
      <c r="AN622" s="28">
        <f t="shared" si="100"/>
        <v>263.6203866432337</v>
      </c>
      <c r="AP622" s="56">
        <f t="shared" si="101"/>
        <v>1.0568181818181817</v>
      </c>
    </row>
    <row r="623" spans="1:42" ht="15" customHeight="1">
      <c r="A623" s="5" t="s">
        <v>23</v>
      </c>
      <c r="B623" s="5" t="s">
        <v>29</v>
      </c>
      <c r="C623" s="5" t="s">
        <v>23</v>
      </c>
      <c r="D623" s="6" t="s">
        <v>235</v>
      </c>
      <c r="E623" s="5" t="s">
        <v>1218</v>
      </c>
      <c r="F623" s="5" t="s">
        <v>1219</v>
      </c>
      <c r="G623" s="5">
        <v>2002</v>
      </c>
      <c r="H623" s="11">
        <v>12</v>
      </c>
      <c r="I623" s="11">
        <v>64</v>
      </c>
      <c r="J623" s="11">
        <v>121</v>
      </c>
      <c r="K623" s="11">
        <v>114</v>
      </c>
      <c r="O623" s="25" t="s">
        <v>23</v>
      </c>
      <c r="P623" s="5" t="s">
        <v>29</v>
      </c>
      <c r="Q623" s="5" t="s">
        <v>104</v>
      </c>
      <c r="R623" s="6" t="s">
        <v>44</v>
      </c>
      <c r="S623" s="5" t="s">
        <v>1302</v>
      </c>
      <c r="T623" s="5" t="s">
        <v>1303</v>
      </c>
      <c r="U623" s="5">
        <v>2002</v>
      </c>
      <c r="V623" s="11">
        <v>84</v>
      </c>
      <c r="W623" s="11">
        <v>250</v>
      </c>
      <c r="X623" s="11">
        <v>340</v>
      </c>
      <c r="Y623" s="26">
        <v>261</v>
      </c>
      <c r="Z623" s="10">
        <f t="shared" si="96"/>
        <v>935</v>
      </c>
      <c r="AA623" s="27">
        <f t="shared" si="102"/>
        <v>35164.395846196203</v>
      </c>
      <c r="AB623" s="10">
        <f t="shared" si="103"/>
        <v>6973.077547633412</v>
      </c>
      <c r="AC623" s="10">
        <f t="shared" si="104"/>
        <v>423224.93291496439</v>
      </c>
      <c r="AD623" s="28">
        <f t="shared" si="105"/>
        <v>-14740.477319154203</v>
      </c>
      <c r="AF623" s="27">
        <f>IF(V623 &lt;&gt; "-", (V623-V$1883)^4, "-")</f>
        <v>1152048.8118466886</v>
      </c>
      <c r="AG623" s="10">
        <f>(W623-W$1883)^4</f>
        <v>133218.9460231126</v>
      </c>
      <c r="AH623" s="10">
        <f>(X623-X$1883)^4</f>
        <v>31775690.233216651</v>
      </c>
      <c r="AI623" s="28">
        <f>(Y623-Y$1883)^4</f>
        <v>361422.67491778295</v>
      </c>
      <c r="AK623" s="27">
        <f t="shared" si="97"/>
        <v>89.839572192513373</v>
      </c>
      <c r="AL623" s="10">
        <f t="shared" si="98"/>
        <v>267.37967914438502</v>
      </c>
      <c r="AM623" s="10">
        <f t="shared" si="99"/>
        <v>363.63636363636363</v>
      </c>
      <c r="AN623" s="28">
        <f t="shared" si="100"/>
        <v>279.14438502673801</v>
      </c>
      <c r="AP623" s="56">
        <f t="shared" si="101"/>
        <v>1.3599999999999999</v>
      </c>
    </row>
    <row r="624" spans="1:42" ht="15" customHeight="1">
      <c r="A624" s="5" t="s">
        <v>23</v>
      </c>
      <c r="B624" s="5" t="s">
        <v>29</v>
      </c>
      <c r="C624" s="5" t="s">
        <v>23</v>
      </c>
      <c r="D624" s="6" t="s">
        <v>235</v>
      </c>
      <c r="E624" s="5" t="s">
        <v>1220</v>
      </c>
      <c r="F624" s="5" t="s">
        <v>1221</v>
      </c>
      <c r="G624" s="5">
        <v>2002</v>
      </c>
      <c r="H624" s="11">
        <v>2</v>
      </c>
      <c r="I624" s="11">
        <v>17</v>
      </c>
      <c r="J624" s="11">
        <v>69</v>
      </c>
      <c r="K624" s="11">
        <v>50</v>
      </c>
      <c r="O624" s="25" t="s">
        <v>23</v>
      </c>
      <c r="P624" s="5" t="s">
        <v>29</v>
      </c>
      <c r="Q624" s="5" t="s">
        <v>104</v>
      </c>
      <c r="R624" s="6" t="s">
        <v>44</v>
      </c>
      <c r="S624" s="5" t="s">
        <v>1304</v>
      </c>
      <c r="T624" s="5" t="s">
        <v>1305</v>
      </c>
      <c r="U624" s="5">
        <v>2002</v>
      </c>
      <c r="V624" s="11">
        <v>152</v>
      </c>
      <c r="W624" s="11">
        <v>375</v>
      </c>
      <c r="X624" s="11">
        <v>352</v>
      </c>
      <c r="Y624" s="26">
        <v>330</v>
      </c>
      <c r="Z624" s="10">
        <f t="shared" si="96"/>
        <v>1209</v>
      </c>
      <c r="AA624" s="27">
        <f t="shared" si="102"/>
        <v>1023028.4641966172</v>
      </c>
      <c r="AB624" s="10">
        <f t="shared" si="103"/>
        <v>2992505.4111864041</v>
      </c>
      <c r="AC624" s="10">
        <f t="shared" si="104"/>
        <v>660319.20288534521</v>
      </c>
      <c r="AD624" s="28">
        <f t="shared" si="105"/>
        <v>88007.931883547251</v>
      </c>
      <c r="AF624" s="27">
        <f>IF(V624 &lt;&gt; "-", (V624-V$1883)^4, "-")</f>
        <v>103082186.82752681</v>
      </c>
      <c r="AG624" s="10">
        <f>(W624-W$1883)^4</f>
        <v>431234262.49672121</v>
      </c>
      <c r="AH624" s="10">
        <f>(X624-X$1883)^4</f>
        <v>57500537.320522688</v>
      </c>
      <c r="AI624" s="28">
        <f>(Y624-Y$1883)^4</f>
        <v>3914675.3758309763</v>
      </c>
      <c r="AK624" s="27">
        <f t="shared" si="97"/>
        <v>125.72373862696443</v>
      </c>
      <c r="AL624" s="10">
        <f t="shared" si="98"/>
        <v>310.17369727047145</v>
      </c>
      <c r="AM624" s="10">
        <f t="shared" si="99"/>
        <v>291.14971050454926</v>
      </c>
      <c r="AN624" s="28">
        <f t="shared" si="100"/>
        <v>272.95285359801488</v>
      </c>
      <c r="AP624" s="56">
        <f t="shared" si="101"/>
        <v>0.93866666666666687</v>
      </c>
    </row>
    <row r="625" spans="1:42" ht="15" customHeight="1">
      <c r="A625" s="5" t="s">
        <v>23</v>
      </c>
      <c r="B625" s="5" t="s">
        <v>29</v>
      </c>
      <c r="C625" s="5" t="s">
        <v>23</v>
      </c>
      <c r="D625" s="6" t="s">
        <v>235</v>
      </c>
      <c r="E625" s="5" t="s">
        <v>1222</v>
      </c>
      <c r="F625" s="5" t="s">
        <v>1223</v>
      </c>
      <c r="G625" s="5">
        <v>2002</v>
      </c>
      <c r="H625" s="11">
        <v>2</v>
      </c>
      <c r="I625" s="11">
        <v>22</v>
      </c>
      <c r="J625" s="11">
        <v>57</v>
      </c>
      <c r="K625" s="11">
        <v>66</v>
      </c>
      <c r="O625" s="25" t="s">
        <v>23</v>
      </c>
      <c r="P625" s="5" t="s">
        <v>29</v>
      </c>
      <c r="Q625" s="5" t="s">
        <v>104</v>
      </c>
      <c r="R625" s="6" t="s">
        <v>44</v>
      </c>
      <c r="S625" s="5" t="s">
        <v>1306</v>
      </c>
      <c r="T625" s="5" t="s">
        <v>1307</v>
      </c>
      <c r="U625" s="5">
        <v>2002</v>
      </c>
      <c r="V625" s="11">
        <v>58</v>
      </c>
      <c r="W625" s="11">
        <v>187</v>
      </c>
      <c r="X625" s="11">
        <v>205</v>
      </c>
      <c r="Y625" s="26">
        <v>208</v>
      </c>
      <c r="Z625" s="10">
        <f t="shared" si="96"/>
        <v>658</v>
      </c>
      <c r="AA625" s="27">
        <f t="shared" si="102"/>
        <v>309.16224993845913</v>
      </c>
      <c r="AB625" s="10">
        <f t="shared" si="103"/>
        <v>-84577.023795158078</v>
      </c>
      <c r="AC625" s="10">
        <f t="shared" si="104"/>
        <v>-215138.11173181413</v>
      </c>
      <c r="AD625" s="28">
        <f t="shared" si="105"/>
        <v>-465827.9299896615</v>
      </c>
      <c r="AF625" s="27">
        <f>IF(V625 &lt;&gt; "-", (V625-V$1883)^4, "-")</f>
        <v>2090.4924928903724</v>
      </c>
      <c r="AG625" s="10">
        <f>(W625-W$1883)^4</f>
        <v>3712529.0852872832</v>
      </c>
      <c r="AH625" s="10">
        <f>(X625-X$1883)^4</f>
        <v>12891094.834297152</v>
      </c>
      <c r="AI625" s="28">
        <f>(Y625-Y$1883)^4</f>
        <v>36110544.110982738</v>
      </c>
      <c r="AK625" s="27">
        <f t="shared" si="97"/>
        <v>88.145896656534958</v>
      </c>
      <c r="AL625" s="10">
        <f t="shared" si="98"/>
        <v>284.19452887537994</v>
      </c>
      <c r="AM625" s="10">
        <f t="shared" si="99"/>
        <v>311.55015197568389</v>
      </c>
      <c r="AN625" s="28">
        <f t="shared" si="100"/>
        <v>316.10942249240122</v>
      </c>
      <c r="AP625" s="56">
        <f t="shared" si="101"/>
        <v>1.0962566844919786</v>
      </c>
    </row>
    <row r="626" spans="1:42" ht="15" customHeight="1">
      <c r="A626" s="5" t="s">
        <v>23</v>
      </c>
      <c r="B626" s="5" t="s">
        <v>29</v>
      </c>
      <c r="C626" s="5" t="s">
        <v>23</v>
      </c>
      <c r="D626" s="6" t="s">
        <v>235</v>
      </c>
      <c r="E626" s="5" t="s">
        <v>1224</v>
      </c>
      <c r="F626" s="5" t="s">
        <v>1225</v>
      </c>
      <c r="G626" s="5">
        <v>2002</v>
      </c>
      <c r="H626" s="11">
        <v>54</v>
      </c>
      <c r="I626" s="11">
        <v>174</v>
      </c>
      <c r="J626" s="11">
        <v>194</v>
      </c>
      <c r="K626" s="11">
        <v>200</v>
      </c>
      <c r="O626" s="25" t="s">
        <v>23</v>
      </c>
      <c r="P626" s="5" t="s">
        <v>29</v>
      </c>
      <c r="Q626" s="5" t="s">
        <v>104</v>
      </c>
      <c r="R626" s="6" t="s">
        <v>44</v>
      </c>
      <c r="S626" s="5" t="s">
        <v>1308</v>
      </c>
      <c r="T626" s="5" t="s">
        <v>1309</v>
      </c>
      <c r="U626" s="5">
        <v>2002</v>
      </c>
      <c r="V626" s="11">
        <v>32</v>
      </c>
      <c r="W626" s="11">
        <v>153</v>
      </c>
      <c r="X626" s="11">
        <v>164</v>
      </c>
      <c r="Y626" s="26">
        <v>142</v>
      </c>
      <c r="Z626" s="10">
        <f t="shared" si="96"/>
        <v>491</v>
      </c>
      <c r="AA626" s="27">
        <f t="shared" si="102"/>
        <v>-7120.2211564880208</v>
      </c>
      <c r="AB626" s="10">
        <f t="shared" si="103"/>
        <v>-472642.55784581281</v>
      </c>
      <c r="AC626" s="10">
        <f t="shared" si="104"/>
        <v>-1027857.4225940853</v>
      </c>
      <c r="AD626" s="28">
        <f t="shared" si="105"/>
        <v>-2956165.609864064</v>
      </c>
      <c r="AF626" s="27">
        <f>IF(V626 &lt;&gt; "-", (V626-V$1883)^4, "-")</f>
        <v>136980.2572786719</v>
      </c>
      <c r="AG626" s="10">
        <f>(W626-W$1883)^4</f>
        <v>36816607.306740321</v>
      </c>
      <c r="AH626" s="10">
        <f>(X626-X$1883)^4</f>
        <v>103731462.72055769</v>
      </c>
      <c r="AI626" s="28">
        <f>(Y626-Y$1883)^4</f>
        <v>424266114.96701473</v>
      </c>
      <c r="AK626" s="27">
        <f t="shared" si="97"/>
        <v>65.173116089613032</v>
      </c>
      <c r="AL626" s="10">
        <f t="shared" si="98"/>
        <v>311.60896130346231</v>
      </c>
      <c r="AM626" s="10">
        <f t="shared" si="99"/>
        <v>334.01221995926676</v>
      </c>
      <c r="AN626" s="28">
        <f t="shared" si="100"/>
        <v>289.2057026476578</v>
      </c>
      <c r="AP626" s="56">
        <f t="shared" si="101"/>
        <v>1.0718954248366013</v>
      </c>
    </row>
    <row r="627" spans="1:42" ht="15" customHeight="1">
      <c r="A627" s="5" t="s">
        <v>23</v>
      </c>
      <c r="B627" s="5" t="s">
        <v>29</v>
      </c>
      <c r="C627" s="5" t="s">
        <v>23</v>
      </c>
      <c r="D627" s="6" t="s">
        <v>235</v>
      </c>
      <c r="E627" s="5" t="s">
        <v>1226</v>
      </c>
      <c r="F627" s="5" t="s">
        <v>1227</v>
      </c>
      <c r="G627" s="5">
        <v>2002</v>
      </c>
      <c r="H627" s="11">
        <v>3</v>
      </c>
      <c r="I627" s="11">
        <v>41</v>
      </c>
      <c r="J627" s="11">
        <v>56</v>
      </c>
      <c r="K627" s="11">
        <v>90</v>
      </c>
      <c r="O627" s="25" t="s">
        <v>23</v>
      </c>
      <c r="P627" s="5" t="s">
        <v>29</v>
      </c>
      <c r="Q627" s="5" t="s">
        <v>104</v>
      </c>
      <c r="R627" s="6" t="s">
        <v>44</v>
      </c>
      <c r="S627" s="5" t="s">
        <v>1310</v>
      </c>
      <c r="T627" s="5" t="s">
        <v>1311</v>
      </c>
      <c r="U627" s="5">
        <v>2002</v>
      </c>
      <c r="V627" s="11">
        <v>30</v>
      </c>
      <c r="W627" s="11">
        <v>125</v>
      </c>
      <c r="X627" s="11">
        <v>265</v>
      </c>
      <c r="Y627" s="26">
        <v>201</v>
      </c>
      <c r="Z627" s="10">
        <f t="shared" si="96"/>
        <v>621</v>
      </c>
      <c r="AA627" s="27">
        <f t="shared" si="102"/>
        <v>-9579.7302272260404</v>
      </c>
      <c r="AB627" s="10">
        <f t="shared" si="103"/>
        <v>-1187488.3689036665</v>
      </c>
      <c r="AC627" s="10">
        <f t="shared" si="104"/>
        <v>5.1029024774286804E-4</v>
      </c>
      <c r="AD627" s="28">
        <f t="shared" si="105"/>
        <v>-603759.53599476628</v>
      </c>
      <c r="AF627" s="27">
        <f>IF(V627 &lt;&gt; "-", (V627-V$1883)^4, "-")</f>
        <v>203456.25157167341</v>
      </c>
      <c r="AG627" s="10">
        <f>(W627-W$1883)^4</f>
        <v>125749370.41784266</v>
      </c>
      <c r="AH627" s="10">
        <f>(X627-X$1883)^4</f>
        <v>4.0777728003166058E-5</v>
      </c>
      <c r="AI627" s="28">
        <f>(Y627-Y$1883)^4</f>
        <v>51029189.558343507</v>
      </c>
      <c r="AK627" s="27">
        <f t="shared" si="97"/>
        <v>48.309178743961354</v>
      </c>
      <c r="AL627" s="10">
        <f t="shared" si="98"/>
        <v>201.28824476650564</v>
      </c>
      <c r="AM627" s="10">
        <f t="shared" si="99"/>
        <v>426.73107890499193</v>
      </c>
      <c r="AN627" s="28">
        <f t="shared" si="100"/>
        <v>323.67149758454104</v>
      </c>
      <c r="AP627" s="56">
        <f t="shared" si="101"/>
        <v>2.1199999999999997</v>
      </c>
    </row>
    <row r="628" spans="1:42" ht="15" customHeight="1">
      <c r="A628" s="5" t="s">
        <v>23</v>
      </c>
      <c r="B628" s="5" t="s">
        <v>29</v>
      </c>
      <c r="C628" s="5" t="s">
        <v>23</v>
      </c>
      <c r="D628" s="6" t="s">
        <v>235</v>
      </c>
      <c r="E628" s="5" t="s">
        <v>1228</v>
      </c>
      <c r="F628" s="5" t="s">
        <v>1229</v>
      </c>
      <c r="G628" s="5">
        <v>2002</v>
      </c>
      <c r="H628" s="11">
        <v>16</v>
      </c>
      <c r="I628" s="11">
        <v>103</v>
      </c>
      <c r="J628" s="11">
        <v>205</v>
      </c>
      <c r="K628" s="11">
        <v>177</v>
      </c>
      <c r="O628" s="25" t="s">
        <v>23</v>
      </c>
      <c r="P628" s="5" t="s">
        <v>29</v>
      </c>
      <c r="Q628" s="5" t="s">
        <v>104</v>
      </c>
      <c r="R628" s="6" t="s">
        <v>44</v>
      </c>
      <c r="S628" s="5" t="s">
        <v>1312</v>
      </c>
      <c r="T628" s="5" t="s">
        <v>1313</v>
      </c>
      <c r="U628" s="5">
        <v>2002</v>
      </c>
      <c r="V628" s="11">
        <v>10</v>
      </c>
      <c r="W628" s="11">
        <v>55</v>
      </c>
      <c r="X628" s="11">
        <v>113</v>
      </c>
      <c r="Y628" s="26">
        <v>90</v>
      </c>
      <c r="Z628" s="10">
        <f t="shared" si="96"/>
        <v>268</v>
      </c>
      <c r="AA628" s="27">
        <f t="shared" si="102"/>
        <v>-70129.248387619737</v>
      </c>
      <c r="AB628" s="10">
        <f t="shared" si="103"/>
        <v>-5442047.0153929079</v>
      </c>
      <c r="AC628" s="10">
        <f t="shared" si="104"/>
        <v>-3506272.1304778578</v>
      </c>
      <c r="AD628" s="28">
        <f t="shared" si="105"/>
        <v>-7474244.7328160321</v>
      </c>
      <c r="AF628" s="27">
        <f>IF(V628 &lt;&gt; "-", (V628-V$1883)^4, "-")</f>
        <v>2892004.1543107955</v>
      </c>
      <c r="AG628" s="10">
        <f>(W628-W$1883)^4</f>
        <v>957230186.9245429</v>
      </c>
      <c r="AH628" s="10">
        <f>(X628-X$1883)^4</f>
        <v>532673174.64251333</v>
      </c>
      <c r="AI628" s="28">
        <f>(Y628-Y$1883)^4</f>
        <v>1461357318.1117611</v>
      </c>
      <c r="AK628" s="27">
        <f t="shared" si="97"/>
        <v>37.31343283582089</v>
      </c>
      <c r="AL628" s="10">
        <f t="shared" si="98"/>
        <v>205.22388059701493</v>
      </c>
      <c r="AM628" s="10">
        <f t="shared" si="99"/>
        <v>421.64179104477614</v>
      </c>
      <c r="AN628" s="28">
        <f t="shared" si="100"/>
        <v>335.82089552238807</v>
      </c>
      <c r="AP628" s="56">
        <f t="shared" si="101"/>
        <v>2.0545454545454547</v>
      </c>
    </row>
    <row r="629" spans="1:42" ht="15" customHeight="1">
      <c r="A629" s="5" t="s">
        <v>23</v>
      </c>
      <c r="B629" s="5" t="s">
        <v>29</v>
      </c>
      <c r="C629" s="5" t="s">
        <v>23</v>
      </c>
      <c r="D629" s="6" t="s">
        <v>235</v>
      </c>
      <c r="E629" s="5" t="s">
        <v>1230</v>
      </c>
      <c r="F629" s="5" t="s">
        <v>1231</v>
      </c>
      <c r="G629" s="5">
        <v>2002</v>
      </c>
      <c r="H629" s="11" t="s">
        <v>96</v>
      </c>
      <c r="I629" s="11">
        <v>18</v>
      </c>
      <c r="J629" s="11">
        <v>45</v>
      </c>
      <c r="K629" s="11">
        <v>44</v>
      </c>
      <c r="O629" s="25" t="s">
        <v>23</v>
      </c>
      <c r="P629" s="5" t="s">
        <v>29</v>
      </c>
      <c r="Q629" s="5" t="s">
        <v>104</v>
      </c>
      <c r="R629" s="6" t="s">
        <v>44</v>
      </c>
      <c r="S629" s="5" t="s">
        <v>1314</v>
      </c>
      <c r="T629" s="5" t="s">
        <v>523</v>
      </c>
      <c r="U629" s="5">
        <v>2002</v>
      </c>
      <c r="V629" s="11">
        <v>60</v>
      </c>
      <c r="W629" s="11">
        <v>216</v>
      </c>
      <c r="X629" s="11">
        <v>190</v>
      </c>
      <c r="Y629" s="26">
        <v>189</v>
      </c>
      <c r="Z629" s="10">
        <f t="shared" si="96"/>
        <v>655</v>
      </c>
      <c r="AA629" s="27">
        <f t="shared" si="102"/>
        <v>672.63524172758991</v>
      </c>
      <c r="AB629" s="10">
        <f t="shared" si="103"/>
        <v>-3304.7822857772562</v>
      </c>
      <c r="AC629" s="10">
        <f t="shared" si="104"/>
        <v>-420527.9406698909</v>
      </c>
      <c r="AD629" s="28">
        <f t="shared" si="105"/>
        <v>-899164.7560153571</v>
      </c>
      <c r="AF629" s="27">
        <f>IF(V629 &lt;&gt; "-", (V629-V$1883)^4, "-")</f>
        <v>5893.4937014092784</v>
      </c>
      <c r="AG629" s="10">
        <f>(W629-W$1883)^4</f>
        <v>49225.538083909298</v>
      </c>
      <c r="AH629" s="10">
        <f>(X629-X$1883)^4</f>
        <v>31505990.804593198</v>
      </c>
      <c r="AI629" s="28">
        <f>(Y629-Y$1883)^4</f>
        <v>86786538.688872516</v>
      </c>
      <c r="AK629" s="27">
        <f t="shared" si="97"/>
        <v>91.603053435114504</v>
      </c>
      <c r="AL629" s="10">
        <f t="shared" si="98"/>
        <v>329.7709923664122</v>
      </c>
      <c r="AM629" s="10">
        <f t="shared" si="99"/>
        <v>290.07633587786256</v>
      </c>
      <c r="AN629" s="28">
        <f t="shared" si="100"/>
        <v>288.5496183206107</v>
      </c>
      <c r="AP629" s="56">
        <f t="shared" si="101"/>
        <v>0.87962962962962954</v>
      </c>
    </row>
    <row r="630" spans="1:42" ht="15" customHeight="1">
      <c r="A630" s="5" t="s">
        <v>23</v>
      </c>
      <c r="B630" s="5" t="s">
        <v>29</v>
      </c>
      <c r="C630" s="5" t="s">
        <v>23</v>
      </c>
      <c r="D630" s="6" t="s">
        <v>235</v>
      </c>
      <c r="E630" s="5" t="s">
        <v>1232</v>
      </c>
      <c r="F630" s="5" t="s">
        <v>1233</v>
      </c>
      <c r="G630" s="5">
        <v>2002</v>
      </c>
      <c r="H630" s="11">
        <v>24</v>
      </c>
      <c r="I630" s="11">
        <v>113</v>
      </c>
      <c r="J630" s="11">
        <v>202</v>
      </c>
      <c r="K630" s="11">
        <v>177</v>
      </c>
      <c r="O630" s="25" t="s">
        <v>23</v>
      </c>
      <c r="P630" s="5" t="s">
        <v>29</v>
      </c>
      <c r="Q630" s="5" t="s">
        <v>104</v>
      </c>
      <c r="R630" s="6" t="s">
        <v>44</v>
      </c>
      <c r="S630" s="5" t="s">
        <v>1315</v>
      </c>
      <c r="T630" s="5" t="s">
        <v>1316</v>
      </c>
      <c r="U630" s="5">
        <v>2002</v>
      </c>
      <c r="V630" s="11">
        <v>11</v>
      </c>
      <c r="W630" s="11">
        <v>34</v>
      </c>
      <c r="X630" s="11">
        <v>109</v>
      </c>
      <c r="Y630" s="26">
        <v>85</v>
      </c>
      <c r="Z630" s="10">
        <f t="shared" si="96"/>
        <v>239</v>
      </c>
      <c r="AA630" s="27">
        <f t="shared" si="102"/>
        <v>-65150.194930492646</v>
      </c>
      <c r="AB630" s="10">
        <f t="shared" si="103"/>
        <v>-7633183.0424463917</v>
      </c>
      <c r="AC630" s="10">
        <f t="shared" si="104"/>
        <v>-3790584.8566011363</v>
      </c>
      <c r="AD630" s="28">
        <f t="shared" si="105"/>
        <v>-8062449.2155872015</v>
      </c>
      <c r="AF630" s="27">
        <f>IF(V630 &lt;&gt; "-", (V630-V$1883)^4, "-")</f>
        <v>2621526.7440798022</v>
      </c>
      <c r="AG630" s="10">
        <f>(W630-W$1883)^4</f>
        <v>1502937436.6468332</v>
      </c>
      <c r="AH630" s="10">
        <f>(X630-X$1883)^4</f>
        <v>591028328.76773429</v>
      </c>
      <c r="AI630" s="28">
        <f>(Y630-Y$1883)^4</f>
        <v>1616674752.8303335</v>
      </c>
      <c r="AK630" s="27">
        <f t="shared" si="97"/>
        <v>46.02510460251046</v>
      </c>
      <c r="AL630" s="10">
        <f t="shared" si="98"/>
        <v>142.25941422594144</v>
      </c>
      <c r="AM630" s="10">
        <f t="shared" si="99"/>
        <v>456.06694560669456</v>
      </c>
      <c r="AN630" s="28">
        <f t="shared" si="100"/>
        <v>355.64853556485355</v>
      </c>
      <c r="AP630" s="56">
        <f t="shared" si="101"/>
        <v>3.2058823529411762</v>
      </c>
    </row>
    <row r="631" spans="1:42" ht="15" customHeight="1">
      <c r="A631" s="5" t="s">
        <v>23</v>
      </c>
      <c r="B631" s="5" t="s">
        <v>29</v>
      </c>
      <c r="C631" s="5" t="s">
        <v>23</v>
      </c>
      <c r="D631" s="6" t="s">
        <v>235</v>
      </c>
      <c r="E631" s="5" t="s">
        <v>1234</v>
      </c>
      <c r="F631" s="5" t="s">
        <v>1235</v>
      </c>
      <c r="G631" s="5">
        <v>2002</v>
      </c>
      <c r="H631" s="11">
        <v>38</v>
      </c>
      <c r="I631" s="11">
        <v>164</v>
      </c>
      <c r="J631" s="11">
        <v>216</v>
      </c>
      <c r="K631" s="11">
        <v>207</v>
      </c>
      <c r="O631" s="25" t="s">
        <v>23</v>
      </c>
      <c r="P631" s="5" t="s">
        <v>29</v>
      </c>
      <c r="Q631" s="5" t="s">
        <v>104</v>
      </c>
      <c r="R631" s="6" t="s">
        <v>44</v>
      </c>
      <c r="S631" s="5" t="s">
        <v>1317</v>
      </c>
      <c r="T631" s="5" t="s">
        <v>1318</v>
      </c>
      <c r="U631" s="5">
        <v>2002</v>
      </c>
      <c r="V631" s="11">
        <v>29</v>
      </c>
      <c r="W631" s="11">
        <v>128</v>
      </c>
      <c r="X631" s="11">
        <v>243</v>
      </c>
      <c r="Y631" s="26">
        <v>193</v>
      </c>
      <c r="Z631" s="10">
        <f t="shared" si="96"/>
        <v>593</v>
      </c>
      <c r="AA631" s="27">
        <f t="shared" si="102"/>
        <v>-10997.628586138324</v>
      </c>
      <c r="AB631" s="10">
        <f t="shared" si="103"/>
        <v>-1089396.3164195751</v>
      </c>
      <c r="AC631" s="10">
        <f t="shared" si="104"/>
        <v>-10532.390393030344</v>
      </c>
      <c r="AD631" s="28">
        <f t="shared" si="105"/>
        <v>-791942.51940532797</v>
      </c>
      <c r="AF631" s="27">
        <f>IF(V631 &lt;&gt; "-", (V631-V$1883)^4, "-")</f>
        <v>244567.49279317027</v>
      </c>
      <c r="AG631" s="10">
        <f>(W631-W$1883)^4</f>
        <v>112093699.64907221</v>
      </c>
      <c r="AH631" s="10">
        <f>(X631-X$1883)^4</f>
        <v>230870.93636628427</v>
      </c>
      <c r="AI631" s="28">
        <f>(Y631-Y$1883)^4</f>
        <v>73269778.925422356</v>
      </c>
      <c r="AK631" s="27">
        <f t="shared" si="97"/>
        <v>48.903878583473862</v>
      </c>
      <c r="AL631" s="10">
        <f t="shared" si="98"/>
        <v>215.85160202360876</v>
      </c>
      <c r="AM631" s="10">
        <f t="shared" si="99"/>
        <v>409.78077571669473</v>
      </c>
      <c r="AN631" s="28">
        <f t="shared" si="100"/>
        <v>325.46374367622258</v>
      </c>
      <c r="AP631" s="56">
        <f t="shared" si="101"/>
        <v>1.8984374999999998</v>
      </c>
    </row>
    <row r="632" spans="1:42" ht="15" customHeight="1">
      <c r="A632" s="5" t="s">
        <v>23</v>
      </c>
      <c r="B632" s="5" t="s">
        <v>29</v>
      </c>
      <c r="C632" s="5" t="s">
        <v>23</v>
      </c>
      <c r="D632" s="6" t="s">
        <v>235</v>
      </c>
      <c r="E632" s="5" t="s">
        <v>1236</v>
      </c>
      <c r="F632" s="5" t="s">
        <v>1237</v>
      </c>
      <c r="G632" s="5">
        <v>2002</v>
      </c>
      <c r="H632" s="11">
        <v>9</v>
      </c>
      <c r="I632" s="11">
        <v>85</v>
      </c>
      <c r="J632" s="11">
        <v>117</v>
      </c>
      <c r="K632" s="11">
        <v>113</v>
      </c>
      <c r="O632" s="25" t="s">
        <v>23</v>
      </c>
      <c r="P632" s="5" t="s">
        <v>29</v>
      </c>
      <c r="Q632" s="5" t="s">
        <v>104</v>
      </c>
      <c r="R632" s="6" t="s">
        <v>44</v>
      </c>
      <c r="S632" s="5" t="s">
        <v>1319</v>
      </c>
      <c r="T632" s="5" t="s">
        <v>1320</v>
      </c>
      <c r="U632" s="5">
        <v>2002</v>
      </c>
      <c r="V632" s="11">
        <v>14</v>
      </c>
      <c r="W632" s="11">
        <v>71</v>
      </c>
      <c r="X632" s="11">
        <v>111</v>
      </c>
      <c r="Y632" s="26">
        <v>76</v>
      </c>
      <c r="Z632" s="10">
        <f t="shared" si="96"/>
        <v>272</v>
      </c>
      <c r="AA632" s="27">
        <f t="shared" si="102"/>
        <v>-51637.609853284492</v>
      </c>
      <c r="AB632" s="10">
        <f t="shared" si="103"/>
        <v>-4087959.9955128971</v>
      </c>
      <c r="AC632" s="10">
        <f t="shared" si="104"/>
        <v>-3646581.4524697103</v>
      </c>
      <c r="AD632" s="28">
        <f t="shared" si="105"/>
        <v>-9197517.4899502732</v>
      </c>
      <c r="AF632" s="27">
        <f>IF(V632 &lt;&gt; "-", (V632-V$1883)^4, "-")</f>
        <v>1922891.7783183996</v>
      </c>
      <c r="AG632" s="10">
        <f>(W632-W$1883)^4</f>
        <v>653645360.41333997</v>
      </c>
      <c r="AH632" s="10">
        <f>(X632-X$1883)^4</f>
        <v>561282142.25287735</v>
      </c>
      <c r="AI632" s="28">
        <f>(Y632-Y$1883)^4</f>
        <v>1927055235.7378478</v>
      </c>
      <c r="AK632" s="27">
        <f t="shared" si="97"/>
        <v>51.470588235294116</v>
      </c>
      <c r="AL632" s="10">
        <f t="shared" si="98"/>
        <v>261.02941176470591</v>
      </c>
      <c r="AM632" s="10">
        <f t="shared" si="99"/>
        <v>408.08823529411762</v>
      </c>
      <c r="AN632" s="28">
        <f t="shared" si="100"/>
        <v>279.41176470588238</v>
      </c>
      <c r="AP632" s="56">
        <f t="shared" si="101"/>
        <v>1.5633802816901405</v>
      </c>
    </row>
    <row r="633" spans="1:42" ht="15" customHeight="1">
      <c r="A633" s="5" t="s">
        <v>23</v>
      </c>
      <c r="B633" s="5" t="s">
        <v>29</v>
      </c>
      <c r="C633" s="5" t="s">
        <v>23</v>
      </c>
      <c r="D633" s="6" t="s">
        <v>235</v>
      </c>
      <c r="E633" s="5" t="s">
        <v>1238</v>
      </c>
      <c r="F633" s="5" t="s">
        <v>1239</v>
      </c>
      <c r="G633" s="5">
        <v>2002</v>
      </c>
      <c r="H633" s="11">
        <v>11</v>
      </c>
      <c r="I633" s="11">
        <v>93</v>
      </c>
      <c r="J633" s="11">
        <v>171</v>
      </c>
      <c r="K633" s="11">
        <v>124</v>
      </c>
      <c r="O633" s="25" t="s">
        <v>23</v>
      </c>
      <c r="P633" s="5" t="s">
        <v>29</v>
      </c>
      <c r="Q633" s="5" t="s">
        <v>104</v>
      </c>
      <c r="R633" s="6" t="s">
        <v>44</v>
      </c>
      <c r="S633" s="5" t="s">
        <v>1321</v>
      </c>
      <c r="T633" s="5" t="s">
        <v>1322</v>
      </c>
      <c r="U633" s="5">
        <v>2002</v>
      </c>
      <c r="V633" s="11">
        <v>14</v>
      </c>
      <c r="W633" s="11">
        <v>73</v>
      </c>
      <c r="X633" s="11">
        <v>124</v>
      </c>
      <c r="Y633" s="26">
        <v>63</v>
      </c>
      <c r="Z633" s="10">
        <f t="shared" si="96"/>
        <v>274</v>
      </c>
      <c r="AA633" s="27">
        <f t="shared" si="102"/>
        <v>-51637.609853284492</v>
      </c>
      <c r="AB633" s="10">
        <f t="shared" si="103"/>
        <v>-3936471.8043658561</v>
      </c>
      <c r="AC633" s="10">
        <f t="shared" si="104"/>
        <v>-2798457.5777675495</v>
      </c>
      <c r="AD633" s="28">
        <f t="shared" si="105"/>
        <v>-11017971.907976611</v>
      </c>
      <c r="AF633" s="27">
        <f>IF(V633 &lt;&gt; "-", (V633-V$1883)^4, "-")</f>
        <v>1922891.7783183996</v>
      </c>
      <c r="AG633" s="10">
        <f>(W633-W$1883)^4</f>
        <v>621550175.537727</v>
      </c>
      <c r="AH633" s="10">
        <f>(X633-X$1883)^4</f>
        <v>394358891.3384288</v>
      </c>
      <c r="AI633" s="28">
        <f>(Y633-Y$1883)^4</f>
        <v>2451708772.3262281</v>
      </c>
      <c r="AK633" s="27">
        <f t="shared" si="97"/>
        <v>51.094890510948908</v>
      </c>
      <c r="AL633" s="10">
        <f t="shared" si="98"/>
        <v>266.42335766423361</v>
      </c>
      <c r="AM633" s="10">
        <f t="shared" si="99"/>
        <v>452.55474452554745</v>
      </c>
      <c r="AN633" s="28">
        <f t="shared" si="100"/>
        <v>229.92700729927006</v>
      </c>
      <c r="AP633" s="56">
        <f t="shared" si="101"/>
        <v>1.6986301369863013</v>
      </c>
    </row>
    <row r="634" spans="1:42" ht="15" customHeight="1">
      <c r="A634" s="5" t="s">
        <v>23</v>
      </c>
      <c r="B634" s="5" t="s">
        <v>29</v>
      </c>
      <c r="C634" s="5" t="s">
        <v>23</v>
      </c>
      <c r="D634" s="6" t="s">
        <v>235</v>
      </c>
      <c r="E634" s="5" t="s">
        <v>1240</v>
      </c>
      <c r="F634" s="5" t="s">
        <v>1241</v>
      </c>
      <c r="G634" s="5">
        <v>2002</v>
      </c>
      <c r="H634" s="11">
        <v>34</v>
      </c>
      <c r="I634" s="11">
        <v>148</v>
      </c>
      <c r="J634" s="11">
        <v>161</v>
      </c>
      <c r="K634" s="11">
        <v>161</v>
      </c>
      <c r="O634" s="25" t="s">
        <v>23</v>
      </c>
      <c r="P634" s="5" t="s">
        <v>29</v>
      </c>
      <c r="Q634" s="5" t="s">
        <v>104</v>
      </c>
      <c r="R634" s="6" t="s">
        <v>44</v>
      </c>
      <c r="S634" s="5" t="s">
        <v>1323</v>
      </c>
      <c r="T634" s="5" t="s">
        <v>1324</v>
      </c>
      <c r="U634" s="5">
        <v>2002</v>
      </c>
      <c r="V634" s="11">
        <v>34</v>
      </c>
      <c r="W634" s="11">
        <v>150</v>
      </c>
      <c r="X634" s="11">
        <v>103</v>
      </c>
      <c r="Y634" s="26">
        <v>64</v>
      </c>
      <c r="Z634" s="10">
        <f t="shared" si="96"/>
        <v>351</v>
      </c>
      <c r="AA634" s="27">
        <f t="shared" si="102"/>
        <v>-5122.4289485320642</v>
      </c>
      <c r="AB634" s="10">
        <f t="shared" si="103"/>
        <v>-529381.75058840425</v>
      </c>
      <c r="AC634" s="10">
        <f t="shared" si="104"/>
        <v>-4245239.5618328564</v>
      </c>
      <c r="AD634" s="28">
        <f t="shared" si="105"/>
        <v>-10870094.266517628</v>
      </c>
      <c r="AF634" s="27">
        <f>IF(V634 &lt;&gt; "-", (V634-V$1883)^4, "-")</f>
        <v>88301.468100446233</v>
      </c>
      <c r="AG634" s="10">
        <f>(W634-W$1883)^4</f>
        <v>42824465.814176641</v>
      </c>
      <c r="AH634" s="10">
        <f>(X634-X$1883)^4</f>
        <v>687389568.31042981</v>
      </c>
      <c r="AI634" s="28">
        <f>(Y634-Y$1883)^4</f>
        <v>2407933084.0153627</v>
      </c>
      <c r="AK634" s="27">
        <f t="shared" si="97"/>
        <v>96.866096866096854</v>
      </c>
      <c r="AL634" s="10">
        <f t="shared" si="98"/>
        <v>427.35042735042731</v>
      </c>
      <c r="AM634" s="10">
        <f t="shared" si="99"/>
        <v>293.44729344729342</v>
      </c>
      <c r="AN634" s="28">
        <f t="shared" si="100"/>
        <v>182.33618233618233</v>
      </c>
      <c r="AP634" s="56">
        <f t="shared" si="101"/>
        <v>0.68666666666666665</v>
      </c>
    </row>
    <row r="635" spans="1:42" ht="15" customHeight="1">
      <c r="A635" s="5" t="s">
        <v>23</v>
      </c>
      <c r="B635" s="5" t="s">
        <v>29</v>
      </c>
      <c r="C635" s="5" t="s">
        <v>23</v>
      </c>
      <c r="D635" s="6" t="s">
        <v>235</v>
      </c>
      <c r="E635" s="5" t="s">
        <v>1242</v>
      </c>
      <c r="F635" s="5" t="s">
        <v>1243</v>
      </c>
      <c r="G635" s="5">
        <v>2002</v>
      </c>
      <c r="H635" s="11">
        <v>13</v>
      </c>
      <c r="I635" s="11">
        <v>43</v>
      </c>
      <c r="J635" s="11">
        <v>83</v>
      </c>
      <c r="K635" s="11">
        <v>71</v>
      </c>
      <c r="O635" s="25" t="s">
        <v>23</v>
      </c>
      <c r="P635" s="5" t="s">
        <v>29</v>
      </c>
      <c r="Q635" s="5" t="s">
        <v>104</v>
      </c>
      <c r="R635" s="6" t="s">
        <v>44</v>
      </c>
      <c r="S635" s="5" t="s">
        <v>1325</v>
      </c>
      <c r="T635" s="5" t="s">
        <v>1326</v>
      </c>
      <c r="U635" s="5">
        <v>2002</v>
      </c>
      <c r="V635" s="11">
        <v>38</v>
      </c>
      <c r="W635" s="11">
        <v>239</v>
      </c>
      <c r="X635" s="11">
        <v>152</v>
      </c>
      <c r="Y635" s="26">
        <v>132</v>
      </c>
      <c r="Z635" s="10">
        <f t="shared" si="96"/>
        <v>561</v>
      </c>
      <c r="AA635" s="27">
        <f t="shared" si="102"/>
        <v>-2319.9951209663418</v>
      </c>
      <c r="AB635" s="10">
        <f t="shared" si="103"/>
        <v>532.37769886019908</v>
      </c>
      <c r="AC635" s="10">
        <f t="shared" si="104"/>
        <v>-1439838.0192840295</v>
      </c>
      <c r="AD635" s="28">
        <f t="shared" si="105"/>
        <v>-3618152.9617459723</v>
      </c>
      <c r="AF635" s="27">
        <f>IF(V635 &lt;&gt; "-", (V635-V$1883)^4, "-")</f>
        <v>30712.565479296667</v>
      </c>
      <c r="AG635" s="10">
        <f>(W635-W$1883)^4</f>
        <v>4314.7914183123257</v>
      </c>
      <c r="AH635" s="10">
        <f>(X635-X$1883)^4</f>
        <v>162586637.49753386</v>
      </c>
      <c r="AI635" s="28">
        <f>(Y635-Y$1883)^4</f>
        <v>555455448.27553844</v>
      </c>
      <c r="AK635" s="27">
        <f t="shared" si="97"/>
        <v>67.736185383244205</v>
      </c>
      <c r="AL635" s="10">
        <f t="shared" si="98"/>
        <v>426.02495543672012</v>
      </c>
      <c r="AM635" s="10">
        <f t="shared" si="99"/>
        <v>270.94474153297682</v>
      </c>
      <c r="AN635" s="28">
        <f t="shared" si="100"/>
        <v>235.29411764705881</v>
      </c>
      <c r="AP635" s="56">
        <f t="shared" si="101"/>
        <v>0.63598326359832635</v>
      </c>
    </row>
    <row r="636" spans="1:42" ht="15" customHeight="1">
      <c r="A636" s="5" t="s">
        <v>23</v>
      </c>
      <c r="B636" s="5" t="s">
        <v>29</v>
      </c>
      <c r="C636" s="5" t="s">
        <v>23</v>
      </c>
      <c r="D636" s="6" t="s">
        <v>235</v>
      </c>
      <c r="E636" s="5" t="s">
        <v>1244</v>
      </c>
      <c r="F636" s="5" t="s">
        <v>1245</v>
      </c>
      <c r="G636" s="5">
        <v>2002</v>
      </c>
      <c r="H636" s="11">
        <v>5</v>
      </c>
      <c r="I636" s="11">
        <v>31</v>
      </c>
      <c r="J636" s="11">
        <v>45</v>
      </c>
      <c r="K636" s="11">
        <v>61</v>
      </c>
      <c r="O636" s="25" t="s">
        <v>23</v>
      </c>
      <c r="P636" s="5" t="s">
        <v>29</v>
      </c>
      <c r="Q636" s="5" t="s">
        <v>104</v>
      </c>
      <c r="R636" s="6" t="s">
        <v>44</v>
      </c>
      <c r="S636" s="5" t="s">
        <v>1327</v>
      </c>
      <c r="T636" s="5" t="s">
        <v>1328</v>
      </c>
      <c r="U636" s="5">
        <v>2002</v>
      </c>
      <c r="V636" s="11">
        <v>32</v>
      </c>
      <c r="W636" s="11">
        <v>132</v>
      </c>
      <c r="X636" s="11">
        <v>171</v>
      </c>
      <c r="Y636" s="26">
        <v>112</v>
      </c>
      <c r="Z636" s="10">
        <f t="shared" si="96"/>
        <v>447</v>
      </c>
      <c r="AA636" s="27">
        <f t="shared" si="102"/>
        <v>-7120.2211564880208</v>
      </c>
      <c r="AB636" s="10">
        <f t="shared" si="103"/>
        <v>-967222.11359253281</v>
      </c>
      <c r="AC636" s="10">
        <f t="shared" si="104"/>
        <v>-828467.52342869737</v>
      </c>
      <c r="AD636" s="28">
        <f t="shared" si="105"/>
        <v>-5224461.9768191418</v>
      </c>
      <c r="AF636" s="27">
        <f>IF(V636 &lt;&gt; "-", (V636-V$1883)^4, "-")</f>
        <v>136980.2572786719</v>
      </c>
      <c r="AG636" s="10">
        <f>(W636-W$1883)^4</f>
        <v>95653666.800190672</v>
      </c>
      <c r="AH636" s="10">
        <f>(X636-X$1883)^4</f>
        <v>77809743.657394901</v>
      </c>
      <c r="AI636" s="28">
        <f>(Y636-Y$1883)^4</f>
        <v>906543740.82872653</v>
      </c>
      <c r="AK636" s="27">
        <f t="shared" si="97"/>
        <v>71.588366890380314</v>
      </c>
      <c r="AL636" s="10">
        <f t="shared" si="98"/>
        <v>295.30201342281879</v>
      </c>
      <c r="AM636" s="10">
        <f t="shared" si="99"/>
        <v>382.55033557046983</v>
      </c>
      <c r="AN636" s="28">
        <f t="shared" si="100"/>
        <v>250.5592841163311</v>
      </c>
      <c r="AP636" s="56">
        <f t="shared" si="101"/>
        <v>1.2954545454545456</v>
      </c>
    </row>
    <row r="637" spans="1:42" ht="15" customHeight="1">
      <c r="A637" s="5" t="s">
        <v>23</v>
      </c>
      <c r="B637" s="5" t="s">
        <v>29</v>
      </c>
      <c r="C637" s="5" t="s">
        <v>23</v>
      </c>
      <c r="D637" s="6" t="s">
        <v>235</v>
      </c>
      <c r="E637" s="5" t="s">
        <v>1247</v>
      </c>
      <c r="F637" s="5" t="s">
        <v>1248</v>
      </c>
      <c r="G637" s="5">
        <v>2002</v>
      </c>
      <c r="H637" s="11">
        <v>2</v>
      </c>
      <c r="I637" s="11">
        <v>22</v>
      </c>
      <c r="J637" s="11">
        <v>62</v>
      </c>
      <c r="K637" s="11">
        <v>109</v>
      </c>
      <c r="O637" s="25" t="s">
        <v>23</v>
      </c>
      <c r="P637" s="5" t="s">
        <v>29</v>
      </c>
      <c r="Q637" s="5" t="s">
        <v>104</v>
      </c>
      <c r="R637" s="6" t="s">
        <v>44</v>
      </c>
      <c r="S637" s="5" t="s">
        <v>1329</v>
      </c>
      <c r="T637" s="5" t="s">
        <v>1330</v>
      </c>
      <c r="U637" s="5">
        <v>2002</v>
      </c>
      <c r="V637" s="11">
        <v>30</v>
      </c>
      <c r="W637" s="11">
        <v>101</v>
      </c>
      <c r="X637" s="11">
        <v>150</v>
      </c>
      <c r="Y637" s="26">
        <v>115</v>
      </c>
      <c r="Z637" s="10">
        <f t="shared" si="96"/>
        <v>396</v>
      </c>
      <c r="AA637" s="27">
        <f t="shared" si="102"/>
        <v>-9579.7302272260404</v>
      </c>
      <c r="AB637" s="10">
        <f t="shared" si="103"/>
        <v>-2191693.1428596792</v>
      </c>
      <c r="AC637" s="10">
        <f t="shared" si="104"/>
        <v>-1517706.739554195</v>
      </c>
      <c r="AD637" s="28">
        <f t="shared" si="105"/>
        <v>-4958140.2080968712</v>
      </c>
      <c r="AF637" s="27">
        <f>IF(V637 &lt;&gt; "-", (V637-V$1883)^4, "-")</f>
        <v>203456.25157167341</v>
      </c>
      <c r="AG637" s="10">
        <f>(W637-W$1883)^4</f>
        <v>284690515.27996546</v>
      </c>
      <c r="AH637" s="10">
        <f>(X637-X$1883)^4</f>
        <v>174414993.81146038</v>
      </c>
      <c r="AI637" s="28">
        <f>(Y637-Y$1883)^4</f>
        <v>845457416.74856973</v>
      </c>
      <c r="AK637" s="27">
        <f t="shared" si="97"/>
        <v>75.757575757575765</v>
      </c>
      <c r="AL637" s="10">
        <f t="shared" si="98"/>
        <v>255.05050505050502</v>
      </c>
      <c r="AM637" s="10">
        <f t="shared" si="99"/>
        <v>378.78787878787881</v>
      </c>
      <c r="AN637" s="28">
        <f t="shared" si="100"/>
        <v>290.40404040404036</v>
      </c>
      <c r="AP637" s="56">
        <f t="shared" si="101"/>
        <v>1.4851485148514854</v>
      </c>
    </row>
    <row r="638" spans="1:42" ht="15" customHeight="1">
      <c r="A638" s="5" t="s">
        <v>23</v>
      </c>
      <c r="B638" s="5" t="s">
        <v>29</v>
      </c>
      <c r="C638" s="5" t="s">
        <v>23</v>
      </c>
      <c r="D638" s="6" t="s">
        <v>235</v>
      </c>
      <c r="E638" s="5" t="s">
        <v>1249</v>
      </c>
      <c r="F638" s="5" t="s">
        <v>1250</v>
      </c>
      <c r="G638" s="5">
        <v>2002</v>
      </c>
      <c r="H638" s="11">
        <v>7</v>
      </c>
      <c r="I638" s="11">
        <v>35</v>
      </c>
      <c r="J638" s="11">
        <v>72</v>
      </c>
      <c r="K638" s="11">
        <v>65</v>
      </c>
      <c r="O638" s="25" t="s">
        <v>23</v>
      </c>
      <c r="P638" s="5" t="s">
        <v>29</v>
      </c>
      <c r="Q638" s="5" t="s">
        <v>104</v>
      </c>
      <c r="R638" s="6" t="s">
        <v>44</v>
      </c>
      <c r="S638" s="5" t="s">
        <v>1331</v>
      </c>
      <c r="T638" s="5" t="s">
        <v>1332</v>
      </c>
      <c r="U638" s="5">
        <v>2002</v>
      </c>
      <c r="V638" s="11">
        <v>272</v>
      </c>
      <c r="W638" s="11">
        <v>548</v>
      </c>
      <c r="X638" s="11">
        <v>451</v>
      </c>
      <c r="Y638" s="26">
        <v>413</v>
      </c>
      <c r="Z638" s="10">
        <f t="shared" si="96"/>
        <v>1684</v>
      </c>
      <c r="AA638" s="27">
        <f t="shared" si="102"/>
        <v>10758996.443534294</v>
      </c>
      <c r="AB638" s="10">
        <f t="shared" si="103"/>
        <v>31886603.953520481</v>
      </c>
      <c r="AC638" s="10">
        <f t="shared" si="104"/>
        <v>6443153.3511690721</v>
      </c>
      <c r="AD638" s="28">
        <f t="shared" si="105"/>
        <v>2071742.3919380757</v>
      </c>
      <c r="AF638" s="27">
        <f>IF(V638 &lt;&gt; "-", (V638-V$1883)^4, "-")</f>
        <v>2375175392.9235625</v>
      </c>
      <c r="AG638" s="10">
        <f>(W638-W$1883)^4</f>
        <v>10111393770.494997</v>
      </c>
      <c r="AH638" s="10">
        <f>(X638-X$1883)^4</f>
        <v>1198941401.1854818</v>
      </c>
      <c r="AI638" s="28">
        <f>(Y638-Y$1883)^4</f>
        <v>264107663.7531549</v>
      </c>
      <c r="AK638" s="27">
        <f t="shared" si="97"/>
        <v>161.52019002375297</v>
      </c>
      <c r="AL638" s="10">
        <f t="shared" si="98"/>
        <v>325.41567695961993</v>
      </c>
      <c r="AM638" s="10">
        <f t="shared" si="99"/>
        <v>267.81472684085509</v>
      </c>
      <c r="AN638" s="28">
        <f t="shared" si="100"/>
        <v>245.24940617577198</v>
      </c>
      <c r="AP638" s="56">
        <f t="shared" si="101"/>
        <v>0.82299270072992703</v>
      </c>
    </row>
    <row r="639" spans="1:42" ht="15" customHeight="1">
      <c r="A639" s="5" t="s">
        <v>23</v>
      </c>
      <c r="B639" s="5" t="s">
        <v>29</v>
      </c>
      <c r="C639" s="5" t="s">
        <v>23</v>
      </c>
      <c r="D639" s="6" t="s">
        <v>235</v>
      </c>
      <c r="E639" s="5" t="s">
        <v>1252</v>
      </c>
      <c r="F639" s="5" t="s">
        <v>1253</v>
      </c>
      <c r="G639" s="5">
        <v>2002</v>
      </c>
      <c r="H639" s="11">
        <v>3</v>
      </c>
      <c r="I639" s="11">
        <v>40</v>
      </c>
      <c r="J639" s="11">
        <v>45</v>
      </c>
      <c r="K639" s="11">
        <v>37</v>
      </c>
      <c r="O639" s="25" t="s">
        <v>23</v>
      </c>
      <c r="P639" s="5" t="s">
        <v>29</v>
      </c>
      <c r="Q639" s="5" t="s">
        <v>104</v>
      </c>
      <c r="R639" s="6" t="s">
        <v>44</v>
      </c>
      <c r="S639" s="5" t="s">
        <v>1333</v>
      </c>
      <c r="T639" s="5" t="s">
        <v>1334</v>
      </c>
      <c r="U639" s="5">
        <v>2002</v>
      </c>
      <c r="V639" s="11">
        <v>129</v>
      </c>
      <c r="W639" s="11">
        <v>518</v>
      </c>
      <c r="X639" s="11">
        <v>414</v>
      </c>
      <c r="Y639" s="26">
        <v>274</v>
      </c>
      <c r="Z639" s="10">
        <f t="shared" si="96"/>
        <v>1335</v>
      </c>
      <c r="AA639" s="27">
        <f t="shared" si="102"/>
        <v>470217.5896122866</v>
      </c>
      <c r="AB639" s="10">
        <f t="shared" si="103"/>
        <v>23665798.422647487</v>
      </c>
      <c r="AC639" s="10">
        <f t="shared" si="104"/>
        <v>3313274.1573534659</v>
      </c>
      <c r="AD639" s="28">
        <f t="shared" si="105"/>
        <v>-1528.4503270649957</v>
      </c>
      <c r="AF639" s="27">
        <f>IF(V639 &lt;&gt; "-", (V639-V$1883)^4, "-")</f>
        <v>36564964.929861434</v>
      </c>
      <c r="AG639" s="10">
        <f>(W639-W$1883)^4</f>
        <v>6794563284.7559385</v>
      </c>
      <c r="AH639" s="10">
        <f>(X639-X$1883)^4</f>
        <v>493942616.00349522</v>
      </c>
      <c r="AI639" s="28">
        <f>(Y639-Y$1883)^4</f>
        <v>17606.313834582274</v>
      </c>
      <c r="AK639" s="27">
        <f t="shared" si="97"/>
        <v>96.629213483146074</v>
      </c>
      <c r="AL639" s="10">
        <f t="shared" si="98"/>
        <v>388.01498127340824</v>
      </c>
      <c r="AM639" s="10">
        <f t="shared" si="99"/>
        <v>310.11235955056185</v>
      </c>
      <c r="AN639" s="28">
        <f t="shared" si="100"/>
        <v>205.24344569288388</v>
      </c>
      <c r="AP639" s="56">
        <f t="shared" si="101"/>
        <v>0.79922779922779941</v>
      </c>
    </row>
    <row r="640" spans="1:42" ht="15" customHeight="1">
      <c r="A640" s="5" t="s">
        <v>23</v>
      </c>
      <c r="B640" s="5" t="s">
        <v>29</v>
      </c>
      <c r="C640" s="5" t="s">
        <v>23</v>
      </c>
      <c r="D640" s="6" t="s">
        <v>235</v>
      </c>
      <c r="E640" s="5" t="s">
        <v>1254</v>
      </c>
      <c r="F640" s="5" t="s">
        <v>1255</v>
      </c>
      <c r="G640" s="5">
        <v>2002</v>
      </c>
      <c r="H640" s="11">
        <v>3</v>
      </c>
      <c r="I640" s="11">
        <v>72</v>
      </c>
      <c r="J640" s="11">
        <v>122</v>
      </c>
      <c r="K640" s="11">
        <v>114</v>
      </c>
      <c r="O640" s="25" t="s">
        <v>23</v>
      </c>
      <c r="P640" s="5" t="s">
        <v>29</v>
      </c>
      <c r="Q640" s="5" t="s">
        <v>104</v>
      </c>
      <c r="R640" s="6" t="s">
        <v>44</v>
      </c>
      <c r="S640" s="5" t="s">
        <v>1335</v>
      </c>
      <c r="T640" s="5" t="s">
        <v>1336</v>
      </c>
      <c r="U640" s="5">
        <v>2002</v>
      </c>
      <c r="V640" s="11">
        <v>81</v>
      </c>
      <c r="W640" s="11">
        <v>180</v>
      </c>
      <c r="X640" s="11">
        <v>132</v>
      </c>
      <c r="Y640" s="26">
        <v>109</v>
      </c>
      <c r="Z640" s="10">
        <f t="shared" si="96"/>
        <v>502</v>
      </c>
      <c r="AA640" s="27">
        <f t="shared" si="102"/>
        <v>26361.946065046381</v>
      </c>
      <c r="AB640" s="10">
        <f t="shared" si="103"/>
        <v>-131835.26576659092</v>
      </c>
      <c r="AC640" s="10">
        <f t="shared" si="104"/>
        <v>-2348398.9182664989</v>
      </c>
      <c r="AD640" s="28">
        <f t="shared" si="105"/>
        <v>-5500153.7748806924</v>
      </c>
      <c r="AF640" s="27">
        <f>IF(V640 &lt;&gt; "-", (V640-V$1883)^4, "-")</f>
        <v>784578.89743797353</v>
      </c>
      <c r="AG640" s="10">
        <f>(W640-W$1883)^4</f>
        <v>6709788.0018569492</v>
      </c>
      <c r="AH640" s="10">
        <f>(X640-X$1883)^4</f>
        <v>312149393.57317257</v>
      </c>
      <c r="AI640" s="28">
        <f>(Y640-Y$1883)^4</f>
        <v>970881984.30958629</v>
      </c>
      <c r="AK640" s="27">
        <f t="shared" si="97"/>
        <v>161.35458167330677</v>
      </c>
      <c r="AL640" s="10">
        <f t="shared" si="98"/>
        <v>358.56573705179284</v>
      </c>
      <c r="AM640" s="10">
        <f t="shared" si="99"/>
        <v>262.94820717131472</v>
      </c>
      <c r="AN640" s="28">
        <f t="shared" si="100"/>
        <v>217.13147410358565</v>
      </c>
      <c r="AP640" s="56">
        <f t="shared" si="101"/>
        <v>0.73333333333333328</v>
      </c>
    </row>
    <row r="641" spans="1:42" ht="15" customHeight="1">
      <c r="A641" s="5" t="s">
        <v>23</v>
      </c>
      <c r="B641" s="5" t="s">
        <v>29</v>
      </c>
      <c r="C641" s="5" t="s">
        <v>23</v>
      </c>
      <c r="D641" s="6" t="s">
        <v>235</v>
      </c>
      <c r="E641" s="5" t="s">
        <v>1256</v>
      </c>
      <c r="F641" s="5" t="s">
        <v>1257</v>
      </c>
      <c r="G641" s="5">
        <v>2002</v>
      </c>
      <c r="H641" s="11">
        <v>7</v>
      </c>
      <c r="I641" s="11">
        <v>73</v>
      </c>
      <c r="J641" s="11">
        <v>113</v>
      </c>
      <c r="K641" s="11">
        <v>47</v>
      </c>
      <c r="O641" s="25" t="s">
        <v>23</v>
      </c>
      <c r="P641" s="5" t="s">
        <v>29</v>
      </c>
      <c r="Q641" s="5" t="s">
        <v>104</v>
      </c>
      <c r="R641" s="6" t="s">
        <v>44</v>
      </c>
      <c r="S641" s="5" t="s">
        <v>1337</v>
      </c>
      <c r="T641" s="5" t="s">
        <v>296</v>
      </c>
      <c r="U641" s="5">
        <v>2002</v>
      </c>
      <c r="V641" s="11">
        <v>13</v>
      </c>
      <c r="W641" s="11">
        <v>45</v>
      </c>
      <c r="X641" s="11">
        <v>105</v>
      </c>
      <c r="Y641" s="26">
        <v>77</v>
      </c>
      <c r="Z641" s="10">
        <f t="shared" si="96"/>
        <v>240</v>
      </c>
      <c r="AA641" s="27">
        <f t="shared" si="102"/>
        <v>-55910.375663325023</v>
      </c>
      <c r="AB641" s="10">
        <f t="shared" si="103"/>
        <v>-6423989.6930365143</v>
      </c>
      <c r="AC641" s="10">
        <f t="shared" si="104"/>
        <v>-4089865.9112827093</v>
      </c>
      <c r="AD641" s="28">
        <f t="shared" si="105"/>
        <v>-9066450.3353146967</v>
      </c>
      <c r="AF641" s="27">
        <f>IF(V641 &lt;&gt; "-", (V641-V$1883)^4, "-")</f>
        <v>2137912.2729463866</v>
      </c>
      <c r="AG641" s="10">
        <f>(W641-W$1883)^4</f>
        <v>1194189130.6053913</v>
      </c>
      <c r="AH641" s="10">
        <f>(X641-X$1883)^4</f>
        <v>654051721.13939404</v>
      </c>
      <c r="AI641" s="28">
        <f>(Y641-Y$1883)^4</f>
        <v>1890527718.1254413</v>
      </c>
      <c r="AK641" s="27">
        <f t="shared" si="97"/>
        <v>54.166666666666671</v>
      </c>
      <c r="AL641" s="10">
        <f t="shared" si="98"/>
        <v>187.5</v>
      </c>
      <c r="AM641" s="10">
        <f t="shared" si="99"/>
        <v>437.5</v>
      </c>
      <c r="AN641" s="28">
        <f t="shared" si="100"/>
        <v>320.83333333333337</v>
      </c>
      <c r="AP641" s="56">
        <f t="shared" si="101"/>
        <v>2.3333333333333335</v>
      </c>
    </row>
    <row r="642" spans="1:42" ht="15" customHeight="1">
      <c r="A642" s="5" t="s">
        <v>23</v>
      </c>
      <c r="B642" s="5" t="s">
        <v>29</v>
      </c>
      <c r="C642" s="5" t="s">
        <v>23</v>
      </c>
      <c r="D642" s="6" t="s">
        <v>235</v>
      </c>
      <c r="E642" s="5" t="s">
        <v>1258</v>
      </c>
      <c r="F642" s="5" t="s">
        <v>1259</v>
      </c>
      <c r="G642" s="5">
        <v>2002</v>
      </c>
      <c r="H642" s="11">
        <v>5</v>
      </c>
      <c r="I642" s="11">
        <v>20</v>
      </c>
      <c r="J642" s="11">
        <v>89</v>
      </c>
      <c r="K642" s="11">
        <v>64</v>
      </c>
      <c r="O642" s="25" t="s">
        <v>23</v>
      </c>
      <c r="P642" s="5" t="s">
        <v>29</v>
      </c>
      <c r="Q642" s="5" t="s">
        <v>104</v>
      </c>
      <c r="R642" s="6" t="s">
        <v>44</v>
      </c>
      <c r="S642" s="5" t="s">
        <v>1338</v>
      </c>
      <c r="T642" s="5" t="s">
        <v>1339</v>
      </c>
      <c r="U642" s="5">
        <v>2002</v>
      </c>
      <c r="V642" s="11">
        <v>23</v>
      </c>
      <c r="W642" s="11">
        <v>101</v>
      </c>
      <c r="X642" s="11">
        <v>131</v>
      </c>
      <c r="Y642" s="26">
        <v>146</v>
      </c>
      <c r="Z642" s="10">
        <f t="shared" si="96"/>
        <v>401</v>
      </c>
      <c r="AA642" s="27">
        <f t="shared" si="102"/>
        <v>-22517.03226921786</v>
      </c>
      <c r="AB642" s="10">
        <f t="shared" si="103"/>
        <v>-2191693.1428596792</v>
      </c>
      <c r="AC642" s="10">
        <f t="shared" si="104"/>
        <v>-2401801.9288320029</v>
      </c>
      <c r="AD642" s="28">
        <f t="shared" si="105"/>
        <v>-2715817.8715001736</v>
      </c>
      <c r="AF642" s="27">
        <f>IF(V642 &lt;&gt; "-", (V642-V$1883)^4, "-")</f>
        <v>635840.51952736743</v>
      </c>
      <c r="AG642" s="10">
        <f>(W642-W$1883)^4</f>
        <v>284690515.27996546</v>
      </c>
      <c r="AH642" s="10">
        <f>(X642-X$1883)^4</f>
        <v>321649528.42719126</v>
      </c>
      <c r="AI642" s="28">
        <f>(Y642-Y$1883)^4</f>
        <v>378908361.55601615</v>
      </c>
      <c r="AK642" s="27">
        <f t="shared" si="97"/>
        <v>57.356608478802997</v>
      </c>
      <c r="AL642" s="10">
        <f t="shared" si="98"/>
        <v>251.8703241895262</v>
      </c>
      <c r="AM642" s="10">
        <f t="shared" si="99"/>
        <v>326.68329177057359</v>
      </c>
      <c r="AN642" s="28">
        <f t="shared" si="100"/>
        <v>364.08977556109727</v>
      </c>
      <c r="AP642" s="56">
        <f t="shared" si="101"/>
        <v>1.2970297029702971</v>
      </c>
    </row>
    <row r="643" spans="1:42" ht="15" customHeight="1">
      <c r="A643" s="5" t="s">
        <v>23</v>
      </c>
      <c r="B643" s="5" t="s">
        <v>29</v>
      </c>
      <c r="C643" s="5" t="s">
        <v>100</v>
      </c>
      <c r="D643" s="6" t="s">
        <v>44</v>
      </c>
      <c r="E643" s="6" t="s">
        <v>26</v>
      </c>
      <c r="F643" s="5" t="s">
        <v>1340</v>
      </c>
      <c r="G643" s="5">
        <v>2002</v>
      </c>
      <c r="H643" s="11">
        <v>177</v>
      </c>
      <c r="I643" s="11">
        <v>1040</v>
      </c>
      <c r="J643" s="11">
        <v>1486</v>
      </c>
      <c r="K643" s="11">
        <v>1641</v>
      </c>
      <c r="O643" s="25" t="s">
        <v>23</v>
      </c>
      <c r="P643" s="5" t="s">
        <v>29</v>
      </c>
      <c r="Q643" s="5" t="s">
        <v>104</v>
      </c>
      <c r="R643" s="6" t="s">
        <v>44</v>
      </c>
      <c r="S643" s="5" t="s">
        <v>1341</v>
      </c>
      <c r="T643" s="5" t="s">
        <v>1342</v>
      </c>
      <c r="U643" s="5">
        <v>2002</v>
      </c>
      <c r="V643" s="11">
        <v>584</v>
      </c>
      <c r="W643" s="11">
        <v>1516</v>
      </c>
      <c r="X643" s="11">
        <v>963</v>
      </c>
      <c r="Y643" s="26">
        <v>724</v>
      </c>
      <c r="Z643" s="10">
        <f t="shared" si="96"/>
        <v>3787</v>
      </c>
      <c r="AA643" s="27">
        <f t="shared" si="102"/>
        <v>151216515.48565999</v>
      </c>
      <c r="AB643" s="10">
        <f t="shared" si="103"/>
        <v>2122343095.1276052</v>
      </c>
      <c r="AC643" s="10">
        <f t="shared" si="104"/>
        <v>340185204.03115076</v>
      </c>
      <c r="AD643" s="28">
        <f t="shared" si="105"/>
        <v>84304771.343380094</v>
      </c>
      <c r="AF643" s="27">
        <f>IF(V643 &lt;&gt; "-", (V643-V$1883)^4, "-")</f>
        <v>80562382584.297882</v>
      </c>
      <c r="AG643" s="10">
        <f>(W643-W$1883)^4</f>
        <v>2727433205688.1499</v>
      </c>
      <c r="AH643" s="10">
        <f>(X643-X$1883)^4</f>
        <v>237476456902.92764</v>
      </c>
      <c r="AI643" s="28">
        <f>(Y643-Y$1883)^4</f>
        <v>36966035230.13356</v>
      </c>
      <c r="AK643" s="27">
        <f t="shared" si="97"/>
        <v>154.21177713229469</v>
      </c>
      <c r="AL643" s="10">
        <f t="shared" si="98"/>
        <v>400.31687351465541</v>
      </c>
      <c r="AM643" s="10">
        <f t="shared" si="99"/>
        <v>254.29099551095851</v>
      </c>
      <c r="AN643" s="28">
        <f t="shared" si="100"/>
        <v>191.18035384209136</v>
      </c>
      <c r="AP643" s="56">
        <f t="shared" si="101"/>
        <v>0.63522427440633233</v>
      </c>
    </row>
    <row r="644" spans="1:42" ht="15" customHeight="1">
      <c r="A644" s="5" t="s">
        <v>23</v>
      </c>
      <c r="B644" s="5" t="s">
        <v>29</v>
      </c>
      <c r="C644" s="5" t="s">
        <v>100</v>
      </c>
      <c r="D644" s="6" t="s">
        <v>44</v>
      </c>
      <c r="E644" s="5" t="s">
        <v>1260</v>
      </c>
      <c r="F644" s="5" t="s">
        <v>1261</v>
      </c>
      <c r="G644" s="5">
        <v>2002</v>
      </c>
      <c r="H644" s="11">
        <v>122</v>
      </c>
      <c r="I644" s="11">
        <v>655</v>
      </c>
      <c r="J644" s="11">
        <v>913</v>
      </c>
      <c r="K644" s="11">
        <v>977</v>
      </c>
      <c r="O644" s="25" t="s">
        <v>23</v>
      </c>
      <c r="P644" s="5" t="s">
        <v>29</v>
      </c>
      <c r="Q644" s="5" t="s">
        <v>104</v>
      </c>
      <c r="R644" s="6" t="s">
        <v>44</v>
      </c>
      <c r="S644" s="5" t="s">
        <v>1343</v>
      </c>
      <c r="T644" s="5" t="s">
        <v>1344</v>
      </c>
      <c r="U644" s="5">
        <v>2002</v>
      </c>
      <c r="V644" s="11">
        <v>34</v>
      </c>
      <c r="W644" s="11">
        <v>99</v>
      </c>
      <c r="X644" s="11">
        <v>178</v>
      </c>
      <c r="Y644" s="26">
        <v>154</v>
      </c>
      <c r="Z644" s="10">
        <f t="shared" si="96"/>
        <v>465</v>
      </c>
      <c r="AA644" s="27">
        <f t="shared" si="102"/>
        <v>-5122.4289485320642</v>
      </c>
      <c r="AB644" s="10">
        <f t="shared" si="103"/>
        <v>-2294496.5320664006</v>
      </c>
      <c r="AC644" s="10">
        <f t="shared" si="104"/>
        <v>-656690.13047308696</v>
      </c>
      <c r="AD644" s="28">
        <f t="shared" si="105"/>
        <v>-2274919.88458189</v>
      </c>
      <c r="AF644" s="27">
        <f>IF(V644 &lt;&gt; "-", (V644-V$1883)^4, "-")</f>
        <v>88301.468100446233</v>
      </c>
      <c r="AG644" s="10">
        <f>(W644-W$1883)^4</f>
        <v>302633179.65576792</v>
      </c>
      <c r="AH644" s="10">
        <f>(X644-X$1883)^4</f>
        <v>57079564.683926053</v>
      </c>
      <c r="AI644" s="28">
        <f>(Y644-Y$1883)^4</f>
        <v>299195328.97802591</v>
      </c>
      <c r="AK644" s="27">
        <f t="shared" si="97"/>
        <v>73.118279569892479</v>
      </c>
      <c r="AL644" s="10">
        <f t="shared" si="98"/>
        <v>212.90322580645159</v>
      </c>
      <c r="AM644" s="10">
        <f t="shared" si="99"/>
        <v>382.7956989247312</v>
      </c>
      <c r="AN644" s="28">
        <f t="shared" si="100"/>
        <v>331.18279569892474</v>
      </c>
      <c r="AP644" s="56">
        <f t="shared" si="101"/>
        <v>1.7979797979797982</v>
      </c>
    </row>
    <row r="645" spans="1:42" ht="15" customHeight="1">
      <c r="A645" s="5" t="s">
        <v>23</v>
      </c>
      <c r="B645" s="5" t="s">
        <v>29</v>
      </c>
      <c r="C645" s="5" t="s">
        <v>100</v>
      </c>
      <c r="D645" s="6" t="s">
        <v>44</v>
      </c>
      <c r="E645" s="5" t="s">
        <v>1262</v>
      </c>
      <c r="F645" s="5" t="s">
        <v>1263</v>
      </c>
      <c r="G645" s="5">
        <v>2002</v>
      </c>
      <c r="H645" s="11">
        <v>35</v>
      </c>
      <c r="I645" s="11">
        <v>285</v>
      </c>
      <c r="J645" s="11">
        <v>386</v>
      </c>
      <c r="K645" s="11">
        <v>462</v>
      </c>
      <c r="O645" s="25" t="s">
        <v>23</v>
      </c>
      <c r="P645" s="5" t="s">
        <v>29</v>
      </c>
      <c r="Q645" s="5" t="s">
        <v>1345</v>
      </c>
      <c r="R645" s="6" t="s">
        <v>44</v>
      </c>
      <c r="S645" s="5" t="s">
        <v>1346</v>
      </c>
      <c r="T645" s="5" t="s">
        <v>1347</v>
      </c>
      <c r="U645" s="5">
        <v>2002</v>
      </c>
      <c r="V645" s="11">
        <v>44</v>
      </c>
      <c r="W645" s="11">
        <v>89</v>
      </c>
      <c r="X645" s="11">
        <v>94</v>
      </c>
      <c r="Y645" s="26">
        <v>173</v>
      </c>
      <c r="Z645" s="10">
        <f t="shared" si="96"/>
        <v>400</v>
      </c>
      <c r="AA645" s="27">
        <f t="shared" si="102"/>
        <v>-379.22085048323459</v>
      </c>
      <c r="AB645" s="10">
        <f t="shared" si="103"/>
        <v>-2856955.7658932065</v>
      </c>
      <c r="AC645" s="10">
        <f t="shared" si="104"/>
        <v>-4993204.2557857428</v>
      </c>
      <c r="AD645" s="28">
        <f t="shared" si="105"/>
        <v>-1424552.0018204618</v>
      </c>
      <c r="AF645" s="27">
        <f>IF(V645 &lt;&gt; "-", (V645-V$1883)^4, "-")</f>
        <v>2744.8773519788951</v>
      </c>
      <c r="AG645" s="10">
        <f>(W645-W$1883)^4</f>
        <v>405388435.12722009</v>
      </c>
      <c r="AH645" s="10">
        <f>(X645-X$1883)^4</f>
        <v>853438916.53758562</v>
      </c>
      <c r="AI645" s="28">
        <f>(Y645-Y$1883)^4</f>
        <v>160289254.78503749</v>
      </c>
      <c r="AK645" s="27">
        <f t="shared" si="97"/>
        <v>110</v>
      </c>
      <c r="AL645" s="10">
        <f t="shared" si="98"/>
        <v>222.5</v>
      </c>
      <c r="AM645" s="10">
        <f t="shared" si="99"/>
        <v>235</v>
      </c>
      <c r="AN645" s="28">
        <f t="shared" si="100"/>
        <v>432.5</v>
      </c>
      <c r="AP645" s="56">
        <f t="shared" si="101"/>
        <v>1.0561797752808988</v>
      </c>
    </row>
    <row r="646" spans="1:42" ht="15" customHeight="1">
      <c r="A646" s="5" t="s">
        <v>23</v>
      </c>
      <c r="B646" s="5" t="s">
        <v>29</v>
      </c>
      <c r="C646" s="5" t="s">
        <v>100</v>
      </c>
      <c r="D646" s="6" t="s">
        <v>44</v>
      </c>
      <c r="E646" s="5" t="s">
        <v>1264</v>
      </c>
      <c r="F646" s="5" t="s">
        <v>1265</v>
      </c>
      <c r="G646" s="5">
        <v>2002</v>
      </c>
      <c r="H646" s="11">
        <v>20</v>
      </c>
      <c r="I646" s="11">
        <v>100</v>
      </c>
      <c r="J646" s="11">
        <v>187</v>
      </c>
      <c r="K646" s="11">
        <v>202</v>
      </c>
      <c r="O646" s="25" t="s">
        <v>23</v>
      </c>
      <c r="P646" s="5" t="s">
        <v>29</v>
      </c>
      <c r="Q646" s="5" t="s">
        <v>1345</v>
      </c>
      <c r="R646" s="6" t="s">
        <v>44</v>
      </c>
      <c r="S646" s="5" t="s">
        <v>1348</v>
      </c>
      <c r="T646" s="5" t="s">
        <v>1349</v>
      </c>
      <c r="U646" s="5">
        <v>2002</v>
      </c>
      <c r="V646" s="11">
        <v>133</v>
      </c>
      <c r="W646" s="11">
        <v>428</v>
      </c>
      <c r="X646" s="11">
        <v>491</v>
      </c>
      <c r="Y646" s="26">
        <v>341</v>
      </c>
      <c r="Z646" s="10">
        <f t="shared" si="96"/>
        <v>1393</v>
      </c>
      <c r="AA646" s="27">
        <f t="shared" si="102"/>
        <v>546576.92147555633</v>
      </c>
      <c r="AB646" s="10">
        <f t="shared" si="103"/>
        <v>7657575.9286404941</v>
      </c>
      <c r="AC646" s="10">
        <f t="shared" si="104"/>
        <v>11555424.909936557</v>
      </c>
      <c r="AD646" s="28">
        <f t="shared" si="105"/>
        <v>170777.78980707171</v>
      </c>
      <c r="AF646" s="27">
        <f>IF(V646 &lt;&gt; "-", (V646-V$1883)^4, "-")</f>
        <v>44689111.508499019</v>
      </c>
      <c r="AG646" s="10">
        <f>(W646-W$1883)^4</f>
        <v>1509344635.9616406</v>
      </c>
      <c r="AH646" s="10">
        <f>(X646-X$1883)^4</f>
        <v>2612449433.4849916</v>
      </c>
      <c r="AI646" s="28">
        <f>(Y646-Y$1883)^4</f>
        <v>9474911.9956387579</v>
      </c>
      <c r="AK646" s="27">
        <f t="shared" si="97"/>
        <v>95.477386934673362</v>
      </c>
      <c r="AL646" s="10">
        <f t="shared" si="98"/>
        <v>307.25053840631728</v>
      </c>
      <c r="AM646" s="10">
        <f t="shared" si="99"/>
        <v>352.47666905958363</v>
      </c>
      <c r="AN646" s="28">
        <f t="shared" si="100"/>
        <v>244.79540559942569</v>
      </c>
      <c r="AP646" s="56">
        <f t="shared" si="101"/>
        <v>1.1471962616822431</v>
      </c>
    </row>
    <row r="647" spans="1:42" ht="15" customHeight="1">
      <c r="A647" s="5" t="s">
        <v>23</v>
      </c>
      <c r="B647" s="5" t="s">
        <v>29</v>
      </c>
      <c r="C647" s="5" t="s">
        <v>74</v>
      </c>
      <c r="D647" s="6" t="s">
        <v>233</v>
      </c>
      <c r="E647" s="6" t="s">
        <v>26</v>
      </c>
      <c r="F647" s="5" t="s">
        <v>1350</v>
      </c>
      <c r="G647" s="5">
        <v>2002</v>
      </c>
      <c r="H647" s="11">
        <v>330</v>
      </c>
      <c r="I647" s="11">
        <v>1569</v>
      </c>
      <c r="J647" s="11">
        <v>2435</v>
      </c>
      <c r="K647" s="11">
        <v>1890</v>
      </c>
      <c r="O647" s="25" t="s">
        <v>23</v>
      </c>
      <c r="P647" s="5" t="s">
        <v>29</v>
      </c>
      <c r="Q647" s="5" t="s">
        <v>1345</v>
      </c>
      <c r="R647" s="6" t="s">
        <v>44</v>
      </c>
      <c r="S647" s="5" t="s">
        <v>1351</v>
      </c>
      <c r="T647" s="5" t="s">
        <v>1352</v>
      </c>
      <c r="U647" s="5">
        <v>2002</v>
      </c>
      <c r="V647" s="11">
        <v>78</v>
      </c>
      <c r="W647" s="11">
        <v>168</v>
      </c>
      <c r="X647" s="11">
        <v>131</v>
      </c>
      <c r="Y647" s="26">
        <v>116</v>
      </c>
      <c r="Z647" s="10">
        <f t="shared" ref="Z647:Z710" si="106">IF(V647 &lt;&gt; "-", V647, 0) + IF(W647 &lt;&gt; "-", W647, 0) + IF(X647 &lt;&gt; "-", X647, 0) + IF(Y647 &lt;&gt; "-", Y647, 0)</f>
        <v>493</v>
      </c>
      <c r="AA647" s="27">
        <f t="shared" si="102"/>
        <v>19166.633342636909</v>
      </c>
      <c r="AB647" s="10">
        <f t="shared" si="103"/>
        <v>-248801.74166755602</v>
      </c>
      <c r="AC647" s="10">
        <f t="shared" si="104"/>
        <v>-2401801.9288320029</v>
      </c>
      <c r="AD647" s="28">
        <f t="shared" si="105"/>
        <v>-4871420.51393151</v>
      </c>
      <c r="AF647" s="27">
        <f>IF(V647 &lt;&gt; "-", (V647-V$1883)^4, "-")</f>
        <v>512933.55805061408</v>
      </c>
      <c r="AG647" s="10">
        <f>(W647-W$1883)^4</f>
        <v>15648446.217461754</v>
      </c>
      <c r="AH647" s="10">
        <f>(X647-X$1883)^4</f>
        <v>321649528.42719126</v>
      </c>
      <c r="AI647" s="28">
        <f>(Y647-Y$1883)^4</f>
        <v>825798635.34263659</v>
      </c>
      <c r="AK647" s="27">
        <f t="shared" ref="AK647:AK710" si="107">IF(V647 &lt;&gt; "-", (V647/$Z647)*1000, 0)</f>
        <v>158.21501014198782</v>
      </c>
      <c r="AL647" s="10">
        <f t="shared" ref="AL647:AL710" si="108">IF(W647 &lt;&gt; "-", (W647/$Z647)*1000, 0)</f>
        <v>340.77079107505068</v>
      </c>
      <c r="AM647" s="10">
        <f t="shared" ref="AM647:AM710" si="109">IF(X647 &lt;&gt; "-", (X647/$Z647)*1000, 0)</f>
        <v>265.7200811359026</v>
      </c>
      <c r="AN647" s="28">
        <f t="shared" ref="AN647:AN710" si="110">IF(Y647 &lt;&gt; "-", (Y647/$Z647)*1000, 0)</f>
        <v>235.29411764705881</v>
      </c>
      <c r="AP647" s="56">
        <f t="shared" ref="AP647:AP710" si="111">AM647/AL647</f>
        <v>0.77976190476190477</v>
      </c>
    </row>
    <row r="648" spans="1:42" ht="15" customHeight="1">
      <c r="A648" s="5" t="s">
        <v>23</v>
      </c>
      <c r="B648" s="5" t="s">
        <v>29</v>
      </c>
      <c r="C648" s="5" t="s">
        <v>74</v>
      </c>
      <c r="D648" s="6" t="s">
        <v>30</v>
      </c>
      <c r="E648" s="6" t="s">
        <v>26</v>
      </c>
      <c r="F648" s="5" t="s">
        <v>75</v>
      </c>
      <c r="G648" s="5">
        <v>2002</v>
      </c>
      <c r="H648" s="11">
        <v>161</v>
      </c>
      <c r="I648" s="11">
        <v>539</v>
      </c>
      <c r="J648" s="11">
        <v>523</v>
      </c>
      <c r="K648" s="11">
        <v>365</v>
      </c>
      <c r="O648" s="25" t="s">
        <v>23</v>
      </c>
      <c r="P648" s="5" t="s">
        <v>29</v>
      </c>
      <c r="Q648" s="5" t="s">
        <v>1345</v>
      </c>
      <c r="R648" s="6" t="s">
        <v>44</v>
      </c>
      <c r="S648" s="5" t="s">
        <v>1353</v>
      </c>
      <c r="T648" s="5" t="s">
        <v>1354</v>
      </c>
      <c r="U648" s="5">
        <v>2002</v>
      </c>
      <c r="V648" s="11">
        <v>27</v>
      </c>
      <c r="W648" s="11">
        <v>123</v>
      </c>
      <c r="X648" s="11">
        <v>100</v>
      </c>
      <c r="Y648" s="26">
        <v>87</v>
      </c>
      <c r="Z648" s="10">
        <f t="shared" si="106"/>
        <v>337</v>
      </c>
      <c r="AA648" s="27">
        <f t="shared" si="102"/>
        <v>-14239.712951049438</v>
      </c>
      <c r="AB648" s="10">
        <f t="shared" si="103"/>
        <v>-1256049.9278758275</v>
      </c>
      <c r="AC648" s="10">
        <f t="shared" si="104"/>
        <v>-4485601.441669778</v>
      </c>
      <c r="AD648" s="28">
        <f t="shared" si="105"/>
        <v>-7823600.0793656399</v>
      </c>
      <c r="AF648" s="27">
        <f>IF(V648 &lt;&gt; "-", (V648-V$1883)^4, "-")</f>
        <v>345145.04770006659</v>
      </c>
      <c r="AG648" s="10">
        <f>(W648-W$1883)^4</f>
        <v>135521813.2810587</v>
      </c>
      <c r="AH648" s="10">
        <f>(X648-X$1883)^4</f>
        <v>739765789.64663172</v>
      </c>
      <c r="AI648" s="28">
        <f>(Y648-Y$1883)^4</f>
        <v>1553133747.9555116</v>
      </c>
      <c r="AK648" s="27">
        <f t="shared" si="107"/>
        <v>80.118694362017806</v>
      </c>
      <c r="AL648" s="10">
        <f t="shared" si="108"/>
        <v>364.98516320474778</v>
      </c>
      <c r="AM648" s="10">
        <f t="shared" si="109"/>
        <v>296.73590504451039</v>
      </c>
      <c r="AN648" s="28">
        <f t="shared" si="110"/>
        <v>258.160237388724</v>
      </c>
      <c r="AP648" s="56">
        <f t="shared" si="111"/>
        <v>0.81300813008130079</v>
      </c>
    </row>
    <row r="649" spans="1:42" ht="15" customHeight="1">
      <c r="A649" s="5" t="s">
        <v>23</v>
      </c>
      <c r="B649" s="5" t="s">
        <v>29</v>
      </c>
      <c r="C649" s="5" t="s">
        <v>74</v>
      </c>
      <c r="D649" s="6" t="s">
        <v>235</v>
      </c>
      <c r="E649" s="6" t="s">
        <v>26</v>
      </c>
      <c r="F649" s="5" t="s">
        <v>1355</v>
      </c>
      <c r="G649" s="5">
        <v>2002</v>
      </c>
      <c r="H649" s="11">
        <v>169</v>
      </c>
      <c r="I649" s="11">
        <v>1030</v>
      </c>
      <c r="J649" s="11">
        <v>1912</v>
      </c>
      <c r="K649" s="11">
        <v>1525</v>
      </c>
      <c r="O649" s="25" t="s">
        <v>23</v>
      </c>
      <c r="P649" s="5" t="s">
        <v>29</v>
      </c>
      <c r="Q649" s="5" t="s">
        <v>1345</v>
      </c>
      <c r="R649" s="6" t="s">
        <v>44</v>
      </c>
      <c r="S649" s="5" t="s">
        <v>1356</v>
      </c>
      <c r="T649" s="5" t="s">
        <v>1357</v>
      </c>
      <c r="U649" s="5">
        <v>2002</v>
      </c>
      <c r="V649" s="11">
        <v>34</v>
      </c>
      <c r="W649" s="11">
        <v>144</v>
      </c>
      <c r="X649" s="11">
        <v>135</v>
      </c>
      <c r="Y649" s="26">
        <v>161</v>
      </c>
      <c r="Z649" s="10">
        <f t="shared" si="106"/>
        <v>474</v>
      </c>
      <c r="AA649" s="27">
        <f t="shared" si="102"/>
        <v>-5122.4289485320642</v>
      </c>
      <c r="AB649" s="10">
        <f t="shared" si="103"/>
        <v>-656127.16558052704</v>
      </c>
      <c r="AC649" s="10">
        <f t="shared" si="104"/>
        <v>-2192951.0097793462</v>
      </c>
      <c r="AD649" s="28">
        <f t="shared" si="105"/>
        <v>-1930667.6505075279</v>
      </c>
      <c r="AF649" s="27">
        <f>IF(V649 &lt;&gt; "-", (V649-V$1883)^4, "-")</f>
        <v>88301.468100446233</v>
      </c>
      <c r="AG649" s="10">
        <f>(W649-W$1883)^4</f>
        <v>57014330.062851973</v>
      </c>
      <c r="AH649" s="10">
        <f>(X649-X$1883)^4</f>
        <v>284908390.68971145</v>
      </c>
      <c r="AI649" s="28">
        <f>(Y649-Y$1883)^4</f>
        <v>240404924.56319526</v>
      </c>
      <c r="AK649" s="27">
        <f t="shared" si="107"/>
        <v>71.729957805907176</v>
      </c>
      <c r="AL649" s="10">
        <f t="shared" si="108"/>
        <v>303.79746835443041</v>
      </c>
      <c r="AM649" s="10">
        <f t="shared" si="109"/>
        <v>284.81012658227849</v>
      </c>
      <c r="AN649" s="28">
        <f t="shared" si="110"/>
        <v>339.66244725738397</v>
      </c>
      <c r="AP649" s="56">
        <f t="shared" si="111"/>
        <v>0.93749999999999989</v>
      </c>
    </row>
    <row r="650" spans="1:42" ht="15" customHeight="1">
      <c r="A650" s="5" t="s">
        <v>23</v>
      </c>
      <c r="B650" s="5" t="s">
        <v>29</v>
      </c>
      <c r="C650" s="5" t="s">
        <v>74</v>
      </c>
      <c r="D650" s="6" t="s">
        <v>235</v>
      </c>
      <c r="E650" s="5" t="s">
        <v>1266</v>
      </c>
      <c r="F650" s="5" t="s">
        <v>1267</v>
      </c>
      <c r="G650" s="5">
        <v>2002</v>
      </c>
      <c r="H650" s="11">
        <v>32</v>
      </c>
      <c r="I650" s="11">
        <v>204</v>
      </c>
      <c r="J650" s="11">
        <v>454</v>
      </c>
      <c r="K650" s="11">
        <v>386</v>
      </c>
      <c r="O650" s="25" t="s">
        <v>23</v>
      </c>
      <c r="P650" s="5" t="s">
        <v>29</v>
      </c>
      <c r="Q650" s="5" t="s">
        <v>1345</v>
      </c>
      <c r="R650" s="6" t="s">
        <v>44</v>
      </c>
      <c r="S650" s="5" t="s">
        <v>1358</v>
      </c>
      <c r="T650" s="5" t="s">
        <v>1359</v>
      </c>
      <c r="U650" s="5">
        <v>2002</v>
      </c>
      <c r="V650" s="11">
        <v>11</v>
      </c>
      <c r="W650" s="11">
        <v>45</v>
      </c>
      <c r="X650" s="11">
        <v>54</v>
      </c>
      <c r="Y650" s="26">
        <v>51</v>
      </c>
      <c r="Z650" s="10">
        <f t="shared" si="106"/>
        <v>161</v>
      </c>
      <c r="AA650" s="27">
        <f t="shared" si="102"/>
        <v>-65150.194930492646</v>
      </c>
      <c r="AB650" s="10">
        <f t="shared" si="103"/>
        <v>-6423989.6930365143</v>
      </c>
      <c r="AC650" s="10">
        <f t="shared" si="104"/>
        <v>-9383261.9086607937</v>
      </c>
      <c r="AD650" s="28">
        <f t="shared" si="105"/>
        <v>-12898358.526424831</v>
      </c>
      <c r="AF650" s="27">
        <f>IF(V650 &lt;&gt; "-", (V650-V$1883)^4, "-")</f>
        <v>2621526.7440798022</v>
      </c>
      <c r="AG650" s="10">
        <f>(W650-W$1883)^4</f>
        <v>1194189130.6053913</v>
      </c>
      <c r="AH650" s="10">
        <f>(X650-X$1883)^4</f>
        <v>1979118438.282249</v>
      </c>
      <c r="AI650" s="28">
        <f>(Y650-Y$1883)^4</f>
        <v>3024910940.8741488</v>
      </c>
      <c r="AK650" s="27">
        <f t="shared" si="107"/>
        <v>68.322981366459629</v>
      </c>
      <c r="AL650" s="10">
        <f t="shared" si="108"/>
        <v>279.50310559006209</v>
      </c>
      <c r="AM650" s="10">
        <f t="shared" si="109"/>
        <v>335.40372670807454</v>
      </c>
      <c r="AN650" s="28">
        <f t="shared" si="110"/>
        <v>316.77018633540371</v>
      </c>
      <c r="AP650" s="56">
        <f t="shared" si="111"/>
        <v>1.2000000000000002</v>
      </c>
    </row>
    <row r="651" spans="1:42" ht="15" customHeight="1">
      <c r="A651" s="5" t="s">
        <v>23</v>
      </c>
      <c r="B651" s="5" t="s">
        <v>29</v>
      </c>
      <c r="C651" s="5" t="s">
        <v>74</v>
      </c>
      <c r="D651" s="6" t="s">
        <v>235</v>
      </c>
      <c r="E651" s="5" t="s">
        <v>1268</v>
      </c>
      <c r="F651" s="5" t="s">
        <v>1269</v>
      </c>
      <c r="G651" s="5">
        <v>2002</v>
      </c>
      <c r="H651" s="11">
        <v>20</v>
      </c>
      <c r="I651" s="11">
        <v>93</v>
      </c>
      <c r="J651" s="11">
        <v>178</v>
      </c>
      <c r="K651" s="11">
        <v>145</v>
      </c>
      <c r="O651" s="25" t="s">
        <v>23</v>
      </c>
      <c r="P651" s="5" t="s">
        <v>29</v>
      </c>
      <c r="Q651" s="5" t="s">
        <v>1345</v>
      </c>
      <c r="R651" s="6" t="s">
        <v>44</v>
      </c>
      <c r="S651" s="5" t="s">
        <v>1360</v>
      </c>
      <c r="T651" s="5" t="s">
        <v>1361</v>
      </c>
      <c r="U651" s="5">
        <v>2002</v>
      </c>
      <c r="V651" s="11">
        <v>12</v>
      </c>
      <c r="W651" s="11">
        <v>52</v>
      </c>
      <c r="X651" s="11">
        <v>105</v>
      </c>
      <c r="Y651" s="26">
        <v>88</v>
      </c>
      <c r="Z651" s="10">
        <f t="shared" si="106"/>
        <v>257</v>
      </c>
      <c r="AA651" s="27">
        <f t="shared" si="102"/>
        <v>-60412.570689061082</v>
      </c>
      <c r="AB651" s="10">
        <f t="shared" si="103"/>
        <v>-5725275.4183221795</v>
      </c>
      <c r="AC651" s="10">
        <f t="shared" si="104"/>
        <v>-4089865.9112827093</v>
      </c>
      <c r="AD651" s="28">
        <f t="shared" si="105"/>
        <v>-7705965.1828114064</v>
      </c>
      <c r="AF651" s="27">
        <f>IF(V651 &lt;&gt; "-", (V651-V$1883)^4, "-")</f>
        <v>2370480.6892459271</v>
      </c>
      <c r="AG651" s="10">
        <f>(W651-W$1883)^4</f>
        <v>1024224542.1836642</v>
      </c>
      <c r="AH651" s="10">
        <f>(X651-X$1883)^4</f>
        <v>654051721.13939404</v>
      </c>
      <c r="AI651" s="28">
        <f>(Y651-Y$1883)^4</f>
        <v>1522075013.4692814</v>
      </c>
      <c r="AK651" s="27">
        <f t="shared" si="107"/>
        <v>46.692607003891048</v>
      </c>
      <c r="AL651" s="10">
        <f t="shared" si="108"/>
        <v>202.33463035019454</v>
      </c>
      <c r="AM651" s="10">
        <f t="shared" si="109"/>
        <v>408.56031128404669</v>
      </c>
      <c r="AN651" s="28">
        <f t="shared" si="110"/>
        <v>342.41245136186768</v>
      </c>
      <c r="AP651" s="56">
        <f t="shared" si="111"/>
        <v>2.0192307692307692</v>
      </c>
    </row>
    <row r="652" spans="1:42" ht="15" customHeight="1">
      <c r="A652" s="5" t="s">
        <v>23</v>
      </c>
      <c r="B652" s="5" t="s">
        <v>29</v>
      </c>
      <c r="C652" s="5" t="s">
        <v>74</v>
      </c>
      <c r="D652" s="6" t="s">
        <v>235</v>
      </c>
      <c r="E652" s="5" t="s">
        <v>1270</v>
      </c>
      <c r="F652" s="5" t="s">
        <v>1271</v>
      </c>
      <c r="G652" s="5">
        <v>2002</v>
      </c>
      <c r="H652" s="11">
        <v>60</v>
      </c>
      <c r="I652" s="11">
        <v>432</v>
      </c>
      <c r="J652" s="11">
        <v>793</v>
      </c>
      <c r="K652" s="11">
        <v>537</v>
      </c>
      <c r="O652" s="25" t="s">
        <v>23</v>
      </c>
      <c r="P652" s="5" t="s">
        <v>29</v>
      </c>
      <c r="Q652" s="5" t="s">
        <v>1345</v>
      </c>
      <c r="R652" s="6" t="s">
        <v>44</v>
      </c>
      <c r="S652" s="5" t="s">
        <v>1362</v>
      </c>
      <c r="T652" s="5" t="s">
        <v>1363</v>
      </c>
      <c r="U652" s="5">
        <v>2002</v>
      </c>
      <c r="V652" s="11">
        <v>9</v>
      </c>
      <c r="W652" s="11">
        <v>62</v>
      </c>
      <c r="X652" s="11">
        <v>92</v>
      </c>
      <c r="Y652" s="26">
        <v>90</v>
      </c>
      <c r="Z652" s="10">
        <f t="shared" si="106"/>
        <v>253</v>
      </c>
      <c r="AA652" s="27">
        <f t="shared" si="102"/>
        <v>-75355.731060442326</v>
      </c>
      <c r="AB652" s="10">
        <f t="shared" si="103"/>
        <v>-4817838.7431039726</v>
      </c>
      <c r="AC652" s="10">
        <f t="shared" si="104"/>
        <v>-5170545.3581035454</v>
      </c>
      <c r="AD652" s="28">
        <f t="shared" si="105"/>
        <v>-7474244.7328160321</v>
      </c>
      <c r="AF652" s="27">
        <f>IF(V652 &lt;&gt; "-", (V652-V$1883)^4, "-")</f>
        <v>3182890.6368016875</v>
      </c>
      <c r="AG652" s="10">
        <f>(W652-W$1883)^4</f>
        <v>813710049.44288135</v>
      </c>
      <c r="AH652" s="10">
        <f>(X652-X$1883)^4</f>
        <v>894091164.27171624</v>
      </c>
      <c r="AI652" s="28">
        <f>(Y652-Y$1883)^4</f>
        <v>1461357318.1117611</v>
      </c>
      <c r="AK652" s="27">
        <f t="shared" si="107"/>
        <v>35.573122529644273</v>
      </c>
      <c r="AL652" s="10">
        <f t="shared" si="108"/>
        <v>245.05928853754941</v>
      </c>
      <c r="AM652" s="10">
        <f t="shared" si="109"/>
        <v>363.63636363636363</v>
      </c>
      <c r="AN652" s="28">
        <f t="shared" si="110"/>
        <v>355.73122529644269</v>
      </c>
      <c r="AP652" s="56">
        <f t="shared" si="111"/>
        <v>1.4838709677419355</v>
      </c>
    </row>
    <row r="653" spans="1:42" ht="15" customHeight="1">
      <c r="A653" s="5" t="s">
        <v>23</v>
      </c>
      <c r="B653" s="5" t="s">
        <v>29</v>
      </c>
      <c r="C653" s="5" t="s">
        <v>74</v>
      </c>
      <c r="D653" s="6" t="s">
        <v>235</v>
      </c>
      <c r="E653" s="5" t="s">
        <v>1272</v>
      </c>
      <c r="F653" s="5" t="s">
        <v>1273</v>
      </c>
      <c r="G653" s="5">
        <v>2002</v>
      </c>
      <c r="H653" s="11">
        <v>57</v>
      </c>
      <c r="I653" s="11">
        <v>301</v>
      </c>
      <c r="J653" s="11">
        <v>487</v>
      </c>
      <c r="K653" s="11">
        <v>457</v>
      </c>
      <c r="O653" s="25" t="s">
        <v>23</v>
      </c>
      <c r="P653" s="5" t="s">
        <v>29</v>
      </c>
      <c r="Q653" s="5" t="s">
        <v>1345</v>
      </c>
      <c r="R653" s="6" t="s">
        <v>44</v>
      </c>
      <c r="S653" s="5" t="s">
        <v>1364</v>
      </c>
      <c r="T653" s="5" t="s">
        <v>1365</v>
      </c>
      <c r="U653" s="5">
        <v>2002</v>
      </c>
      <c r="V653" s="11">
        <v>15</v>
      </c>
      <c r="W653" s="11">
        <v>69</v>
      </c>
      <c r="X653" s="11">
        <v>48</v>
      </c>
      <c r="Y653" s="26">
        <v>64</v>
      </c>
      <c r="Z653" s="10">
        <f t="shared" si="106"/>
        <v>196</v>
      </c>
      <c r="AA653" s="27">
        <f t="shared" si="102"/>
        <v>-47588.273258939465</v>
      </c>
      <c r="AB653" s="10">
        <f t="shared" si="103"/>
        <v>-4243285.6725128181</v>
      </c>
      <c r="AC653" s="10">
        <f t="shared" si="104"/>
        <v>-10207028.390407342</v>
      </c>
      <c r="AD653" s="28">
        <f t="shared" si="105"/>
        <v>-10870094.266517628</v>
      </c>
      <c r="AF653" s="27">
        <f>IF(V653 &lt;&gt; "-", (V653-V$1883)^4, "-")</f>
        <v>1724513.4884991832</v>
      </c>
      <c r="AG653" s="10">
        <f>(W653-W$1883)^4</f>
        <v>686967768.76154101</v>
      </c>
      <c r="AH653" s="10">
        <f>(X653-X$1883)^4</f>
        <v>2214109508.3925538</v>
      </c>
      <c r="AI653" s="28">
        <f>(Y653-Y$1883)^4</f>
        <v>2407933084.0153627</v>
      </c>
      <c r="AK653" s="27">
        <f t="shared" si="107"/>
        <v>76.530612244897966</v>
      </c>
      <c r="AL653" s="10">
        <f t="shared" si="108"/>
        <v>352.0408163265306</v>
      </c>
      <c r="AM653" s="10">
        <f t="shared" si="109"/>
        <v>244.89795918367346</v>
      </c>
      <c r="AN653" s="28">
        <f t="shared" si="110"/>
        <v>326.53061224489795</v>
      </c>
      <c r="AP653" s="56">
        <f t="shared" si="111"/>
        <v>0.69565217391304346</v>
      </c>
    </row>
    <row r="654" spans="1:42" ht="15" customHeight="1">
      <c r="A654" s="5" t="s">
        <v>23</v>
      </c>
      <c r="B654" s="5" t="s">
        <v>29</v>
      </c>
      <c r="C654" s="5" t="s">
        <v>132</v>
      </c>
      <c r="D654" s="6" t="s">
        <v>44</v>
      </c>
      <c r="E654" s="6" t="s">
        <v>26</v>
      </c>
      <c r="F654" s="5" t="s">
        <v>1366</v>
      </c>
      <c r="G654" s="5">
        <v>2002</v>
      </c>
      <c r="H654" s="11">
        <v>517</v>
      </c>
      <c r="I654" s="11">
        <v>1883</v>
      </c>
      <c r="J654" s="11">
        <v>2335</v>
      </c>
      <c r="K654" s="11">
        <v>2066</v>
      </c>
      <c r="O654" s="25" t="s">
        <v>23</v>
      </c>
      <c r="P654" s="5" t="s">
        <v>29</v>
      </c>
      <c r="Q654" s="5" t="s">
        <v>1345</v>
      </c>
      <c r="R654" s="6" t="s">
        <v>44</v>
      </c>
      <c r="S654" s="5" t="s">
        <v>1367</v>
      </c>
      <c r="T654" s="5" t="s">
        <v>1217</v>
      </c>
      <c r="U654" s="5">
        <v>2002</v>
      </c>
      <c r="V654" s="11">
        <v>25</v>
      </c>
      <c r="W654" s="11">
        <v>73</v>
      </c>
      <c r="X654" s="11">
        <v>42</v>
      </c>
      <c r="Y654" s="26">
        <v>66</v>
      </c>
      <c r="Z654" s="10">
        <f t="shared" si="106"/>
        <v>206</v>
      </c>
      <c r="AA654" s="27">
        <f t="shared" si="102"/>
        <v>-18063.514178742618</v>
      </c>
      <c r="AB654" s="10">
        <f t="shared" si="103"/>
        <v>-3936471.8043658561</v>
      </c>
      <c r="AC654" s="10">
        <f t="shared" si="104"/>
        <v>-11077649.611410057</v>
      </c>
      <c r="AD654" s="28">
        <f t="shared" si="105"/>
        <v>-10578320.326712757</v>
      </c>
      <c r="AF654" s="27">
        <f>IF(V654 &lt;&gt; "-", (V654-V$1883)^4, "-")</f>
        <v>473954.14497738023</v>
      </c>
      <c r="AG654" s="10">
        <f>(W654-W$1883)^4</f>
        <v>621550175.537727</v>
      </c>
      <c r="AH654" s="10">
        <f>(X654-X$1883)^4</f>
        <v>2469430638.9358506</v>
      </c>
      <c r="AI654" s="28">
        <f>(Y654-Y$1883)^4</f>
        <v>2322142953.9474306</v>
      </c>
      <c r="AK654" s="27">
        <f t="shared" si="107"/>
        <v>121.35922330097088</v>
      </c>
      <c r="AL654" s="10">
        <f t="shared" si="108"/>
        <v>354.36893203883494</v>
      </c>
      <c r="AM654" s="10">
        <f t="shared" si="109"/>
        <v>203.88349514563106</v>
      </c>
      <c r="AN654" s="28">
        <f t="shared" si="110"/>
        <v>320.38834951456312</v>
      </c>
      <c r="AP654" s="56">
        <f t="shared" si="111"/>
        <v>0.57534246575342463</v>
      </c>
    </row>
    <row r="655" spans="1:42" ht="15" customHeight="1">
      <c r="A655" s="5" t="s">
        <v>23</v>
      </c>
      <c r="B655" s="5" t="s">
        <v>29</v>
      </c>
      <c r="C655" s="5" t="s">
        <v>132</v>
      </c>
      <c r="D655" s="6" t="s">
        <v>44</v>
      </c>
      <c r="E655" s="5" t="s">
        <v>1274</v>
      </c>
      <c r="F655" s="5" t="s">
        <v>1275</v>
      </c>
      <c r="G655" s="5">
        <v>2002</v>
      </c>
      <c r="H655" s="11">
        <v>47</v>
      </c>
      <c r="I655" s="11">
        <v>174</v>
      </c>
      <c r="J655" s="11">
        <v>315</v>
      </c>
      <c r="K655" s="11">
        <v>250</v>
      </c>
      <c r="O655" s="25" t="s">
        <v>23</v>
      </c>
      <c r="P655" s="5" t="s">
        <v>29</v>
      </c>
      <c r="Q655" s="5" t="s">
        <v>1345</v>
      </c>
      <c r="R655" s="6" t="s">
        <v>44</v>
      </c>
      <c r="S655" s="5" t="s">
        <v>1368</v>
      </c>
      <c r="T655" s="5" t="s">
        <v>1369</v>
      </c>
      <c r="U655" s="5">
        <v>2002</v>
      </c>
      <c r="V655" s="11">
        <v>17</v>
      </c>
      <c r="W655" s="11">
        <v>36</v>
      </c>
      <c r="X655" s="11">
        <v>44</v>
      </c>
      <c r="Y655" s="26">
        <v>50</v>
      </c>
      <c r="Z655" s="10">
        <f t="shared" si="106"/>
        <v>147</v>
      </c>
      <c r="AA655" s="27">
        <f t="shared" si="102"/>
        <v>-40135.887717335972</v>
      </c>
      <c r="AB655" s="10">
        <f t="shared" si="103"/>
        <v>-7402931.3630210701</v>
      </c>
      <c r="AC655" s="10">
        <f t="shared" si="104"/>
        <v>-10782156.455602912</v>
      </c>
      <c r="AD655" s="28">
        <f t="shared" si="105"/>
        <v>-13064060.654707218</v>
      </c>
      <c r="AF655" s="27">
        <f>IF(V655 &lt;&gt; "-", (V655-V$1883)^4, "-")</f>
        <v>1374180.6558359363</v>
      </c>
      <c r="AG655" s="10">
        <f>(W655-W$1883)^4</f>
        <v>1442796113.3488653</v>
      </c>
      <c r="AH655" s="10">
        <f>(X655-X$1883)^4</f>
        <v>2381994965.389225</v>
      </c>
      <c r="AI655" s="28">
        <f>(Y655-Y$1883)^4</f>
        <v>3076835309.1982889</v>
      </c>
      <c r="AK655" s="27">
        <f t="shared" si="107"/>
        <v>115.64625850340137</v>
      </c>
      <c r="AL655" s="10">
        <f t="shared" si="108"/>
        <v>244.89795918367346</v>
      </c>
      <c r="AM655" s="10">
        <f t="shared" si="109"/>
        <v>299.31972789115645</v>
      </c>
      <c r="AN655" s="28">
        <f t="shared" si="110"/>
        <v>340.13605442176868</v>
      </c>
      <c r="AP655" s="56">
        <f t="shared" si="111"/>
        <v>1.2222222222222221</v>
      </c>
    </row>
    <row r="656" spans="1:42" ht="15" customHeight="1">
      <c r="A656" s="5" t="s">
        <v>23</v>
      </c>
      <c r="B656" s="5" t="s">
        <v>29</v>
      </c>
      <c r="C656" s="5" t="s">
        <v>132</v>
      </c>
      <c r="D656" s="6" t="s">
        <v>44</v>
      </c>
      <c r="E656" s="5" t="s">
        <v>1276</v>
      </c>
      <c r="F656" s="5" t="s">
        <v>1277</v>
      </c>
      <c r="G656" s="5">
        <v>2002</v>
      </c>
      <c r="H656" s="11">
        <v>22</v>
      </c>
      <c r="I656" s="11">
        <v>101</v>
      </c>
      <c r="J656" s="11">
        <v>130</v>
      </c>
      <c r="K656" s="11">
        <v>144</v>
      </c>
      <c r="O656" s="25" t="s">
        <v>23</v>
      </c>
      <c r="P656" s="5" t="s">
        <v>29</v>
      </c>
      <c r="Q656" s="5" t="s">
        <v>1345</v>
      </c>
      <c r="R656" s="6" t="s">
        <v>44</v>
      </c>
      <c r="S656" s="5" t="s">
        <v>1370</v>
      </c>
      <c r="T656" s="5" t="s">
        <v>806</v>
      </c>
      <c r="U656" s="5">
        <v>2002</v>
      </c>
      <c r="V656" s="11">
        <v>43</v>
      </c>
      <c r="W656" s="11">
        <v>112</v>
      </c>
      <c r="X656" s="11">
        <v>223</v>
      </c>
      <c r="Y656" s="26">
        <v>227</v>
      </c>
      <c r="Z656" s="10">
        <f t="shared" si="106"/>
        <v>605</v>
      </c>
      <c r="AA656" s="27">
        <f t="shared" si="102"/>
        <v>-559.11018965829612</v>
      </c>
      <c r="AB656" s="10">
        <f t="shared" si="103"/>
        <v>-1680712.5618429433</v>
      </c>
      <c r="AC656" s="10">
        <f t="shared" si="104"/>
        <v>-73665.91586946875</v>
      </c>
      <c r="AD656" s="28">
        <f t="shared" si="105"/>
        <v>-200397.39190622087</v>
      </c>
      <c r="AF656" s="27">
        <f>IF(V656 &lt;&gt; "-", (V656-V$1883)^4, "-")</f>
        <v>4606.063027030119</v>
      </c>
      <c r="AG656" s="10">
        <f>(W656-W$1883)^4</f>
        <v>199828729.91568974</v>
      </c>
      <c r="AH656" s="10">
        <f>(X656-X$1883)^4</f>
        <v>3088081.7604837855</v>
      </c>
      <c r="AI656" s="28">
        <f>(Y656-Y$1883)^4</f>
        <v>11727067.369240165</v>
      </c>
      <c r="AK656" s="27">
        <f t="shared" si="107"/>
        <v>71.074380165289256</v>
      </c>
      <c r="AL656" s="10">
        <f t="shared" si="108"/>
        <v>185.12396694214874</v>
      </c>
      <c r="AM656" s="10">
        <f t="shared" si="109"/>
        <v>368.5950413223141</v>
      </c>
      <c r="AN656" s="28">
        <f t="shared" si="110"/>
        <v>375.2066115702479</v>
      </c>
      <c r="AP656" s="56">
        <f t="shared" si="111"/>
        <v>1.991071428571429</v>
      </c>
    </row>
    <row r="657" spans="1:42" ht="15" customHeight="1">
      <c r="A657" s="5" t="s">
        <v>23</v>
      </c>
      <c r="B657" s="5" t="s">
        <v>29</v>
      </c>
      <c r="C657" s="5" t="s">
        <v>132</v>
      </c>
      <c r="D657" s="6" t="s">
        <v>44</v>
      </c>
      <c r="E657" s="5" t="s">
        <v>1278</v>
      </c>
      <c r="F657" s="5" t="s">
        <v>1279</v>
      </c>
      <c r="G657" s="5">
        <v>2002</v>
      </c>
      <c r="H657" s="11">
        <v>37</v>
      </c>
      <c r="I657" s="11">
        <v>189</v>
      </c>
      <c r="J657" s="11">
        <v>287</v>
      </c>
      <c r="K657" s="11">
        <v>219</v>
      </c>
      <c r="O657" s="25" t="s">
        <v>23</v>
      </c>
      <c r="P657" s="5" t="s">
        <v>29</v>
      </c>
      <c r="Q657" s="5" t="s">
        <v>1345</v>
      </c>
      <c r="R657" s="6" t="s">
        <v>44</v>
      </c>
      <c r="S657" s="5" t="s">
        <v>1371</v>
      </c>
      <c r="T657" s="5" t="s">
        <v>1372</v>
      </c>
      <c r="U657" s="5">
        <v>2002</v>
      </c>
      <c r="V657" s="11">
        <v>57</v>
      </c>
      <c r="W657" s="11">
        <v>104</v>
      </c>
      <c r="X657" s="11">
        <v>86</v>
      </c>
      <c r="Y657" s="26">
        <v>52</v>
      </c>
      <c r="Z657" s="10">
        <f t="shared" si="106"/>
        <v>299</v>
      </c>
      <c r="AA657" s="27">
        <f t="shared" si="102"/>
        <v>191.28193050061992</v>
      </c>
      <c r="AB657" s="10">
        <f t="shared" si="103"/>
        <v>-2043318.3450237478</v>
      </c>
      <c r="AC657" s="10">
        <f t="shared" si="104"/>
        <v>-5727661.1578943944</v>
      </c>
      <c r="AD657" s="28">
        <f t="shared" si="105"/>
        <v>-12734063.512513474</v>
      </c>
      <c r="AF657" s="27">
        <f>IF(V657 &lt;&gt; "-", (V657-V$1883)^4, "-")</f>
        <v>1102.1277267803755</v>
      </c>
      <c r="AG657" s="10">
        <f>(W657-W$1883)^4</f>
        <v>259287379.69583389</v>
      </c>
      <c r="AH657" s="10">
        <f>(X657-X$1883)^4</f>
        <v>1024793644.9851792</v>
      </c>
      <c r="AI657" s="28">
        <f>(Y657-Y$1883)^4</f>
        <v>2973646564.8343954</v>
      </c>
      <c r="AK657" s="27">
        <f t="shared" si="107"/>
        <v>190.63545150501673</v>
      </c>
      <c r="AL657" s="10">
        <f t="shared" si="108"/>
        <v>347.82608695652175</v>
      </c>
      <c r="AM657" s="10">
        <f t="shared" si="109"/>
        <v>287.62541806020062</v>
      </c>
      <c r="AN657" s="28">
        <f t="shared" si="110"/>
        <v>173.91304347826087</v>
      </c>
      <c r="AP657" s="56">
        <f t="shared" si="111"/>
        <v>0.82692307692307676</v>
      </c>
    </row>
    <row r="658" spans="1:42" ht="15" customHeight="1">
      <c r="A658" s="5" t="s">
        <v>23</v>
      </c>
      <c r="B658" s="5" t="s">
        <v>29</v>
      </c>
      <c r="C658" s="5" t="s">
        <v>132</v>
      </c>
      <c r="D658" s="6" t="s">
        <v>44</v>
      </c>
      <c r="E658" s="5" t="s">
        <v>1280</v>
      </c>
      <c r="F658" s="5" t="s">
        <v>1281</v>
      </c>
      <c r="G658" s="5">
        <v>2002</v>
      </c>
      <c r="H658" s="11">
        <v>17</v>
      </c>
      <c r="I658" s="11">
        <v>119</v>
      </c>
      <c r="J658" s="11">
        <v>155</v>
      </c>
      <c r="K658" s="11">
        <v>127</v>
      </c>
      <c r="O658" s="25" t="s">
        <v>23</v>
      </c>
      <c r="P658" s="5" t="s">
        <v>29</v>
      </c>
      <c r="Q658" s="5" t="s">
        <v>1345</v>
      </c>
      <c r="R658" s="6" t="s">
        <v>44</v>
      </c>
      <c r="S658" s="5" t="s">
        <v>1373</v>
      </c>
      <c r="T658" s="5" t="s">
        <v>1161</v>
      </c>
      <c r="U658" s="5">
        <v>2002</v>
      </c>
      <c r="V658" s="11">
        <v>45</v>
      </c>
      <c r="W658" s="11">
        <v>95</v>
      </c>
      <c r="X658" s="11">
        <v>120</v>
      </c>
      <c r="Y658" s="26">
        <v>89</v>
      </c>
      <c r="Z658" s="10">
        <f t="shared" si="106"/>
        <v>349</v>
      </c>
      <c r="AA658" s="27">
        <f t="shared" si="102"/>
        <v>-242.76072700368897</v>
      </c>
      <c r="AB658" s="10">
        <f t="shared" si="103"/>
        <v>-2509647.7680384829</v>
      </c>
      <c r="AC658" s="10">
        <f t="shared" si="104"/>
        <v>-3043587.4003555174</v>
      </c>
      <c r="AD658" s="28">
        <f t="shared" si="105"/>
        <v>-7589515.4006282035</v>
      </c>
      <c r="AF658" s="27">
        <f>IF(V658 &lt;&gt; "-", (V658-V$1883)^4, "-")</f>
        <v>1514.3906022368867</v>
      </c>
      <c r="AG658" s="10">
        <f>(W658-W$1883)^4</f>
        <v>341049195.46539158</v>
      </c>
      <c r="AH658" s="10">
        <f>(X658-X$1883)^4</f>
        <v>441076957.39200228</v>
      </c>
      <c r="AI658" s="28">
        <f>(Y658-Y$1883)^4</f>
        <v>1491484446.3405254</v>
      </c>
      <c r="AK658" s="27">
        <f t="shared" si="107"/>
        <v>128.9398280802292</v>
      </c>
      <c r="AL658" s="10">
        <f t="shared" si="108"/>
        <v>272.20630372492838</v>
      </c>
      <c r="AM658" s="10">
        <f t="shared" si="109"/>
        <v>343.83954154727792</v>
      </c>
      <c r="AN658" s="28">
        <f t="shared" si="110"/>
        <v>255.01432664756447</v>
      </c>
      <c r="AP658" s="56">
        <f t="shared" si="111"/>
        <v>1.263157894736842</v>
      </c>
    </row>
    <row r="659" spans="1:42" ht="15" customHeight="1">
      <c r="A659" s="5" t="s">
        <v>23</v>
      </c>
      <c r="B659" s="5" t="s">
        <v>29</v>
      </c>
      <c r="C659" s="5" t="s">
        <v>132</v>
      </c>
      <c r="D659" s="6" t="s">
        <v>44</v>
      </c>
      <c r="E659" s="5" t="s">
        <v>1282</v>
      </c>
      <c r="F659" s="5" t="s">
        <v>1283</v>
      </c>
      <c r="G659" s="5">
        <v>2002</v>
      </c>
      <c r="H659" s="11">
        <v>86</v>
      </c>
      <c r="I659" s="11">
        <v>239</v>
      </c>
      <c r="J659" s="11">
        <v>201</v>
      </c>
      <c r="K659" s="11">
        <v>235</v>
      </c>
      <c r="O659" s="25" t="s">
        <v>23</v>
      </c>
      <c r="P659" s="5" t="s">
        <v>29</v>
      </c>
      <c r="Q659" s="5" t="s">
        <v>1345</v>
      </c>
      <c r="R659" s="6" t="s">
        <v>44</v>
      </c>
      <c r="S659" s="5" t="s">
        <v>1374</v>
      </c>
      <c r="T659" s="5" t="s">
        <v>1375</v>
      </c>
      <c r="U659" s="5">
        <v>2002</v>
      </c>
      <c r="V659" s="11">
        <v>10</v>
      </c>
      <c r="W659" s="11">
        <v>112</v>
      </c>
      <c r="X659" s="11">
        <v>223</v>
      </c>
      <c r="Y659" s="26">
        <v>198</v>
      </c>
      <c r="Z659" s="10">
        <f t="shared" si="106"/>
        <v>543</v>
      </c>
      <c r="AA659" s="27">
        <f t="shared" si="102"/>
        <v>-70129.248387619737</v>
      </c>
      <c r="AB659" s="10">
        <f t="shared" si="103"/>
        <v>-1680712.5618429433</v>
      </c>
      <c r="AC659" s="10">
        <f t="shared" si="104"/>
        <v>-73665.91586946875</v>
      </c>
      <c r="AD659" s="28">
        <f t="shared" si="105"/>
        <v>-670359.79699099297</v>
      </c>
      <c r="AF659" s="27">
        <f>IF(V659 &lt;&gt; "-", (V659-V$1883)^4, "-")</f>
        <v>2892004.1543107955</v>
      </c>
      <c r="AG659" s="10">
        <f>(W659-W$1883)^4</f>
        <v>199828729.91568974</v>
      </c>
      <c r="AH659" s="10">
        <f>(X659-X$1883)^4</f>
        <v>3088081.7604837855</v>
      </c>
      <c r="AI659" s="28">
        <f>(Y659-Y$1883)^4</f>
        <v>58669260.526918776</v>
      </c>
      <c r="AK659" s="27">
        <f t="shared" si="107"/>
        <v>18.41620626151013</v>
      </c>
      <c r="AL659" s="10">
        <f t="shared" si="108"/>
        <v>206.26151012891344</v>
      </c>
      <c r="AM659" s="10">
        <f t="shared" si="109"/>
        <v>410.6813996316759</v>
      </c>
      <c r="AN659" s="28">
        <f t="shared" si="110"/>
        <v>364.64088397790056</v>
      </c>
      <c r="AP659" s="56">
        <f t="shared" si="111"/>
        <v>1.9910714285714286</v>
      </c>
    </row>
    <row r="660" spans="1:42" ht="15" customHeight="1">
      <c r="A660" s="5" t="s">
        <v>23</v>
      </c>
      <c r="B660" s="5" t="s">
        <v>29</v>
      </c>
      <c r="C660" s="5" t="s">
        <v>132</v>
      </c>
      <c r="D660" s="6" t="s">
        <v>44</v>
      </c>
      <c r="E660" s="5" t="s">
        <v>1284</v>
      </c>
      <c r="F660" s="5" t="s">
        <v>1285</v>
      </c>
      <c r="G660" s="5">
        <v>2002</v>
      </c>
      <c r="H660" s="11">
        <v>76</v>
      </c>
      <c r="I660" s="11">
        <v>255</v>
      </c>
      <c r="J660" s="11">
        <v>303</v>
      </c>
      <c r="K660" s="11">
        <v>247</v>
      </c>
      <c r="O660" s="25" t="s">
        <v>23</v>
      </c>
      <c r="P660" s="5" t="s">
        <v>29</v>
      </c>
      <c r="Q660" s="5" t="s">
        <v>1345</v>
      </c>
      <c r="R660" s="6" t="s">
        <v>44</v>
      </c>
      <c r="S660" s="5" t="s">
        <v>1376</v>
      </c>
      <c r="T660" s="5" t="s">
        <v>1377</v>
      </c>
      <c r="U660" s="5">
        <v>2002</v>
      </c>
      <c r="V660" s="11">
        <v>320</v>
      </c>
      <c r="W660" s="11">
        <v>792</v>
      </c>
      <c r="X660" s="11">
        <v>347</v>
      </c>
      <c r="Y660" s="26">
        <v>348</v>
      </c>
      <c r="Z660" s="10">
        <f t="shared" si="106"/>
        <v>1807</v>
      </c>
      <c r="AA660" s="27">
        <f t="shared" si="102"/>
        <v>19413445.037585042</v>
      </c>
      <c r="AB660" s="10">
        <f t="shared" si="103"/>
        <v>176657406.3321026</v>
      </c>
      <c r="AC660" s="10">
        <f t="shared" si="104"/>
        <v>552981.53309165477</v>
      </c>
      <c r="AD660" s="28">
        <f t="shared" si="105"/>
        <v>243917.31220162314</v>
      </c>
      <c r="AF660" s="27">
        <f>IF(V660 &lt;&gt; "-", (V660-V$1883)^4, "-")</f>
        <v>5217592381.7184181</v>
      </c>
      <c r="AG660" s="10">
        <f>(W660-W$1883)^4</f>
        <v>99123310898.532684</v>
      </c>
      <c r="AH660" s="10">
        <f>(X660-X$1883)^4</f>
        <v>45388674.938465469</v>
      </c>
      <c r="AI660" s="28">
        <f>(Y660-Y$1883)^4</f>
        <v>15240182.500181718</v>
      </c>
      <c r="AK660" s="27">
        <f t="shared" si="107"/>
        <v>177.08909795240729</v>
      </c>
      <c r="AL660" s="10">
        <f t="shared" si="108"/>
        <v>438.29551743220804</v>
      </c>
      <c r="AM660" s="10">
        <f t="shared" si="109"/>
        <v>192.03099059214168</v>
      </c>
      <c r="AN660" s="28">
        <f t="shared" si="110"/>
        <v>192.58439402324296</v>
      </c>
      <c r="AP660" s="56">
        <f t="shared" si="111"/>
        <v>0.4381313131313132</v>
      </c>
    </row>
    <row r="661" spans="1:42" ht="15" customHeight="1">
      <c r="A661" s="5" t="s">
        <v>23</v>
      </c>
      <c r="B661" s="5" t="s">
        <v>29</v>
      </c>
      <c r="C661" s="5" t="s">
        <v>132</v>
      </c>
      <c r="D661" s="6" t="s">
        <v>44</v>
      </c>
      <c r="E661" s="5" t="s">
        <v>1287</v>
      </c>
      <c r="F661" s="5" t="s">
        <v>1288</v>
      </c>
      <c r="G661" s="5">
        <v>2002</v>
      </c>
      <c r="H661" s="11">
        <v>94</v>
      </c>
      <c r="I661" s="11">
        <v>225</v>
      </c>
      <c r="J661" s="11">
        <v>224</v>
      </c>
      <c r="K661" s="11">
        <v>220</v>
      </c>
      <c r="O661" s="25" t="s">
        <v>23</v>
      </c>
      <c r="P661" s="5" t="s">
        <v>29</v>
      </c>
      <c r="Q661" s="5" t="s">
        <v>1345</v>
      </c>
      <c r="R661" s="6" t="s">
        <v>44</v>
      </c>
      <c r="S661" s="5" t="s">
        <v>1378</v>
      </c>
      <c r="T661" s="5" t="s">
        <v>1379</v>
      </c>
      <c r="U661" s="5">
        <v>2002</v>
      </c>
      <c r="V661" s="11">
        <v>60</v>
      </c>
      <c r="W661" s="11">
        <v>89</v>
      </c>
      <c r="X661" s="11">
        <v>109</v>
      </c>
      <c r="Y661" s="26">
        <v>116</v>
      </c>
      <c r="Z661" s="10">
        <f t="shared" si="106"/>
        <v>374</v>
      </c>
      <c r="AA661" s="27">
        <f t="shared" si="102"/>
        <v>672.63524172758991</v>
      </c>
      <c r="AB661" s="10">
        <f t="shared" si="103"/>
        <v>-2856955.7658932065</v>
      </c>
      <c r="AC661" s="10">
        <f t="shared" si="104"/>
        <v>-3790584.8566011363</v>
      </c>
      <c r="AD661" s="28">
        <f t="shared" si="105"/>
        <v>-4871420.51393151</v>
      </c>
      <c r="AF661" s="27">
        <f>IF(V661 &lt;&gt; "-", (V661-V$1883)^4, "-")</f>
        <v>5893.4937014092784</v>
      </c>
      <c r="AG661" s="10">
        <f>(W661-W$1883)^4</f>
        <v>405388435.12722009</v>
      </c>
      <c r="AH661" s="10">
        <f>(X661-X$1883)^4</f>
        <v>591028328.76773429</v>
      </c>
      <c r="AI661" s="28">
        <f>(Y661-Y$1883)^4</f>
        <v>825798635.34263659</v>
      </c>
      <c r="AK661" s="27">
        <f t="shared" si="107"/>
        <v>160.42780748663102</v>
      </c>
      <c r="AL661" s="10">
        <f t="shared" si="108"/>
        <v>237.96791443850267</v>
      </c>
      <c r="AM661" s="10">
        <f t="shared" si="109"/>
        <v>291.44385026737967</v>
      </c>
      <c r="AN661" s="28">
        <f t="shared" si="110"/>
        <v>310.16042780748666</v>
      </c>
      <c r="AP661" s="56">
        <f t="shared" si="111"/>
        <v>1.2247191011235954</v>
      </c>
    </row>
    <row r="662" spans="1:42" ht="15" customHeight="1">
      <c r="A662" s="5" t="s">
        <v>23</v>
      </c>
      <c r="B662" s="5" t="s">
        <v>29</v>
      </c>
      <c r="C662" s="5" t="s">
        <v>132</v>
      </c>
      <c r="D662" s="6" t="s">
        <v>44</v>
      </c>
      <c r="E662" s="5" t="s">
        <v>1289</v>
      </c>
      <c r="F662" s="5" t="s">
        <v>1290</v>
      </c>
      <c r="G662" s="5">
        <v>2002</v>
      </c>
      <c r="H662" s="11">
        <v>18</v>
      </c>
      <c r="I662" s="11">
        <v>52</v>
      </c>
      <c r="J662" s="11">
        <v>56</v>
      </c>
      <c r="K662" s="11">
        <v>48</v>
      </c>
      <c r="O662" s="25" t="s">
        <v>23</v>
      </c>
      <c r="P662" s="5" t="s">
        <v>29</v>
      </c>
      <c r="Q662" s="5" t="s">
        <v>1345</v>
      </c>
      <c r="R662" s="6" t="s">
        <v>44</v>
      </c>
      <c r="S662" s="5" t="s">
        <v>1380</v>
      </c>
      <c r="T662" s="5" t="s">
        <v>1381</v>
      </c>
      <c r="U662" s="5">
        <v>2002</v>
      </c>
      <c r="V662" s="11">
        <v>617</v>
      </c>
      <c r="W662" s="11">
        <v>943</v>
      </c>
      <c r="X662" s="11">
        <v>617</v>
      </c>
      <c r="Y662" s="26">
        <v>670</v>
      </c>
      <c r="Z662" s="10">
        <f t="shared" si="106"/>
        <v>2847</v>
      </c>
      <c r="AA662" s="27">
        <f t="shared" si="102"/>
        <v>181092663.42015353</v>
      </c>
      <c r="AB662" s="10">
        <f t="shared" si="103"/>
        <v>361103467.915986</v>
      </c>
      <c r="AC662" s="10">
        <f t="shared" si="104"/>
        <v>43643918.566138715</v>
      </c>
      <c r="AD662" s="28">
        <f t="shared" si="105"/>
        <v>56836122.223200582</v>
      </c>
      <c r="AF662" s="27">
        <f>IF(V662 &lt;&gt; "-", (V662-V$1883)^4, "-")</f>
        <v>102455310749.65642</v>
      </c>
      <c r="AG662" s="10">
        <f>(W662-W$1883)^4</f>
        <v>257143496958.01041</v>
      </c>
      <c r="AH662" s="10">
        <f>(X662-X$1883)^4</f>
        <v>15366146957.958614</v>
      </c>
      <c r="AI662" s="28">
        <f>(Y662-Y$1883)^4</f>
        <v>21852405593.836163</v>
      </c>
      <c r="AK662" s="27">
        <f t="shared" si="107"/>
        <v>216.71935370565507</v>
      </c>
      <c r="AL662" s="10">
        <f t="shared" si="108"/>
        <v>331.22585177379699</v>
      </c>
      <c r="AM662" s="10">
        <f t="shared" si="109"/>
        <v>216.71935370565507</v>
      </c>
      <c r="AN662" s="28">
        <f t="shared" si="110"/>
        <v>235.33544081489288</v>
      </c>
      <c r="AP662" s="56">
        <f t="shared" si="111"/>
        <v>0.6542948038176033</v>
      </c>
    </row>
    <row r="663" spans="1:42" ht="15" customHeight="1">
      <c r="A663" s="5" t="s">
        <v>23</v>
      </c>
      <c r="B663" s="5" t="s">
        <v>29</v>
      </c>
      <c r="C663" s="5" t="s">
        <v>132</v>
      </c>
      <c r="D663" s="6" t="s">
        <v>44</v>
      </c>
      <c r="E663" s="5" t="s">
        <v>1292</v>
      </c>
      <c r="F663" s="5" t="s">
        <v>1293</v>
      </c>
      <c r="G663" s="5">
        <v>2002</v>
      </c>
      <c r="H663" s="11">
        <v>20</v>
      </c>
      <c r="I663" s="11">
        <v>106</v>
      </c>
      <c r="J663" s="11">
        <v>89</v>
      </c>
      <c r="K663" s="11">
        <v>78</v>
      </c>
      <c r="O663" s="25" t="s">
        <v>23</v>
      </c>
      <c r="P663" s="5" t="s">
        <v>89</v>
      </c>
      <c r="Q663" s="5" t="s">
        <v>37</v>
      </c>
      <c r="R663" s="6" t="s">
        <v>44</v>
      </c>
      <c r="S663" s="5" t="s">
        <v>1382</v>
      </c>
      <c r="T663" s="5" t="s">
        <v>1383</v>
      </c>
      <c r="U663" s="5">
        <v>2002</v>
      </c>
      <c r="V663" s="11">
        <v>10</v>
      </c>
      <c r="W663" s="11">
        <v>65</v>
      </c>
      <c r="X663" s="11">
        <v>156</v>
      </c>
      <c r="Y663" s="26">
        <v>244</v>
      </c>
      <c r="Z663" s="10">
        <f t="shared" si="106"/>
        <v>475</v>
      </c>
      <c r="AA663" s="27">
        <f t="shared" si="102"/>
        <v>-70129.248387619737</v>
      </c>
      <c r="AB663" s="10">
        <f t="shared" si="103"/>
        <v>-4565641.4840713013</v>
      </c>
      <c r="AC663" s="10">
        <f t="shared" si="104"/>
        <v>-1292182.82516242</v>
      </c>
      <c r="AD663" s="28">
        <f t="shared" si="105"/>
        <v>-71571.907998682495</v>
      </c>
      <c r="AF663" s="27">
        <f>IF(V663 &lt;&gt; "-", (V663-V$1883)^4, "-")</f>
        <v>2892004.1543107955</v>
      </c>
      <c r="AG663" s="10">
        <f>(W663-W$1883)^4</f>
        <v>757418207.42299867</v>
      </c>
      <c r="AH663" s="10">
        <f>(X663-X$1883)^4</f>
        <v>140744668.51337329</v>
      </c>
      <c r="AI663" s="28">
        <f>(Y663-Y$1883)^4</f>
        <v>2971598.4740988403</v>
      </c>
      <c r="AK663" s="27">
        <f t="shared" si="107"/>
        <v>21.052631578947366</v>
      </c>
      <c r="AL663" s="10">
        <f t="shared" si="108"/>
        <v>136.84210526315789</v>
      </c>
      <c r="AM663" s="10">
        <f t="shared" si="109"/>
        <v>328.42105263157896</v>
      </c>
      <c r="AN663" s="28">
        <f t="shared" si="110"/>
        <v>513.68421052631572</v>
      </c>
      <c r="AP663" s="56">
        <f t="shared" si="111"/>
        <v>2.4000000000000004</v>
      </c>
    </row>
    <row r="664" spans="1:42" ht="15" customHeight="1">
      <c r="A664" s="5" t="s">
        <v>23</v>
      </c>
      <c r="B664" s="5" t="s">
        <v>29</v>
      </c>
      <c r="C664" s="5" t="s">
        <v>132</v>
      </c>
      <c r="D664" s="6" t="s">
        <v>44</v>
      </c>
      <c r="E664" s="5" t="s">
        <v>1294</v>
      </c>
      <c r="F664" s="5" t="s">
        <v>1295</v>
      </c>
      <c r="G664" s="5">
        <v>2002</v>
      </c>
      <c r="H664" s="11">
        <v>28</v>
      </c>
      <c r="I664" s="11">
        <v>110</v>
      </c>
      <c r="J664" s="11">
        <v>183</v>
      </c>
      <c r="K664" s="11">
        <v>163</v>
      </c>
      <c r="O664" s="25" t="s">
        <v>23</v>
      </c>
      <c r="P664" s="5" t="s">
        <v>89</v>
      </c>
      <c r="Q664" s="5" t="s">
        <v>37</v>
      </c>
      <c r="R664" s="6" t="s">
        <v>44</v>
      </c>
      <c r="S664" s="5" t="s">
        <v>1384</v>
      </c>
      <c r="T664" s="5" t="s">
        <v>1385</v>
      </c>
      <c r="U664" s="5">
        <v>2002</v>
      </c>
      <c r="V664" s="11">
        <v>129</v>
      </c>
      <c r="W664" s="11">
        <v>769</v>
      </c>
      <c r="X664" s="11">
        <v>686</v>
      </c>
      <c r="Y664" s="26">
        <v>714</v>
      </c>
      <c r="Z664" s="10">
        <f t="shared" si="106"/>
        <v>2298</v>
      </c>
      <c r="AA664" s="27">
        <f t="shared" si="102"/>
        <v>470217.5896122866</v>
      </c>
      <c r="AB664" s="10">
        <f t="shared" si="103"/>
        <v>155811852.81281316</v>
      </c>
      <c r="AC664" s="10">
        <f t="shared" si="104"/>
        <v>74660959.503182486</v>
      </c>
      <c r="AD664" s="28">
        <f t="shared" si="105"/>
        <v>78667349.630899638</v>
      </c>
      <c r="AF664" s="27">
        <f>IF(V664 &lt;&gt; "-", (V664-V$1883)^4, "-")</f>
        <v>36564964.929861434</v>
      </c>
      <c r="AG664" s="10">
        <f>(W664-W$1883)^4</f>
        <v>83843099060.002243</v>
      </c>
      <c r="AH664" s="10">
        <f>(X664-X$1883)^4</f>
        <v>31438230171.657375</v>
      </c>
      <c r="AI664" s="28">
        <f>(Y664-Y$1883)^4</f>
        <v>33707459772.524292</v>
      </c>
      <c r="AK664" s="27">
        <f t="shared" si="107"/>
        <v>56.13577023498695</v>
      </c>
      <c r="AL664" s="10">
        <f t="shared" si="108"/>
        <v>334.63881636205394</v>
      </c>
      <c r="AM664" s="10">
        <f t="shared" si="109"/>
        <v>298.52045256744998</v>
      </c>
      <c r="AN664" s="28">
        <f t="shared" si="110"/>
        <v>310.70496083550916</v>
      </c>
      <c r="AP664" s="56">
        <f t="shared" si="111"/>
        <v>0.89206762028608588</v>
      </c>
    </row>
    <row r="665" spans="1:42" ht="15" customHeight="1">
      <c r="A665" s="5" t="s">
        <v>23</v>
      </c>
      <c r="B665" s="5" t="s">
        <v>29</v>
      </c>
      <c r="C665" s="5" t="s">
        <v>132</v>
      </c>
      <c r="D665" s="6" t="s">
        <v>44</v>
      </c>
      <c r="E665" s="5" t="s">
        <v>1296</v>
      </c>
      <c r="F665" s="5" t="s">
        <v>1297</v>
      </c>
      <c r="G665" s="5">
        <v>2002</v>
      </c>
      <c r="H665" s="11">
        <v>56</v>
      </c>
      <c r="I665" s="11">
        <v>246</v>
      </c>
      <c r="J665" s="11">
        <v>275</v>
      </c>
      <c r="K665" s="11">
        <v>213</v>
      </c>
      <c r="O665" s="25" t="s">
        <v>23</v>
      </c>
      <c r="P665" s="5" t="s">
        <v>89</v>
      </c>
      <c r="Q665" s="5" t="s">
        <v>37</v>
      </c>
      <c r="R665" s="6" t="s">
        <v>44</v>
      </c>
      <c r="S665" s="5" t="s">
        <v>1386</v>
      </c>
      <c r="T665" s="5" t="s">
        <v>1387</v>
      </c>
      <c r="U665" s="5">
        <v>2002</v>
      </c>
      <c r="V665" s="11">
        <v>6</v>
      </c>
      <c r="W665" s="11">
        <v>47</v>
      </c>
      <c r="X665" s="11">
        <v>123</v>
      </c>
      <c r="Y665" s="26">
        <v>118</v>
      </c>
      <c r="Z665" s="10">
        <f t="shared" si="106"/>
        <v>294</v>
      </c>
      <c r="AA665" s="27">
        <f t="shared" si="102"/>
        <v>-92579.75437308324</v>
      </c>
      <c r="AB665" s="10">
        <f t="shared" si="103"/>
        <v>-6218870.1858020322</v>
      </c>
      <c r="AC665" s="10">
        <f t="shared" si="104"/>
        <v>-2858456.7526122015</v>
      </c>
      <c r="AD665" s="28">
        <f t="shared" si="105"/>
        <v>-4701026.4687138814</v>
      </c>
      <c r="AF665" s="27">
        <f>IF(V665 &lt;&gt; "-", (V665-V$1883)^4, "-")</f>
        <v>4188141.6864615814</v>
      </c>
      <c r="AG665" s="10">
        <f>(W665-W$1883)^4</f>
        <v>1143620649.4139388</v>
      </c>
      <c r="AH665" s="10">
        <f>(X665-X$1883)^4</f>
        <v>405672437.15900993</v>
      </c>
      <c r="AI665" s="28">
        <f>(Y665-Y$1883)^4</f>
        <v>787511543.71704459</v>
      </c>
      <c r="AK665" s="27">
        <f t="shared" si="107"/>
        <v>20.408163265306122</v>
      </c>
      <c r="AL665" s="10">
        <f t="shared" si="108"/>
        <v>159.8639455782313</v>
      </c>
      <c r="AM665" s="10">
        <f t="shared" si="109"/>
        <v>418.36734693877554</v>
      </c>
      <c r="AN665" s="28">
        <f t="shared" si="110"/>
        <v>401.36054421768705</v>
      </c>
      <c r="AP665" s="56">
        <f t="shared" si="111"/>
        <v>2.6170212765957448</v>
      </c>
    </row>
    <row r="666" spans="1:42" ht="15" customHeight="1">
      <c r="A666" s="5" t="s">
        <v>23</v>
      </c>
      <c r="B666" s="5" t="s">
        <v>29</v>
      </c>
      <c r="C666" s="5" t="s">
        <v>132</v>
      </c>
      <c r="D666" s="6" t="s">
        <v>44</v>
      </c>
      <c r="E666" s="5" t="s">
        <v>1298</v>
      </c>
      <c r="F666" s="5" t="s">
        <v>1299</v>
      </c>
      <c r="G666" s="5">
        <v>2002</v>
      </c>
      <c r="H666" s="11">
        <v>16</v>
      </c>
      <c r="I666" s="11">
        <v>67</v>
      </c>
      <c r="J666" s="11">
        <v>117</v>
      </c>
      <c r="K666" s="11">
        <v>122</v>
      </c>
      <c r="O666" s="25" t="s">
        <v>23</v>
      </c>
      <c r="P666" s="5" t="s">
        <v>89</v>
      </c>
      <c r="Q666" s="5" t="s">
        <v>37</v>
      </c>
      <c r="R666" s="6" t="s">
        <v>44</v>
      </c>
      <c r="S666" s="5" t="s">
        <v>1388</v>
      </c>
      <c r="T666" s="5" t="s">
        <v>347</v>
      </c>
      <c r="U666" s="5">
        <v>2002</v>
      </c>
      <c r="V666" s="11">
        <v>28</v>
      </c>
      <c r="W666" s="11">
        <v>241</v>
      </c>
      <c r="X666" s="11">
        <v>212</v>
      </c>
      <c r="Y666" s="26">
        <v>280</v>
      </c>
      <c r="Z666" s="10">
        <f t="shared" si="106"/>
        <v>761</v>
      </c>
      <c r="AA666" s="27">
        <f t="shared" si="102"/>
        <v>-12548.956160746124</v>
      </c>
      <c r="AB666" s="10">
        <f t="shared" si="103"/>
        <v>1031.7572039808001</v>
      </c>
      <c r="AC666" s="10">
        <f t="shared" si="104"/>
        <v>-148204.60608083857</v>
      </c>
      <c r="AD666" s="28">
        <f t="shared" si="105"/>
        <v>-168.11086410859249</v>
      </c>
      <c r="AF666" s="27">
        <f>IF(V666 &lt;&gt; "-", (V666-V$1883)^4, "-")</f>
        <v>291615.18588170729</v>
      </c>
      <c r="AG666" s="10">
        <f>(W666-W$1883)^4</f>
        <v>10425.654931596328</v>
      </c>
      <c r="AH666" s="10">
        <f>(X666-X$1883)^4</f>
        <v>7843000.9660761645</v>
      </c>
      <c r="AI666" s="28">
        <f>(Y666-Y$1883)^4</f>
        <v>927.81425474394587</v>
      </c>
      <c r="AK666" s="27">
        <f t="shared" si="107"/>
        <v>36.793692509855454</v>
      </c>
      <c r="AL666" s="10">
        <f t="shared" si="108"/>
        <v>316.68856767411302</v>
      </c>
      <c r="AM666" s="10">
        <f t="shared" si="109"/>
        <v>278.58081471747698</v>
      </c>
      <c r="AN666" s="28">
        <f t="shared" si="110"/>
        <v>367.93692509855452</v>
      </c>
      <c r="AP666" s="56">
        <f t="shared" si="111"/>
        <v>0.87966804979253099</v>
      </c>
    </row>
    <row r="667" spans="1:42" ht="15" customHeight="1">
      <c r="A667" s="5" t="s">
        <v>23</v>
      </c>
      <c r="B667" s="5" t="s">
        <v>29</v>
      </c>
      <c r="C667" s="5" t="s">
        <v>104</v>
      </c>
      <c r="D667" s="6" t="s">
        <v>44</v>
      </c>
      <c r="E667" s="6" t="s">
        <v>26</v>
      </c>
      <c r="F667" s="5" t="s">
        <v>1389</v>
      </c>
      <c r="G667" s="5">
        <v>2002</v>
      </c>
      <c r="H667" s="11">
        <v>1821</v>
      </c>
      <c r="I667" s="11">
        <v>5472</v>
      </c>
      <c r="J667" s="11">
        <v>5352</v>
      </c>
      <c r="K667" s="11">
        <v>4308</v>
      </c>
      <c r="O667" s="25" t="s">
        <v>23</v>
      </c>
      <c r="P667" s="5" t="s">
        <v>89</v>
      </c>
      <c r="Q667" s="5" t="s">
        <v>37</v>
      </c>
      <c r="R667" s="6" t="s">
        <v>44</v>
      </c>
      <c r="S667" s="5" t="s">
        <v>1390</v>
      </c>
      <c r="T667" s="5" t="s">
        <v>1391</v>
      </c>
      <c r="U667" s="5">
        <v>2002</v>
      </c>
      <c r="V667" s="11">
        <v>9</v>
      </c>
      <c r="W667" s="11">
        <v>87</v>
      </c>
      <c r="X667" s="11">
        <v>147</v>
      </c>
      <c r="Y667" s="26">
        <v>142</v>
      </c>
      <c r="Z667" s="10">
        <f t="shared" si="106"/>
        <v>385</v>
      </c>
      <c r="AA667" s="27">
        <f t="shared" si="102"/>
        <v>-75355.731060442326</v>
      </c>
      <c r="AB667" s="10">
        <f t="shared" si="103"/>
        <v>-2979472.0702172075</v>
      </c>
      <c r="AC667" s="10">
        <f t="shared" si="104"/>
        <v>-1639696.2239711436</v>
      </c>
      <c r="AD667" s="28">
        <f t="shared" si="105"/>
        <v>-2956165.609864064</v>
      </c>
      <c r="AF667" s="27">
        <f>IF(V667 &lt;&gt; "-", (V667-V$1883)^4, "-")</f>
        <v>3182890.6368016875</v>
      </c>
      <c r="AG667" s="10">
        <f>(W667-W$1883)^4</f>
        <v>428731860.14775974</v>
      </c>
      <c r="AH667" s="10">
        <f>(X667-X$1883)^4</f>
        <v>193353124.90779835</v>
      </c>
      <c r="AI667" s="28">
        <f>(Y667-Y$1883)^4</f>
        <v>424266114.96701473</v>
      </c>
      <c r="AK667" s="27">
        <f t="shared" si="107"/>
        <v>23.376623376623378</v>
      </c>
      <c r="AL667" s="10">
        <f t="shared" si="108"/>
        <v>225.97402597402598</v>
      </c>
      <c r="AM667" s="10">
        <f t="shared" si="109"/>
        <v>381.81818181818181</v>
      </c>
      <c r="AN667" s="28">
        <f t="shared" si="110"/>
        <v>368.83116883116884</v>
      </c>
      <c r="AP667" s="56">
        <f t="shared" si="111"/>
        <v>1.6896551724137931</v>
      </c>
    </row>
    <row r="668" spans="1:42" ht="15" customHeight="1">
      <c r="A668" s="5" t="s">
        <v>23</v>
      </c>
      <c r="B668" s="5" t="s">
        <v>29</v>
      </c>
      <c r="C668" s="5" t="s">
        <v>104</v>
      </c>
      <c r="D668" s="6" t="s">
        <v>44</v>
      </c>
      <c r="E668" s="5" t="s">
        <v>1300</v>
      </c>
      <c r="F668" s="5" t="s">
        <v>1301</v>
      </c>
      <c r="G668" s="5">
        <v>2002</v>
      </c>
      <c r="H668" s="11">
        <v>57</v>
      </c>
      <c r="I668" s="11">
        <v>176</v>
      </c>
      <c r="J668" s="11">
        <v>186</v>
      </c>
      <c r="K668" s="11">
        <v>150</v>
      </c>
      <c r="O668" s="25" t="s">
        <v>23</v>
      </c>
      <c r="P668" s="5" t="s">
        <v>89</v>
      </c>
      <c r="Q668" s="5" t="s">
        <v>37</v>
      </c>
      <c r="R668" s="6" t="s">
        <v>44</v>
      </c>
      <c r="S668" s="5" t="s">
        <v>1392</v>
      </c>
      <c r="T668" s="5" t="s">
        <v>1393</v>
      </c>
      <c r="U668" s="5">
        <v>2002</v>
      </c>
      <c r="V668" s="11">
        <v>8</v>
      </c>
      <c r="W668" s="11">
        <v>53</v>
      </c>
      <c r="X668" s="11">
        <v>123</v>
      </c>
      <c r="Y668" s="26">
        <v>233</v>
      </c>
      <c r="Z668" s="10">
        <f t="shared" si="106"/>
        <v>417</v>
      </c>
      <c r="AA668" s="27">
        <f t="shared" si="102"/>
        <v>-80835.642948960449</v>
      </c>
      <c r="AB668" s="10">
        <f t="shared" si="103"/>
        <v>-5629800.5792158684</v>
      </c>
      <c r="AC668" s="10">
        <f t="shared" si="104"/>
        <v>-2858456.7526122015</v>
      </c>
      <c r="AD668" s="28">
        <f t="shared" si="105"/>
        <v>-144860.7998124726</v>
      </c>
      <c r="AF668" s="27">
        <f>IF(V668 &lt;&gt; "-", (V668-V$1883)^4, "-")</f>
        <v>3495187.9084152617</v>
      </c>
      <c r="AG668" s="10">
        <f>(W668-W$1883)^4</f>
        <v>1001514746.9790759</v>
      </c>
      <c r="AH668" s="10">
        <f>(X668-X$1883)^4</f>
        <v>405672437.15900993</v>
      </c>
      <c r="AI668" s="28">
        <f>(Y668-Y$1883)^4</f>
        <v>7607953.3033300862</v>
      </c>
      <c r="AK668" s="27">
        <f t="shared" si="107"/>
        <v>19.184652278177456</v>
      </c>
      <c r="AL668" s="10">
        <f t="shared" si="108"/>
        <v>127.09832134292564</v>
      </c>
      <c r="AM668" s="10">
        <f t="shared" si="109"/>
        <v>294.96402877697841</v>
      </c>
      <c r="AN668" s="28">
        <f t="shared" si="110"/>
        <v>558.75299760191842</v>
      </c>
      <c r="AP668" s="56">
        <f t="shared" si="111"/>
        <v>2.3207547169811322</v>
      </c>
    </row>
    <row r="669" spans="1:42" ht="15" customHeight="1">
      <c r="A669" s="5" t="s">
        <v>23</v>
      </c>
      <c r="B669" s="5" t="s">
        <v>29</v>
      </c>
      <c r="C669" s="5" t="s">
        <v>104</v>
      </c>
      <c r="D669" s="6" t="s">
        <v>44</v>
      </c>
      <c r="E669" s="5" t="s">
        <v>1302</v>
      </c>
      <c r="F669" s="5" t="s">
        <v>1303</v>
      </c>
      <c r="G669" s="5">
        <v>2002</v>
      </c>
      <c r="H669" s="11">
        <v>84</v>
      </c>
      <c r="I669" s="11">
        <v>250</v>
      </c>
      <c r="J669" s="11">
        <v>340</v>
      </c>
      <c r="K669" s="11">
        <v>261</v>
      </c>
      <c r="O669" s="25" t="s">
        <v>23</v>
      </c>
      <c r="P669" s="5" t="s">
        <v>89</v>
      </c>
      <c r="Q669" s="5" t="s">
        <v>37</v>
      </c>
      <c r="R669" s="6" t="s">
        <v>44</v>
      </c>
      <c r="S669" s="5" t="s">
        <v>1394</v>
      </c>
      <c r="T669" s="5" t="s">
        <v>1395</v>
      </c>
      <c r="U669" s="5">
        <v>2002</v>
      </c>
      <c r="V669" s="11">
        <v>11</v>
      </c>
      <c r="W669" s="11">
        <v>103</v>
      </c>
      <c r="X669" s="11">
        <v>117</v>
      </c>
      <c r="Y669" s="26">
        <v>105</v>
      </c>
      <c r="Z669" s="10">
        <f t="shared" si="106"/>
        <v>336</v>
      </c>
      <c r="AA669" s="27">
        <f t="shared" si="102"/>
        <v>-65150.194930492646</v>
      </c>
      <c r="AB669" s="10">
        <f t="shared" si="103"/>
        <v>-2092007.2395058384</v>
      </c>
      <c r="AC669" s="10">
        <f t="shared" si="104"/>
        <v>-3236543.7329128743</v>
      </c>
      <c r="AD669" s="28">
        <f t="shared" si="105"/>
        <v>-5882598.4401571974</v>
      </c>
      <c r="AF669" s="27">
        <f>IF(V669 &lt;&gt; "-", (V669-V$1883)^4, "-")</f>
        <v>2621526.7440798022</v>
      </c>
      <c r="AG669" s="10">
        <f>(W669-W$1883)^4</f>
        <v>267557776.07440537</v>
      </c>
      <c r="AH669" s="10">
        <f>(X669-X$1883)^4</f>
        <v>478749837.50679868</v>
      </c>
      <c r="AI669" s="28">
        <f>(Y669-Y$1883)^4</f>
        <v>1061921151.589974</v>
      </c>
      <c r="AK669" s="27">
        <f t="shared" si="107"/>
        <v>32.738095238095241</v>
      </c>
      <c r="AL669" s="10">
        <f t="shared" si="108"/>
        <v>306.54761904761909</v>
      </c>
      <c r="AM669" s="10">
        <f t="shared" si="109"/>
        <v>348.21428571428572</v>
      </c>
      <c r="AN669" s="28">
        <f t="shared" si="110"/>
        <v>312.5</v>
      </c>
      <c r="AP669" s="56">
        <f t="shared" si="111"/>
        <v>1.1359223300970873</v>
      </c>
    </row>
    <row r="670" spans="1:42" ht="15" customHeight="1">
      <c r="A670" s="5" t="s">
        <v>23</v>
      </c>
      <c r="B670" s="5" t="s">
        <v>29</v>
      </c>
      <c r="C670" s="5" t="s">
        <v>104</v>
      </c>
      <c r="D670" s="6" t="s">
        <v>44</v>
      </c>
      <c r="E670" s="5" t="s">
        <v>1304</v>
      </c>
      <c r="F670" s="5" t="s">
        <v>1305</v>
      </c>
      <c r="G670" s="5">
        <v>2002</v>
      </c>
      <c r="H670" s="11">
        <v>152</v>
      </c>
      <c r="I670" s="11">
        <v>375</v>
      </c>
      <c r="J670" s="11">
        <v>352</v>
      </c>
      <c r="K670" s="11">
        <v>330</v>
      </c>
      <c r="O670" s="25" t="s">
        <v>23</v>
      </c>
      <c r="P670" s="5" t="s">
        <v>89</v>
      </c>
      <c r="Q670" s="5" t="s">
        <v>37</v>
      </c>
      <c r="R670" s="6" t="s">
        <v>44</v>
      </c>
      <c r="S670" s="5" t="s">
        <v>1396</v>
      </c>
      <c r="T670" s="5" t="s">
        <v>1397</v>
      </c>
      <c r="U670" s="5">
        <v>2002</v>
      </c>
      <c r="V670" s="11">
        <v>31</v>
      </c>
      <c r="W670" s="11">
        <v>304</v>
      </c>
      <c r="X670" s="11">
        <v>183</v>
      </c>
      <c r="Y670" s="26">
        <v>285</v>
      </c>
      <c r="Z670" s="10">
        <f t="shared" si="106"/>
        <v>803</v>
      </c>
      <c r="AA670" s="27">
        <f t="shared" si="102"/>
        <v>-8289.261084009273</v>
      </c>
      <c r="AB670" s="10">
        <f t="shared" si="103"/>
        <v>390694.14067232586</v>
      </c>
      <c r="AC670" s="10">
        <f t="shared" si="104"/>
        <v>-549757.60869445372</v>
      </c>
      <c r="AD670" s="28">
        <f t="shared" si="105"/>
        <v>-0.13984833561861751</v>
      </c>
      <c r="AF670" s="27">
        <f>IF(V670 &lt;&gt; "-", (V670-V$1883)^4, "-")</f>
        <v>167759.74535443462</v>
      </c>
      <c r="AG670" s="10">
        <f>(W670-W$1883)^4</f>
        <v>28561599.875270173</v>
      </c>
      <c r="AH670" s="10">
        <f>(X670-X$1883)^4</f>
        <v>45036192.314537883</v>
      </c>
      <c r="AI670" s="28">
        <f>(Y670-Y$1883)^4</f>
        <v>7.2589934201485545E-2</v>
      </c>
      <c r="AK670" s="27">
        <f t="shared" si="107"/>
        <v>38.605230386052305</v>
      </c>
      <c r="AL670" s="10">
        <f t="shared" si="108"/>
        <v>378.58032378580327</v>
      </c>
      <c r="AM670" s="10">
        <f t="shared" si="109"/>
        <v>227.89539227895392</v>
      </c>
      <c r="AN670" s="28">
        <f t="shared" si="110"/>
        <v>354.91905354919049</v>
      </c>
      <c r="AP670" s="56">
        <f t="shared" si="111"/>
        <v>0.60197368421052622</v>
      </c>
    </row>
    <row r="671" spans="1:42" ht="15" customHeight="1">
      <c r="A671" s="5" t="s">
        <v>23</v>
      </c>
      <c r="B671" s="5" t="s">
        <v>29</v>
      </c>
      <c r="C671" s="5" t="s">
        <v>104</v>
      </c>
      <c r="D671" s="6" t="s">
        <v>44</v>
      </c>
      <c r="E671" s="5" t="s">
        <v>1306</v>
      </c>
      <c r="F671" s="5" t="s">
        <v>1307</v>
      </c>
      <c r="G671" s="5">
        <v>2002</v>
      </c>
      <c r="H671" s="11">
        <v>58</v>
      </c>
      <c r="I671" s="11">
        <v>187</v>
      </c>
      <c r="J671" s="11">
        <v>205</v>
      </c>
      <c r="K671" s="11">
        <v>208</v>
      </c>
      <c r="O671" s="25" t="s">
        <v>23</v>
      </c>
      <c r="P671" s="5" t="s">
        <v>89</v>
      </c>
      <c r="Q671" s="5" t="s">
        <v>37</v>
      </c>
      <c r="R671" s="6" t="s">
        <v>44</v>
      </c>
      <c r="S671" s="5" t="s">
        <v>1398</v>
      </c>
      <c r="T671" s="5" t="s">
        <v>1399</v>
      </c>
      <c r="U671" s="5">
        <v>2002</v>
      </c>
      <c r="V671" s="11">
        <v>15</v>
      </c>
      <c r="W671" s="11">
        <v>90</v>
      </c>
      <c r="X671" s="11">
        <v>136</v>
      </c>
      <c r="Y671" s="26">
        <v>149</v>
      </c>
      <c r="Z671" s="10">
        <f t="shared" si="106"/>
        <v>390</v>
      </c>
      <c r="AA671" s="27">
        <f t="shared" si="102"/>
        <v>-47588.273258939465</v>
      </c>
      <c r="AB671" s="10">
        <f t="shared" si="103"/>
        <v>-2796977.6709260354</v>
      </c>
      <c r="AC671" s="10">
        <f t="shared" si="104"/>
        <v>-2142702.0813534153</v>
      </c>
      <c r="AD671" s="28">
        <f t="shared" si="105"/>
        <v>-2544367.7686230838</v>
      </c>
      <c r="AF671" s="27">
        <f>IF(V671 &lt;&gt; "-", (V671-V$1883)^4, "-")</f>
        <v>1724513.4884991832</v>
      </c>
      <c r="AG671" s="10">
        <f>(W671-W$1883)^4</f>
        <v>394080851.04406923</v>
      </c>
      <c r="AH671" s="10">
        <f>(X671-X$1883)^4</f>
        <v>276237343.34762424</v>
      </c>
      <c r="AI671" s="28">
        <f>(Y671-Y$1883)^4</f>
        <v>347354700.74461603</v>
      </c>
      <c r="AK671" s="27">
        <f t="shared" si="107"/>
        <v>38.461538461538467</v>
      </c>
      <c r="AL671" s="10">
        <f t="shared" si="108"/>
        <v>230.76923076923077</v>
      </c>
      <c r="AM671" s="10">
        <f t="shared" si="109"/>
        <v>348.71794871794867</v>
      </c>
      <c r="AN671" s="28">
        <f t="shared" si="110"/>
        <v>382.05128205128204</v>
      </c>
      <c r="AP671" s="56">
        <f t="shared" si="111"/>
        <v>1.5111111111111108</v>
      </c>
    </row>
    <row r="672" spans="1:42" ht="15" customHeight="1">
      <c r="A672" s="5" t="s">
        <v>23</v>
      </c>
      <c r="B672" s="5" t="s">
        <v>29</v>
      </c>
      <c r="C672" s="5" t="s">
        <v>104</v>
      </c>
      <c r="D672" s="6" t="s">
        <v>44</v>
      </c>
      <c r="E672" s="5" t="s">
        <v>1308</v>
      </c>
      <c r="F672" s="5" t="s">
        <v>1309</v>
      </c>
      <c r="G672" s="5">
        <v>2002</v>
      </c>
      <c r="H672" s="11">
        <v>32</v>
      </c>
      <c r="I672" s="11">
        <v>153</v>
      </c>
      <c r="J672" s="11">
        <v>164</v>
      </c>
      <c r="K672" s="11">
        <v>142</v>
      </c>
      <c r="O672" s="25" t="s">
        <v>23</v>
      </c>
      <c r="P672" s="5" t="s">
        <v>89</v>
      </c>
      <c r="Q672" s="5" t="s">
        <v>37</v>
      </c>
      <c r="R672" s="6" t="s">
        <v>44</v>
      </c>
      <c r="S672" s="5" t="s">
        <v>1400</v>
      </c>
      <c r="T672" s="5" t="s">
        <v>1401</v>
      </c>
      <c r="U672" s="5">
        <v>2002</v>
      </c>
      <c r="V672" s="11">
        <v>7</v>
      </c>
      <c r="W672" s="11">
        <v>63</v>
      </c>
      <c r="X672" s="11">
        <v>129</v>
      </c>
      <c r="Y672" s="26">
        <v>233</v>
      </c>
      <c r="Z672" s="10">
        <f t="shared" si="106"/>
        <v>432</v>
      </c>
      <c r="AA672" s="27">
        <f t="shared" si="102"/>
        <v>-86574.984053174077</v>
      </c>
      <c r="AB672" s="10">
        <f t="shared" si="103"/>
        <v>-4732767.6186298626</v>
      </c>
      <c r="AC672" s="10">
        <f t="shared" si="104"/>
        <v>-2511024.5115676918</v>
      </c>
      <c r="AD672" s="28">
        <f t="shared" si="105"/>
        <v>-144860.7998124726</v>
      </c>
      <c r="AF672" s="27">
        <f>IF(V672 &lt;&gt; "-", (V672-V$1883)^4, "-")</f>
        <v>3829921.6860142983</v>
      </c>
      <c r="AG672" s="10">
        <f>(W672-W$1883)^4</f>
        <v>794609173.5099014</v>
      </c>
      <c r="AH672" s="10">
        <f>(X672-X$1883)^4</f>
        <v>341298675.4673636</v>
      </c>
      <c r="AI672" s="28">
        <f>(Y672-Y$1883)^4</f>
        <v>7607953.3033300862</v>
      </c>
      <c r="AK672" s="27">
        <f t="shared" si="107"/>
        <v>16.203703703703702</v>
      </c>
      <c r="AL672" s="10">
        <f t="shared" si="108"/>
        <v>145.83333333333334</v>
      </c>
      <c r="AM672" s="10">
        <f t="shared" si="109"/>
        <v>298.61111111111109</v>
      </c>
      <c r="AN672" s="28">
        <f t="shared" si="110"/>
        <v>539.35185185185185</v>
      </c>
      <c r="AP672" s="56">
        <f t="shared" si="111"/>
        <v>2.0476190476190474</v>
      </c>
    </row>
    <row r="673" spans="1:42" ht="15" customHeight="1">
      <c r="A673" s="5" t="s">
        <v>23</v>
      </c>
      <c r="B673" s="5" t="s">
        <v>29</v>
      </c>
      <c r="C673" s="5" t="s">
        <v>104</v>
      </c>
      <c r="D673" s="6" t="s">
        <v>44</v>
      </c>
      <c r="E673" s="5" t="s">
        <v>1310</v>
      </c>
      <c r="F673" s="5" t="s">
        <v>1311</v>
      </c>
      <c r="G673" s="5">
        <v>2002</v>
      </c>
      <c r="H673" s="11">
        <v>30</v>
      </c>
      <c r="I673" s="11">
        <v>125</v>
      </c>
      <c r="J673" s="11">
        <v>265</v>
      </c>
      <c r="K673" s="11">
        <v>201</v>
      </c>
      <c r="O673" s="25" t="s">
        <v>23</v>
      </c>
      <c r="P673" s="5" t="s">
        <v>89</v>
      </c>
      <c r="Q673" s="5" t="s">
        <v>37</v>
      </c>
      <c r="R673" s="6" t="s">
        <v>44</v>
      </c>
      <c r="S673" s="5" t="s">
        <v>1402</v>
      </c>
      <c r="T673" s="5" t="s">
        <v>1403</v>
      </c>
      <c r="U673" s="5">
        <v>2002</v>
      </c>
      <c r="V673" s="11">
        <v>8</v>
      </c>
      <c r="W673" s="11">
        <v>63</v>
      </c>
      <c r="X673" s="11">
        <v>74</v>
      </c>
      <c r="Y673" s="26">
        <v>104</v>
      </c>
      <c r="Z673" s="10">
        <f t="shared" si="106"/>
        <v>249</v>
      </c>
      <c r="AA673" s="27">
        <f t="shared" si="102"/>
        <v>-80835.642948960449</v>
      </c>
      <c r="AB673" s="10">
        <f t="shared" si="103"/>
        <v>-4732767.6186298626</v>
      </c>
      <c r="AC673" s="10">
        <f t="shared" si="104"/>
        <v>-6959128.9752445836</v>
      </c>
      <c r="AD673" s="28">
        <f t="shared" si="105"/>
        <v>-5980902.3924039016</v>
      </c>
      <c r="AF673" s="27">
        <f>IF(V673 &lt;&gt; "-", (V673-V$1883)^4, "-")</f>
        <v>3495187.9084152617</v>
      </c>
      <c r="AG673" s="10">
        <f>(W673-W$1883)^4</f>
        <v>794609173.5099014</v>
      </c>
      <c r="AH673" s="10">
        <f>(X673-X$1883)^4</f>
        <v>1328637524.3524163</v>
      </c>
      <c r="AI673" s="28">
        <f>(Y673-Y$1883)^4</f>
        <v>1085647791.2169726</v>
      </c>
      <c r="AK673" s="27">
        <f t="shared" si="107"/>
        <v>32.128514056224894</v>
      </c>
      <c r="AL673" s="10">
        <f t="shared" si="108"/>
        <v>253.01204819277106</v>
      </c>
      <c r="AM673" s="10">
        <f t="shared" si="109"/>
        <v>297.18875502008029</v>
      </c>
      <c r="AN673" s="28">
        <f t="shared" si="110"/>
        <v>417.67068273092366</v>
      </c>
      <c r="AP673" s="56">
        <f t="shared" si="111"/>
        <v>1.1746031746031746</v>
      </c>
    </row>
    <row r="674" spans="1:42" ht="15" customHeight="1">
      <c r="A674" s="5" t="s">
        <v>23</v>
      </c>
      <c r="B674" s="5" t="s">
        <v>29</v>
      </c>
      <c r="C674" s="5" t="s">
        <v>104</v>
      </c>
      <c r="D674" s="6" t="s">
        <v>44</v>
      </c>
      <c r="E674" s="5" t="s">
        <v>1312</v>
      </c>
      <c r="F674" s="5" t="s">
        <v>1313</v>
      </c>
      <c r="G674" s="5">
        <v>2002</v>
      </c>
      <c r="H674" s="11">
        <v>10</v>
      </c>
      <c r="I674" s="11">
        <v>55</v>
      </c>
      <c r="J674" s="11">
        <v>113</v>
      </c>
      <c r="K674" s="11">
        <v>90</v>
      </c>
      <c r="O674" s="25" t="s">
        <v>23</v>
      </c>
      <c r="P674" s="5" t="s">
        <v>89</v>
      </c>
      <c r="Q674" s="5" t="s">
        <v>46</v>
      </c>
      <c r="R674" s="6" t="s">
        <v>44</v>
      </c>
      <c r="S674" s="5" t="s">
        <v>1404</v>
      </c>
      <c r="T674" s="5" t="s">
        <v>1405</v>
      </c>
      <c r="U674" s="5">
        <v>2002</v>
      </c>
      <c r="V674" s="11">
        <v>12</v>
      </c>
      <c r="W674" s="11">
        <v>78</v>
      </c>
      <c r="X674" s="11">
        <v>72</v>
      </c>
      <c r="Y674" s="26">
        <v>101</v>
      </c>
      <c r="Z674" s="10">
        <f t="shared" si="106"/>
        <v>263</v>
      </c>
      <c r="AA674" s="27">
        <f t="shared" si="102"/>
        <v>-60412.570689061082</v>
      </c>
      <c r="AB674" s="10">
        <f t="shared" si="103"/>
        <v>-3574225.3271046029</v>
      </c>
      <c r="AC674" s="10">
        <f t="shared" si="104"/>
        <v>-7180130.8989581224</v>
      </c>
      <c r="AD674" s="28">
        <f t="shared" si="105"/>
        <v>-6282372.9353702012</v>
      </c>
      <c r="AF674" s="27">
        <f>IF(V674 &lt;&gt; "-", (V674-V$1883)^4, "-")</f>
        <v>2370480.6892459271</v>
      </c>
      <c r="AG674" s="10">
        <f>(W674-W$1883)^4</f>
        <v>546482053.03399003</v>
      </c>
      <c r="AH674" s="10">
        <f>(X674-X$1883)^4</f>
        <v>1385191493.1278005</v>
      </c>
      <c r="AI674" s="28">
        <f>(Y674-Y$1883)^4</f>
        <v>1159217560.1542783</v>
      </c>
      <c r="AK674" s="27">
        <f t="shared" si="107"/>
        <v>45.627376425855516</v>
      </c>
      <c r="AL674" s="10">
        <f t="shared" si="108"/>
        <v>296.57794676806083</v>
      </c>
      <c r="AM674" s="10">
        <f t="shared" si="109"/>
        <v>273.7642585551331</v>
      </c>
      <c r="AN674" s="28">
        <f t="shared" si="110"/>
        <v>384.03041825095056</v>
      </c>
      <c r="AP674" s="56">
        <f t="shared" si="111"/>
        <v>0.92307692307692313</v>
      </c>
    </row>
    <row r="675" spans="1:42" ht="15" customHeight="1">
      <c r="A675" s="5" t="s">
        <v>23</v>
      </c>
      <c r="B675" s="5" t="s">
        <v>29</v>
      </c>
      <c r="C675" s="5" t="s">
        <v>104</v>
      </c>
      <c r="D675" s="6" t="s">
        <v>44</v>
      </c>
      <c r="E675" s="5" t="s">
        <v>1314</v>
      </c>
      <c r="F675" s="5" t="s">
        <v>523</v>
      </c>
      <c r="G675" s="5">
        <v>2002</v>
      </c>
      <c r="H675" s="11">
        <v>60</v>
      </c>
      <c r="I675" s="11">
        <v>216</v>
      </c>
      <c r="J675" s="11">
        <v>190</v>
      </c>
      <c r="K675" s="11">
        <v>189</v>
      </c>
      <c r="O675" s="25" t="s">
        <v>23</v>
      </c>
      <c r="P675" s="5" t="s">
        <v>89</v>
      </c>
      <c r="Q675" s="5" t="s">
        <v>46</v>
      </c>
      <c r="R675" s="6" t="s">
        <v>44</v>
      </c>
      <c r="S675" s="5" t="s">
        <v>1406</v>
      </c>
      <c r="T675" s="5" t="s">
        <v>1407</v>
      </c>
      <c r="U675" s="5">
        <v>2002</v>
      </c>
      <c r="V675" s="11">
        <v>32</v>
      </c>
      <c r="W675" s="11">
        <v>169</v>
      </c>
      <c r="X675" s="11">
        <v>199</v>
      </c>
      <c r="Y675" s="26">
        <v>208</v>
      </c>
      <c r="Z675" s="10">
        <f t="shared" si="106"/>
        <v>608</v>
      </c>
      <c r="AA675" s="27">
        <f t="shared" si="102"/>
        <v>-7120.2211564880208</v>
      </c>
      <c r="AB675" s="10">
        <f t="shared" si="103"/>
        <v>-237121.99229476557</v>
      </c>
      <c r="AC675" s="10">
        <f t="shared" si="104"/>
        <v>-286452.98886492243</v>
      </c>
      <c r="AD675" s="28">
        <f t="shared" si="105"/>
        <v>-465827.9299896615</v>
      </c>
      <c r="AF675" s="27">
        <f>IF(V675 &lt;&gt; "-", (V675-V$1883)^4, "-")</f>
        <v>136980.2572786719</v>
      </c>
      <c r="AG675" s="10">
        <f>(W675-W$1883)^4</f>
        <v>14676723.540024851</v>
      </c>
      <c r="AH675" s="10">
        <f>(X675-X$1883)^4</f>
        <v>18883006.562945668</v>
      </c>
      <c r="AI675" s="28">
        <f>(Y675-Y$1883)^4</f>
        <v>36110544.110982738</v>
      </c>
      <c r="AK675" s="27">
        <f t="shared" si="107"/>
        <v>52.631578947368418</v>
      </c>
      <c r="AL675" s="10">
        <f t="shared" si="108"/>
        <v>277.96052631578948</v>
      </c>
      <c r="AM675" s="10">
        <f t="shared" si="109"/>
        <v>327.30263157894734</v>
      </c>
      <c r="AN675" s="28">
        <f t="shared" si="110"/>
        <v>342.10526315789474</v>
      </c>
      <c r="AP675" s="56">
        <f t="shared" si="111"/>
        <v>1.1775147928994081</v>
      </c>
    </row>
    <row r="676" spans="1:42" ht="15" customHeight="1">
      <c r="A676" s="5" t="s">
        <v>23</v>
      </c>
      <c r="B676" s="5" t="s">
        <v>29</v>
      </c>
      <c r="C676" s="5" t="s">
        <v>104</v>
      </c>
      <c r="D676" s="6" t="s">
        <v>44</v>
      </c>
      <c r="E676" s="5" t="s">
        <v>1315</v>
      </c>
      <c r="F676" s="5" t="s">
        <v>1316</v>
      </c>
      <c r="G676" s="5">
        <v>2002</v>
      </c>
      <c r="H676" s="11">
        <v>11</v>
      </c>
      <c r="I676" s="11">
        <v>34</v>
      </c>
      <c r="J676" s="11">
        <v>109</v>
      </c>
      <c r="K676" s="11">
        <v>85</v>
      </c>
      <c r="O676" s="25" t="s">
        <v>23</v>
      </c>
      <c r="P676" s="5" t="s">
        <v>89</v>
      </c>
      <c r="Q676" s="5" t="s">
        <v>46</v>
      </c>
      <c r="R676" s="6" t="s">
        <v>44</v>
      </c>
      <c r="S676" s="5" t="s">
        <v>1408</v>
      </c>
      <c r="T676" s="5" t="s">
        <v>1409</v>
      </c>
      <c r="U676" s="5">
        <v>2002</v>
      </c>
      <c r="V676" s="11">
        <v>58</v>
      </c>
      <c r="W676" s="11">
        <v>289</v>
      </c>
      <c r="X676" s="11">
        <v>214</v>
      </c>
      <c r="Y676" s="26">
        <v>238</v>
      </c>
      <c r="Z676" s="10">
        <f t="shared" si="106"/>
        <v>799</v>
      </c>
      <c r="AA676" s="27">
        <f t="shared" si="102"/>
        <v>309.16224993845913</v>
      </c>
      <c r="AB676" s="10">
        <f t="shared" si="103"/>
        <v>196171.10946287296</v>
      </c>
      <c r="AC676" s="10">
        <f t="shared" si="104"/>
        <v>-132028.4321374578</v>
      </c>
      <c r="AD676" s="28">
        <f t="shared" si="105"/>
        <v>-107300.95160437307</v>
      </c>
      <c r="AF676" s="27">
        <f>IF(V676 &lt;&gt; "-", (V676-V$1883)^4, "-")</f>
        <v>2090.4924928903724</v>
      </c>
      <c r="AG676" s="10">
        <f>(W676-W$1883)^4</f>
        <v>11398474.475091707</v>
      </c>
      <c r="AH676" s="10">
        <f>(X676-X$1883)^4</f>
        <v>6722899.5346293608</v>
      </c>
      <c r="AI676" s="28">
        <f>(Y676-Y$1883)^4</f>
        <v>5098840.5546212615</v>
      </c>
      <c r="AK676" s="27">
        <f t="shared" si="107"/>
        <v>72.590738423028782</v>
      </c>
      <c r="AL676" s="10">
        <f t="shared" si="108"/>
        <v>361.7021276595745</v>
      </c>
      <c r="AM676" s="10">
        <f t="shared" si="109"/>
        <v>267.83479349186484</v>
      </c>
      <c r="AN676" s="28">
        <f t="shared" si="110"/>
        <v>297.87234042553189</v>
      </c>
      <c r="AP676" s="56">
        <f t="shared" si="111"/>
        <v>0.74048442906574397</v>
      </c>
    </row>
    <row r="677" spans="1:42" ht="15" customHeight="1">
      <c r="A677" s="5" t="s">
        <v>23</v>
      </c>
      <c r="B677" s="5" t="s">
        <v>29</v>
      </c>
      <c r="C677" s="5" t="s">
        <v>104</v>
      </c>
      <c r="D677" s="6" t="s">
        <v>44</v>
      </c>
      <c r="E677" s="5" t="s">
        <v>1317</v>
      </c>
      <c r="F677" s="5" t="s">
        <v>1318</v>
      </c>
      <c r="G677" s="5">
        <v>2002</v>
      </c>
      <c r="H677" s="11">
        <v>29</v>
      </c>
      <c r="I677" s="11">
        <v>128</v>
      </c>
      <c r="J677" s="11">
        <v>243</v>
      </c>
      <c r="K677" s="11">
        <v>193</v>
      </c>
      <c r="O677" s="25" t="s">
        <v>23</v>
      </c>
      <c r="P677" s="5" t="s">
        <v>89</v>
      </c>
      <c r="Q677" s="5" t="s">
        <v>46</v>
      </c>
      <c r="R677" s="6" t="s">
        <v>44</v>
      </c>
      <c r="S677" s="5" t="s">
        <v>1410</v>
      </c>
      <c r="T677" s="5" t="s">
        <v>1411</v>
      </c>
      <c r="U677" s="5">
        <v>2002</v>
      </c>
      <c r="V677" s="11">
        <v>5</v>
      </c>
      <c r="W677" s="11">
        <v>60</v>
      </c>
      <c r="X677" s="11">
        <v>100</v>
      </c>
      <c r="Y677" s="26">
        <v>162</v>
      </c>
      <c r="Z677" s="10">
        <f t="shared" si="106"/>
        <v>327</v>
      </c>
      <c r="AA677" s="27">
        <f t="shared" si="102"/>
        <v>-98855.953908687909</v>
      </c>
      <c r="AB677" s="10">
        <f t="shared" si="103"/>
        <v>-4991027.1064418536</v>
      </c>
      <c r="AC677" s="10">
        <f t="shared" si="104"/>
        <v>-4485601.441669778</v>
      </c>
      <c r="AD677" s="28">
        <f t="shared" si="105"/>
        <v>-1884525.217409601</v>
      </c>
      <c r="AF677" s="27">
        <f>IF(V677 &lt;&gt; "-", (V677-V$1883)^4, "-")</f>
        <v>4570921.6266198922</v>
      </c>
      <c r="AG677" s="10">
        <f>(W677-W$1883)^4</f>
        <v>852942794.51716256</v>
      </c>
      <c r="AH677" s="10">
        <f>(X677-X$1883)^4</f>
        <v>739765789.64663172</v>
      </c>
      <c r="AI677" s="28">
        <f>(Y677-Y$1883)^4</f>
        <v>232774786.86548468</v>
      </c>
      <c r="AK677" s="27">
        <f t="shared" si="107"/>
        <v>15.290519877675841</v>
      </c>
      <c r="AL677" s="10">
        <f t="shared" si="108"/>
        <v>183.48623853211009</v>
      </c>
      <c r="AM677" s="10">
        <f t="shared" si="109"/>
        <v>305.81039755351679</v>
      </c>
      <c r="AN677" s="28">
        <f t="shared" si="110"/>
        <v>495.41284403669727</v>
      </c>
      <c r="AP677" s="56">
        <f t="shared" si="111"/>
        <v>1.6666666666666665</v>
      </c>
    </row>
    <row r="678" spans="1:42" ht="15" customHeight="1">
      <c r="A678" s="5" t="s">
        <v>23</v>
      </c>
      <c r="B678" s="5" t="s">
        <v>29</v>
      </c>
      <c r="C678" s="5" t="s">
        <v>104</v>
      </c>
      <c r="D678" s="6" t="s">
        <v>44</v>
      </c>
      <c r="E678" s="5" t="s">
        <v>1319</v>
      </c>
      <c r="F678" s="5" t="s">
        <v>1320</v>
      </c>
      <c r="G678" s="5">
        <v>2002</v>
      </c>
      <c r="H678" s="11">
        <v>14</v>
      </c>
      <c r="I678" s="11">
        <v>71</v>
      </c>
      <c r="J678" s="11">
        <v>111</v>
      </c>
      <c r="K678" s="11">
        <v>76</v>
      </c>
      <c r="O678" s="25" t="s">
        <v>23</v>
      </c>
      <c r="P678" s="5" t="s">
        <v>89</v>
      </c>
      <c r="Q678" s="5" t="s">
        <v>46</v>
      </c>
      <c r="R678" s="6" t="s">
        <v>44</v>
      </c>
      <c r="S678" s="5" t="s">
        <v>1412</v>
      </c>
      <c r="T678" s="5" t="s">
        <v>1413</v>
      </c>
      <c r="U678" s="5">
        <v>2002</v>
      </c>
      <c r="V678" s="11">
        <v>15</v>
      </c>
      <c r="W678" s="11">
        <v>135</v>
      </c>
      <c r="X678" s="11">
        <v>194</v>
      </c>
      <c r="Y678" s="26">
        <v>182</v>
      </c>
      <c r="Z678" s="10">
        <f t="shared" si="106"/>
        <v>526</v>
      </c>
      <c r="AA678" s="27">
        <f t="shared" si="102"/>
        <v>-47588.273258939465</v>
      </c>
      <c r="AB678" s="10">
        <f t="shared" si="103"/>
        <v>-881842.86183606146</v>
      </c>
      <c r="AC678" s="10">
        <f t="shared" si="104"/>
        <v>-356703.86785208178</v>
      </c>
      <c r="AD678" s="28">
        <f t="shared" si="105"/>
        <v>-1109330.5733676082</v>
      </c>
      <c r="AF678" s="27">
        <f>IF(V678 &lt;&gt; "-", (V678-V$1883)^4, "-")</f>
        <v>1724513.4884991832</v>
      </c>
      <c r="AG678" s="10">
        <f>(W678-W$1883)^4</f>
        <v>84564536.290788114</v>
      </c>
      <c r="AH678" s="10">
        <f>(X678-X$1883)^4</f>
        <v>25297470.107828479</v>
      </c>
      <c r="AI678" s="28">
        <f>(Y678-Y$1883)^4</f>
        <v>114836860.22381277</v>
      </c>
      <c r="AK678" s="27">
        <f t="shared" si="107"/>
        <v>28.517110266159698</v>
      </c>
      <c r="AL678" s="10">
        <f t="shared" si="108"/>
        <v>256.65399239543723</v>
      </c>
      <c r="AM678" s="10">
        <f t="shared" si="109"/>
        <v>368.82129277566537</v>
      </c>
      <c r="AN678" s="28">
        <f t="shared" si="110"/>
        <v>346.00760456273764</v>
      </c>
      <c r="AP678" s="56">
        <f t="shared" si="111"/>
        <v>1.4370370370370371</v>
      </c>
    </row>
    <row r="679" spans="1:42" ht="15" customHeight="1">
      <c r="A679" s="5" t="s">
        <v>23</v>
      </c>
      <c r="B679" s="5" t="s">
        <v>29</v>
      </c>
      <c r="C679" s="5" t="s">
        <v>104</v>
      </c>
      <c r="D679" s="6" t="s">
        <v>44</v>
      </c>
      <c r="E679" s="5" t="s">
        <v>1321</v>
      </c>
      <c r="F679" s="5" t="s">
        <v>1322</v>
      </c>
      <c r="G679" s="5">
        <v>2002</v>
      </c>
      <c r="H679" s="11">
        <v>14</v>
      </c>
      <c r="I679" s="11">
        <v>73</v>
      </c>
      <c r="J679" s="11">
        <v>124</v>
      </c>
      <c r="K679" s="11">
        <v>63</v>
      </c>
      <c r="O679" s="25" t="s">
        <v>23</v>
      </c>
      <c r="P679" s="5" t="s">
        <v>89</v>
      </c>
      <c r="Q679" s="5" t="s">
        <v>46</v>
      </c>
      <c r="R679" s="6" t="s">
        <v>44</v>
      </c>
      <c r="S679" s="5" t="s">
        <v>1414</v>
      </c>
      <c r="T679" s="5" t="s">
        <v>1415</v>
      </c>
      <c r="U679" s="5">
        <v>2002</v>
      </c>
      <c r="V679" s="11">
        <v>8</v>
      </c>
      <c r="W679" s="11">
        <v>131</v>
      </c>
      <c r="X679" s="11">
        <v>65</v>
      </c>
      <c r="Y679" s="26">
        <v>130</v>
      </c>
      <c r="Z679" s="10">
        <f t="shared" si="106"/>
        <v>334</v>
      </c>
      <c r="AA679" s="27">
        <f t="shared" si="102"/>
        <v>-80835.642948960449</v>
      </c>
      <c r="AB679" s="10">
        <f t="shared" si="103"/>
        <v>-996860.6071044635</v>
      </c>
      <c r="AC679" s="10">
        <f t="shared" si="104"/>
        <v>-7990414.5288046524</v>
      </c>
      <c r="AD679" s="28">
        <f t="shared" si="105"/>
        <v>-3761411.804574728</v>
      </c>
      <c r="AF679" s="27">
        <f>IF(V679 &lt;&gt; "-", (V679-V$1883)^4, "-")</f>
        <v>3495187.9084152617</v>
      </c>
      <c r="AG679" s="10">
        <f>(W679-W$1883)^4</f>
        <v>99581633.451096937</v>
      </c>
      <c r="AH679" s="10">
        <f>(X679-X$1883)^4</f>
        <v>1597444384.9353232</v>
      </c>
      <c r="AI679" s="28">
        <f>(Y679-Y$1883)^4</f>
        <v>584971235.03583193</v>
      </c>
      <c r="AK679" s="27">
        <f t="shared" si="107"/>
        <v>23.952095808383234</v>
      </c>
      <c r="AL679" s="10">
        <f t="shared" si="108"/>
        <v>392.2155688622754</v>
      </c>
      <c r="AM679" s="10">
        <f t="shared" si="109"/>
        <v>194.61077844311379</v>
      </c>
      <c r="AN679" s="28">
        <f t="shared" si="110"/>
        <v>389.22155688622757</v>
      </c>
      <c r="AP679" s="56">
        <f t="shared" si="111"/>
        <v>0.49618320610687033</v>
      </c>
    </row>
    <row r="680" spans="1:42" ht="15" customHeight="1">
      <c r="A680" s="5" t="s">
        <v>23</v>
      </c>
      <c r="B680" s="5" t="s">
        <v>29</v>
      </c>
      <c r="C680" s="5" t="s">
        <v>104</v>
      </c>
      <c r="D680" s="6" t="s">
        <v>44</v>
      </c>
      <c r="E680" s="5" t="s">
        <v>1323</v>
      </c>
      <c r="F680" s="5" t="s">
        <v>1324</v>
      </c>
      <c r="G680" s="5">
        <v>2002</v>
      </c>
      <c r="H680" s="11">
        <v>34</v>
      </c>
      <c r="I680" s="11">
        <v>150</v>
      </c>
      <c r="J680" s="11">
        <v>103</v>
      </c>
      <c r="K680" s="11">
        <v>64</v>
      </c>
      <c r="O680" s="25" t="s">
        <v>23</v>
      </c>
      <c r="P680" s="5" t="s">
        <v>89</v>
      </c>
      <c r="Q680" s="5" t="s">
        <v>46</v>
      </c>
      <c r="R680" s="6" t="s">
        <v>44</v>
      </c>
      <c r="S680" s="5" t="s">
        <v>1416</v>
      </c>
      <c r="T680" s="5" t="s">
        <v>1417</v>
      </c>
      <c r="U680" s="5">
        <v>2002</v>
      </c>
      <c r="V680" s="11">
        <v>34</v>
      </c>
      <c r="W680" s="11">
        <v>154</v>
      </c>
      <c r="X680" s="11">
        <v>158</v>
      </c>
      <c r="Y680" s="26">
        <v>168</v>
      </c>
      <c r="Z680" s="10">
        <f t="shared" si="106"/>
        <v>514</v>
      </c>
      <c r="AA680" s="27">
        <f t="shared" si="102"/>
        <v>-5122.4289485320642</v>
      </c>
      <c r="AB680" s="10">
        <f t="shared" si="103"/>
        <v>-454672.23652472236</v>
      </c>
      <c r="AC680" s="10">
        <f t="shared" si="104"/>
        <v>-1222300.3513109758</v>
      </c>
      <c r="AD680" s="28">
        <f t="shared" si="105"/>
        <v>-1623024.0206136936</v>
      </c>
      <c r="AF680" s="27">
        <f>IF(V680 &lt;&gt; "-", (V680-V$1883)^4, "-")</f>
        <v>88301.468100446233</v>
      </c>
      <c r="AG680" s="10">
        <f>(W680-W$1883)^4</f>
        <v>34962132.508486994</v>
      </c>
      <c r="AH680" s="10">
        <f>(X680-X$1883)^4</f>
        <v>130688462.52890612</v>
      </c>
      <c r="AI680" s="28">
        <f>(Y680-Y$1883)^4</f>
        <v>190736260.24391937</v>
      </c>
      <c r="AK680" s="27">
        <f t="shared" si="107"/>
        <v>66.147859922178995</v>
      </c>
      <c r="AL680" s="10">
        <f t="shared" si="108"/>
        <v>299.61089494163423</v>
      </c>
      <c r="AM680" s="10">
        <f t="shared" si="109"/>
        <v>307.39299610894943</v>
      </c>
      <c r="AN680" s="28">
        <f t="shared" si="110"/>
        <v>326.84824902723739</v>
      </c>
      <c r="AP680" s="56">
        <f t="shared" si="111"/>
        <v>1.025974025974026</v>
      </c>
    </row>
    <row r="681" spans="1:42" ht="15" customHeight="1">
      <c r="A681" s="5" t="s">
        <v>23</v>
      </c>
      <c r="B681" s="5" t="s">
        <v>29</v>
      </c>
      <c r="C681" s="5" t="s">
        <v>104</v>
      </c>
      <c r="D681" s="6" t="s">
        <v>44</v>
      </c>
      <c r="E681" s="5" t="s">
        <v>1325</v>
      </c>
      <c r="F681" s="5" t="s">
        <v>1326</v>
      </c>
      <c r="G681" s="5">
        <v>2002</v>
      </c>
      <c r="H681" s="11">
        <v>38</v>
      </c>
      <c r="I681" s="11">
        <v>239</v>
      </c>
      <c r="J681" s="11">
        <v>152</v>
      </c>
      <c r="K681" s="11">
        <v>132</v>
      </c>
      <c r="O681" s="25" t="s">
        <v>23</v>
      </c>
      <c r="P681" s="5" t="s">
        <v>89</v>
      </c>
      <c r="Q681" s="5" t="s">
        <v>46</v>
      </c>
      <c r="R681" s="6" t="s">
        <v>44</v>
      </c>
      <c r="S681" s="5" t="s">
        <v>1418</v>
      </c>
      <c r="T681" s="5" t="s">
        <v>1419</v>
      </c>
      <c r="U681" s="5">
        <v>2002</v>
      </c>
      <c r="V681" s="11">
        <v>2</v>
      </c>
      <c r="W681" s="11">
        <v>131</v>
      </c>
      <c r="X681" s="11">
        <v>54</v>
      </c>
      <c r="Y681" s="26">
        <v>164</v>
      </c>
      <c r="Z681" s="10">
        <f t="shared" si="106"/>
        <v>351</v>
      </c>
      <c r="AA681" s="27">
        <f t="shared" si="102"/>
        <v>-119373.12780967499</v>
      </c>
      <c r="AB681" s="10">
        <f t="shared" si="103"/>
        <v>-996860.6071044635</v>
      </c>
      <c r="AC681" s="10">
        <f t="shared" si="104"/>
        <v>-9383261.9086607937</v>
      </c>
      <c r="AD681" s="28">
        <f t="shared" si="105"/>
        <v>-1794457.6943268403</v>
      </c>
      <c r="AF681" s="27">
        <f>IF(V681 &lt;&gt; "-", (V681-V$1883)^4, "-")</f>
        <v>5877718.253988809</v>
      </c>
      <c r="AG681" s="10">
        <f>(W681-W$1883)^4</f>
        <v>99581633.451096937</v>
      </c>
      <c r="AH681" s="10">
        <f>(X681-X$1883)^4</f>
        <v>1979118438.282249</v>
      </c>
      <c r="AI681" s="28">
        <f>(Y681-Y$1883)^4</f>
        <v>218060815.52352834</v>
      </c>
      <c r="AK681" s="27">
        <f t="shared" si="107"/>
        <v>5.6980056980056979</v>
      </c>
      <c r="AL681" s="10">
        <f t="shared" si="108"/>
        <v>373.21937321937321</v>
      </c>
      <c r="AM681" s="10">
        <f t="shared" si="109"/>
        <v>153.84615384615387</v>
      </c>
      <c r="AN681" s="28">
        <f t="shared" si="110"/>
        <v>467.23646723646721</v>
      </c>
      <c r="AP681" s="56">
        <f t="shared" si="111"/>
        <v>0.41221374045801534</v>
      </c>
    </row>
    <row r="682" spans="1:42" ht="15" customHeight="1">
      <c r="A682" s="5" t="s">
        <v>23</v>
      </c>
      <c r="B682" s="5" t="s">
        <v>29</v>
      </c>
      <c r="C682" s="5" t="s">
        <v>104</v>
      </c>
      <c r="D682" s="6" t="s">
        <v>44</v>
      </c>
      <c r="E682" s="5" t="s">
        <v>1327</v>
      </c>
      <c r="F682" s="5" t="s">
        <v>1328</v>
      </c>
      <c r="G682" s="5">
        <v>2002</v>
      </c>
      <c r="H682" s="11">
        <v>32</v>
      </c>
      <c r="I682" s="11">
        <v>132</v>
      </c>
      <c r="J682" s="11">
        <v>171</v>
      </c>
      <c r="K682" s="11">
        <v>112</v>
      </c>
      <c r="O682" s="25" t="s">
        <v>23</v>
      </c>
      <c r="P682" s="5" t="s">
        <v>89</v>
      </c>
      <c r="Q682" s="5" t="s">
        <v>46</v>
      </c>
      <c r="R682" s="6" t="s">
        <v>44</v>
      </c>
      <c r="S682" s="5" t="s">
        <v>1420</v>
      </c>
      <c r="T682" s="5" t="s">
        <v>1421</v>
      </c>
      <c r="U682" s="5">
        <v>2002</v>
      </c>
      <c r="V682" s="11">
        <v>6</v>
      </c>
      <c r="W682" s="11">
        <v>48</v>
      </c>
      <c r="X682" s="11">
        <v>77</v>
      </c>
      <c r="Y682" s="26">
        <v>93</v>
      </c>
      <c r="Z682" s="10">
        <f t="shared" si="106"/>
        <v>224</v>
      </c>
      <c r="AA682" s="27">
        <f t="shared" si="102"/>
        <v>-92579.75437308324</v>
      </c>
      <c r="AB682" s="10">
        <f t="shared" si="103"/>
        <v>-6117968.489379622</v>
      </c>
      <c r="AC682" s="10">
        <f t="shared" si="104"/>
        <v>-6636202.4936859747</v>
      </c>
      <c r="AD682" s="28">
        <f t="shared" si="105"/>
        <v>-7135447.4156057034</v>
      </c>
      <c r="AF682" s="27">
        <f>IF(V682 &lt;&gt; "-", (V682-V$1883)^4, "-")</f>
        <v>4188141.6864615814</v>
      </c>
      <c r="AG682" s="10">
        <f>(W682-W$1883)^4</f>
        <v>1118947338.8540633</v>
      </c>
      <c r="AH682" s="10">
        <f>(X682-X$1883)^4</f>
        <v>1247075764.2236469</v>
      </c>
      <c r="AI682" s="28">
        <f>(Y682-Y$1883)^4</f>
        <v>1373709642.2505696</v>
      </c>
      <c r="AK682" s="27">
        <f t="shared" si="107"/>
        <v>26.785714285714285</v>
      </c>
      <c r="AL682" s="10">
        <f t="shared" si="108"/>
        <v>214.28571428571428</v>
      </c>
      <c r="AM682" s="10">
        <f t="shared" si="109"/>
        <v>343.75</v>
      </c>
      <c r="AN682" s="28">
        <f t="shared" si="110"/>
        <v>415.17857142857144</v>
      </c>
      <c r="AP682" s="56">
        <f t="shared" si="111"/>
        <v>1.6041666666666667</v>
      </c>
    </row>
    <row r="683" spans="1:42" ht="15" customHeight="1">
      <c r="A683" s="5" t="s">
        <v>23</v>
      </c>
      <c r="B683" s="5" t="s">
        <v>29</v>
      </c>
      <c r="C683" s="5" t="s">
        <v>104</v>
      </c>
      <c r="D683" s="6" t="s">
        <v>44</v>
      </c>
      <c r="E683" s="5" t="s">
        <v>1329</v>
      </c>
      <c r="F683" s="5" t="s">
        <v>1330</v>
      </c>
      <c r="G683" s="5">
        <v>2002</v>
      </c>
      <c r="H683" s="11">
        <v>30</v>
      </c>
      <c r="I683" s="11">
        <v>101</v>
      </c>
      <c r="J683" s="11">
        <v>150</v>
      </c>
      <c r="K683" s="11">
        <v>115</v>
      </c>
      <c r="O683" s="25" t="s">
        <v>23</v>
      </c>
      <c r="P683" s="5" t="s">
        <v>89</v>
      </c>
      <c r="Q683" s="5" t="s">
        <v>46</v>
      </c>
      <c r="R683" s="6" t="s">
        <v>44</v>
      </c>
      <c r="S683" s="5" t="s">
        <v>1422</v>
      </c>
      <c r="T683" s="5" t="s">
        <v>1423</v>
      </c>
      <c r="U683" s="5">
        <v>2002</v>
      </c>
      <c r="V683" s="11">
        <v>39</v>
      </c>
      <c r="W683" s="11">
        <v>176</v>
      </c>
      <c r="X683" s="11">
        <v>83</v>
      </c>
      <c r="Y683" s="26">
        <v>107</v>
      </c>
      <c r="Z683" s="10">
        <f t="shared" si="106"/>
        <v>405</v>
      </c>
      <c r="AA683" s="27">
        <f t="shared" si="102"/>
        <v>-1832.9597033137011</v>
      </c>
      <c r="AB683" s="10">
        <f t="shared" si="103"/>
        <v>-165426.14765539259</v>
      </c>
      <c r="AC683" s="10">
        <f t="shared" si="104"/>
        <v>-6020630.5850108797</v>
      </c>
      <c r="AD683" s="28">
        <f t="shared" si="105"/>
        <v>-5689233.8787768828</v>
      </c>
      <c r="AF683" s="27">
        <f>IF(V683 &lt;&gt; "-", (V683-V$1883)^4, "-")</f>
        <v>22432.132235968424</v>
      </c>
      <c r="AG683" s="10">
        <f>(W683-W$1883)^4</f>
        <v>9081108.7180174552</v>
      </c>
      <c r="AH683" s="10">
        <f>(X683-X$1883)^4</f>
        <v>1095273652.7577968</v>
      </c>
      <c r="AI683" s="28">
        <f>(Y683-Y$1883)^4</f>
        <v>1015636694.6192272</v>
      </c>
      <c r="AK683" s="27">
        <f t="shared" si="107"/>
        <v>96.296296296296291</v>
      </c>
      <c r="AL683" s="10">
        <f t="shared" si="108"/>
        <v>434.5679012345679</v>
      </c>
      <c r="AM683" s="10">
        <f t="shared" si="109"/>
        <v>204.93827160493828</v>
      </c>
      <c r="AN683" s="28">
        <f t="shared" si="110"/>
        <v>264.19753086419752</v>
      </c>
      <c r="AP683" s="56">
        <f t="shared" si="111"/>
        <v>0.47159090909090912</v>
      </c>
    </row>
    <row r="684" spans="1:42" ht="15" customHeight="1">
      <c r="A684" s="5" t="s">
        <v>23</v>
      </c>
      <c r="B684" s="5" t="s">
        <v>29</v>
      </c>
      <c r="C684" s="5" t="s">
        <v>104</v>
      </c>
      <c r="D684" s="6" t="s">
        <v>44</v>
      </c>
      <c r="E684" s="5" t="s">
        <v>1331</v>
      </c>
      <c r="F684" s="5" t="s">
        <v>1332</v>
      </c>
      <c r="G684" s="5">
        <v>2002</v>
      </c>
      <c r="H684" s="11">
        <v>272</v>
      </c>
      <c r="I684" s="11">
        <v>548</v>
      </c>
      <c r="J684" s="11">
        <v>451</v>
      </c>
      <c r="K684" s="11">
        <v>413</v>
      </c>
      <c r="O684" s="25" t="s">
        <v>23</v>
      </c>
      <c r="P684" s="5" t="s">
        <v>89</v>
      </c>
      <c r="Q684" s="5" t="s">
        <v>46</v>
      </c>
      <c r="R684" s="6" t="s">
        <v>44</v>
      </c>
      <c r="S684" s="5" t="s">
        <v>1424</v>
      </c>
      <c r="T684" s="5" t="s">
        <v>1425</v>
      </c>
      <c r="U684" s="5">
        <v>2002</v>
      </c>
      <c r="V684" s="11">
        <v>10</v>
      </c>
      <c r="W684" s="11">
        <v>85</v>
      </c>
      <c r="X684" s="11">
        <v>228</v>
      </c>
      <c r="Y684" s="26">
        <v>286</v>
      </c>
      <c r="Z684" s="10">
        <f t="shared" si="106"/>
        <v>609</v>
      </c>
      <c r="AA684" s="27">
        <f t="shared" si="102"/>
        <v>-70129.248387619737</v>
      </c>
      <c r="AB684" s="10">
        <f t="shared" si="103"/>
        <v>-3105441.860394089</v>
      </c>
      <c r="AC684" s="10">
        <f t="shared" si="104"/>
        <v>-50325.514441855768</v>
      </c>
      <c r="AD684" s="28">
        <f t="shared" si="105"/>
        <v>0.11124172544575288</v>
      </c>
      <c r="AF684" s="27">
        <f>IF(V684 &lt;&gt; "-", (V684-V$1883)^4, "-")</f>
        <v>2892004.1543107955</v>
      </c>
      <c r="AG684" s="10">
        <f>(W684-W$1883)^4</f>
        <v>453069197.54630309</v>
      </c>
      <c r="AH684" s="10">
        <f>(X684-X$1883)^4</f>
        <v>1858022.4796577664</v>
      </c>
      <c r="AI684" s="28">
        <f>(Y684-Y$1883)^4</f>
        <v>5.35003909146902E-2</v>
      </c>
      <c r="AK684" s="27">
        <f t="shared" si="107"/>
        <v>16.420361247947454</v>
      </c>
      <c r="AL684" s="10">
        <f t="shared" si="108"/>
        <v>139.57307060755338</v>
      </c>
      <c r="AM684" s="10">
        <f t="shared" si="109"/>
        <v>374.38423645320194</v>
      </c>
      <c r="AN684" s="28">
        <f t="shared" si="110"/>
        <v>469.62233169129718</v>
      </c>
      <c r="AP684" s="56">
        <f t="shared" si="111"/>
        <v>2.6823529411764699</v>
      </c>
    </row>
    <row r="685" spans="1:42" ht="15" customHeight="1">
      <c r="A685" s="5" t="s">
        <v>23</v>
      </c>
      <c r="B685" s="5" t="s">
        <v>29</v>
      </c>
      <c r="C685" s="5" t="s">
        <v>104</v>
      </c>
      <c r="D685" s="6" t="s">
        <v>44</v>
      </c>
      <c r="E685" s="5" t="s">
        <v>1333</v>
      </c>
      <c r="F685" s="5" t="s">
        <v>1334</v>
      </c>
      <c r="G685" s="5">
        <v>2002</v>
      </c>
      <c r="H685" s="11">
        <v>129</v>
      </c>
      <c r="I685" s="11">
        <v>518</v>
      </c>
      <c r="J685" s="11">
        <v>414</v>
      </c>
      <c r="K685" s="11">
        <v>274</v>
      </c>
      <c r="O685" s="25" t="s">
        <v>23</v>
      </c>
      <c r="P685" s="5" t="s">
        <v>89</v>
      </c>
      <c r="Q685" s="5" t="s">
        <v>46</v>
      </c>
      <c r="R685" s="6" t="s">
        <v>44</v>
      </c>
      <c r="S685" s="5" t="s">
        <v>1426</v>
      </c>
      <c r="T685" s="5" t="s">
        <v>1427</v>
      </c>
      <c r="U685" s="5">
        <v>2002</v>
      </c>
      <c r="V685" s="11">
        <v>23</v>
      </c>
      <c r="W685" s="11">
        <v>222</v>
      </c>
      <c r="X685" s="11">
        <v>321</v>
      </c>
      <c r="Y685" s="26">
        <v>330</v>
      </c>
      <c r="Z685" s="10">
        <f t="shared" si="106"/>
        <v>896</v>
      </c>
      <c r="AA685" s="27">
        <f t="shared" si="102"/>
        <v>-22517.03226921786</v>
      </c>
      <c r="AB685" s="10">
        <f t="shared" si="103"/>
        <v>-703.83940469521508</v>
      </c>
      <c r="AC685" s="10">
        <f t="shared" si="104"/>
        <v>176368.87460241487</v>
      </c>
      <c r="AD685" s="28">
        <f t="shared" si="105"/>
        <v>88007.931883547251</v>
      </c>
      <c r="AF685" s="27">
        <f>IF(V685 &lt;&gt; "-", (V685-V$1883)^4, "-")</f>
        <v>635840.51952736743</v>
      </c>
      <c r="AG685" s="10">
        <f>(W685-W$1883)^4</f>
        <v>6260.8231500797829</v>
      </c>
      <c r="AH685" s="10">
        <f>(X685-X$1883)^4</f>
        <v>9890750.764611572</v>
      </c>
      <c r="AI685" s="28">
        <f>(Y685-Y$1883)^4</f>
        <v>3914675.3758309763</v>
      </c>
      <c r="AK685" s="27">
        <f t="shared" si="107"/>
        <v>25.669642857142858</v>
      </c>
      <c r="AL685" s="10">
        <f t="shared" si="108"/>
        <v>247.76785714285714</v>
      </c>
      <c r="AM685" s="10">
        <f t="shared" si="109"/>
        <v>358.25892857142856</v>
      </c>
      <c r="AN685" s="28">
        <f t="shared" si="110"/>
        <v>368.30357142857144</v>
      </c>
      <c r="AP685" s="56">
        <f t="shared" si="111"/>
        <v>1.4459459459459458</v>
      </c>
    </row>
    <row r="686" spans="1:42" ht="15" customHeight="1">
      <c r="A686" s="5" t="s">
        <v>23</v>
      </c>
      <c r="B686" s="5" t="s">
        <v>29</v>
      </c>
      <c r="C686" s="5" t="s">
        <v>104</v>
      </c>
      <c r="D686" s="6" t="s">
        <v>44</v>
      </c>
      <c r="E686" s="5" t="s">
        <v>1335</v>
      </c>
      <c r="F686" s="5" t="s">
        <v>1336</v>
      </c>
      <c r="G686" s="5">
        <v>2002</v>
      </c>
      <c r="H686" s="11">
        <v>81</v>
      </c>
      <c r="I686" s="11">
        <v>180</v>
      </c>
      <c r="J686" s="11">
        <v>132</v>
      </c>
      <c r="K686" s="11">
        <v>109</v>
      </c>
      <c r="O686" s="25" t="s">
        <v>23</v>
      </c>
      <c r="P686" s="5" t="s">
        <v>89</v>
      </c>
      <c r="Q686" s="5" t="s">
        <v>50</v>
      </c>
      <c r="R686" s="6" t="s">
        <v>44</v>
      </c>
      <c r="S686" s="5" t="s">
        <v>1428</v>
      </c>
      <c r="T686" s="5" t="s">
        <v>1429</v>
      </c>
      <c r="U686" s="5">
        <v>2002</v>
      </c>
      <c r="V686" s="11">
        <v>97</v>
      </c>
      <c r="W686" s="11">
        <v>534</v>
      </c>
      <c r="X686" s="11">
        <v>784</v>
      </c>
      <c r="Y686" s="26">
        <v>684</v>
      </c>
      <c r="Z686" s="10">
        <f t="shared" si="106"/>
        <v>2099</v>
      </c>
      <c r="AA686" s="27">
        <f t="shared" ref="AA686:AA749" si="112">IF(V686 &lt;&gt; "-", (V686-V$1883)^3, "-")</f>
        <v>95831.706465511801</v>
      </c>
      <c r="AB686" s="10">
        <f t="shared" ref="AB686:AB749" si="113">IF(W686 &lt;&gt; "-", (W686-W$1883)^3, "-")</f>
        <v>27846989.642993726</v>
      </c>
      <c r="AC686" s="10">
        <f t="shared" ref="AC686:AC749" si="114">IF(X686 &lt;&gt; "-", (X686-X$1883)^3, "-")</f>
        <v>139862943.54340017</v>
      </c>
      <c r="AD686" s="28">
        <f t="shared" ref="AD686:AD749" si="115">IF(Y686 &lt;&gt; "-", (Y686-Y$1883)^3, "-")</f>
        <v>63273615.870839559</v>
      </c>
      <c r="AF686" s="27">
        <f>IF(V686 &lt;&gt; "-", (V686-V$1883)^4, "-")</f>
        <v>4385431.134245446</v>
      </c>
      <c r="AG686" s="10">
        <f>(W686-W$1883)^4</f>
        <v>8440555004.6942406</v>
      </c>
      <c r="AH686" s="10">
        <f>(X686-X$1883)^4</f>
        <v>72600044265.880051</v>
      </c>
      <c r="AI686" s="28">
        <f>(Y686-Y$1883)^4</f>
        <v>25213329813.080658</v>
      </c>
      <c r="AK686" s="27">
        <f t="shared" si="107"/>
        <v>46.212482134349692</v>
      </c>
      <c r="AL686" s="10">
        <f t="shared" si="108"/>
        <v>254.40686040971894</v>
      </c>
      <c r="AM686" s="10">
        <f t="shared" si="109"/>
        <v>373.51119580752737</v>
      </c>
      <c r="AN686" s="28">
        <f t="shared" si="110"/>
        <v>325.86946164840401</v>
      </c>
      <c r="AP686" s="56">
        <f t="shared" si="111"/>
        <v>1.4681647940074904</v>
      </c>
    </row>
    <row r="687" spans="1:42" ht="15" customHeight="1">
      <c r="A687" s="5" t="s">
        <v>23</v>
      </c>
      <c r="B687" s="5" t="s">
        <v>29</v>
      </c>
      <c r="C687" s="5" t="s">
        <v>104</v>
      </c>
      <c r="D687" s="6" t="s">
        <v>44</v>
      </c>
      <c r="E687" s="5" t="s">
        <v>1337</v>
      </c>
      <c r="F687" s="5" t="s">
        <v>296</v>
      </c>
      <c r="G687" s="5">
        <v>2002</v>
      </c>
      <c r="H687" s="11">
        <v>13</v>
      </c>
      <c r="I687" s="11">
        <v>45</v>
      </c>
      <c r="J687" s="11">
        <v>105</v>
      </c>
      <c r="K687" s="11">
        <v>77</v>
      </c>
      <c r="O687" s="25" t="s">
        <v>23</v>
      </c>
      <c r="P687" s="5" t="s">
        <v>89</v>
      </c>
      <c r="Q687" s="5" t="s">
        <v>50</v>
      </c>
      <c r="R687" s="6" t="s">
        <v>44</v>
      </c>
      <c r="S687" s="5" t="s">
        <v>1430</v>
      </c>
      <c r="T687" s="5" t="s">
        <v>1431</v>
      </c>
      <c r="U687" s="5">
        <v>2002</v>
      </c>
      <c r="V687" s="11">
        <v>58</v>
      </c>
      <c r="W687" s="11">
        <v>325</v>
      </c>
      <c r="X687" s="11">
        <v>446</v>
      </c>
      <c r="Y687" s="26">
        <v>583</v>
      </c>
      <c r="Z687" s="10">
        <f t="shared" si="106"/>
        <v>1412</v>
      </c>
      <c r="AA687" s="27">
        <f t="shared" si="112"/>
        <v>309.16224993845913</v>
      </c>
      <c r="AB687" s="10">
        <f t="shared" si="113"/>
        <v>833363.97126839927</v>
      </c>
      <c r="AC687" s="10">
        <f t="shared" si="114"/>
        <v>5937598.3461476257</v>
      </c>
      <c r="AD687" s="28">
        <f t="shared" si="115"/>
        <v>26325548.423747197</v>
      </c>
      <c r="AF687" s="27">
        <f>IF(V687 &lt;&gt; "-", (V687-V$1883)^4, "-")</f>
        <v>2090.4924928903724</v>
      </c>
      <c r="AG687" s="10">
        <f>(W687-W$1883)^4</f>
        <v>78423513.283740774</v>
      </c>
      <c r="AH687" s="10">
        <f>(X687-X$1883)^4</f>
        <v>1075179779.1900277</v>
      </c>
      <c r="AI687" s="28">
        <f>(Y687-Y$1883)^4</f>
        <v>7831348842.7115383</v>
      </c>
      <c r="AK687" s="27">
        <f t="shared" si="107"/>
        <v>41.07648725212465</v>
      </c>
      <c r="AL687" s="10">
        <f t="shared" si="108"/>
        <v>230.16997167138811</v>
      </c>
      <c r="AM687" s="10">
        <f t="shared" si="109"/>
        <v>315.86402266288957</v>
      </c>
      <c r="AN687" s="28">
        <f t="shared" si="110"/>
        <v>412.88951841359773</v>
      </c>
      <c r="AP687" s="56">
        <f t="shared" si="111"/>
        <v>1.3723076923076925</v>
      </c>
    </row>
    <row r="688" spans="1:42" ht="15" customHeight="1">
      <c r="A688" s="5" t="s">
        <v>23</v>
      </c>
      <c r="B688" s="5" t="s">
        <v>29</v>
      </c>
      <c r="C688" s="5" t="s">
        <v>104</v>
      </c>
      <c r="D688" s="6" t="s">
        <v>44</v>
      </c>
      <c r="E688" s="5" t="s">
        <v>1338</v>
      </c>
      <c r="F688" s="5" t="s">
        <v>1339</v>
      </c>
      <c r="G688" s="5">
        <v>2002</v>
      </c>
      <c r="H688" s="11">
        <v>23</v>
      </c>
      <c r="I688" s="11">
        <v>101</v>
      </c>
      <c r="J688" s="11">
        <v>131</v>
      </c>
      <c r="K688" s="11">
        <v>146</v>
      </c>
      <c r="O688" s="25" t="s">
        <v>23</v>
      </c>
      <c r="P688" s="5" t="s">
        <v>89</v>
      </c>
      <c r="Q688" s="5" t="s">
        <v>50</v>
      </c>
      <c r="R688" s="6" t="s">
        <v>44</v>
      </c>
      <c r="S688" s="5" t="s">
        <v>1432</v>
      </c>
      <c r="T688" s="5" t="s">
        <v>954</v>
      </c>
      <c r="U688" s="5">
        <v>2002</v>
      </c>
      <c r="V688" s="11">
        <v>7</v>
      </c>
      <c r="W688" s="11">
        <v>97</v>
      </c>
      <c r="X688" s="11">
        <v>260</v>
      </c>
      <c r="Y688" s="26">
        <v>305</v>
      </c>
      <c r="Z688" s="10">
        <f t="shared" si="106"/>
        <v>669</v>
      </c>
      <c r="AA688" s="27">
        <f t="shared" si="112"/>
        <v>-86574.984053174077</v>
      </c>
      <c r="AB688" s="10">
        <f t="shared" si="113"/>
        <v>-2400465.407126002</v>
      </c>
      <c r="AC688" s="10">
        <f t="shared" si="114"/>
        <v>-119.10196203938919</v>
      </c>
      <c r="AD688" s="28">
        <f t="shared" si="115"/>
        <v>7393.1514569620758</v>
      </c>
      <c r="AF688" s="27">
        <f>IF(V688 &lt;&gt; "-", (V688-V$1883)^4, "-")</f>
        <v>3829921.6860142983</v>
      </c>
      <c r="AG688" s="10">
        <f>(W688-W$1883)^4</f>
        <v>321410901.08863568</v>
      </c>
      <c r="AH688" s="10">
        <f>(X688-X$1883)^4</f>
        <v>585.99227104316446</v>
      </c>
      <c r="AI688" s="28">
        <f>(Y688-Y$1883)^4</f>
        <v>144025.52635146398</v>
      </c>
      <c r="AK688" s="27">
        <f t="shared" si="107"/>
        <v>10.46337817638266</v>
      </c>
      <c r="AL688" s="10">
        <f t="shared" si="108"/>
        <v>144.99252615844543</v>
      </c>
      <c r="AM688" s="10">
        <f t="shared" si="109"/>
        <v>388.63976083707024</v>
      </c>
      <c r="AN688" s="28">
        <f t="shared" si="110"/>
        <v>455.90433482810164</v>
      </c>
      <c r="AP688" s="56">
        <f t="shared" si="111"/>
        <v>2.6804123711340209</v>
      </c>
    </row>
    <row r="689" spans="1:42" ht="15" customHeight="1">
      <c r="A689" s="5" t="s">
        <v>23</v>
      </c>
      <c r="B689" s="5" t="s">
        <v>29</v>
      </c>
      <c r="C689" s="5" t="s">
        <v>104</v>
      </c>
      <c r="D689" s="6" t="s">
        <v>44</v>
      </c>
      <c r="E689" s="5" t="s">
        <v>1341</v>
      </c>
      <c r="F689" s="5" t="s">
        <v>1342</v>
      </c>
      <c r="G689" s="5">
        <v>2002</v>
      </c>
      <c r="H689" s="11">
        <v>584</v>
      </c>
      <c r="I689" s="11">
        <v>1516</v>
      </c>
      <c r="J689" s="11">
        <v>963</v>
      </c>
      <c r="K689" s="11">
        <v>724</v>
      </c>
      <c r="O689" s="25" t="s">
        <v>23</v>
      </c>
      <c r="P689" s="5" t="s">
        <v>89</v>
      </c>
      <c r="Q689" s="5" t="s">
        <v>50</v>
      </c>
      <c r="R689" s="6" t="s">
        <v>44</v>
      </c>
      <c r="S689" s="5" t="s">
        <v>1433</v>
      </c>
      <c r="T689" s="5" t="s">
        <v>1434</v>
      </c>
      <c r="U689" s="5">
        <v>2002</v>
      </c>
      <c r="V689" s="11">
        <v>8</v>
      </c>
      <c r="W689" s="11">
        <v>79</v>
      </c>
      <c r="X689" s="11">
        <v>121</v>
      </c>
      <c r="Y689" s="26">
        <v>161</v>
      </c>
      <c r="Z689" s="10">
        <f t="shared" si="106"/>
        <v>369</v>
      </c>
      <c r="AA689" s="27">
        <f t="shared" si="112"/>
        <v>-80835.642948960449</v>
      </c>
      <c r="AB689" s="10">
        <f t="shared" si="113"/>
        <v>-3504552.1460420121</v>
      </c>
      <c r="AC689" s="10">
        <f t="shared" si="114"/>
        <v>-2981015.6639061854</v>
      </c>
      <c r="AD689" s="28">
        <f t="shared" si="115"/>
        <v>-1930667.6505075279</v>
      </c>
      <c r="AF689" s="27">
        <f>IF(V689 &lt;&gt; "-", (V689-V$1883)^4, "-")</f>
        <v>3495187.9084152617</v>
      </c>
      <c r="AG689" s="10">
        <f>(W689-W$1883)^4</f>
        <v>532324802.87818438</v>
      </c>
      <c r="AH689" s="10">
        <f>(X689-X$1883)^4</f>
        <v>429028040.10365725</v>
      </c>
      <c r="AI689" s="28">
        <f>(Y689-Y$1883)^4</f>
        <v>240404924.56319526</v>
      </c>
      <c r="AK689" s="27">
        <f t="shared" si="107"/>
        <v>21.680216802168022</v>
      </c>
      <c r="AL689" s="10">
        <f t="shared" si="108"/>
        <v>214.09214092140923</v>
      </c>
      <c r="AM689" s="10">
        <f t="shared" si="109"/>
        <v>327.91327913279133</v>
      </c>
      <c r="AN689" s="28">
        <f t="shared" si="110"/>
        <v>436.3143631436314</v>
      </c>
      <c r="AP689" s="56">
        <f t="shared" si="111"/>
        <v>1.5316455696202531</v>
      </c>
    </row>
    <row r="690" spans="1:42" ht="15" customHeight="1">
      <c r="A690" s="5" t="s">
        <v>23</v>
      </c>
      <c r="B690" s="5" t="s">
        <v>29</v>
      </c>
      <c r="C690" s="5" t="s">
        <v>104</v>
      </c>
      <c r="D690" s="6" t="s">
        <v>44</v>
      </c>
      <c r="E690" s="5" t="s">
        <v>1343</v>
      </c>
      <c r="F690" s="5" t="s">
        <v>1344</v>
      </c>
      <c r="G690" s="5">
        <v>2002</v>
      </c>
      <c r="H690" s="11">
        <v>34</v>
      </c>
      <c r="I690" s="11">
        <v>99</v>
      </c>
      <c r="J690" s="11">
        <v>178</v>
      </c>
      <c r="K690" s="11">
        <v>154</v>
      </c>
      <c r="O690" s="25" t="s">
        <v>23</v>
      </c>
      <c r="P690" s="5" t="s">
        <v>89</v>
      </c>
      <c r="Q690" s="5" t="s">
        <v>50</v>
      </c>
      <c r="R690" s="6" t="s">
        <v>44</v>
      </c>
      <c r="S690" s="5" t="s">
        <v>1435</v>
      </c>
      <c r="T690" s="5" t="s">
        <v>1436</v>
      </c>
      <c r="U690" s="5">
        <v>2002</v>
      </c>
      <c r="V690" s="11">
        <v>13</v>
      </c>
      <c r="W690" s="11">
        <v>104</v>
      </c>
      <c r="X690" s="11">
        <v>168</v>
      </c>
      <c r="Y690" s="26">
        <v>186</v>
      </c>
      <c r="Z690" s="10">
        <f t="shared" si="106"/>
        <v>471</v>
      </c>
      <c r="AA690" s="27">
        <f t="shared" si="112"/>
        <v>-55910.375663325023</v>
      </c>
      <c r="AB690" s="10">
        <f t="shared" si="113"/>
        <v>-2043318.3450237478</v>
      </c>
      <c r="AC690" s="10">
        <f t="shared" si="114"/>
        <v>-910419.2141473603</v>
      </c>
      <c r="AD690" s="28">
        <f t="shared" si="115"/>
        <v>-985641.13436870615</v>
      </c>
      <c r="AF690" s="27">
        <f>IF(V690 &lt;&gt; "-", (V690-V$1883)^4, "-")</f>
        <v>2137912.2729463866</v>
      </c>
      <c r="AG690" s="10">
        <f>(W690-W$1883)^4</f>
        <v>259287379.69583389</v>
      </c>
      <c r="AH690" s="10">
        <f>(X690-X$1883)^4</f>
        <v>88237911.398037195</v>
      </c>
      <c r="AI690" s="28">
        <f>(Y690-Y$1883)^4</f>
        <v>98090081.001837581</v>
      </c>
      <c r="AK690" s="27">
        <f t="shared" si="107"/>
        <v>27.600849256900212</v>
      </c>
      <c r="AL690" s="10">
        <f t="shared" si="108"/>
        <v>220.80679405520169</v>
      </c>
      <c r="AM690" s="10">
        <f t="shared" si="109"/>
        <v>356.68789808917194</v>
      </c>
      <c r="AN690" s="28">
        <f t="shared" si="110"/>
        <v>394.90445859872614</v>
      </c>
      <c r="AP690" s="56">
        <f t="shared" si="111"/>
        <v>1.6153846153846152</v>
      </c>
    </row>
    <row r="691" spans="1:42" ht="15" customHeight="1">
      <c r="A691" s="5" t="s">
        <v>23</v>
      </c>
      <c r="B691" s="5" t="s">
        <v>29</v>
      </c>
      <c r="C691" s="5" t="s">
        <v>1345</v>
      </c>
      <c r="D691" s="6" t="s">
        <v>44</v>
      </c>
      <c r="E691" s="6" t="s">
        <v>26</v>
      </c>
      <c r="F691" s="5" t="s">
        <v>1437</v>
      </c>
      <c r="G691" s="5">
        <v>2002</v>
      </c>
      <c r="H691" s="11">
        <v>1557</v>
      </c>
      <c r="I691" s="11">
        <v>3536</v>
      </c>
      <c r="J691" s="11">
        <v>3061</v>
      </c>
      <c r="K691" s="11">
        <v>2987</v>
      </c>
      <c r="O691" s="25" t="s">
        <v>23</v>
      </c>
      <c r="P691" s="5" t="s">
        <v>89</v>
      </c>
      <c r="Q691" s="5" t="s">
        <v>29</v>
      </c>
      <c r="R691" s="6" t="s">
        <v>44</v>
      </c>
      <c r="S691" s="5" t="s">
        <v>1438</v>
      </c>
      <c r="T691" s="5" t="s">
        <v>1439</v>
      </c>
      <c r="U691" s="5">
        <v>2002</v>
      </c>
      <c r="V691" s="11">
        <v>24</v>
      </c>
      <c r="W691" s="11">
        <v>76</v>
      </c>
      <c r="X691" s="11">
        <v>101</v>
      </c>
      <c r="Y691" s="26">
        <v>164</v>
      </c>
      <c r="Z691" s="10">
        <f t="shared" si="106"/>
        <v>365</v>
      </c>
      <c r="AA691" s="27">
        <f t="shared" si="112"/>
        <v>-20208.558616132483</v>
      </c>
      <c r="AB691" s="10">
        <f t="shared" si="113"/>
        <v>-3716329.8036194439</v>
      </c>
      <c r="AC691" s="10">
        <f t="shared" si="114"/>
        <v>-4404499.294522577</v>
      </c>
      <c r="AD691" s="28">
        <f t="shared" si="115"/>
        <v>-1794457.6943268403</v>
      </c>
      <c r="AF691" s="27">
        <f>IF(V691 &lt;&gt; "-", (V691-V$1883)^4, "-")</f>
        <v>550444.81416189857</v>
      </c>
      <c r="AG691" s="10">
        <f>(W691-W$1883)^4</f>
        <v>575641811.23298419</v>
      </c>
      <c r="AH691" s="10">
        <f>(X691-X$1883)^4</f>
        <v>721985917.01442528</v>
      </c>
      <c r="AI691" s="28">
        <f>(Y691-Y$1883)^4</f>
        <v>218060815.52352834</v>
      </c>
      <c r="AK691" s="27">
        <f t="shared" si="107"/>
        <v>65.753424657534239</v>
      </c>
      <c r="AL691" s="10">
        <f t="shared" si="108"/>
        <v>208.21917808219177</v>
      </c>
      <c r="AM691" s="10">
        <f t="shared" si="109"/>
        <v>276.71232876712327</v>
      </c>
      <c r="AN691" s="28">
        <f t="shared" si="110"/>
        <v>449.31506849315065</v>
      </c>
      <c r="AP691" s="56">
        <f t="shared" si="111"/>
        <v>1.3289473684210527</v>
      </c>
    </row>
    <row r="692" spans="1:42" ht="15" customHeight="1">
      <c r="A692" s="5" t="s">
        <v>23</v>
      </c>
      <c r="B692" s="5" t="s">
        <v>29</v>
      </c>
      <c r="C692" s="5" t="s">
        <v>1345</v>
      </c>
      <c r="D692" s="6" t="s">
        <v>44</v>
      </c>
      <c r="E692" s="5" t="s">
        <v>1346</v>
      </c>
      <c r="F692" s="5" t="s">
        <v>1347</v>
      </c>
      <c r="G692" s="5">
        <v>2002</v>
      </c>
      <c r="H692" s="11">
        <v>44</v>
      </c>
      <c r="I692" s="11">
        <v>89</v>
      </c>
      <c r="J692" s="11">
        <v>94</v>
      </c>
      <c r="K692" s="11">
        <v>173</v>
      </c>
      <c r="O692" s="25" t="s">
        <v>23</v>
      </c>
      <c r="P692" s="5" t="s">
        <v>89</v>
      </c>
      <c r="Q692" s="5" t="s">
        <v>29</v>
      </c>
      <c r="R692" s="6" t="s">
        <v>44</v>
      </c>
      <c r="S692" s="5" t="s">
        <v>1440</v>
      </c>
      <c r="T692" s="5" t="s">
        <v>1441</v>
      </c>
      <c r="U692" s="5">
        <v>2002</v>
      </c>
      <c r="V692" s="11">
        <v>8</v>
      </c>
      <c r="W692" s="11">
        <v>116</v>
      </c>
      <c r="X692" s="11">
        <v>189</v>
      </c>
      <c r="Y692" s="26">
        <v>290</v>
      </c>
      <c r="Z692" s="10">
        <f t="shared" si="106"/>
        <v>603</v>
      </c>
      <c r="AA692" s="27">
        <f t="shared" si="112"/>
        <v>-80835.642948960449</v>
      </c>
      <c r="AB692" s="10">
        <f t="shared" si="113"/>
        <v>-1516722.5853698212</v>
      </c>
      <c r="AC692" s="10">
        <f t="shared" si="114"/>
        <v>-437592.76021157677</v>
      </c>
      <c r="AD692" s="28">
        <f t="shared" si="115"/>
        <v>89.971891657935217</v>
      </c>
      <c r="AF692" s="27">
        <f>IF(V692 &lt;&gt; "-", (V692-V$1883)^4, "-")</f>
        <v>3495187.9084152617</v>
      </c>
      <c r="AG692" s="10">
        <f>(W692-W$1883)^4</f>
        <v>174264211.32920298</v>
      </c>
      <c r="AH692" s="10">
        <f>(X692-X$1883)^4</f>
        <v>33222081.366177838</v>
      </c>
      <c r="AI692" s="28">
        <f>(Y692-Y$1883)^4</f>
        <v>403.15848278973419</v>
      </c>
      <c r="AK692" s="27">
        <f t="shared" si="107"/>
        <v>13.266998341625207</v>
      </c>
      <c r="AL692" s="10">
        <f t="shared" si="108"/>
        <v>192.37147595356552</v>
      </c>
      <c r="AM692" s="10">
        <f t="shared" si="109"/>
        <v>313.43283582089555</v>
      </c>
      <c r="AN692" s="28">
        <f t="shared" si="110"/>
        <v>480.92868988391376</v>
      </c>
      <c r="AP692" s="56">
        <f t="shared" si="111"/>
        <v>1.6293103448275863</v>
      </c>
    </row>
    <row r="693" spans="1:42" ht="15" customHeight="1">
      <c r="A693" s="5" t="s">
        <v>23</v>
      </c>
      <c r="B693" s="5" t="s">
        <v>29</v>
      </c>
      <c r="C693" s="5" t="s">
        <v>1345</v>
      </c>
      <c r="D693" s="6" t="s">
        <v>44</v>
      </c>
      <c r="E693" s="5" t="s">
        <v>1348</v>
      </c>
      <c r="F693" s="5" t="s">
        <v>1349</v>
      </c>
      <c r="G693" s="5">
        <v>2002</v>
      </c>
      <c r="H693" s="11">
        <v>133</v>
      </c>
      <c r="I693" s="11">
        <v>428</v>
      </c>
      <c r="J693" s="11">
        <v>491</v>
      </c>
      <c r="K693" s="11">
        <v>341</v>
      </c>
      <c r="O693" s="25" t="s">
        <v>23</v>
      </c>
      <c r="P693" s="5" t="s">
        <v>89</v>
      </c>
      <c r="Q693" s="5" t="s">
        <v>29</v>
      </c>
      <c r="R693" s="6" t="s">
        <v>44</v>
      </c>
      <c r="S693" s="5" t="s">
        <v>1442</v>
      </c>
      <c r="T693" s="5" t="s">
        <v>1443</v>
      </c>
      <c r="U693" s="5">
        <v>2002</v>
      </c>
      <c r="V693" s="11">
        <v>3</v>
      </c>
      <c r="W693" s="11">
        <v>81</v>
      </c>
      <c r="X693" s="11">
        <v>26</v>
      </c>
      <c r="Y693" s="26">
        <v>103</v>
      </c>
      <c r="Z693" s="10">
        <f t="shared" si="106"/>
        <v>213</v>
      </c>
      <c r="AA693" s="27">
        <f t="shared" si="112"/>
        <v>-112246.64062698378</v>
      </c>
      <c r="AB693" s="10">
        <f t="shared" si="113"/>
        <v>-3367933.8983064913</v>
      </c>
      <c r="AC693" s="10">
        <f t="shared" si="114"/>
        <v>-13638229.814891867</v>
      </c>
      <c r="AD693" s="28">
        <f t="shared" si="115"/>
        <v>-6080295.4590216372</v>
      </c>
      <c r="AF693" s="27">
        <f>IF(V693 &lt;&gt; "-", (V693-V$1883)^4, "-")</f>
        <v>5414576.1935207229</v>
      </c>
      <c r="AG693" s="10">
        <f>(W693-W$1883)^4</f>
        <v>504837273.02469236</v>
      </c>
      <c r="AH693" s="10">
        <f>(X693-X$1883)^4</f>
        <v>3258447083.2072039</v>
      </c>
      <c r="AI693" s="28">
        <f>(Y693-Y$1883)^4</f>
        <v>1109769822.8817003</v>
      </c>
      <c r="AK693" s="27">
        <f t="shared" si="107"/>
        <v>14.084507042253522</v>
      </c>
      <c r="AL693" s="10">
        <f t="shared" si="108"/>
        <v>380.28169014084506</v>
      </c>
      <c r="AM693" s="10">
        <f t="shared" si="109"/>
        <v>122.06572769953051</v>
      </c>
      <c r="AN693" s="28">
        <f t="shared" si="110"/>
        <v>483.56807511737088</v>
      </c>
      <c r="AP693" s="56">
        <f t="shared" si="111"/>
        <v>0.32098765432098764</v>
      </c>
    </row>
    <row r="694" spans="1:42" ht="15" customHeight="1">
      <c r="A694" s="5" t="s">
        <v>23</v>
      </c>
      <c r="B694" s="5" t="s">
        <v>29</v>
      </c>
      <c r="C694" s="5" t="s">
        <v>1345</v>
      </c>
      <c r="D694" s="6" t="s">
        <v>44</v>
      </c>
      <c r="E694" s="5" t="s">
        <v>1351</v>
      </c>
      <c r="F694" s="5" t="s">
        <v>1352</v>
      </c>
      <c r="G694" s="5">
        <v>2002</v>
      </c>
      <c r="H694" s="11">
        <v>78</v>
      </c>
      <c r="I694" s="11">
        <v>168</v>
      </c>
      <c r="J694" s="11">
        <v>131</v>
      </c>
      <c r="K694" s="11">
        <v>116</v>
      </c>
      <c r="O694" s="25" t="s">
        <v>23</v>
      </c>
      <c r="P694" s="5" t="s">
        <v>89</v>
      </c>
      <c r="Q694" s="5" t="s">
        <v>29</v>
      </c>
      <c r="R694" s="6" t="s">
        <v>44</v>
      </c>
      <c r="S694" s="5" t="s">
        <v>1444</v>
      </c>
      <c r="T694" s="5" t="s">
        <v>1445</v>
      </c>
      <c r="U694" s="5">
        <v>2002</v>
      </c>
      <c r="V694" s="11">
        <v>16</v>
      </c>
      <c r="W694" s="11">
        <v>70</v>
      </c>
      <c r="X694" s="11">
        <v>126</v>
      </c>
      <c r="Y694" s="26">
        <v>159</v>
      </c>
      <c r="Z694" s="10">
        <f t="shared" si="106"/>
        <v>371</v>
      </c>
      <c r="AA694" s="27">
        <f t="shared" si="112"/>
        <v>-43756.365880289959</v>
      </c>
      <c r="AB694" s="10">
        <f t="shared" si="113"/>
        <v>-4165140.1482812478</v>
      </c>
      <c r="AC694" s="10">
        <f t="shared" si="114"/>
        <v>-2680989.7896829266</v>
      </c>
      <c r="AD694" s="28">
        <f t="shared" si="115"/>
        <v>-2025199.8598164753</v>
      </c>
      <c r="AF694" s="27">
        <f>IF(V694 &lt;&gt; "-", (V694-V$1883)^4, "-")</f>
        <v>1541895.6866259559</v>
      </c>
      <c r="AG694" s="10">
        <f>(W694-W$1883)^4</f>
        <v>670151239.91044068</v>
      </c>
      <c r="AH694" s="10">
        <f>(X694-X$1883)^4</f>
        <v>372443340.59005332</v>
      </c>
      <c r="AI694" s="28">
        <f>(Y694-Y$1883)^4</f>
        <v>256226386.29950187</v>
      </c>
      <c r="AK694" s="27">
        <f t="shared" si="107"/>
        <v>43.126684636118604</v>
      </c>
      <c r="AL694" s="10">
        <f t="shared" si="108"/>
        <v>188.67924528301887</v>
      </c>
      <c r="AM694" s="10">
        <f t="shared" si="109"/>
        <v>339.62264150943395</v>
      </c>
      <c r="AN694" s="28">
        <f t="shared" si="110"/>
        <v>428.57142857142856</v>
      </c>
      <c r="AP694" s="56">
        <f t="shared" si="111"/>
        <v>1.7999999999999998</v>
      </c>
    </row>
    <row r="695" spans="1:42" ht="15" customHeight="1">
      <c r="A695" s="5" t="s">
        <v>23</v>
      </c>
      <c r="B695" s="5" t="s">
        <v>29</v>
      </c>
      <c r="C695" s="5" t="s">
        <v>1345</v>
      </c>
      <c r="D695" s="6" t="s">
        <v>44</v>
      </c>
      <c r="E695" s="5" t="s">
        <v>1353</v>
      </c>
      <c r="F695" s="5" t="s">
        <v>1354</v>
      </c>
      <c r="G695" s="5">
        <v>2002</v>
      </c>
      <c r="H695" s="11">
        <v>27</v>
      </c>
      <c r="I695" s="11">
        <v>123</v>
      </c>
      <c r="J695" s="11">
        <v>100</v>
      </c>
      <c r="K695" s="11">
        <v>87</v>
      </c>
      <c r="O695" s="25" t="s">
        <v>23</v>
      </c>
      <c r="P695" s="5" t="s">
        <v>89</v>
      </c>
      <c r="Q695" s="5" t="s">
        <v>29</v>
      </c>
      <c r="R695" s="6" t="s">
        <v>44</v>
      </c>
      <c r="S695" s="5" t="s">
        <v>1446</v>
      </c>
      <c r="T695" s="5" t="s">
        <v>1447</v>
      </c>
      <c r="U695" s="5">
        <v>2002</v>
      </c>
      <c r="V695" s="11">
        <v>103</v>
      </c>
      <c r="W695" s="11">
        <v>576</v>
      </c>
      <c r="X695" s="11">
        <v>671</v>
      </c>
      <c r="Y695" s="26">
        <v>793</v>
      </c>
      <c r="Z695" s="10">
        <f t="shared" si="106"/>
        <v>2143</v>
      </c>
      <c r="AA695" s="27">
        <f t="shared" si="112"/>
        <v>138684.53837978229</v>
      </c>
      <c r="AB695" s="10">
        <f t="shared" si="113"/>
        <v>41101042.154200636</v>
      </c>
      <c r="AC695" s="10">
        <f t="shared" si="114"/>
        <v>66962940.333500452</v>
      </c>
      <c r="AD695" s="28">
        <f t="shared" si="115"/>
        <v>130695068.9412498</v>
      </c>
      <c r="AF695" s="27">
        <f>IF(V695 &lt;&gt; "-", (V695-V$1883)^4, "-")</f>
        <v>7178560.975919052</v>
      </c>
      <c r="AG695" s="10">
        <f>(W695-W$1883)^4</f>
        <v>14184165129.314247</v>
      </c>
      <c r="AH695" s="10">
        <f>(X695-X$1883)^4</f>
        <v>27192304840.955132</v>
      </c>
      <c r="AI695" s="28">
        <f>(Y695-Y$1883)^4</f>
        <v>66325256199.383522</v>
      </c>
      <c r="AK695" s="27">
        <f t="shared" si="107"/>
        <v>48.063462435837607</v>
      </c>
      <c r="AL695" s="10">
        <f t="shared" si="108"/>
        <v>268.78208119458702</v>
      </c>
      <c r="AM695" s="10">
        <f t="shared" si="109"/>
        <v>313.11245916938873</v>
      </c>
      <c r="AN695" s="28">
        <f t="shared" si="110"/>
        <v>370.04199720018664</v>
      </c>
      <c r="AP695" s="56">
        <f t="shared" si="111"/>
        <v>1.1649305555555556</v>
      </c>
    </row>
    <row r="696" spans="1:42" ht="15" customHeight="1">
      <c r="A696" s="5" t="s">
        <v>23</v>
      </c>
      <c r="B696" s="5" t="s">
        <v>29</v>
      </c>
      <c r="C696" s="5" t="s">
        <v>1345</v>
      </c>
      <c r="D696" s="6" t="s">
        <v>44</v>
      </c>
      <c r="E696" s="5" t="s">
        <v>1356</v>
      </c>
      <c r="F696" s="5" t="s">
        <v>1357</v>
      </c>
      <c r="G696" s="5">
        <v>2002</v>
      </c>
      <c r="H696" s="11">
        <v>34</v>
      </c>
      <c r="I696" s="11">
        <v>144</v>
      </c>
      <c r="J696" s="11">
        <v>135</v>
      </c>
      <c r="K696" s="11">
        <v>161</v>
      </c>
      <c r="O696" s="25" t="s">
        <v>23</v>
      </c>
      <c r="P696" s="5" t="s">
        <v>89</v>
      </c>
      <c r="Q696" s="5" t="s">
        <v>29</v>
      </c>
      <c r="R696" s="6" t="s">
        <v>44</v>
      </c>
      <c r="S696" s="5" t="s">
        <v>1448</v>
      </c>
      <c r="T696" s="5" t="s">
        <v>1449</v>
      </c>
      <c r="U696" s="5">
        <v>2002</v>
      </c>
      <c r="V696" s="11">
        <v>4</v>
      </c>
      <c r="W696" s="11">
        <v>46</v>
      </c>
      <c r="X696" s="11">
        <v>142</v>
      </c>
      <c r="Y696" s="26">
        <v>199</v>
      </c>
      <c r="Z696" s="10">
        <f t="shared" si="106"/>
        <v>391</v>
      </c>
      <c r="AA696" s="27">
        <f t="shared" si="112"/>
        <v>-105409.58265998808</v>
      </c>
      <c r="AB696" s="10">
        <f t="shared" si="113"/>
        <v>-6320875.2536876639</v>
      </c>
      <c r="AC696" s="10">
        <f t="shared" si="114"/>
        <v>-1857242.4420305931</v>
      </c>
      <c r="AD696" s="28">
        <f t="shared" si="115"/>
        <v>-647642.5956212196</v>
      </c>
      <c r="AF696" s="27">
        <f>IF(V696 &lt;&gt; "-", (V696-V$1883)^4, "-")</f>
        <v>4979359.2233520132</v>
      </c>
      <c r="AG696" s="10">
        <f>(W696-W$1883)^4</f>
        <v>1168699771.5024309</v>
      </c>
      <c r="AH696" s="10">
        <f>(X696-X$1883)^4</f>
        <v>228292406.5455285</v>
      </c>
      <c r="AI696" s="28">
        <f>(Y696-Y$1883)^4</f>
        <v>56033429.779818028</v>
      </c>
      <c r="AK696" s="27">
        <f t="shared" si="107"/>
        <v>10.230179028132993</v>
      </c>
      <c r="AL696" s="10">
        <f t="shared" si="108"/>
        <v>117.64705882352941</v>
      </c>
      <c r="AM696" s="10">
        <f t="shared" si="109"/>
        <v>363.1713554987212</v>
      </c>
      <c r="AN696" s="28">
        <f t="shared" si="110"/>
        <v>508.95140664961633</v>
      </c>
      <c r="AP696" s="56">
        <f t="shared" si="111"/>
        <v>3.0869565217391304</v>
      </c>
    </row>
    <row r="697" spans="1:42" ht="15" customHeight="1">
      <c r="A697" s="5" t="s">
        <v>23</v>
      </c>
      <c r="B697" s="5" t="s">
        <v>29</v>
      </c>
      <c r="C697" s="5" t="s">
        <v>1345</v>
      </c>
      <c r="D697" s="6" t="s">
        <v>44</v>
      </c>
      <c r="E697" s="5" t="s">
        <v>1358</v>
      </c>
      <c r="F697" s="5" t="s">
        <v>1359</v>
      </c>
      <c r="G697" s="5">
        <v>2002</v>
      </c>
      <c r="H697" s="11">
        <v>11</v>
      </c>
      <c r="I697" s="11">
        <v>45</v>
      </c>
      <c r="J697" s="11">
        <v>54</v>
      </c>
      <c r="K697" s="11">
        <v>51</v>
      </c>
      <c r="O697" s="25" t="s">
        <v>23</v>
      </c>
      <c r="P697" s="5" t="s">
        <v>89</v>
      </c>
      <c r="Q697" s="5" t="s">
        <v>29</v>
      </c>
      <c r="R697" s="6" t="s">
        <v>44</v>
      </c>
      <c r="S697" s="5" t="s">
        <v>1450</v>
      </c>
      <c r="T697" s="5" t="s">
        <v>1451</v>
      </c>
      <c r="U697" s="5">
        <v>2002</v>
      </c>
      <c r="V697" s="11">
        <v>14</v>
      </c>
      <c r="W697" s="11">
        <v>42</v>
      </c>
      <c r="X697" s="11">
        <v>67</v>
      </c>
      <c r="Y697" s="26">
        <v>90</v>
      </c>
      <c r="Z697" s="10">
        <f t="shared" si="106"/>
        <v>213</v>
      </c>
      <c r="AA697" s="27">
        <f t="shared" si="112"/>
        <v>-51637.609853284492</v>
      </c>
      <c r="AB697" s="10">
        <f t="shared" si="113"/>
        <v>-6740049.2398623861</v>
      </c>
      <c r="AC697" s="10">
        <f t="shared" si="114"/>
        <v>-7752997.3176026056</v>
      </c>
      <c r="AD697" s="28">
        <f t="shared" si="115"/>
        <v>-7474244.7328160321</v>
      </c>
      <c r="AF697" s="27">
        <f>IF(V697 &lt;&gt; "-", (V697-V$1883)^4, "-")</f>
        <v>1922891.7783183996</v>
      </c>
      <c r="AG697" s="10">
        <f>(W697-W$1883)^4</f>
        <v>1273163244.8596156</v>
      </c>
      <c r="AH697" s="10">
        <f>(X697-X$1883)^4</f>
        <v>1534473920.2711205</v>
      </c>
      <c r="AI697" s="28">
        <f>(Y697-Y$1883)^4</f>
        <v>1461357318.1117611</v>
      </c>
      <c r="AK697" s="27">
        <f t="shared" si="107"/>
        <v>65.727699530516432</v>
      </c>
      <c r="AL697" s="10">
        <f t="shared" si="108"/>
        <v>197.18309859154928</v>
      </c>
      <c r="AM697" s="10">
        <f t="shared" si="109"/>
        <v>314.55399061032864</v>
      </c>
      <c r="AN697" s="28">
        <f t="shared" si="110"/>
        <v>422.53521126760563</v>
      </c>
      <c r="AP697" s="56">
        <f t="shared" si="111"/>
        <v>1.5952380952380953</v>
      </c>
    </row>
    <row r="698" spans="1:42" ht="15" customHeight="1">
      <c r="A698" s="5" t="s">
        <v>23</v>
      </c>
      <c r="B698" s="5" t="s">
        <v>29</v>
      </c>
      <c r="C698" s="5" t="s">
        <v>1345</v>
      </c>
      <c r="D698" s="6" t="s">
        <v>44</v>
      </c>
      <c r="E698" s="5" t="s">
        <v>1360</v>
      </c>
      <c r="F698" s="5" t="s">
        <v>1361</v>
      </c>
      <c r="G698" s="5">
        <v>2002</v>
      </c>
      <c r="H698" s="11">
        <v>12</v>
      </c>
      <c r="I698" s="11">
        <v>52</v>
      </c>
      <c r="J698" s="11">
        <v>105</v>
      </c>
      <c r="K698" s="11">
        <v>88</v>
      </c>
      <c r="O698" s="25" t="s">
        <v>23</v>
      </c>
      <c r="P698" s="5" t="s">
        <v>89</v>
      </c>
      <c r="Q698" s="5" t="s">
        <v>29</v>
      </c>
      <c r="R698" s="6" t="s">
        <v>44</v>
      </c>
      <c r="S698" s="5" t="s">
        <v>1452</v>
      </c>
      <c r="T698" s="5" t="s">
        <v>1453</v>
      </c>
      <c r="U698" s="5">
        <v>2002</v>
      </c>
      <c r="V698" s="11">
        <v>40</v>
      </c>
      <c r="W698" s="11">
        <v>159</v>
      </c>
      <c r="X698" s="11">
        <v>75</v>
      </c>
      <c r="Y698" s="26">
        <v>141</v>
      </c>
      <c r="Z698" s="10">
        <f t="shared" si="106"/>
        <v>415</v>
      </c>
      <c r="AA698" s="27">
        <f t="shared" si="112"/>
        <v>-1419.3535013565759</v>
      </c>
      <c r="AB698" s="10">
        <f t="shared" si="113"/>
        <v>-371621.20186756999</v>
      </c>
      <c r="AC698" s="10">
        <f t="shared" si="114"/>
        <v>-6850349.2941901535</v>
      </c>
      <c r="AD698" s="28">
        <f t="shared" si="115"/>
        <v>-3018390.3303826144</v>
      </c>
      <c r="AF698" s="27">
        <f>IF(V698 &lt;&gt; "-", (V698-V$1883)^4, "-")</f>
        <v>15950.982231859709</v>
      </c>
      <c r="AG698" s="10">
        <f>(W698-W$1883)^4</f>
        <v>26717796.93553156</v>
      </c>
      <c r="AH698" s="10">
        <f>(X698-X$1883)^4</f>
        <v>1301018948.6537249</v>
      </c>
      <c r="AI698" s="28">
        <f>(Y698-Y$1883)^4</f>
        <v>436214938.80938447</v>
      </c>
      <c r="AK698" s="27">
        <f t="shared" si="107"/>
        <v>96.385542168674704</v>
      </c>
      <c r="AL698" s="10">
        <f t="shared" si="108"/>
        <v>383.13253012048193</v>
      </c>
      <c r="AM698" s="10">
        <f t="shared" si="109"/>
        <v>180.72289156626505</v>
      </c>
      <c r="AN698" s="28">
        <f t="shared" si="110"/>
        <v>339.75903614457832</v>
      </c>
      <c r="AP698" s="56">
        <f t="shared" si="111"/>
        <v>0.47169811320754712</v>
      </c>
    </row>
    <row r="699" spans="1:42" ht="15" customHeight="1">
      <c r="A699" s="5" t="s">
        <v>23</v>
      </c>
      <c r="B699" s="5" t="s">
        <v>29</v>
      </c>
      <c r="C699" s="5" t="s">
        <v>1345</v>
      </c>
      <c r="D699" s="6" t="s">
        <v>44</v>
      </c>
      <c r="E699" s="5" t="s">
        <v>1362</v>
      </c>
      <c r="F699" s="5" t="s">
        <v>1363</v>
      </c>
      <c r="G699" s="5">
        <v>2002</v>
      </c>
      <c r="H699" s="11">
        <v>9</v>
      </c>
      <c r="I699" s="11">
        <v>62</v>
      </c>
      <c r="J699" s="11">
        <v>92</v>
      </c>
      <c r="K699" s="11">
        <v>90</v>
      </c>
      <c r="O699" s="25" t="s">
        <v>23</v>
      </c>
      <c r="P699" s="5" t="s">
        <v>89</v>
      </c>
      <c r="Q699" s="5" t="s">
        <v>29</v>
      </c>
      <c r="R699" s="6" t="s">
        <v>44</v>
      </c>
      <c r="S699" s="5" t="s">
        <v>1454</v>
      </c>
      <c r="T699" s="5" t="s">
        <v>1455</v>
      </c>
      <c r="U699" s="5">
        <v>2002</v>
      </c>
      <c r="V699" s="11">
        <v>22</v>
      </c>
      <c r="W699" s="11">
        <v>115</v>
      </c>
      <c r="X699" s="11">
        <v>108</v>
      </c>
      <c r="Y699" s="26">
        <v>190</v>
      </c>
      <c r="Z699" s="10">
        <f t="shared" si="106"/>
        <v>435</v>
      </c>
      <c r="AA699" s="27">
        <f t="shared" si="112"/>
        <v>-24994.935137998757</v>
      </c>
      <c r="AB699" s="10">
        <f t="shared" si="113"/>
        <v>-1556671.022293272</v>
      </c>
      <c r="AC699" s="10">
        <f t="shared" si="114"/>
        <v>-3863986.8394691893</v>
      </c>
      <c r="AD699" s="28">
        <f t="shared" si="115"/>
        <v>-871505.52530630305</v>
      </c>
      <c r="AF699" s="27">
        <f>IF(V699 &lt;&gt; "-", (V699-V$1883)^4, "-")</f>
        <v>730806.97793656879</v>
      </c>
      <c r="AG699" s="10">
        <f>(W699-W$1883)^4</f>
        <v>180410767.75404146</v>
      </c>
      <c r="AH699" s="10">
        <f>(X699-X$1883)^4</f>
        <v>606337159.31969666</v>
      </c>
      <c r="AI699" s="28">
        <f>(Y699-Y$1883)^4</f>
        <v>83245390.164352879</v>
      </c>
      <c r="AK699" s="27">
        <f t="shared" si="107"/>
        <v>50.574712643678161</v>
      </c>
      <c r="AL699" s="10">
        <f t="shared" si="108"/>
        <v>264.36781609195401</v>
      </c>
      <c r="AM699" s="10">
        <f t="shared" si="109"/>
        <v>248.27586206896552</v>
      </c>
      <c r="AN699" s="28">
        <f t="shared" si="110"/>
        <v>436.78160919540232</v>
      </c>
      <c r="AP699" s="56">
        <f t="shared" si="111"/>
        <v>0.93913043478260871</v>
      </c>
    </row>
    <row r="700" spans="1:42" ht="15" customHeight="1">
      <c r="A700" s="5" t="s">
        <v>23</v>
      </c>
      <c r="B700" s="5" t="s">
        <v>29</v>
      </c>
      <c r="C700" s="5" t="s">
        <v>1345</v>
      </c>
      <c r="D700" s="6" t="s">
        <v>44</v>
      </c>
      <c r="E700" s="5" t="s">
        <v>1364</v>
      </c>
      <c r="F700" s="5" t="s">
        <v>1365</v>
      </c>
      <c r="G700" s="5">
        <v>2002</v>
      </c>
      <c r="H700" s="11">
        <v>15</v>
      </c>
      <c r="I700" s="11">
        <v>69</v>
      </c>
      <c r="J700" s="11">
        <v>48</v>
      </c>
      <c r="K700" s="11">
        <v>64</v>
      </c>
      <c r="O700" s="25" t="s">
        <v>23</v>
      </c>
      <c r="P700" s="5" t="s">
        <v>89</v>
      </c>
      <c r="Q700" s="5" t="s">
        <v>89</v>
      </c>
      <c r="R700" s="6" t="s">
        <v>44</v>
      </c>
      <c r="S700" s="5" t="s">
        <v>1456</v>
      </c>
      <c r="T700" s="5" t="s">
        <v>1457</v>
      </c>
      <c r="U700" s="5">
        <v>2002</v>
      </c>
      <c r="V700" s="11">
        <v>4</v>
      </c>
      <c r="W700" s="11">
        <v>27</v>
      </c>
      <c r="X700" s="11">
        <v>35</v>
      </c>
      <c r="Y700" s="26">
        <v>30</v>
      </c>
      <c r="Z700" s="10">
        <f t="shared" si="106"/>
        <v>96</v>
      </c>
      <c r="AA700" s="27">
        <f t="shared" si="112"/>
        <v>-105409.58265998808</v>
      </c>
      <c r="AB700" s="10">
        <f t="shared" si="113"/>
        <v>-8476592.1215264462</v>
      </c>
      <c r="AC700" s="10">
        <f t="shared" si="114"/>
        <v>-12154322.553584205</v>
      </c>
      <c r="AD700" s="28">
        <f t="shared" si="115"/>
        <v>-16682837.238271518</v>
      </c>
      <c r="AF700" s="27">
        <f>IF(V700 &lt;&gt; "-", (V700-V$1883)^4, "-")</f>
        <v>4979359.2233520132</v>
      </c>
      <c r="AG700" s="10">
        <f>(W700-W$1883)^4</f>
        <v>1728336817.8051581</v>
      </c>
      <c r="AH700" s="10">
        <f>(X700-X$1883)^4</f>
        <v>2794522925.0646138</v>
      </c>
      <c r="AI700" s="28">
        <f>(Y700-Y$1883)^4</f>
        <v>4262782919.9280224</v>
      </c>
      <c r="AK700" s="27">
        <f t="shared" si="107"/>
        <v>41.666666666666664</v>
      </c>
      <c r="AL700" s="10">
        <f t="shared" si="108"/>
        <v>281.25</v>
      </c>
      <c r="AM700" s="10">
        <f t="shared" si="109"/>
        <v>364.58333333333331</v>
      </c>
      <c r="AN700" s="28">
        <f t="shared" si="110"/>
        <v>312.5</v>
      </c>
      <c r="AP700" s="56">
        <f t="shared" si="111"/>
        <v>1.2962962962962963</v>
      </c>
    </row>
    <row r="701" spans="1:42" ht="15" customHeight="1">
      <c r="A701" s="5" t="s">
        <v>23</v>
      </c>
      <c r="B701" s="5" t="s">
        <v>29</v>
      </c>
      <c r="C701" s="5" t="s">
        <v>1345</v>
      </c>
      <c r="D701" s="6" t="s">
        <v>44</v>
      </c>
      <c r="E701" s="5" t="s">
        <v>1367</v>
      </c>
      <c r="F701" s="5" t="s">
        <v>1217</v>
      </c>
      <c r="G701" s="5">
        <v>2002</v>
      </c>
      <c r="H701" s="11">
        <v>25</v>
      </c>
      <c r="I701" s="11">
        <v>73</v>
      </c>
      <c r="J701" s="11">
        <v>42</v>
      </c>
      <c r="K701" s="11">
        <v>66</v>
      </c>
      <c r="O701" s="25" t="s">
        <v>23</v>
      </c>
      <c r="P701" s="5" t="s">
        <v>89</v>
      </c>
      <c r="Q701" s="5" t="s">
        <v>89</v>
      </c>
      <c r="R701" s="6" t="s">
        <v>44</v>
      </c>
      <c r="S701" s="5" t="s">
        <v>1458</v>
      </c>
      <c r="T701" s="5" t="s">
        <v>1459</v>
      </c>
      <c r="U701" s="5">
        <v>2002</v>
      </c>
      <c r="V701" s="11">
        <v>13</v>
      </c>
      <c r="W701" s="11">
        <v>87</v>
      </c>
      <c r="X701" s="11">
        <v>146</v>
      </c>
      <c r="Y701" s="26">
        <v>155</v>
      </c>
      <c r="Z701" s="10">
        <f t="shared" si="106"/>
        <v>401</v>
      </c>
      <c r="AA701" s="27">
        <f t="shared" si="112"/>
        <v>-55910.375663325023</v>
      </c>
      <c r="AB701" s="10">
        <f t="shared" si="113"/>
        <v>-2979472.0702172075</v>
      </c>
      <c r="AC701" s="10">
        <f t="shared" si="114"/>
        <v>-1681766.4265132465</v>
      </c>
      <c r="AD701" s="28">
        <f t="shared" si="115"/>
        <v>-2223421.6508867447</v>
      </c>
      <c r="AF701" s="27">
        <f>IF(V701 &lt;&gt; "-", (V701-V$1883)^4, "-")</f>
        <v>2137912.2729463866</v>
      </c>
      <c r="AG701" s="10">
        <f>(W701-W$1883)^4</f>
        <v>428731860.14775974</v>
      </c>
      <c r="AH701" s="10">
        <f>(X701-X$1883)^4</f>
        <v>199995813.36858884</v>
      </c>
      <c r="AI701" s="28">
        <f>(Y701-Y$1883)^4</f>
        <v>290198907.9452123</v>
      </c>
      <c r="AK701" s="27">
        <f t="shared" si="107"/>
        <v>32.418952618453865</v>
      </c>
      <c r="AL701" s="10">
        <f t="shared" si="108"/>
        <v>216.95760598503742</v>
      </c>
      <c r="AM701" s="10">
        <f t="shared" si="109"/>
        <v>364.08977556109727</v>
      </c>
      <c r="AN701" s="28">
        <f t="shared" si="110"/>
        <v>386.53366583541151</v>
      </c>
      <c r="AP701" s="56">
        <f t="shared" si="111"/>
        <v>1.6781609195402298</v>
      </c>
    </row>
    <row r="702" spans="1:42" ht="15" customHeight="1">
      <c r="A702" s="5" t="s">
        <v>23</v>
      </c>
      <c r="B702" s="5" t="s">
        <v>29</v>
      </c>
      <c r="C702" s="5" t="s">
        <v>1345</v>
      </c>
      <c r="D702" s="6" t="s">
        <v>44</v>
      </c>
      <c r="E702" s="5" t="s">
        <v>1368</v>
      </c>
      <c r="F702" s="5" t="s">
        <v>1369</v>
      </c>
      <c r="G702" s="5">
        <v>2002</v>
      </c>
      <c r="H702" s="11">
        <v>17</v>
      </c>
      <c r="I702" s="11">
        <v>36</v>
      </c>
      <c r="J702" s="11">
        <v>44</v>
      </c>
      <c r="K702" s="11">
        <v>50</v>
      </c>
      <c r="O702" s="25" t="s">
        <v>23</v>
      </c>
      <c r="P702" s="5" t="s">
        <v>89</v>
      </c>
      <c r="Q702" s="5" t="s">
        <v>89</v>
      </c>
      <c r="R702" s="6" t="s">
        <v>44</v>
      </c>
      <c r="S702" s="5" t="s">
        <v>1460</v>
      </c>
      <c r="T702" s="5" t="s">
        <v>1461</v>
      </c>
      <c r="U702" s="5">
        <v>2002</v>
      </c>
      <c r="V702" s="11">
        <v>13</v>
      </c>
      <c r="W702" s="11">
        <v>54</v>
      </c>
      <c r="X702" s="11">
        <v>95</v>
      </c>
      <c r="Y702" s="26">
        <v>136</v>
      </c>
      <c r="Z702" s="10">
        <f t="shared" si="106"/>
        <v>298</v>
      </c>
      <c r="AA702" s="27">
        <f t="shared" si="112"/>
        <v>-55910.375663325023</v>
      </c>
      <c r="AB702" s="10">
        <f t="shared" si="113"/>
        <v>-5535393.1115727779</v>
      </c>
      <c r="AC702" s="10">
        <f t="shared" si="114"/>
        <v>-4906074.9854291817</v>
      </c>
      <c r="AD702" s="28">
        <f t="shared" si="115"/>
        <v>-3342640.6485408349</v>
      </c>
      <c r="AF702" s="27">
        <f>IF(V702 &lt;&gt; "-", (V702-V$1883)^4, "-")</f>
        <v>2137912.2729463866</v>
      </c>
      <c r="AG702" s="10">
        <f>(W702-W$1883)^4</f>
        <v>979184714.38798642</v>
      </c>
      <c r="AH702" s="10">
        <f>(X702-X$1883)^4</f>
        <v>833640698.89533412</v>
      </c>
      <c r="AI702" s="28">
        <f>(Y702-Y$1883)^4</f>
        <v>499788493.83315933</v>
      </c>
      <c r="AK702" s="27">
        <f t="shared" si="107"/>
        <v>43.624161073825505</v>
      </c>
      <c r="AL702" s="10">
        <f t="shared" si="108"/>
        <v>181.20805369127515</v>
      </c>
      <c r="AM702" s="10">
        <f t="shared" si="109"/>
        <v>318.79194630872479</v>
      </c>
      <c r="AN702" s="28">
        <f t="shared" si="110"/>
        <v>456.37583892617448</v>
      </c>
      <c r="AP702" s="56">
        <f t="shared" si="111"/>
        <v>1.7592592592592591</v>
      </c>
    </row>
    <row r="703" spans="1:42" ht="15" customHeight="1">
      <c r="A703" s="5" t="s">
        <v>23</v>
      </c>
      <c r="B703" s="5" t="s">
        <v>29</v>
      </c>
      <c r="C703" s="5" t="s">
        <v>1345</v>
      </c>
      <c r="D703" s="6" t="s">
        <v>44</v>
      </c>
      <c r="E703" s="5" t="s">
        <v>1370</v>
      </c>
      <c r="F703" s="5" t="s">
        <v>806</v>
      </c>
      <c r="G703" s="5">
        <v>2002</v>
      </c>
      <c r="H703" s="11">
        <v>43</v>
      </c>
      <c r="I703" s="11">
        <v>112</v>
      </c>
      <c r="J703" s="11">
        <v>223</v>
      </c>
      <c r="K703" s="11">
        <v>227</v>
      </c>
      <c r="O703" s="25" t="s">
        <v>23</v>
      </c>
      <c r="P703" s="5" t="s">
        <v>89</v>
      </c>
      <c r="Q703" s="5" t="s">
        <v>89</v>
      </c>
      <c r="R703" s="6" t="s">
        <v>44</v>
      </c>
      <c r="S703" s="5" t="s">
        <v>1462</v>
      </c>
      <c r="T703" s="5" t="s">
        <v>1463</v>
      </c>
      <c r="U703" s="5">
        <v>2002</v>
      </c>
      <c r="V703" s="11">
        <v>13</v>
      </c>
      <c r="W703" s="11">
        <v>215</v>
      </c>
      <c r="X703" s="11">
        <v>242</v>
      </c>
      <c r="Y703" s="26">
        <v>186</v>
      </c>
      <c r="Z703" s="10">
        <f t="shared" si="106"/>
        <v>656</v>
      </c>
      <c r="AA703" s="27">
        <f t="shared" si="112"/>
        <v>-55910.375663325023</v>
      </c>
      <c r="AB703" s="10">
        <f t="shared" si="113"/>
        <v>-4016.0728872276027</v>
      </c>
      <c r="AC703" s="10">
        <f t="shared" si="114"/>
        <v>-12040.621585364741</v>
      </c>
      <c r="AD703" s="28">
        <f t="shared" si="115"/>
        <v>-985641.13436870615</v>
      </c>
      <c r="AF703" s="27">
        <f>IF(V703 &lt;&gt; "-", (V703-V$1883)^4, "-")</f>
        <v>2137912.2729463866</v>
      </c>
      <c r="AG703" s="10">
        <f>(W703-W$1883)^4</f>
        <v>63836.457942179019</v>
      </c>
      <c r="AH703" s="10">
        <f>(X703-X$1883)^4</f>
        <v>275972.12014477659</v>
      </c>
      <c r="AI703" s="28">
        <f>(Y703-Y$1883)^4</f>
        <v>98090081.001837581</v>
      </c>
      <c r="AK703" s="27">
        <f t="shared" si="107"/>
        <v>19.817073170731707</v>
      </c>
      <c r="AL703" s="10">
        <f t="shared" si="108"/>
        <v>327.7439024390244</v>
      </c>
      <c r="AM703" s="10">
        <f t="shared" si="109"/>
        <v>368.90243902439022</v>
      </c>
      <c r="AN703" s="28">
        <f t="shared" si="110"/>
        <v>283.53658536585363</v>
      </c>
      <c r="AP703" s="56">
        <f t="shared" si="111"/>
        <v>1.1255813953488372</v>
      </c>
    </row>
    <row r="704" spans="1:42" ht="15" customHeight="1">
      <c r="A704" s="5" t="s">
        <v>23</v>
      </c>
      <c r="B704" s="5" t="s">
        <v>29</v>
      </c>
      <c r="C704" s="5" t="s">
        <v>1345</v>
      </c>
      <c r="D704" s="6" t="s">
        <v>44</v>
      </c>
      <c r="E704" s="5" t="s">
        <v>1371</v>
      </c>
      <c r="F704" s="5" t="s">
        <v>1372</v>
      </c>
      <c r="G704" s="5">
        <v>2002</v>
      </c>
      <c r="H704" s="11">
        <v>57</v>
      </c>
      <c r="I704" s="11">
        <v>104</v>
      </c>
      <c r="J704" s="11">
        <v>86</v>
      </c>
      <c r="K704" s="11">
        <v>52</v>
      </c>
      <c r="O704" s="25" t="s">
        <v>23</v>
      </c>
      <c r="P704" s="5" t="s">
        <v>89</v>
      </c>
      <c r="Q704" s="5" t="s">
        <v>89</v>
      </c>
      <c r="R704" s="6" t="s">
        <v>44</v>
      </c>
      <c r="S704" s="5" t="s">
        <v>1464</v>
      </c>
      <c r="T704" s="5" t="s">
        <v>1465</v>
      </c>
      <c r="U704" s="5">
        <v>2002</v>
      </c>
      <c r="V704" s="11">
        <v>18</v>
      </c>
      <c r="W704" s="11">
        <v>207</v>
      </c>
      <c r="X704" s="11">
        <v>62</v>
      </c>
      <c r="Y704" s="26">
        <v>166</v>
      </c>
      <c r="Z704" s="10">
        <f t="shared" si="106"/>
        <v>453</v>
      </c>
      <c r="AA704" s="27">
        <f t="shared" si="112"/>
        <v>-36720.838770077491</v>
      </c>
      <c r="AB704" s="10">
        <f t="shared" si="113"/>
        <v>-13643.770374750444</v>
      </c>
      <c r="AC704" s="10">
        <f t="shared" si="114"/>
        <v>-8355551.7496194243</v>
      </c>
      <c r="AD704" s="28">
        <f t="shared" si="115"/>
        <v>-1707306.6287282046</v>
      </c>
      <c r="AF704" s="27">
        <f>IF(V704 &lt;&gt; "-", (V704-V$1883)^4, "-")</f>
        <v>1220534.679266341</v>
      </c>
      <c r="AG704" s="10">
        <f>(W704-W$1883)^4</f>
        <v>326021.2204109474</v>
      </c>
      <c r="AH704" s="10">
        <f>(X704-X$1883)^4</f>
        <v>1695509305.9210536</v>
      </c>
      <c r="AI704" s="28">
        <f>(Y704-Y$1883)^4</f>
        <v>204055686.53629756</v>
      </c>
      <c r="AK704" s="27">
        <f t="shared" si="107"/>
        <v>39.735099337748345</v>
      </c>
      <c r="AL704" s="10">
        <f t="shared" si="108"/>
        <v>456.95364238410599</v>
      </c>
      <c r="AM704" s="10">
        <f t="shared" si="109"/>
        <v>136.86534216335542</v>
      </c>
      <c r="AN704" s="28">
        <f t="shared" si="110"/>
        <v>366.44591611479029</v>
      </c>
      <c r="AP704" s="56">
        <f t="shared" si="111"/>
        <v>0.29951690821256038</v>
      </c>
    </row>
    <row r="705" spans="1:42" ht="15" customHeight="1">
      <c r="A705" s="5" t="s">
        <v>23</v>
      </c>
      <c r="B705" s="5" t="s">
        <v>29</v>
      </c>
      <c r="C705" s="5" t="s">
        <v>1345</v>
      </c>
      <c r="D705" s="6" t="s">
        <v>44</v>
      </c>
      <c r="E705" s="5" t="s">
        <v>1373</v>
      </c>
      <c r="F705" s="5" t="s">
        <v>1161</v>
      </c>
      <c r="G705" s="5">
        <v>2002</v>
      </c>
      <c r="H705" s="11">
        <v>45</v>
      </c>
      <c r="I705" s="11">
        <v>95</v>
      </c>
      <c r="J705" s="11">
        <v>120</v>
      </c>
      <c r="K705" s="11">
        <v>89</v>
      </c>
      <c r="O705" s="25" t="s">
        <v>23</v>
      </c>
      <c r="P705" s="5" t="s">
        <v>89</v>
      </c>
      <c r="Q705" s="5" t="s">
        <v>89</v>
      </c>
      <c r="R705" s="6" t="s">
        <v>44</v>
      </c>
      <c r="S705" s="5" t="s">
        <v>1466</v>
      </c>
      <c r="T705" s="5" t="s">
        <v>1467</v>
      </c>
      <c r="U705" s="5">
        <v>2002</v>
      </c>
      <c r="V705" s="11">
        <v>20</v>
      </c>
      <c r="W705" s="11">
        <v>136</v>
      </c>
      <c r="X705" s="11">
        <v>193</v>
      </c>
      <c r="Y705" s="26">
        <v>160</v>
      </c>
      <c r="Z705" s="10">
        <f t="shared" si="106"/>
        <v>509</v>
      </c>
      <c r="AA705" s="27">
        <f t="shared" si="112"/>
        <v>-30483.028522647091</v>
      </c>
      <c r="AB705" s="10">
        <f t="shared" si="113"/>
        <v>-854541.85417701094</v>
      </c>
      <c r="AC705" s="10">
        <f t="shared" si="114"/>
        <v>-372006.60525419394</v>
      </c>
      <c r="AD705" s="28">
        <f t="shared" si="115"/>
        <v>-1977557.1979764861</v>
      </c>
      <c r="AF705" s="27">
        <f>IF(V705 &lt;&gt; "-", (V705-V$1883)^4, "-")</f>
        <v>952235.0213372974</v>
      </c>
      <c r="AG705" s="10">
        <f>(W705-W$1883)^4</f>
        <v>81091957.649249688</v>
      </c>
      <c r="AH705" s="10">
        <f>(X705-X$1883)^4</f>
        <v>26754748.213862732</v>
      </c>
      <c r="AI705" s="28">
        <f>(Y705-Y$1883)^4</f>
        <v>248221124.22203961</v>
      </c>
      <c r="AK705" s="27">
        <f t="shared" si="107"/>
        <v>39.292730844793709</v>
      </c>
      <c r="AL705" s="10">
        <f t="shared" si="108"/>
        <v>267.19056974459727</v>
      </c>
      <c r="AM705" s="10">
        <f t="shared" si="109"/>
        <v>379.17485265225929</v>
      </c>
      <c r="AN705" s="28">
        <f t="shared" si="110"/>
        <v>314.34184675834967</v>
      </c>
      <c r="AP705" s="56">
        <f t="shared" si="111"/>
        <v>1.4191176470588234</v>
      </c>
    </row>
    <row r="706" spans="1:42" ht="15" customHeight="1">
      <c r="A706" s="5" t="s">
        <v>23</v>
      </c>
      <c r="B706" s="5" t="s">
        <v>29</v>
      </c>
      <c r="C706" s="5" t="s">
        <v>1345</v>
      </c>
      <c r="D706" s="6" t="s">
        <v>44</v>
      </c>
      <c r="E706" s="5" t="s">
        <v>1374</v>
      </c>
      <c r="F706" s="5" t="s">
        <v>1375</v>
      </c>
      <c r="G706" s="5">
        <v>2002</v>
      </c>
      <c r="H706" s="11">
        <v>10</v>
      </c>
      <c r="I706" s="11">
        <v>112</v>
      </c>
      <c r="J706" s="11">
        <v>223</v>
      </c>
      <c r="K706" s="11">
        <v>198</v>
      </c>
      <c r="O706" s="25" t="s">
        <v>23</v>
      </c>
      <c r="P706" s="5" t="s">
        <v>89</v>
      </c>
      <c r="Q706" s="5" t="s">
        <v>89</v>
      </c>
      <c r="R706" s="6" t="s">
        <v>44</v>
      </c>
      <c r="S706" s="5" t="s">
        <v>1468</v>
      </c>
      <c r="T706" s="5" t="s">
        <v>1469</v>
      </c>
      <c r="U706" s="5">
        <v>2002</v>
      </c>
      <c r="V706" s="11">
        <v>12</v>
      </c>
      <c r="W706" s="11">
        <v>68</v>
      </c>
      <c r="X706" s="11">
        <v>75</v>
      </c>
      <c r="Y706" s="26">
        <v>64</v>
      </c>
      <c r="Z706" s="10">
        <f t="shared" si="106"/>
        <v>219</v>
      </c>
      <c r="AA706" s="27">
        <f t="shared" si="112"/>
        <v>-60412.570689061082</v>
      </c>
      <c r="AB706" s="10">
        <f t="shared" si="113"/>
        <v>-4322402.5682076085</v>
      </c>
      <c r="AC706" s="10">
        <f t="shared" si="114"/>
        <v>-6850349.2941901535</v>
      </c>
      <c r="AD706" s="28">
        <f t="shared" si="115"/>
        <v>-10870094.266517628</v>
      </c>
      <c r="AF706" s="27">
        <f>IF(V706 &lt;&gt; "-", (V706-V$1883)^4, "-")</f>
        <v>2370480.6892459271</v>
      </c>
      <c r="AG706" s="10">
        <f>(W706-W$1883)^4</f>
        <v>704098820.45249414</v>
      </c>
      <c r="AH706" s="10">
        <f>(X706-X$1883)^4</f>
        <v>1301018948.6537249</v>
      </c>
      <c r="AI706" s="28">
        <f>(Y706-Y$1883)^4</f>
        <v>2407933084.0153627</v>
      </c>
      <c r="AK706" s="27">
        <f t="shared" si="107"/>
        <v>54.794520547945204</v>
      </c>
      <c r="AL706" s="10">
        <f t="shared" si="108"/>
        <v>310.5022831050228</v>
      </c>
      <c r="AM706" s="10">
        <f t="shared" si="109"/>
        <v>342.46575342465752</v>
      </c>
      <c r="AN706" s="28">
        <f t="shared" si="110"/>
        <v>292.23744292237438</v>
      </c>
      <c r="AP706" s="56">
        <f t="shared" si="111"/>
        <v>1.1029411764705883</v>
      </c>
    </row>
    <row r="707" spans="1:42" ht="15" customHeight="1">
      <c r="A707" s="5" t="s">
        <v>23</v>
      </c>
      <c r="B707" s="5" t="s">
        <v>29</v>
      </c>
      <c r="C707" s="5" t="s">
        <v>1345</v>
      </c>
      <c r="D707" s="6" t="s">
        <v>44</v>
      </c>
      <c r="E707" s="5" t="s">
        <v>1376</v>
      </c>
      <c r="F707" s="5" t="s">
        <v>1377</v>
      </c>
      <c r="G707" s="5">
        <v>2002</v>
      </c>
      <c r="H707" s="11">
        <v>320</v>
      </c>
      <c r="I707" s="11">
        <v>792</v>
      </c>
      <c r="J707" s="11">
        <v>347</v>
      </c>
      <c r="K707" s="11">
        <v>348</v>
      </c>
      <c r="O707" s="25" t="s">
        <v>23</v>
      </c>
      <c r="P707" s="5" t="s">
        <v>89</v>
      </c>
      <c r="Q707" s="5" t="s">
        <v>89</v>
      </c>
      <c r="R707" s="6" t="s">
        <v>44</v>
      </c>
      <c r="S707" s="5" t="s">
        <v>1470</v>
      </c>
      <c r="T707" s="5" t="s">
        <v>1471</v>
      </c>
      <c r="U707" s="5">
        <v>2002</v>
      </c>
      <c r="V707" s="11">
        <v>9</v>
      </c>
      <c r="W707" s="11">
        <v>24</v>
      </c>
      <c r="X707" s="11">
        <v>58</v>
      </c>
      <c r="Y707" s="26">
        <v>82</v>
      </c>
      <c r="Z707" s="10">
        <f t="shared" si="106"/>
        <v>173</v>
      </c>
      <c r="AA707" s="27">
        <f t="shared" si="112"/>
        <v>-75355.731060442326</v>
      </c>
      <c r="AB707" s="10">
        <f t="shared" si="113"/>
        <v>-8856283.7273661979</v>
      </c>
      <c r="AC707" s="10">
        <f t="shared" si="114"/>
        <v>-8859474.6648609601</v>
      </c>
      <c r="AD707" s="28">
        <f t="shared" si="115"/>
        <v>-8429761.2777022794</v>
      </c>
      <c r="AF707" s="27">
        <f>IF(V707 &lt;&gt; "-", (V707-V$1883)^4, "-")</f>
        <v>3182890.6368016875</v>
      </c>
      <c r="AG707" s="10">
        <f>(W707-W$1883)^4</f>
        <v>1832322981.5553448</v>
      </c>
      <c r="AH707" s="10">
        <f>(X707-X$1883)^4</f>
        <v>1833203287.4654856</v>
      </c>
      <c r="AI707" s="28">
        <f>(Y707-Y$1883)^4</f>
        <v>1715617106.7607315</v>
      </c>
      <c r="AK707" s="27">
        <f t="shared" si="107"/>
        <v>52.02312138728324</v>
      </c>
      <c r="AL707" s="10">
        <f t="shared" si="108"/>
        <v>138.72832369942196</v>
      </c>
      <c r="AM707" s="10">
        <f t="shared" si="109"/>
        <v>335.26011560693644</v>
      </c>
      <c r="AN707" s="28">
        <f t="shared" si="110"/>
        <v>473.98843930635837</v>
      </c>
      <c r="AP707" s="56">
        <f t="shared" si="111"/>
        <v>2.416666666666667</v>
      </c>
    </row>
    <row r="708" spans="1:42" ht="15" customHeight="1">
      <c r="A708" s="5" t="s">
        <v>23</v>
      </c>
      <c r="B708" s="5" t="s">
        <v>29</v>
      </c>
      <c r="C708" s="5" t="s">
        <v>1345</v>
      </c>
      <c r="D708" s="6" t="s">
        <v>44</v>
      </c>
      <c r="E708" s="5" t="s">
        <v>1378</v>
      </c>
      <c r="F708" s="5" t="s">
        <v>1379</v>
      </c>
      <c r="G708" s="5">
        <v>2002</v>
      </c>
      <c r="H708" s="11">
        <v>60</v>
      </c>
      <c r="I708" s="11">
        <v>89</v>
      </c>
      <c r="J708" s="11">
        <v>109</v>
      </c>
      <c r="K708" s="11">
        <v>116</v>
      </c>
      <c r="O708" s="25" t="s">
        <v>23</v>
      </c>
      <c r="P708" s="5" t="s">
        <v>89</v>
      </c>
      <c r="Q708" s="5" t="s">
        <v>89</v>
      </c>
      <c r="R708" s="6" t="s">
        <v>44</v>
      </c>
      <c r="S708" s="5" t="s">
        <v>1472</v>
      </c>
      <c r="T708" s="5" t="s">
        <v>1473</v>
      </c>
      <c r="U708" s="5">
        <v>2002</v>
      </c>
      <c r="V708" s="11">
        <v>114</v>
      </c>
      <c r="W708" s="11">
        <v>586</v>
      </c>
      <c r="X708" s="11">
        <v>700</v>
      </c>
      <c r="Y708" s="26">
        <v>780</v>
      </c>
      <c r="Z708" s="10">
        <f t="shared" si="106"/>
        <v>2180</v>
      </c>
      <c r="AA708" s="27">
        <f t="shared" si="112"/>
        <v>247221.43188841411</v>
      </c>
      <c r="AB708" s="10">
        <f t="shared" si="113"/>
        <v>44778492.362146035</v>
      </c>
      <c r="AC708" s="10">
        <f t="shared" si="114"/>
        <v>82358246.726302341</v>
      </c>
      <c r="AD708" s="28">
        <f t="shared" si="115"/>
        <v>120906225.57560506</v>
      </c>
      <c r="AF708" s="27">
        <f>IF(V708 &lt;&gt; "-", (V708-V$1883)^4, "-")</f>
        <v>15516061.417182952</v>
      </c>
      <c r="AG708" s="10">
        <f>(W708-W$1883)^4</f>
        <v>15901055610.128922</v>
      </c>
      <c r="AH708" s="10">
        <f>(X708-X$1883)^4</f>
        <v>35832418643.532204</v>
      </c>
      <c r="AI708" s="28">
        <f>(Y708-Y$1883)^4</f>
        <v>59785823852.187576</v>
      </c>
      <c r="AK708" s="27">
        <f t="shared" si="107"/>
        <v>52.293577981651381</v>
      </c>
      <c r="AL708" s="10">
        <f t="shared" si="108"/>
        <v>268.80733944954125</v>
      </c>
      <c r="AM708" s="10">
        <f t="shared" si="109"/>
        <v>321.10091743119267</v>
      </c>
      <c r="AN708" s="28">
        <f t="shared" si="110"/>
        <v>357.79816513761472</v>
      </c>
      <c r="AP708" s="56">
        <f t="shared" si="111"/>
        <v>1.1945392491467579</v>
      </c>
    </row>
    <row r="709" spans="1:42" ht="15" customHeight="1">
      <c r="A709" s="5" t="s">
        <v>23</v>
      </c>
      <c r="B709" s="5" t="s">
        <v>29</v>
      </c>
      <c r="C709" s="5" t="s">
        <v>1345</v>
      </c>
      <c r="D709" s="6" t="s">
        <v>44</v>
      </c>
      <c r="E709" s="5" t="s">
        <v>1380</v>
      </c>
      <c r="F709" s="5" t="s">
        <v>1381</v>
      </c>
      <c r="G709" s="5">
        <v>2002</v>
      </c>
      <c r="H709" s="11">
        <v>617</v>
      </c>
      <c r="I709" s="11">
        <v>943</v>
      </c>
      <c r="J709" s="11">
        <v>617</v>
      </c>
      <c r="K709" s="11">
        <v>670</v>
      </c>
      <c r="O709" s="25" t="s">
        <v>23</v>
      </c>
      <c r="P709" s="5" t="s">
        <v>89</v>
      </c>
      <c r="Q709" s="5" t="s">
        <v>89</v>
      </c>
      <c r="R709" s="6" t="s">
        <v>44</v>
      </c>
      <c r="S709" s="5" t="s">
        <v>1474</v>
      </c>
      <c r="T709" s="5" t="s">
        <v>1475</v>
      </c>
      <c r="U709" s="5">
        <v>2002</v>
      </c>
      <c r="V709" s="11">
        <v>36</v>
      </c>
      <c r="W709" s="11">
        <v>259</v>
      </c>
      <c r="X709" s="11">
        <v>361</v>
      </c>
      <c r="Y709" s="26">
        <v>299</v>
      </c>
      <c r="Z709" s="10">
        <f t="shared" si="106"/>
        <v>955</v>
      </c>
      <c r="AA709" s="27">
        <f t="shared" si="112"/>
        <v>-3538.3536033581713</v>
      </c>
      <c r="AB709" s="10">
        <f t="shared" si="113"/>
        <v>22199.309370465868</v>
      </c>
      <c r="AC709" s="10">
        <f t="shared" si="114"/>
        <v>886947.21481570241</v>
      </c>
      <c r="AD709" s="28">
        <f t="shared" si="115"/>
        <v>2449.9676486821936</v>
      </c>
      <c r="AF709" s="27">
        <f>IF(V709 &lt;&gt; "-", (V709-V$1883)^4, "-")</f>
        <v>53918.149134740008</v>
      </c>
      <c r="AG709" s="10">
        <f>(W709-W$1883)^4</f>
        <v>623906.17611136008</v>
      </c>
      <c r="AH709" s="10">
        <f>(X709-X$1883)^4</f>
        <v>85217809.329120666</v>
      </c>
      <c r="AI709" s="28">
        <f>(Y709-Y$1883)^4</f>
        <v>33027.862369488015</v>
      </c>
      <c r="AK709" s="27">
        <f t="shared" si="107"/>
        <v>37.696335078534034</v>
      </c>
      <c r="AL709" s="10">
        <f t="shared" si="108"/>
        <v>271.20418848167537</v>
      </c>
      <c r="AM709" s="10">
        <f t="shared" si="109"/>
        <v>378.01047120418843</v>
      </c>
      <c r="AN709" s="28">
        <f t="shared" si="110"/>
        <v>313.08900523560209</v>
      </c>
      <c r="AP709" s="56">
        <f t="shared" si="111"/>
        <v>1.3938223938223937</v>
      </c>
    </row>
    <row r="710" spans="1:42" ht="15" customHeight="1">
      <c r="A710" s="5" t="s">
        <v>23</v>
      </c>
      <c r="B710" s="5" t="s">
        <v>89</v>
      </c>
      <c r="C710" s="5" t="s">
        <v>24</v>
      </c>
      <c r="D710" s="6" t="s">
        <v>25</v>
      </c>
      <c r="E710" s="6" t="s">
        <v>26</v>
      </c>
      <c r="F710" s="5" t="s">
        <v>1476</v>
      </c>
      <c r="G710" s="5">
        <v>2002</v>
      </c>
      <c r="H710" s="11">
        <v>4800</v>
      </c>
      <c r="I710" s="11">
        <v>23681</v>
      </c>
      <c r="J710" s="11">
        <v>26141</v>
      </c>
      <c r="K710" s="11">
        <v>31303</v>
      </c>
      <c r="O710" s="25" t="s">
        <v>23</v>
      </c>
      <c r="P710" s="5" t="s">
        <v>89</v>
      </c>
      <c r="Q710" s="5" t="s">
        <v>89</v>
      </c>
      <c r="R710" s="6" t="s">
        <v>44</v>
      </c>
      <c r="S710" s="5" t="s">
        <v>1477</v>
      </c>
      <c r="T710" s="5" t="s">
        <v>1478</v>
      </c>
      <c r="U710" s="5">
        <v>2002</v>
      </c>
      <c r="V710" s="11">
        <v>101</v>
      </c>
      <c r="W710" s="11">
        <v>568</v>
      </c>
      <c r="X710" s="11">
        <v>544</v>
      </c>
      <c r="Y710" s="26">
        <v>474</v>
      </c>
      <c r="Z710" s="10">
        <f t="shared" si="106"/>
        <v>1687</v>
      </c>
      <c r="AA710" s="27">
        <f t="shared" si="112"/>
        <v>123221.97793780753</v>
      </c>
      <c r="AB710" s="10">
        <f t="shared" si="113"/>
        <v>38308455.242492475</v>
      </c>
      <c r="AC710" s="10">
        <f t="shared" si="114"/>
        <v>21736305.367058635</v>
      </c>
      <c r="AD710" s="28">
        <f t="shared" si="115"/>
        <v>6695797.4004333187</v>
      </c>
      <c r="AF710" s="27">
        <f>IF(V710 &lt;&gt; "-", (V710-V$1883)^4, "-")</f>
        <v>6131747.0994068393</v>
      </c>
      <c r="AG710" s="10">
        <f>(W710-W$1883)^4</f>
        <v>12913962462.237436</v>
      </c>
      <c r="AH710" s="10">
        <f>(X710-X$1883)^4</f>
        <v>6066166164.0709248</v>
      </c>
      <c r="AI710" s="28">
        <f>(Y710-Y$1883)^4</f>
        <v>1262030175.7728076</v>
      </c>
      <c r="AK710" s="27">
        <f t="shared" si="107"/>
        <v>59.869590989922941</v>
      </c>
      <c r="AL710" s="10">
        <f t="shared" si="108"/>
        <v>336.69235328986366</v>
      </c>
      <c r="AM710" s="10">
        <f t="shared" si="109"/>
        <v>322.46591582691173</v>
      </c>
      <c r="AN710" s="28">
        <f t="shared" si="110"/>
        <v>280.97213989330174</v>
      </c>
      <c r="AP710" s="56">
        <f t="shared" si="111"/>
        <v>0.9577464788732396</v>
      </c>
    </row>
    <row r="711" spans="1:42" ht="15" customHeight="1">
      <c r="A711" s="5" t="s">
        <v>23</v>
      </c>
      <c r="B711" s="5" t="s">
        <v>89</v>
      </c>
      <c r="C711" s="5" t="s">
        <v>28</v>
      </c>
      <c r="D711" s="6" t="s">
        <v>41</v>
      </c>
      <c r="E711" s="6" t="s">
        <v>26</v>
      </c>
      <c r="F711" s="5" t="s">
        <v>1479</v>
      </c>
      <c r="G711" s="5">
        <v>2002</v>
      </c>
      <c r="H711" s="11">
        <v>1462</v>
      </c>
      <c r="I711" s="11">
        <v>4708</v>
      </c>
      <c r="J711" s="11">
        <v>2517</v>
      </c>
      <c r="K711" s="11">
        <v>2404</v>
      </c>
      <c r="O711" s="25" t="s">
        <v>23</v>
      </c>
      <c r="P711" s="5" t="s">
        <v>89</v>
      </c>
      <c r="Q711" s="5" t="s">
        <v>89</v>
      </c>
      <c r="R711" s="6" t="s">
        <v>44</v>
      </c>
      <c r="S711" s="5" t="s">
        <v>1480</v>
      </c>
      <c r="T711" s="5" t="s">
        <v>1481</v>
      </c>
      <c r="U711" s="5">
        <v>2002</v>
      </c>
      <c r="V711" s="11">
        <v>15</v>
      </c>
      <c r="W711" s="11">
        <v>76</v>
      </c>
      <c r="X711" s="11">
        <v>174</v>
      </c>
      <c r="Y711" s="26">
        <v>200</v>
      </c>
      <c r="Z711" s="10">
        <f t="shared" ref="Z711:Z774" si="116">IF(V711 &lt;&gt; "-", V711, 0) + IF(W711 &lt;&gt; "-", W711, 0) + IF(X711 &lt;&gt; "-", X711, 0) + IF(Y711 &lt;&gt; "-", Y711, 0)</f>
        <v>465</v>
      </c>
      <c r="AA711" s="27">
        <f t="shared" si="112"/>
        <v>-47588.273258939465</v>
      </c>
      <c r="AB711" s="10">
        <f t="shared" si="113"/>
        <v>-3716329.8036194439</v>
      </c>
      <c r="AC711" s="10">
        <f t="shared" si="114"/>
        <v>-751587.51752407523</v>
      </c>
      <c r="AD711" s="28">
        <f t="shared" si="115"/>
        <v>-625444.5086224773</v>
      </c>
      <c r="AF711" s="27">
        <f>IF(V711 &lt;&gt; "-", (V711-V$1883)^4, "-")</f>
        <v>1724513.4884991832</v>
      </c>
      <c r="AG711" s="10">
        <f>(W711-W$1883)^4</f>
        <v>575641811.23298419</v>
      </c>
      <c r="AH711" s="10">
        <f>(X711-X$1883)^4</f>
        <v>68334404.096492305</v>
      </c>
      <c r="AI711" s="28">
        <f>(Y711-Y$1883)^4</f>
        <v>53487427.609454304</v>
      </c>
      <c r="AK711" s="27">
        <f t="shared" ref="AK711:AK774" si="117">IF(V711 &lt;&gt; "-", (V711/$Z711)*1000, 0)</f>
        <v>32.258064516129032</v>
      </c>
      <c r="AL711" s="10">
        <f t="shared" ref="AL711:AL774" si="118">IF(W711 &lt;&gt; "-", (W711/$Z711)*1000, 0)</f>
        <v>163.44086021505376</v>
      </c>
      <c r="AM711" s="10">
        <f t="shared" ref="AM711:AM774" si="119">IF(X711 &lt;&gt; "-", (X711/$Z711)*1000, 0)</f>
        <v>374.19354838709677</v>
      </c>
      <c r="AN711" s="28">
        <f t="shared" ref="AN711:AN774" si="120">IF(Y711 &lt;&gt; "-", (Y711/$Z711)*1000, 0)</f>
        <v>430.10752688172045</v>
      </c>
      <c r="AP711" s="56">
        <f t="shared" ref="AP711:AP774" si="121">AM711/AL711</f>
        <v>2.2894736842105261</v>
      </c>
    </row>
    <row r="712" spans="1:42" ht="15" customHeight="1">
      <c r="A712" s="5" t="s">
        <v>23</v>
      </c>
      <c r="B712" s="5" t="s">
        <v>89</v>
      </c>
      <c r="C712" s="5" t="s">
        <v>34</v>
      </c>
      <c r="D712" s="6" t="s">
        <v>41</v>
      </c>
      <c r="E712" s="6" t="s">
        <v>26</v>
      </c>
      <c r="F712" s="5" t="s">
        <v>1482</v>
      </c>
      <c r="G712" s="5">
        <v>2002</v>
      </c>
      <c r="H712" s="11">
        <v>538</v>
      </c>
      <c r="I712" s="11">
        <v>1997</v>
      </c>
      <c r="J712" s="11">
        <v>1518</v>
      </c>
      <c r="K712" s="11">
        <v>1497</v>
      </c>
      <c r="O712" s="25" t="s">
        <v>23</v>
      </c>
      <c r="P712" s="5" t="s">
        <v>89</v>
      </c>
      <c r="Q712" s="5" t="s">
        <v>89</v>
      </c>
      <c r="R712" s="6" t="s">
        <v>44</v>
      </c>
      <c r="S712" s="5" t="s">
        <v>1483</v>
      </c>
      <c r="T712" s="5" t="s">
        <v>1484</v>
      </c>
      <c r="U712" s="5">
        <v>2002</v>
      </c>
      <c r="V712" s="11">
        <v>17</v>
      </c>
      <c r="W712" s="11">
        <v>81</v>
      </c>
      <c r="X712" s="11">
        <v>106</v>
      </c>
      <c r="Y712" s="26">
        <v>157</v>
      </c>
      <c r="Z712" s="10">
        <f t="shared" si="116"/>
        <v>361</v>
      </c>
      <c r="AA712" s="27">
        <f t="shared" si="112"/>
        <v>-40135.887717335972</v>
      </c>
      <c r="AB712" s="10">
        <f t="shared" si="113"/>
        <v>-3367933.8983064913</v>
      </c>
      <c r="AC712" s="10">
        <f t="shared" si="114"/>
        <v>-4013621.3668099758</v>
      </c>
      <c r="AD712" s="28">
        <f t="shared" si="115"/>
        <v>-2122768.5266095474</v>
      </c>
      <c r="AF712" s="27">
        <f>IF(V712 &lt;&gt; "-", (V712-V$1883)^4, "-")</f>
        <v>1374180.6558359363</v>
      </c>
      <c r="AG712" s="10">
        <f>(W712-W$1883)^4</f>
        <v>504837273.02469236</v>
      </c>
      <c r="AH712" s="10">
        <f>(X712-X$1883)^4</f>
        <v>637845065.42338705</v>
      </c>
      <c r="AI712" s="28">
        <f>(Y712-Y$1883)^4</f>
        <v>272816219.54021657</v>
      </c>
      <c r="AK712" s="27">
        <f t="shared" si="117"/>
        <v>47.091412742382275</v>
      </c>
      <c r="AL712" s="10">
        <f t="shared" si="118"/>
        <v>224.37673130193906</v>
      </c>
      <c r="AM712" s="10">
        <f t="shared" si="119"/>
        <v>293.62880886426598</v>
      </c>
      <c r="AN712" s="28">
        <f t="shared" si="120"/>
        <v>434.90304709141276</v>
      </c>
      <c r="AP712" s="56">
        <f t="shared" si="121"/>
        <v>1.3086419753086422</v>
      </c>
    </row>
    <row r="713" spans="1:42" ht="15" customHeight="1">
      <c r="A713" s="5" t="s">
        <v>23</v>
      </c>
      <c r="B713" s="5" t="s">
        <v>89</v>
      </c>
      <c r="C713" s="5" t="s">
        <v>37</v>
      </c>
      <c r="D713" s="6" t="s">
        <v>44</v>
      </c>
      <c r="E713" s="6" t="s">
        <v>26</v>
      </c>
      <c r="F713" s="5" t="s">
        <v>1485</v>
      </c>
      <c r="G713" s="5">
        <v>2002</v>
      </c>
      <c r="H713" s="11">
        <v>262</v>
      </c>
      <c r="I713" s="11">
        <v>1885</v>
      </c>
      <c r="J713" s="11">
        <v>2086</v>
      </c>
      <c r="K713" s="11">
        <v>2607</v>
      </c>
      <c r="O713" s="25" t="s">
        <v>23</v>
      </c>
      <c r="P713" s="5" t="s">
        <v>89</v>
      </c>
      <c r="Q713" s="5" t="s">
        <v>89</v>
      </c>
      <c r="R713" s="6" t="s">
        <v>44</v>
      </c>
      <c r="S713" s="5" t="s">
        <v>1486</v>
      </c>
      <c r="T713" s="5" t="s">
        <v>1487</v>
      </c>
      <c r="U713" s="5">
        <v>2002</v>
      </c>
      <c r="V713" s="11">
        <v>62</v>
      </c>
      <c r="W713" s="11">
        <v>368</v>
      </c>
      <c r="X713" s="11">
        <v>488</v>
      </c>
      <c r="Y713" s="26">
        <v>512</v>
      </c>
      <c r="Z713" s="10">
        <f t="shared" si="116"/>
        <v>1430</v>
      </c>
      <c r="AA713" s="27">
        <f t="shared" si="112"/>
        <v>1246.3913707346571</v>
      </c>
      <c r="AB713" s="10">
        <f t="shared" si="113"/>
        <v>2577256.0148124937</v>
      </c>
      <c r="AC713" s="10">
        <f t="shared" si="114"/>
        <v>11101492.93271558</v>
      </c>
      <c r="AD713" s="28">
        <f t="shared" si="115"/>
        <v>11617026.126274809</v>
      </c>
      <c r="AF713" s="27">
        <f>IF(V713 &lt;&gt; "-", (V713-V$1883)^4, "-")</f>
        <v>13413.411393112976</v>
      </c>
      <c r="AG713" s="10">
        <f>(W713-W$1883)^4</f>
        <v>353354057.39544183</v>
      </c>
      <c r="AH713" s="10">
        <f>(X713-X$1883)^4</f>
        <v>2476520053.7442651</v>
      </c>
      <c r="AI713" s="28">
        <f>(Y713-Y$1883)^4</f>
        <v>2631034975.7250323</v>
      </c>
      <c r="AK713" s="27">
        <f t="shared" si="117"/>
        <v>43.356643356643353</v>
      </c>
      <c r="AL713" s="10">
        <f t="shared" si="118"/>
        <v>257.34265734265733</v>
      </c>
      <c r="AM713" s="10">
        <f t="shared" si="119"/>
        <v>341.25874125874128</v>
      </c>
      <c r="AN713" s="28">
        <f t="shared" si="120"/>
        <v>358.04195804195803</v>
      </c>
      <c r="AP713" s="56">
        <f t="shared" si="121"/>
        <v>1.3260869565217392</v>
      </c>
    </row>
    <row r="714" spans="1:42" ht="15" customHeight="1">
      <c r="A714" s="5" t="s">
        <v>23</v>
      </c>
      <c r="B714" s="5" t="s">
        <v>89</v>
      </c>
      <c r="C714" s="5" t="s">
        <v>37</v>
      </c>
      <c r="D714" s="6" t="s">
        <v>44</v>
      </c>
      <c r="E714" s="5" t="s">
        <v>1382</v>
      </c>
      <c r="F714" s="5" t="s">
        <v>1383</v>
      </c>
      <c r="G714" s="5">
        <v>2002</v>
      </c>
      <c r="H714" s="11">
        <v>10</v>
      </c>
      <c r="I714" s="11">
        <v>65</v>
      </c>
      <c r="J714" s="11">
        <v>156</v>
      </c>
      <c r="K714" s="11">
        <v>244</v>
      </c>
      <c r="O714" s="25" t="s">
        <v>23</v>
      </c>
      <c r="P714" s="5" t="s">
        <v>89</v>
      </c>
      <c r="Q714" s="5" t="s">
        <v>89</v>
      </c>
      <c r="R714" s="6" t="s">
        <v>44</v>
      </c>
      <c r="S714" s="5" t="s">
        <v>1488</v>
      </c>
      <c r="T714" s="5" t="s">
        <v>1489</v>
      </c>
      <c r="U714" s="5">
        <v>2002</v>
      </c>
      <c r="V714" s="11">
        <v>30</v>
      </c>
      <c r="W714" s="11">
        <v>289</v>
      </c>
      <c r="X714" s="11">
        <v>323</v>
      </c>
      <c r="Y714" s="26">
        <v>398</v>
      </c>
      <c r="Z714" s="10">
        <f t="shared" si="116"/>
        <v>1040</v>
      </c>
      <c r="AA714" s="27">
        <f t="shared" si="112"/>
        <v>-9579.7302272260404</v>
      </c>
      <c r="AB714" s="10">
        <f t="shared" si="113"/>
        <v>196171.10946287296</v>
      </c>
      <c r="AC714" s="10">
        <f t="shared" si="114"/>
        <v>195919.57193902935</v>
      </c>
      <c r="AD714" s="28">
        <f t="shared" si="115"/>
        <v>1423104.4934432779</v>
      </c>
      <c r="AF714" s="27">
        <f>IF(V714 &lt;&gt; "-", (V714-V$1883)^4, "-")</f>
        <v>203456.25157167341</v>
      </c>
      <c r="AG714" s="10">
        <f>(W714-W$1883)^4</f>
        <v>11398474.475091707</v>
      </c>
      <c r="AH714" s="10">
        <f>(X714-X$1883)^4</f>
        <v>11378991.27220373</v>
      </c>
      <c r="AI714" s="28">
        <f>(Y714-Y$1883)^4</f>
        <v>160072128.52430421</v>
      </c>
      <c r="AK714" s="27">
        <f t="shared" si="117"/>
        <v>28.846153846153847</v>
      </c>
      <c r="AL714" s="10">
        <f t="shared" si="118"/>
        <v>277.88461538461542</v>
      </c>
      <c r="AM714" s="10">
        <f t="shared" si="119"/>
        <v>310.57692307692309</v>
      </c>
      <c r="AN714" s="28">
        <f t="shared" si="120"/>
        <v>382.69230769230768</v>
      </c>
      <c r="AP714" s="56">
        <f t="shared" si="121"/>
        <v>1.1176470588235294</v>
      </c>
    </row>
    <row r="715" spans="1:42" ht="15" customHeight="1">
      <c r="A715" s="5" t="s">
        <v>23</v>
      </c>
      <c r="B715" s="5" t="s">
        <v>89</v>
      </c>
      <c r="C715" s="5" t="s">
        <v>37</v>
      </c>
      <c r="D715" s="6" t="s">
        <v>44</v>
      </c>
      <c r="E715" s="5" t="s">
        <v>1384</v>
      </c>
      <c r="F715" s="5" t="s">
        <v>1385</v>
      </c>
      <c r="G715" s="5">
        <v>2002</v>
      </c>
      <c r="H715" s="11">
        <v>129</v>
      </c>
      <c r="I715" s="11">
        <v>769</v>
      </c>
      <c r="J715" s="11">
        <v>686</v>
      </c>
      <c r="K715" s="11">
        <v>714</v>
      </c>
      <c r="O715" s="25" t="s">
        <v>23</v>
      </c>
      <c r="P715" s="5" t="s">
        <v>89</v>
      </c>
      <c r="Q715" s="5" t="s">
        <v>89</v>
      </c>
      <c r="R715" s="6" t="s">
        <v>44</v>
      </c>
      <c r="S715" s="5" t="s">
        <v>1490</v>
      </c>
      <c r="T715" s="5" t="s">
        <v>1491</v>
      </c>
      <c r="U715" s="5">
        <v>2002</v>
      </c>
      <c r="V715" s="11">
        <v>29</v>
      </c>
      <c r="W715" s="11">
        <v>186</v>
      </c>
      <c r="X715" s="11">
        <v>414</v>
      </c>
      <c r="Y715" s="26">
        <v>490</v>
      </c>
      <c r="Z715" s="10">
        <f t="shared" si="116"/>
        <v>1119</v>
      </c>
      <c r="AA715" s="27">
        <f t="shared" si="112"/>
        <v>-10997.628586138324</v>
      </c>
      <c r="AB715" s="10">
        <f t="shared" si="113"/>
        <v>-90490.086829988475</v>
      </c>
      <c r="AC715" s="10">
        <f t="shared" si="114"/>
        <v>3313274.1573534659</v>
      </c>
      <c r="AD715" s="28">
        <f t="shared" si="115"/>
        <v>8549849.8353522755</v>
      </c>
      <c r="AF715" s="27">
        <f>IF(V715 &lt;&gt; "-", (V715-V$1883)^4, "-")</f>
        <v>244567.49279317027</v>
      </c>
      <c r="AG715" s="10">
        <f>(W715-W$1883)^4</f>
        <v>4062574.5160498358</v>
      </c>
      <c r="AH715" s="10">
        <f>(X715-X$1883)^4</f>
        <v>493942616.00349522</v>
      </c>
      <c r="AI715" s="28">
        <f>(Y715-Y$1883)^4</f>
        <v>1748281315.4725277</v>
      </c>
      <c r="AK715" s="27">
        <f t="shared" si="117"/>
        <v>25.915996425379806</v>
      </c>
      <c r="AL715" s="10">
        <f t="shared" si="118"/>
        <v>166.21983914209116</v>
      </c>
      <c r="AM715" s="10">
        <f t="shared" si="119"/>
        <v>369.97319034852552</v>
      </c>
      <c r="AN715" s="28">
        <f t="shared" si="120"/>
        <v>437.89097408400357</v>
      </c>
      <c r="AP715" s="56">
        <f t="shared" si="121"/>
        <v>2.2258064516129035</v>
      </c>
    </row>
    <row r="716" spans="1:42" ht="15" customHeight="1">
      <c r="A716" s="5" t="s">
        <v>23</v>
      </c>
      <c r="B716" s="5" t="s">
        <v>89</v>
      </c>
      <c r="C716" s="5" t="s">
        <v>37</v>
      </c>
      <c r="D716" s="6" t="s">
        <v>44</v>
      </c>
      <c r="E716" s="5" t="s">
        <v>1386</v>
      </c>
      <c r="F716" s="5" t="s">
        <v>1387</v>
      </c>
      <c r="G716" s="5">
        <v>2002</v>
      </c>
      <c r="H716" s="11">
        <v>6</v>
      </c>
      <c r="I716" s="11">
        <v>47</v>
      </c>
      <c r="J716" s="11">
        <v>123</v>
      </c>
      <c r="K716" s="11">
        <v>118</v>
      </c>
      <c r="O716" s="25" t="s">
        <v>23</v>
      </c>
      <c r="P716" s="5" t="s">
        <v>89</v>
      </c>
      <c r="Q716" s="5" t="s">
        <v>89</v>
      </c>
      <c r="R716" s="6" t="s">
        <v>44</v>
      </c>
      <c r="S716" s="5" t="s">
        <v>1492</v>
      </c>
      <c r="T716" s="5" t="s">
        <v>1493</v>
      </c>
      <c r="U716" s="5">
        <v>2002</v>
      </c>
      <c r="V716" s="11">
        <v>37</v>
      </c>
      <c r="W716" s="11">
        <v>131</v>
      </c>
      <c r="X716" s="11">
        <v>190</v>
      </c>
      <c r="Y716" s="26">
        <v>159</v>
      </c>
      <c r="Z716" s="10">
        <f t="shared" si="116"/>
        <v>517</v>
      </c>
      <c r="AA716" s="27">
        <f t="shared" si="112"/>
        <v>-2886.4597543144987</v>
      </c>
      <c r="AB716" s="10">
        <f t="shared" si="113"/>
        <v>-996860.6071044635</v>
      </c>
      <c r="AC716" s="10">
        <f t="shared" si="114"/>
        <v>-420527.9406698909</v>
      </c>
      <c r="AD716" s="28">
        <f t="shared" si="115"/>
        <v>-2025199.8598164753</v>
      </c>
      <c r="AF716" s="27">
        <f>IF(V716 &lt;&gt; "-", (V716-V$1883)^4, "-")</f>
        <v>41097.998824626513</v>
      </c>
      <c r="AG716" s="10">
        <f>(W716-W$1883)^4</f>
        <v>99581633.451096937</v>
      </c>
      <c r="AH716" s="10">
        <f>(X716-X$1883)^4</f>
        <v>31505990.804593198</v>
      </c>
      <c r="AI716" s="28">
        <f>(Y716-Y$1883)^4</f>
        <v>256226386.29950187</v>
      </c>
      <c r="AK716" s="27">
        <f t="shared" si="117"/>
        <v>71.566731141199227</v>
      </c>
      <c r="AL716" s="10">
        <f t="shared" si="118"/>
        <v>253.38491295938104</v>
      </c>
      <c r="AM716" s="10">
        <f t="shared" si="119"/>
        <v>367.50483558994193</v>
      </c>
      <c r="AN716" s="28">
        <f t="shared" si="120"/>
        <v>307.54352030947774</v>
      </c>
      <c r="AP716" s="56">
        <f t="shared" si="121"/>
        <v>1.4503816793893129</v>
      </c>
    </row>
    <row r="717" spans="1:42" ht="15" customHeight="1">
      <c r="A717" s="5" t="s">
        <v>23</v>
      </c>
      <c r="B717" s="5" t="s">
        <v>89</v>
      </c>
      <c r="C717" s="5" t="s">
        <v>37</v>
      </c>
      <c r="D717" s="6" t="s">
        <v>44</v>
      </c>
      <c r="E717" s="5" t="s">
        <v>1388</v>
      </c>
      <c r="F717" s="5" t="s">
        <v>347</v>
      </c>
      <c r="G717" s="5">
        <v>2002</v>
      </c>
      <c r="H717" s="11">
        <v>28</v>
      </c>
      <c r="I717" s="11">
        <v>241</v>
      </c>
      <c r="J717" s="11">
        <v>212</v>
      </c>
      <c r="K717" s="11">
        <v>280</v>
      </c>
      <c r="O717" s="25" t="s">
        <v>23</v>
      </c>
      <c r="P717" s="5" t="s">
        <v>89</v>
      </c>
      <c r="Q717" s="5" t="s">
        <v>89</v>
      </c>
      <c r="R717" s="6" t="s">
        <v>44</v>
      </c>
      <c r="S717" s="5" t="s">
        <v>1494</v>
      </c>
      <c r="T717" s="5" t="s">
        <v>1495</v>
      </c>
      <c r="U717" s="5">
        <v>2002</v>
      </c>
      <c r="V717" s="11">
        <v>100</v>
      </c>
      <c r="W717" s="11">
        <v>644</v>
      </c>
      <c r="X717" s="11">
        <v>903</v>
      </c>
      <c r="Y717" s="26">
        <v>807</v>
      </c>
      <c r="Z717" s="10">
        <f t="shared" si="116"/>
        <v>2454</v>
      </c>
      <c r="AA717" s="27">
        <f t="shared" si="112"/>
        <v>115941.55389327688</v>
      </c>
      <c r="AB717" s="10">
        <f t="shared" si="113"/>
        <v>70498615.042759493</v>
      </c>
      <c r="AC717" s="10">
        <f t="shared" si="114"/>
        <v>259791665.9202452</v>
      </c>
      <c r="AD717" s="28">
        <f t="shared" si="115"/>
        <v>141812761.64197302</v>
      </c>
      <c r="AF717" s="27">
        <f>IF(V717 &lt;&gt; "-", (V717-V$1883)^4, "-")</f>
        <v>5653518.5593394386</v>
      </c>
      <c r="AG717" s="10">
        <f>(W717-W$1883)^4</f>
        <v>29123313174.741894</v>
      </c>
      <c r="AH717" s="10">
        <f>(X717-X$1883)^4</f>
        <v>165767843030.24777</v>
      </c>
      <c r="AI717" s="28">
        <f>(Y717-Y$1883)^4</f>
        <v>73952651984.325089</v>
      </c>
      <c r="AK717" s="27">
        <f t="shared" si="117"/>
        <v>40.749796251018743</v>
      </c>
      <c r="AL717" s="10">
        <f t="shared" si="118"/>
        <v>262.42868785656071</v>
      </c>
      <c r="AM717" s="10">
        <f t="shared" si="119"/>
        <v>367.97066014669929</v>
      </c>
      <c r="AN717" s="28">
        <f t="shared" si="120"/>
        <v>328.85085574572128</v>
      </c>
      <c r="AP717" s="56">
        <f t="shared" si="121"/>
        <v>1.4021739130434783</v>
      </c>
    </row>
    <row r="718" spans="1:42" ht="15" customHeight="1">
      <c r="A718" s="5" t="s">
        <v>23</v>
      </c>
      <c r="B718" s="5" t="s">
        <v>89</v>
      </c>
      <c r="C718" s="5" t="s">
        <v>37</v>
      </c>
      <c r="D718" s="6" t="s">
        <v>44</v>
      </c>
      <c r="E718" s="5" t="s">
        <v>1390</v>
      </c>
      <c r="F718" s="5" t="s">
        <v>1391</v>
      </c>
      <c r="G718" s="5">
        <v>2002</v>
      </c>
      <c r="H718" s="11">
        <v>9</v>
      </c>
      <c r="I718" s="11">
        <v>87</v>
      </c>
      <c r="J718" s="11">
        <v>147</v>
      </c>
      <c r="K718" s="11">
        <v>142</v>
      </c>
      <c r="O718" s="25" t="s">
        <v>23</v>
      </c>
      <c r="P718" s="5" t="s">
        <v>89</v>
      </c>
      <c r="Q718" s="5" t="s">
        <v>89</v>
      </c>
      <c r="R718" s="6" t="s">
        <v>44</v>
      </c>
      <c r="S718" s="5" t="s">
        <v>1496</v>
      </c>
      <c r="T718" s="5" t="s">
        <v>1497</v>
      </c>
      <c r="U718" s="5">
        <v>2002</v>
      </c>
      <c r="V718" s="11">
        <v>5</v>
      </c>
      <c r="W718" s="11">
        <v>46</v>
      </c>
      <c r="X718" s="11">
        <v>84</v>
      </c>
      <c r="Y718" s="26">
        <v>105</v>
      </c>
      <c r="Z718" s="10">
        <f t="shared" si="116"/>
        <v>240</v>
      </c>
      <c r="AA718" s="27">
        <f t="shared" si="112"/>
        <v>-98855.953908687909</v>
      </c>
      <c r="AB718" s="10">
        <f t="shared" si="113"/>
        <v>-6320875.2536876639</v>
      </c>
      <c r="AC718" s="10">
        <f t="shared" si="114"/>
        <v>-5921890.588770492</v>
      </c>
      <c r="AD718" s="28">
        <f t="shared" si="115"/>
        <v>-5882598.4401571974</v>
      </c>
      <c r="AF718" s="27">
        <f>IF(V718 &lt;&gt; "-", (V718-V$1883)^4, "-")</f>
        <v>4570921.6266198922</v>
      </c>
      <c r="AG718" s="10">
        <f>(W718-W$1883)^4</f>
        <v>1168699771.5024309</v>
      </c>
      <c r="AH718" s="10">
        <f>(X718-X$1883)^4</f>
        <v>1071388973.2504125</v>
      </c>
      <c r="AI718" s="28">
        <f>(Y718-Y$1883)^4</f>
        <v>1061921151.589974</v>
      </c>
      <c r="AK718" s="27">
        <f t="shared" si="117"/>
        <v>20.833333333333332</v>
      </c>
      <c r="AL718" s="10">
        <f t="shared" si="118"/>
        <v>191.66666666666669</v>
      </c>
      <c r="AM718" s="10">
        <f t="shared" si="119"/>
        <v>350</v>
      </c>
      <c r="AN718" s="28">
        <f t="shared" si="120"/>
        <v>437.5</v>
      </c>
      <c r="AP718" s="56">
        <f t="shared" si="121"/>
        <v>1.826086956521739</v>
      </c>
    </row>
    <row r="719" spans="1:42" ht="15" customHeight="1">
      <c r="A719" s="5" t="s">
        <v>23</v>
      </c>
      <c r="B719" s="5" t="s">
        <v>89</v>
      </c>
      <c r="C719" s="5" t="s">
        <v>37</v>
      </c>
      <c r="D719" s="6" t="s">
        <v>44</v>
      </c>
      <c r="E719" s="5" t="s">
        <v>1392</v>
      </c>
      <c r="F719" s="5" t="s">
        <v>1393</v>
      </c>
      <c r="G719" s="5">
        <v>2002</v>
      </c>
      <c r="H719" s="11">
        <v>8</v>
      </c>
      <c r="I719" s="11">
        <v>53</v>
      </c>
      <c r="J719" s="11">
        <v>123</v>
      </c>
      <c r="K719" s="11">
        <v>233</v>
      </c>
      <c r="O719" s="25" t="s">
        <v>23</v>
      </c>
      <c r="P719" s="5" t="s">
        <v>89</v>
      </c>
      <c r="Q719" s="5" t="s">
        <v>89</v>
      </c>
      <c r="R719" s="6" t="s">
        <v>44</v>
      </c>
      <c r="S719" s="5" t="s">
        <v>1498</v>
      </c>
      <c r="T719" s="5" t="s">
        <v>1499</v>
      </c>
      <c r="U719" s="5">
        <v>2002</v>
      </c>
      <c r="V719" s="11">
        <v>7</v>
      </c>
      <c r="W719" s="11">
        <v>62</v>
      </c>
      <c r="X719" s="11">
        <v>101</v>
      </c>
      <c r="Y719" s="26">
        <v>106</v>
      </c>
      <c r="Z719" s="10">
        <f t="shared" si="116"/>
        <v>276</v>
      </c>
      <c r="AA719" s="27">
        <f t="shared" si="112"/>
        <v>-86574.984053174077</v>
      </c>
      <c r="AB719" s="10">
        <f t="shared" si="113"/>
        <v>-4817838.7431039726</v>
      </c>
      <c r="AC719" s="10">
        <f t="shared" si="114"/>
        <v>-4404499.294522577</v>
      </c>
      <c r="AD719" s="28">
        <f t="shared" si="115"/>
        <v>-5785377.6022815239</v>
      </c>
      <c r="AF719" s="27">
        <f>IF(V719 &lt;&gt; "-", (V719-V$1883)^4, "-")</f>
        <v>3829921.6860142983</v>
      </c>
      <c r="AG719" s="10">
        <f>(W719-W$1883)^4</f>
        <v>813710049.44288135</v>
      </c>
      <c r="AH719" s="10">
        <f>(X719-X$1883)^4</f>
        <v>721985917.01442528</v>
      </c>
      <c r="AI719" s="28">
        <f>(Y719-Y$1883)^4</f>
        <v>1038585559.5432203</v>
      </c>
      <c r="AK719" s="27">
        <f t="shared" si="117"/>
        <v>25.362318840579711</v>
      </c>
      <c r="AL719" s="10">
        <f t="shared" si="118"/>
        <v>224.63768115942028</v>
      </c>
      <c r="AM719" s="10">
        <f t="shared" si="119"/>
        <v>365.94202898550725</v>
      </c>
      <c r="AN719" s="28">
        <f t="shared" si="120"/>
        <v>384.05797101449275</v>
      </c>
      <c r="AP719" s="56">
        <f t="shared" si="121"/>
        <v>1.6290322580645162</v>
      </c>
    </row>
    <row r="720" spans="1:42" ht="15" customHeight="1">
      <c r="A720" s="5" t="s">
        <v>23</v>
      </c>
      <c r="B720" s="5" t="s">
        <v>89</v>
      </c>
      <c r="C720" s="5" t="s">
        <v>37</v>
      </c>
      <c r="D720" s="6" t="s">
        <v>44</v>
      </c>
      <c r="E720" s="5" t="s">
        <v>1394</v>
      </c>
      <c r="F720" s="5" t="s">
        <v>1395</v>
      </c>
      <c r="G720" s="5">
        <v>2002</v>
      </c>
      <c r="H720" s="11">
        <v>11</v>
      </c>
      <c r="I720" s="11">
        <v>103</v>
      </c>
      <c r="J720" s="11">
        <v>117</v>
      </c>
      <c r="K720" s="11">
        <v>105</v>
      </c>
      <c r="O720" s="25" t="s">
        <v>23</v>
      </c>
      <c r="P720" s="5" t="s">
        <v>89</v>
      </c>
      <c r="Q720" s="5" t="s">
        <v>89</v>
      </c>
      <c r="R720" s="6" t="s">
        <v>44</v>
      </c>
      <c r="S720" s="5" t="s">
        <v>1500</v>
      </c>
      <c r="T720" s="5" t="s">
        <v>1501</v>
      </c>
      <c r="U720" s="5">
        <v>2002</v>
      </c>
      <c r="V720" s="11">
        <v>8</v>
      </c>
      <c r="W720" s="11">
        <v>65</v>
      </c>
      <c r="X720" s="11">
        <v>167</v>
      </c>
      <c r="Y720" s="26">
        <v>185</v>
      </c>
      <c r="Z720" s="10">
        <f t="shared" si="116"/>
        <v>425</v>
      </c>
      <c r="AA720" s="27">
        <f t="shared" si="112"/>
        <v>-80835.642948960449</v>
      </c>
      <c r="AB720" s="10">
        <f t="shared" si="113"/>
        <v>-4565641.4840713013</v>
      </c>
      <c r="AC720" s="10">
        <f t="shared" si="114"/>
        <v>-938891.48545670137</v>
      </c>
      <c r="AD720" s="28">
        <f t="shared" si="115"/>
        <v>-1015652.8225618849</v>
      </c>
      <c r="AF720" s="27">
        <f>IF(V720 &lt;&gt; "-", (V720-V$1883)^4, "-")</f>
        <v>3495187.9084152617</v>
      </c>
      <c r="AG720" s="10">
        <f>(W720-W$1883)^4</f>
        <v>757418207.42299867</v>
      </c>
      <c r="AH720" s="10">
        <f>(X720-X$1883)^4</f>
        <v>91936337.957067013</v>
      </c>
      <c r="AI720" s="28">
        <f>(Y720-Y$1883)^4</f>
        <v>102092468.8775751</v>
      </c>
      <c r="AK720" s="27">
        <f t="shared" si="117"/>
        <v>18.823529411764703</v>
      </c>
      <c r="AL720" s="10">
        <f t="shared" si="118"/>
        <v>152.94117647058826</v>
      </c>
      <c r="AM720" s="10">
        <f t="shared" si="119"/>
        <v>392.94117647058823</v>
      </c>
      <c r="AN720" s="28">
        <f t="shared" si="120"/>
        <v>435.29411764705884</v>
      </c>
      <c r="AP720" s="56">
        <f t="shared" si="121"/>
        <v>2.569230769230769</v>
      </c>
    </row>
    <row r="721" spans="1:42" ht="15" customHeight="1">
      <c r="A721" s="5" t="s">
        <v>23</v>
      </c>
      <c r="B721" s="5" t="s">
        <v>89</v>
      </c>
      <c r="C721" s="5" t="s">
        <v>37</v>
      </c>
      <c r="D721" s="6" t="s">
        <v>44</v>
      </c>
      <c r="E721" s="5" t="s">
        <v>1396</v>
      </c>
      <c r="F721" s="5" t="s">
        <v>1397</v>
      </c>
      <c r="G721" s="5">
        <v>2002</v>
      </c>
      <c r="H721" s="11">
        <v>31</v>
      </c>
      <c r="I721" s="11">
        <v>304</v>
      </c>
      <c r="J721" s="11">
        <v>183</v>
      </c>
      <c r="K721" s="11">
        <v>285</v>
      </c>
      <c r="O721" s="25" t="s">
        <v>23</v>
      </c>
      <c r="P721" s="5" t="s">
        <v>89</v>
      </c>
      <c r="Q721" s="5" t="s">
        <v>78</v>
      </c>
      <c r="R721" s="6" t="s">
        <v>44</v>
      </c>
      <c r="S721" s="5" t="s">
        <v>1502</v>
      </c>
      <c r="T721" s="5" t="s">
        <v>1503</v>
      </c>
      <c r="U721" s="5">
        <v>2002</v>
      </c>
      <c r="V721" s="11">
        <v>19</v>
      </c>
      <c r="W721" s="11">
        <v>113</v>
      </c>
      <c r="X721" s="11">
        <v>114</v>
      </c>
      <c r="Y721" s="26">
        <v>143</v>
      </c>
      <c r="Z721" s="10">
        <f t="shared" si="116"/>
        <v>389</v>
      </c>
      <c r="AA721" s="27">
        <f t="shared" si="112"/>
        <v>-33505.219038514537</v>
      </c>
      <c r="AB721" s="10">
        <f t="shared" si="113"/>
        <v>-1638660.0105298329</v>
      </c>
      <c r="AC721" s="10">
        <f t="shared" si="114"/>
        <v>-3437487.7502842718</v>
      </c>
      <c r="AD721" s="28">
        <f t="shared" si="115"/>
        <v>-2894802.0037165447</v>
      </c>
      <c r="AF721" s="27">
        <f>IF(V721 &lt;&gt; "-", (V721-V$1883)^4, "-")</f>
        <v>1080148.040054389</v>
      </c>
      <c r="AG721" s="10">
        <f>(W721-W$1883)^4</f>
        <v>193190221.56143194</v>
      </c>
      <c r="AH721" s="10">
        <f>(X721-X$1883)^4</f>
        <v>518785957.72116745</v>
      </c>
      <c r="AI721" s="28">
        <f>(Y721-Y$1883)^4</f>
        <v>412564465.77797723</v>
      </c>
      <c r="AK721" s="27">
        <f t="shared" si="117"/>
        <v>48.843187660668377</v>
      </c>
      <c r="AL721" s="10">
        <f t="shared" si="118"/>
        <v>290.48843187660668</v>
      </c>
      <c r="AM721" s="10">
        <f t="shared" si="119"/>
        <v>293.05912596401026</v>
      </c>
      <c r="AN721" s="28">
        <f t="shared" si="120"/>
        <v>367.60925449871468</v>
      </c>
      <c r="AP721" s="56">
        <f t="shared" si="121"/>
        <v>1.0088495575221239</v>
      </c>
    </row>
    <row r="722" spans="1:42" ht="15" customHeight="1">
      <c r="A722" s="5" t="s">
        <v>23</v>
      </c>
      <c r="B722" s="5" t="s">
        <v>89</v>
      </c>
      <c r="C722" s="5" t="s">
        <v>37</v>
      </c>
      <c r="D722" s="6" t="s">
        <v>44</v>
      </c>
      <c r="E722" s="5" t="s">
        <v>1398</v>
      </c>
      <c r="F722" s="5" t="s">
        <v>1399</v>
      </c>
      <c r="G722" s="5">
        <v>2002</v>
      </c>
      <c r="H722" s="11">
        <v>15</v>
      </c>
      <c r="I722" s="11">
        <v>90</v>
      </c>
      <c r="J722" s="11">
        <v>136</v>
      </c>
      <c r="K722" s="11">
        <v>149</v>
      </c>
      <c r="O722" s="25" t="s">
        <v>23</v>
      </c>
      <c r="P722" s="5" t="s">
        <v>89</v>
      </c>
      <c r="Q722" s="5" t="s">
        <v>78</v>
      </c>
      <c r="R722" s="6" t="s">
        <v>44</v>
      </c>
      <c r="S722" s="5" t="s">
        <v>1504</v>
      </c>
      <c r="T722" s="5" t="s">
        <v>1505</v>
      </c>
      <c r="U722" s="5">
        <v>2002</v>
      </c>
      <c r="V722" s="11">
        <v>5</v>
      </c>
      <c r="W722" s="11">
        <v>90</v>
      </c>
      <c r="X722" s="11">
        <v>149</v>
      </c>
      <c r="Y722" s="26">
        <v>180</v>
      </c>
      <c r="Z722" s="10">
        <f t="shared" si="116"/>
        <v>424</v>
      </c>
      <c r="AA722" s="27">
        <f t="shared" si="112"/>
        <v>-98855.953908687909</v>
      </c>
      <c r="AB722" s="10">
        <f t="shared" si="113"/>
        <v>-2796977.6709260354</v>
      </c>
      <c r="AC722" s="10">
        <f t="shared" si="114"/>
        <v>-1557672.3804916176</v>
      </c>
      <c r="AD722" s="28">
        <f t="shared" si="115"/>
        <v>-1174877.9790932464</v>
      </c>
      <c r="AF722" s="27">
        <f>IF(V722 &lt;&gt; "-", (V722-V$1883)^4, "-")</f>
        <v>4570921.6266198922</v>
      </c>
      <c r="AG722" s="10">
        <f>(W722-W$1883)^4</f>
        <v>394080851.04406923</v>
      </c>
      <c r="AH722" s="10">
        <f>(X722-X$1883)^4</f>
        <v>180565521.21137369</v>
      </c>
      <c r="AI722" s="28">
        <f>(Y722-Y$1883)^4</f>
        <v>123972022.12866679</v>
      </c>
      <c r="AK722" s="27">
        <f t="shared" si="117"/>
        <v>11.79245283018868</v>
      </c>
      <c r="AL722" s="10">
        <f t="shared" si="118"/>
        <v>212.26415094339623</v>
      </c>
      <c r="AM722" s="10">
        <f t="shared" si="119"/>
        <v>351.41509433962267</v>
      </c>
      <c r="AN722" s="28">
        <f t="shared" si="120"/>
        <v>424.52830188679246</v>
      </c>
      <c r="AP722" s="56">
        <f t="shared" si="121"/>
        <v>1.6555555555555557</v>
      </c>
    </row>
    <row r="723" spans="1:42" ht="15" customHeight="1">
      <c r="A723" s="5" t="s">
        <v>23</v>
      </c>
      <c r="B723" s="5" t="s">
        <v>89</v>
      </c>
      <c r="C723" s="5" t="s">
        <v>37</v>
      </c>
      <c r="D723" s="6" t="s">
        <v>44</v>
      </c>
      <c r="E723" s="5" t="s">
        <v>1400</v>
      </c>
      <c r="F723" s="5" t="s">
        <v>1401</v>
      </c>
      <c r="G723" s="5">
        <v>2002</v>
      </c>
      <c r="H723" s="11">
        <v>7</v>
      </c>
      <c r="I723" s="11">
        <v>63</v>
      </c>
      <c r="J723" s="11">
        <v>129</v>
      </c>
      <c r="K723" s="11">
        <v>233</v>
      </c>
      <c r="O723" s="25" t="s">
        <v>23</v>
      </c>
      <c r="P723" s="5" t="s">
        <v>89</v>
      </c>
      <c r="Q723" s="5" t="s">
        <v>78</v>
      </c>
      <c r="R723" s="6" t="s">
        <v>44</v>
      </c>
      <c r="S723" s="5" t="s">
        <v>1506</v>
      </c>
      <c r="T723" s="5" t="s">
        <v>1507</v>
      </c>
      <c r="U723" s="5">
        <v>2002</v>
      </c>
      <c r="V723" s="11">
        <v>91</v>
      </c>
      <c r="W723" s="11">
        <v>425</v>
      </c>
      <c r="X723" s="11">
        <v>465</v>
      </c>
      <c r="Y723" s="26">
        <v>483</v>
      </c>
      <c r="Z723" s="10">
        <f t="shared" si="116"/>
        <v>1464</v>
      </c>
      <c r="AA723" s="27">
        <f t="shared" si="112"/>
        <v>62863.42278620274</v>
      </c>
      <c r="AB723" s="10">
        <f t="shared" si="113"/>
        <v>7313218.1930544032</v>
      </c>
      <c r="AC723" s="10">
        <f t="shared" si="114"/>
        <v>8009593.1340882946</v>
      </c>
      <c r="AD723" s="28">
        <f t="shared" si="115"/>
        <v>7701503.9977627136</v>
      </c>
      <c r="AF723" s="27">
        <f>IF(V723 &lt;&gt; "-", (V723-V$1883)^4, "-")</f>
        <v>2499562.6796947946</v>
      </c>
      <c r="AG723" s="10">
        <f>(W723-W$1883)^4</f>
        <v>1419530433.8883018</v>
      </c>
      <c r="AH723" s="10">
        <f>(X723-X$1883)^4</f>
        <v>1602558680.2219374</v>
      </c>
      <c r="AI723" s="28">
        <f>(Y723-Y$1883)^4</f>
        <v>1520900234.7324963</v>
      </c>
      <c r="AK723" s="27">
        <f t="shared" si="117"/>
        <v>62.158469945355193</v>
      </c>
      <c r="AL723" s="10">
        <f t="shared" si="118"/>
        <v>290.30054644808746</v>
      </c>
      <c r="AM723" s="10">
        <f t="shared" si="119"/>
        <v>317.6229508196721</v>
      </c>
      <c r="AN723" s="28">
        <f t="shared" si="120"/>
        <v>329.91803278688525</v>
      </c>
      <c r="AP723" s="56">
        <f t="shared" si="121"/>
        <v>1.0941176470588234</v>
      </c>
    </row>
    <row r="724" spans="1:42" ht="15" customHeight="1">
      <c r="A724" s="5" t="s">
        <v>23</v>
      </c>
      <c r="B724" s="5" t="s">
        <v>89</v>
      </c>
      <c r="C724" s="5" t="s">
        <v>37</v>
      </c>
      <c r="D724" s="6" t="s">
        <v>44</v>
      </c>
      <c r="E724" s="5" t="s">
        <v>1402</v>
      </c>
      <c r="F724" s="5" t="s">
        <v>1403</v>
      </c>
      <c r="G724" s="5">
        <v>2002</v>
      </c>
      <c r="H724" s="11">
        <v>8</v>
      </c>
      <c r="I724" s="11">
        <v>63</v>
      </c>
      <c r="J724" s="11">
        <v>74</v>
      </c>
      <c r="K724" s="11">
        <v>104</v>
      </c>
      <c r="O724" s="25" t="s">
        <v>23</v>
      </c>
      <c r="P724" s="5" t="s">
        <v>89</v>
      </c>
      <c r="Q724" s="5" t="s">
        <v>78</v>
      </c>
      <c r="R724" s="6" t="s">
        <v>44</v>
      </c>
      <c r="S724" s="5" t="s">
        <v>1508</v>
      </c>
      <c r="T724" s="5" t="s">
        <v>1509</v>
      </c>
      <c r="U724" s="5">
        <v>2002</v>
      </c>
      <c r="V724" s="11">
        <v>22</v>
      </c>
      <c r="W724" s="11">
        <v>97</v>
      </c>
      <c r="X724" s="11">
        <v>194</v>
      </c>
      <c r="Y724" s="26">
        <v>314</v>
      </c>
      <c r="Z724" s="10">
        <f t="shared" si="116"/>
        <v>627</v>
      </c>
      <c r="AA724" s="27">
        <f t="shared" si="112"/>
        <v>-24994.935137998757</v>
      </c>
      <c r="AB724" s="10">
        <f t="shared" si="113"/>
        <v>-2400465.407126002</v>
      </c>
      <c r="AC724" s="10">
        <f t="shared" si="114"/>
        <v>-356703.86785208178</v>
      </c>
      <c r="AD724" s="28">
        <f t="shared" si="115"/>
        <v>23102.707124777466</v>
      </c>
      <c r="AF724" s="27">
        <f>IF(V724 &lt;&gt; "-", (V724-V$1883)^4, "-")</f>
        <v>730806.97793656879</v>
      </c>
      <c r="AG724" s="10">
        <f>(W724-W$1883)^4</f>
        <v>321410901.08863568</v>
      </c>
      <c r="AH724" s="10">
        <f>(X724-X$1883)^4</f>
        <v>25297470.107828479</v>
      </c>
      <c r="AI724" s="28">
        <f>(Y724-Y$1883)^4</f>
        <v>657986.77298335172</v>
      </c>
      <c r="AK724" s="27">
        <f t="shared" si="117"/>
        <v>35.087719298245609</v>
      </c>
      <c r="AL724" s="10">
        <f t="shared" si="118"/>
        <v>154.70494417862841</v>
      </c>
      <c r="AM724" s="10">
        <f t="shared" si="119"/>
        <v>309.40988835725682</v>
      </c>
      <c r="AN724" s="28">
        <f t="shared" si="120"/>
        <v>500.79744816586924</v>
      </c>
      <c r="AP724" s="56">
        <f t="shared" si="121"/>
        <v>2</v>
      </c>
    </row>
    <row r="725" spans="1:42" ht="15" customHeight="1">
      <c r="A725" s="5" t="s">
        <v>23</v>
      </c>
      <c r="B725" s="5" t="s">
        <v>89</v>
      </c>
      <c r="C725" s="5" t="s">
        <v>46</v>
      </c>
      <c r="D725" s="6" t="s">
        <v>44</v>
      </c>
      <c r="E725" s="6" t="s">
        <v>26</v>
      </c>
      <c r="F725" s="5" t="s">
        <v>1510</v>
      </c>
      <c r="G725" s="5">
        <v>2002</v>
      </c>
      <c r="H725" s="11">
        <v>244</v>
      </c>
      <c r="I725" s="11">
        <v>1678</v>
      </c>
      <c r="J725" s="11">
        <v>1765</v>
      </c>
      <c r="K725" s="11">
        <v>2169</v>
      </c>
      <c r="O725" s="25" t="s">
        <v>23</v>
      </c>
      <c r="P725" s="5" t="s">
        <v>89</v>
      </c>
      <c r="Q725" s="5" t="s">
        <v>78</v>
      </c>
      <c r="R725" s="6" t="s">
        <v>44</v>
      </c>
      <c r="S725" s="5" t="s">
        <v>1511</v>
      </c>
      <c r="T725" s="5" t="s">
        <v>1512</v>
      </c>
      <c r="U725" s="5">
        <v>2002</v>
      </c>
      <c r="V725" s="11">
        <v>7</v>
      </c>
      <c r="W725" s="11">
        <v>42</v>
      </c>
      <c r="X725" s="11">
        <v>83</v>
      </c>
      <c r="Y725" s="26">
        <v>107</v>
      </c>
      <c r="Z725" s="10">
        <f t="shared" si="116"/>
        <v>239</v>
      </c>
      <c r="AA725" s="27">
        <f t="shared" si="112"/>
        <v>-86574.984053174077</v>
      </c>
      <c r="AB725" s="10">
        <f t="shared" si="113"/>
        <v>-6740049.2398623861</v>
      </c>
      <c r="AC725" s="10">
        <f t="shared" si="114"/>
        <v>-6020630.5850108797</v>
      </c>
      <c r="AD725" s="28">
        <f t="shared" si="115"/>
        <v>-5689233.8787768828</v>
      </c>
      <c r="AF725" s="27">
        <f>IF(V725 &lt;&gt; "-", (V725-V$1883)^4, "-")</f>
        <v>3829921.6860142983</v>
      </c>
      <c r="AG725" s="10">
        <f>(W725-W$1883)^4</f>
        <v>1273163244.8596156</v>
      </c>
      <c r="AH725" s="10">
        <f>(X725-X$1883)^4</f>
        <v>1095273652.7577968</v>
      </c>
      <c r="AI725" s="28">
        <f>(Y725-Y$1883)^4</f>
        <v>1015636694.6192272</v>
      </c>
      <c r="AK725" s="27">
        <f t="shared" si="117"/>
        <v>29.288702928870293</v>
      </c>
      <c r="AL725" s="10">
        <f t="shared" si="118"/>
        <v>175.73221757322173</v>
      </c>
      <c r="AM725" s="10">
        <f t="shared" si="119"/>
        <v>347.28033472803349</v>
      </c>
      <c r="AN725" s="28">
        <f t="shared" si="120"/>
        <v>447.69874476987445</v>
      </c>
      <c r="AP725" s="56">
        <f t="shared" si="121"/>
        <v>1.9761904761904765</v>
      </c>
    </row>
    <row r="726" spans="1:42" ht="15" customHeight="1">
      <c r="A726" s="5" t="s">
        <v>23</v>
      </c>
      <c r="B726" s="5" t="s">
        <v>89</v>
      </c>
      <c r="C726" s="5" t="s">
        <v>46</v>
      </c>
      <c r="D726" s="6" t="s">
        <v>44</v>
      </c>
      <c r="E726" s="5" t="s">
        <v>1404</v>
      </c>
      <c r="F726" s="5" t="s">
        <v>1405</v>
      </c>
      <c r="G726" s="5">
        <v>2002</v>
      </c>
      <c r="H726" s="11">
        <v>12</v>
      </c>
      <c r="I726" s="11">
        <v>78</v>
      </c>
      <c r="J726" s="11">
        <v>72</v>
      </c>
      <c r="K726" s="11">
        <v>101</v>
      </c>
      <c r="O726" s="25" t="s">
        <v>23</v>
      </c>
      <c r="P726" s="5" t="s">
        <v>89</v>
      </c>
      <c r="Q726" s="5" t="s">
        <v>78</v>
      </c>
      <c r="R726" s="6" t="s">
        <v>44</v>
      </c>
      <c r="S726" s="5" t="s">
        <v>1513</v>
      </c>
      <c r="T726" s="5" t="s">
        <v>1514</v>
      </c>
      <c r="U726" s="5">
        <v>2002</v>
      </c>
      <c r="V726" s="11">
        <v>77</v>
      </c>
      <c r="W726" s="11">
        <v>335</v>
      </c>
      <c r="X726" s="11">
        <v>503</v>
      </c>
      <c r="Y726" s="26">
        <v>664</v>
      </c>
      <c r="Z726" s="10">
        <f t="shared" si="116"/>
        <v>1579</v>
      </c>
      <c r="AA726" s="27">
        <f t="shared" si="112"/>
        <v>17097.337337109388</v>
      </c>
      <c r="AB726" s="10">
        <f t="shared" si="113"/>
        <v>1128266.5518960005</v>
      </c>
      <c r="AC726" s="10">
        <f t="shared" si="114"/>
        <v>13494855.970680054</v>
      </c>
      <c r="AD726" s="28">
        <f t="shared" si="115"/>
        <v>54216569.511950582</v>
      </c>
      <c r="AF726" s="27">
        <f>IF(V726 &lt;&gt; "-", (V726-V$1883)^4, "-")</f>
        <v>440458.14028588962</v>
      </c>
      <c r="AG726" s="10">
        <f>(W726-W$1883)^4</f>
        <v>117457914.23476878</v>
      </c>
      <c r="AH726" s="10">
        <f>(X726-X$1883)^4</f>
        <v>3212854106.4478889</v>
      </c>
      <c r="AI726" s="28">
        <f>(Y726-Y$1883)^4</f>
        <v>20519938092.77964</v>
      </c>
      <c r="AK726" s="27">
        <f t="shared" si="117"/>
        <v>48.765041165294491</v>
      </c>
      <c r="AL726" s="10">
        <f t="shared" si="118"/>
        <v>212.15959468017735</v>
      </c>
      <c r="AM726" s="10">
        <f t="shared" si="119"/>
        <v>318.55604813172891</v>
      </c>
      <c r="AN726" s="28">
        <f t="shared" si="120"/>
        <v>420.51931602279922</v>
      </c>
      <c r="AP726" s="56">
        <f t="shared" si="121"/>
        <v>1.5014925373134325</v>
      </c>
    </row>
    <row r="727" spans="1:42" ht="15" customHeight="1">
      <c r="A727" s="5" t="s">
        <v>23</v>
      </c>
      <c r="B727" s="5" t="s">
        <v>89</v>
      </c>
      <c r="C727" s="5" t="s">
        <v>46</v>
      </c>
      <c r="D727" s="6" t="s">
        <v>44</v>
      </c>
      <c r="E727" s="5" t="s">
        <v>1406</v>
      </c>
      <c r="F727" s="5" t="s">
        <v>1407</v>
      </c>
      <c r="G727" s="5">
        <v>2002</v>
      </c>
      <c r="H727" s="11">
        <v>32</v>
      </c>
      <c r="I727" s="11">
        <v>169</v>
      </c>
      <c r="J727" s="11">
        <v>199</v>
      </c>
      <c r="K727" s="11">
        <v>208</v>
      </c>
      <c r="O727" s="25" t="s">
        <v>23</v>
      </c>
      <c r="P727" s="5" t="s">
        <v>89</v>
      </c>
      <c r="Q727" s="5" t="s">
        <v>78</v>
      </c>
      <c r="R727" s="6" t="s">
        <v>44</v>
      </c>
      <c r="S727" s="5" t="s">
        <v>1515</v>
      </c>
      <c r="T727" s="5" t="s">
        <v>1516</v>
      </c>
      <c r="U727" s="5">
        <v>2002</v>
      </c>
      <c r="V727" s="11">
        <v>13</v>
      </c>
      <c r="W727" s="11">
        <v>81</v>
      </c>
      <c r="X727" s="11">
        <v>187</v>
      </c>
      <c r="Y727" s="26">
        <v>281</v>
      </c>
      <c r="Z727" s="10">
        <f t="shared" si="116"/>
        <v>562</v>
      </c>
      <c r="AA727" s="27">
        <f t="shared" si="112"/>
        <v>-55910.375663325023</v>
      </c>
      <c r="AB727" s="10">
        <f t="shared" si="113"/>
        <v>-3367933.8983064913</v>
      </c>
      <c r="AC727" s="10">
        <f t="shared" si="114"/>
        <v>-473094.96089962876</v>
      </c>
      <c r="AD727" s="28">
        <f t="shared" si="115"/>
        <v>-92.287918891644111</v>
      </c>
      <c r="AF727" s="27">
        <f>IF(V727 &lt;&gt; "-", (V727-V$1883)^4, "-")</f>
        <v>2137912.2729463866</v>
      </c>
      <c r="AG727" s="10">
        <f>(W727-W$1883)^4</f>
        <v>504837273.02469236</v>
      </c>
      <c r="AH727" s="10">
        <f>(X727-X$1883)^4</f>
        <v>36863601.529196285</v>
      </c>
      <c r="AI727" s="28">
        <f>(Y727-Y$1883)^4</f>
        <v>417.05481242053156</v>
      </c>
      <c r="AK727" s="27">
        <f t="shared" si="117"/>
        <v>23.131672597864767</v>
      </c>
      <c r="AL727" s="10">
        <f t="shared" si="118"/>
        <v>144.12811387900356</v>
      </c>
      <c r="AM727" s="10">
        <f t="shared" si="119"/>
        <v>332.74021352313167</v>
      </c>
      <c r="AN727" s="28">
        <f t="shared" si="120"/>
        <v>500</v>
      </c>
      <c r="AP727" s="56">
        <f t="shared" si="121"/>
        <v>2.308641975308642</v>
      </c>
    </row>
    <row r="728" spans="1:42" ht="15" customHeight="1">
      <c r="A728" s="5" t="s">
        <v>23</v>
      </c>
      <c r="B728" s="5" t="s">
        <v>89</v>
      </c>
      <c r="C728" s="5" t="s">
        <v>46</v>
      </c>
      <c r="D728" s="6" t="s">
        <v>44</v>
      </c>
      <c r="E728" s="5" t="s">
        <v>1408</v>
      </c>
      <c r="F728" s="5" t="s">
        <v>1409</v>
      </c>
      <c r="G728" s="5">
        <v>2002</v>
      </c>
      <c r="H728" s="11">
        <v>58</v>
      </c>
      <c r="I728" s="11">
        <v>289</v>
      </c>
      <c r="J728" s="11">
        <v>214</v>
      </c>
      <c r="K728" s="11">
        <v>238</v>
      </c>
      <c r="O728" s="25" t="s">
        <v>23</v>
      </c>
      <c r="P728" s="5" t="s">
        <v>89</v>
      </c>
      <c r="Q728" s="5" t="s">
        <v>78</v>
      </c>
      <c r="R728" s="6" t="s">
        <v>44</v>
      </c>
      <c r="S728" s="5" t="s">
        <v>1517</v>
      </c>
      <c r="T728" s="5" t="s">
        <v>1518</v>
      </c>
      <c r="U728" s="5">
        <v>2002</v>
      </c>
      <c r="V728" s="11">
        <v>27</v>
      </c>
      <c r="W728" s="11">
        <v>178</v>
      </c>
      <c r="X728" s="11">
        <v>229</v>
      </c>
      <c r="Y728" s="26">
        <v>271</v>
      </c>
      <c r="Z728" s="10">
        <f t="shared" si="116"/>
        <v>705</v>
      </c>
      <c r="AA728" s="27">
        <f t="shared" si="112"/>
        <v>-14239.712951049438</v>
      </c>
      <c r="AB728" s="10">
        <f t="shared" si="113"/>
        <v>-147995.96378455174</v>
      </c>
      <c r="AC728" s="10">
        <f t="shared" si="114"/>
        <v>-46345.995761013437</v>
      </c>
      <c r="AD728" s="28">
        <f t="shared" si="115"/>
        <v>-3060.6640674640839</v>
      </c>
      <c r="AF728" s="27">
        <f>IF(V728 &lt;&gt; "-", (V728-V$1883)^4, "-")</f>
        <v>345145.04770006659</v>
      </c>
      <c r="AG728" s="10">
        <f>(W728-W$1883)^4</f>
        <v>7828282.5961595997</v>
      </c>
      <c r="AH728" s="10">
        <f>(X728-X$1883)^4</f>
        <v>1664752.2994303256</v>
      </c>
      <c r="AI728" s="28">
        <f>(Y728-Y$1883)^4</f>
        <v>44437.970862476162</v>
      </c>
      <c r="AK728" s="27">
        <f t="shared" si="117"/>
        <v>38.297872340425535</v>
      </c>
      <c r="AL728" s="10">
        <f t="shared" si="118"/>
        <v>252.48226950354606</v>
      </c>
      <c r="AM728" s="10">
        <f t="shared" si="119"/>
        <v>324.82269503546104</v>
      </c>
      <c r="AN728" s="28">
        <f t="shared" si="120"/>
        <v>384.39716312056737</v>
      </c>
      <c r="AP728" s="56">
        <f t="shared" si="121"/>
        <v>1.2865168539325846</v>
      </c>
    </row>
    <row r="729" spans="1:42" ht="15" customHeight="1">
      <c r="A729" s="5" t="s">
        <v>23</v>
      </c>
      <c r="B729" s="5" t="s">
        <v>89</v>
      </c>
      <c r="C729" s="5" t="s">
        <v>46</v>
      </c>
      <c r="D729" s="6" t="s">
        <v>44</v>
      </c>
      <c r="E729" s="5" t="s">
        <v>1410</v>
      </c>
      <c r="F729" s="5" t="s">
        <v>1411</v>
      </c>
      <c r="G729" s="5">
        <v>2002</v>
      </c>
      <c r="H729" s="11">
        <v>5</v>
      </c>
      <c r="I729" s="11">
        <v>60</v>
      </c>
      <c r="J729" s="11">
        <v>100</v>
      </c>
      <c r="K729" s="11">
        <v>162</v>
      </c>
      <c r="O729" s="25" t="s">
        <v>23</v>
      </c>
      <c r="P729" s="5" t="s">
        <v>89</v>
      </c>
      <c r="Q729" s="5" t="s">
        <v>78</v>
      </c>
      <c r="R729" s="6" t="s">
        <v>44</v>
      </c>
      <c r="S729" s="5" t="s">
        <v>1519</v>
      </c>
      <c r="T729" s="5" t="s">
        <v>1520</v>
      </c>
      <c r="U729" s="5">
        <v>2002</v>
      </c>
      <c r="V729" s="11">
        <v>30</v>
      </c>
      <c r="W729" s="11">
        <v>134</v>
      </c>
      <c r="X729" s="11">
        <v>129</v>
      </c>
      <c r="Y729" s="26">
        <v>127</v>
      </c>
      <c r="Z729" s="10">
        <f t="shared" si="116"/>
        <v>420</v>
      </c>
      <c r="AA729" s="27">
        <f t="shared" si="112"/>
        <v>-9579.7302272260404</v>
      </c>
      <c r="AB729" s="10">
        <f t="shared" si="113"/>
        <v>-909719.24095833185</v>
      </c>
      <c r="AC729" s="10">
        <f t="shared" si="114"/>
        <v>-2511024.5115676918</v>
      </c>
      <c r="AD729" s="28">
        <f t="shared" si="115"/>
        <v>-3983313.4266005955</v>
      </c>
      <c r="AF729" s="27">
        <f>IF(V729 &lt;&gt; "-", (V729-V$1883)^4, "-")</f>
        <v>203456.25157167341</v>
      </c>
      <c r="AG729" s="10">
        <f>(W729-W$1883)^4</f>
        <v>88147467.705889136</v>
      </c>
      <c r="AH729" s="10">
        <f>(X729-X$1883)^4</f>
        <v>341298675.4673636</v>
      </c>
      <c r="AI729" s="28">
        <f>(Y729-Y$1883)^4</f>
        <v>631431107.39354455</v>
      </c>
      <c r="AK729" s="27">
        <f t="shared" si="117"/>
        <v>71.428571428571431</v>
      </c>
      <c r="AL729" s="10">
        <f t="shared" si="118"/>
        <v>319.04761904761904</v>
      </c>
      <c r="AM729" s="10">
        <f t="shared" si="119"/>
        <v>307.14285714285717</v>
      </c>
      <c r="AN729" s="28">
        <f t="shared" si="120"/>
        <v>302.38095238095235</v>
      </c>
      <c r="AP729" s="56">
        <f t="shared" si="121"/>
        <v>0.96268656716417922</v>
      </c>
    </row>
    <row r="730" spans="1:42" ht="15" customHeight="1">
      <c r="A730" s="5" t="s">
        <v>23</v>
      </c>
      <c r="B730" s="5" t="s">
        <v>89</v>
      </c>
      <c r="C730" s="5" t="s">
        <v>46</v>
      </c>
      <c r="D730" s="6" t="s">
        <v>44</v>
      </c>
      <c r="E730" s="5" t="s">
        <v>1412</v>
      </c>
      <c r="F730" s="5" t="s">
        <v>1413</v>
      </c>
      <c r="G730" s="5">
        <v>2002</v>
      </c>
      <c r="H730" s="11">
        <v>15</v>
      </c>
      <c r="I730" s="11">
        <v>135</v>
      </c>
      <c r="J730" s="11">
        <v>194</v>
      </c>
      <c r="K730" s="11">
        <v>182</v>
      </c>
      <c r="O730" s="25" t="s">
        <v>23</v>
      </c>
      <c r="P730" s="5" t="s">
        <v>89</v>
      </c>
      <c r="Q730" s="5" t="s">
        <v>82</v>
      </c>
      <c r="R730" s="6" t="s">
        <v>44</v>
      </c>
      <c r="S730" s="5" t="s">
        <v>1521</v>
      </c>
      <c r="T730" s="5" t="s">
        <v>1522</v>
      </c>
      <c r="U730" s="5">
        <v>2002</v>
      </c>
      <c r="V730" s="11">
        <v>8</v>
      </c>
      <c r="W730" s="11">
        <v>38</v>
      </c>
      <c r="X730" s="11">
        <v>62</v>
      </c>
      <c r="Y730" s="26">
        <v>117</v>
      </c>
      <c r="Z730" s="10">
        <f t="shared" si="116"/>
        <v>225</v>
      </c>
      <c r="AA730" s="27">
        <f t="shared" si="112"/>
        <v>-80835.642948960449</v>
      </c>
      <c r="AB730" s="10">
        <f t="shared" si="113"/>
        <v>-7177357.169448629</v>
      </c>
      <c r="AC730" s="10">
        <f t="shared" si="114"/>
        <v>-8355551.7496194243</v>
      </c>
      <c r="AD730" s="28">
        <f t="shared" si="115"/>
        <v>-4785717.9341371804</v>
      </c>
      <c r="AF730" s="27">
        <f>IF(V730 &lt;&gt; "-", (V730-V$1883)^4, "-")</f>
        <v>3495187.9084152617</v>
      </c>
      <c r="AG730" s="10">
        <f>(W730-W$1883)^4</f>
        <v>1384478061.5428886</v>
      </c>
      <c r="AH730" s="10">
        <f>(X730-X$1883)^4</f>
        <v>1695509305.9210536</v>
      </c>
      <c r="AI730" s="28">
        <f>(Y730-Y$1883)^4</f>
        <v>806484696.48462307</v>
      </c>
      <c r="AK730" s="27">
        <f t="shared" si="117"/>
        <v>35.555555555555557</v>
      </c>
      <c r="AL730" s="10">
        <f t="shared" si="118"/>
        <v>168.88888888888889</v>
      </c>
      <c r="AM730" s="10">
        <f t="shared" si="119"/>
        <v>275.55555555555554</v>
      </c>
      <c r="AN730" s="28">
        <f t="shared" si="120"/>
        <v>520</v>
      </c>
      <c r="AP730" s="56">
        <f t="shared" si="121"/>
        <v>1.631578947368421</v>
      </c>
    </row>
    <row r="731" spans="1:42" ht="15" customHeight="1">
      <c r="A731" s="5" t="s">
        <v>23</v>
      </c>
      <c r="B731" s="5" t="s">
        <v>89</v>
      </c>
      <c r="C731" s="5" t="s">
        <v>46</v>
      </c>
      <c r="D731" s="6" t="s">
        <v>44</v>
      </c>
      <c r="E731" s="5" t="s">
        <v>1414</v>
      </c>
      <c r="F731" s="5" t="s">
        <v>1415</v>
      </c>
      <c r="G731" s="5">
        <v>2002</v>
      </c>
      <c r="H731" s="11">
        <v>8</v>
      </c>
      <c r="I731" s="11">
        <v>131</v>
      </c>
      <c r="J731" s="11">
        <v>65</v>
      </c>
      <c r="K731" s="11">
        <v>130</v>
      </c>
      <c r="O731" s="25" t="s">
        <v>23</v>
      </c>
      <c r="P731" s="5" t="s">
        <v>89</v>
      </c>
      <c r="Q731" s="5" t="s">
        <v>82</v>
      </c>
      <c r="R731" s="6" t="s">
        <v>44</v>
      </c>
      <c r="S731" s="5" t="s">
        <v>1523</v>
      </c>
      <c r="T731" s="5" t="s">
        <v>1524</v>
      </c>
      <c r="U731" s="5">
        <v>2002</v>
      </c>
      <c r="V731" s="11">
        <v>76</v>
      </c>
      <c r="W731" s="11">
        <v>384</v>
      </c>
      <c r="X731" s="11">
        <v>711</v>
      </c>
      <c r="Y731" s="26">
        <v>860</v>
      </c>
      <c r="Z731" s="10">
        <f t="shared" si="116"/>
        <v>2031</v>
      </c>
      <c r="AA731" s="27">
        <f t="shared" si="112"/>
        <v>15182.612115886348</v>
      </c>
      <c r="AB731" s="10">
        <f t="shared" si="113"/>
        <v>3588938.7468867339</v>
      </c>
      <c r="AC731" s="10">
        <f t="shared" si="114"/>
        <v>88764231.185205817</v>
      </c>
      <c r="AD731" s="28">
        <f t="shared" si="115"/>
        <v>189594995.15751678</v>
      </c>
      <c r="AF731" s="27">
        <f>IF(V731 &lt;&gt; "-", (V731-V$1883)^4, "-")</f>
        <v>375948.76497466629</v>
      </c>
      <c r="AG731" s="10">
        <f>(W731-W$1883)^4</f>
        <v>549483591.60760009</v>
      </c>
      <c r="AH731" s="10">
        <f>(X731-X$1883)^4</f>
        <v>39595940333.862694</v>
      </c>
      <c r="AI731" s="28">
        <f>(Y731-Y$1883)^4</f>
        <v>108918710688.80969</v>
      </c>
      <c r="AK731" s="27">
        <f t="shared" si="117"/>
        <v>37.41999015263417</v>
      </c>
      <c r="AL731" s="10">
        <f t="shared" si="118"/>
        <v>189.06942392909897</v>
      </c>
      <c r="AM731" s="10">
        <f t="shared" si="119"/>
        <v>350.07385524372233</v>
      </c>
      <c r="AN731" s="28">
        <f t="shared" si="120"/>
        <v>423.43673067454455</v>
      </c>
      <c r="AP731" s="56">
        <f t="shared" si="121"/>
        <v>1.8515625</v>
      </c>
    </row>
    <row r="732" spans="1:42" ht="15" customHeight="1">
      <c r="A732" s="5" t="s">
        <v>23</v>
      </c>
      <c r="B732" s="5" t="s">
        <v>89</v>
      </c>
      <c r="C732" s="5" t="s">
        <v>46</v>
      </c>
      <c r="D732" s="6" t="s">
        <v>44</v>
      </c>
      <c r="E732" s="5" t="s">
        <v>1416</v>
      </c>
      <c r="F732" s="5" t="s">
        <v>1417</v>
      </c>
      <c r="G732" s="5">
        <v>2002</v>
      </c>
      <c r="H732" s="11">
        <v>34</v>
      </c>
      <c r="I732" s="11">
        <v>154</v>
      </c>
      <c r="J732" s="11">
        <v>158</v>
      </c>
      <c r="K732" s="11">
        <v>168</v>
      </c>
      <c r="O732" s="25" t="s">
        <v>23</v>
      </c>
      <c r="P732" s="5" t="s">
        <v>89</v>
      </c>
      <c r="Q732" s="5" t="s">
        <v>82</v>
      </c>
      <c r="R732" s="6" t="s">
        <v>44</v>
      </c>
      <c r="S732" s="5" t="s">
        <v>1525</v>
      </c>
      <c r="T732" s="5" t="s">
        <v>1526</v>
      </c>
      <c r="U732" s="5">
        <v>2002</v>
      </c>
      <c r="V732" s="11">
        <v>72</v>
      </c>
      <c r="W732" s="11">
        <v>614</v>
      </c>
      <c r="X732" s="11">
        <v>656</v>
      </c>
      <c r="Y732" s="26">
        <v>926</v>
      </c>
      <c r="Z732" s="10">
        <f t="shared" si="116"/>
        <v>2268</v>
      </c>
      <c r="AA732" s="27">
        <f t="shared" si="112"/>
        <v>8949.4190740390404</v>
      </c>
      <c r="AB732" s="10">
        <f t="shared" si="113"/>
        <v>56227999.325960107</v>
      </c>
      <c r="AC732" s="10">
        <f t="shared" si="114"/>
        <v>59813129.043467402</v>
      </c>
      <c r="AD732" s="28">
        <f t="shared" si="115"/>
        <v>262735421.02296573</v>
      </c>
      <c r="AF732" s="27">
        <f>IF(V732 &lt;&gt; "-", (V732-V$1883)^4, "-")</f>
        <v>185806.02552042558</v>
      </c>
      <c r="AG732" s="10">
        <f>(W732-W$1883)^4</f>
        <v>21541213969.449738</v>
      </c>
      <c r="AH732" s="10">
        <f>(X732-X$1883)^4</f>
        <v>23391713174.044338</v>
      </c>
      <c r="AI732" s="28">
        <f>(Y732-Y$1883)^4</f>
        <v>168277028945.03802</v>
      </c>
      <c r="AK732" s="27">
        <f t="shared" si="117"/>
        <v>31.746031746031743</v>
      </c>
      <c r="AL732" s="10">
        <f t="shared" si="118"/>
        <v>270.72310405643742</v>
      </c>
      <c r="AM732" s="10">
        <f t="shared" si="119"/>
        <v>289.2416225749559</v>
      </c>
      <c r="AN732" s="28">
        <f t="shared" si="120"/>
        <v>408.28924162257493</v>
      </c>
      <c r="AP732" s="56">
        <f t="shared" si="121"/>
        <v>1.0684039087947881</v>
      </c>
    </row>
    <row r="733" spans="1:42" ht="15" customHeight="1">
      <c r="A733" s="5" t="s">
        <v>23</v>
      </c>
      <c r="B733" s="5" t="s">
        <v>89</v>
      </c>
      <c r="C733" s="5" t="s">
        <v>46</v>
      </c>
      <c r="D733" s="6" t="s">
        <v>44</v>
      </c>
      <c r="E733" s="5" t="s">
        <v>1418</v>
      </c>
      <c r="F733" s="5" t="s">
        <v>1419</v>
      </c>
      <c r="G733" s="5">
        <v>2002</v>
      </c>
      <c r="H733" s="11">
        <v>2</v>
      </c>
      <c r="I733" s="11">
        <v>131</v>
      </c>
      <c r="J733" s="11">
        <v>54</v>
      </c>
      <c r="K733" s="11">
        <v>164</v>
      </c>
      <c r="O733" s="25" t="s">
        <v>23</v>
      </c>
      <c r="P733" s="5" t="s">
        <v>89</v>
      </c>
      <c r="Q733" s="5" t="s">
        <v>82</v>
      </c>
      <c r="R733" s="6" t="s">
        <v>44</v>
      </c>
      <c r="S733" s="5" t="s">
        <v>1527</v>
      </c>
      <c r="T733" s="5" t="s">
        <v>216</v>
      </c>
      <c r="U733" s="5">
        <v>2002</v>
      </c>
      <c r="V733" s="11">
        <v>30</v>
      </c>
      <c r="W733" s="11">
        <v>214</v>
      </c>
      <c r="X733" s="11">
        <v>306</v>
      </c>
      <c r="Y733" s="26">
        <v>779</v>
      </c>
      <c r="Z733" s="10">
        <f t="shared" si="116"/>
        <v>1329</v>
      </c>
      <c r="AA733" s="27">
        <f t="shared" si="112"/>
        <v>-9579.7302272260404</v>
      </c>
      <c r="AB733" s="10">
        <f t="shared" si="113"/>
        <v>-4822.7349518979518</v>
      </c>
      <c r="AC733" s="10">
        <f t="shared" si="114"/>
        <v>69324.776378894938</v>
      </c>
      <c r="AD733" s="28">
        <f t="shared" si="115"/>
        <v>120174173.82380439</v>
      </c>
      <c r="AF733" s="27">
        <f>IF(V733 &lt;&gt; "-", (V733-V$1883)^4, "-")</f>
        <v>203456.25157167341</v>
      </c>
      <c r="AG733" s="10">
        <f>(W733-W$1883)^4</f>
        <v>81481.283132690121</v>
      </c>
      <c r="AH733" s="10">
        <f>(X733-X$1883)^4</f>
        <v>2847855.6334171761</v>
      </c>
      <c r="AI733" s="28">
        <f>(Y733-Y$1883)^4</f>
        <v>59303664041.350632</v>
      </c>
      <c r="AK733" s="27">
        <f t="shared" si="117"/>
        <v>22.573363431151243</v>
      </c>
      <c r="AL733" s="10">
        <f t="shared" si="118"/>
        <v>161.02332580887884</v>
      </c>
      <c r="AM733" s="10">
        <f t="shared" si="119"/>
        <v>230.24830699774265</v>
      </c>
      <c r="AN733" s="28">
        <f t="shared" si="120"/>
        <v>586.15500376222724</v>
      </c>
      <c r="AP733" s="56">
        <f t="shared" si="121"/>
        <v>1.4299065420560748</v>
      </c>
    </row>
    <row r="734" spans="1:42" ht="15" customHeight="1">
      <c r="A734" s="5" t="s">
        <v>23</v>
      </c>
      <c r="B734" s="5" t="s">
        <v>89</v>
      </c>
      <c r="C734" s="5" t="s">
        <v>46</v>
      </c>
      <c r="D734" s="6" t="s">
        <v>44</v>
      </c>
      <c r="E734" s="5" t="s">
        <v>1420</v>
      </c>
      <c r="F734" s="5" t="s">
        <v>1421</v>
      </c>
      <c r="G734" s="5">
        <v>2002</v>
      </c>
      <c r="H734" s="11">
        <v>6</v>
      </c>
      <c r="I734" s="11">
        <v>48</v>
      </c>
      <c r="J734" s="11">
        <v>77</v>
      </c>
      <c r="K734" s="11">
        <v>93</v>
      </c>
      <c r="O734" s="25" t="s">
        <v>23</v>
      </c>
      <c r="P734" s="5" t="s">
        <v>89</v>
      </c>
      <c r="Q734" s="5" t="s">
        <v>82</v>
      </c>
      <c r="R734" s="6" t="s">
        <v>44</v>
      </c>
      <c r="S734" s="5" t="s">
        <v>1528</v>
      </c>
      <c r="T734" s="5" t="s">
        <v>1529</v>
      </c>
      <c r="U734" s="5">
        <v>2002</v>
      </c>
      <c r="V734" s="11">
        <v>16</v>
      </c>
      <c r="W734" s="11">
        <v>111</v>
      </c>
      <c r="X734" s="11">
        <v>268</v>
      </c>
      <c r="Y734" s="26">
        <v>410</v>
      </c>
      <c r="Z734" s="10">
        <f t="shared" si="116"/>
        <v>805</v>
      </c>
      <c r="AA734" s="27">
        <f t="shared" si="112"/>
        <v>-43756.365880289959</v>
      </c>
      <c r="AB734" s="10">
        <f t="shared" si="113"/>
        <v>-1723478.484619274</v>
      </c>
      <c r="AC734" s="10">
        <f t="shared" si="114"/>
        <v>29.215574966948225</v>
      </c>
      <c r="AD734" s="28">
        <f t="shared" si="115"/>
        <v>1928894.8709176772</v>
      </c>
      <c r="AF734" s="27">
        <f>IF(V734 &lt;&gt; "-", (V734-V$1883)^4, "-")</f>
        <v>1541895.6866259559</v>
      </c>
      <c r="AG734" s="10">
        <f>(W734-W$1883)^4</f>
        <v>206636873.21812645</v>
      </c>
      <c r="AH734" s="10">
        <f>(X734-X$1883)^4</f>
        <v>89.981366361715075</v>
      </c>
      <c r="AI734" s="28">
        <f>(Y734-Y$1883)^4</f>
        <v>240110643.14668104</v>
      </c>
      <c r="AK734" s="27">
        <f t="shared" si="117"/>
        <v>19.87577639751553</v>
      </c>
      <c r="AL734" s="10">
        <f t="shared" si="118"/>
        <v>137.88819875776397</v>
      </c>
      <c r="AM734" s="10">
        <f t="shared" si="119"/>
        <v>332.91925465838506</v>
      </c>
      <c r="AN734" s="28">
        <f t="shared" si="120"/>
        <v>509.31677018633536</v>
      </c>
      <c r="AP734" s="56">
        <f t="shared" si="121"/>
        <v>2.4144144144144142</v>
      </c>
    </row>
    <row r="735" spans="1:42" ht="15" customHeight="1">
      <c r="A735" s="5" t="s">
        <v>23</v>
      </c>
      <c r="B735" s="5" t="s">
        <v>89</v>
      </c>
      <c r="C735" s="5" t="s">
        <v>46</v>
      </c>
      <c r="D735" s="6" t="s">
        <v>44</v>
      </c>
      <c r="E735" s="5" t="s">
        <v>1422</v>
      </c>
      <c r="F735" s="5" t="s">
        <v>1423</v>
      </c>
      <c r="G735" s="5">
        <v>2002</v>
      </c>
      <c r="H735" s="11">
        <v>39</v>
      </c>
      <c r="I735" s="11">
        <v>176</v>
      </c>
      <c r="J735" s="11">
        <v>83</v>
      </c>
      <c r="K735" s="11">
        <v>107</v>
      </c>
      <c r="O735" s="25" t="s">
        <v>23</v>
      </c>
      <c r="P735" s="5" t="s">
        <v>89</v>
      </c>
      <c r="Q735" s="5" t="s">
        <v>82</v>
      </c>
      <c r="R735" s="6" t="s">
        <v>44</v>
      </c>
      <c r="S735" s="5" t="s">
        <v>1530</v>
      </c>
      <c r="T735" s="5" t="s">
        <v>1531</v>
      </c>
      <c r="U735" s="5">
        <v>2002</v>
      </c>
      <c r="V735" s="11">
        <v>12</v>
      </c>
      <c r="W735" s="11">
        <v>132</v>
      </c>
      <c r="X735" s="11">
        <v>321</v>
      </c>
      <c r="Y735" s="26">
        <v>488</v>
      </c>
      <c r="Z735" s="10">
        <f t="shared" si="116"/>
        <v>953</v>
      </c>
      <c r="AA735" s="27">
        <f t="shared" si="112"/>
        <v>-60412.570689061082</v>
      </c>
      <c r="AB735" s="10">
        <f t="shared" si="113"/>
        <v>-967222.11359253281</v>
      </c>
      <c r="AC735" s="10">
        <f t="shared" si="114"/>
        <v>176368.87460241487</v>
      </c>
      <c r="AD735" s="28">
        <f t="shared" si="115"/>
        <v>8301420.8821818428</v>
      </c>
      <c r="AF735" s="27">
        <f>IF(V735 &lt;&gt; "-", (V735-V$1883)^4, "-")</f>
        <v>2370480.6892459271</v>
      </c>
      <c r="AG735" s="10">
        <f>(W735-W$1883)^4</f>
        <v>95653666.800190672</v>
      </c>
      <c r="AH735" s="10">
        <f>(X735-X$1883)^4</f>
        <v>9890750.764611572</v>
      </c>
      <c r="AI735" s="28">
        <f>(Y735-Y$1883)^4</f>
        <v>1680879488.2974017</v>
      </c>
      <c r="AK735" s="27">
        <f t="shared" si="117"/>
        <v>12.591815320041974</v>
      </c>
      <c r="AL735" s="10">
        <f t="shared" si="118"/>
        <v>138.50996852046171</v>
      </c>
      <c r="AM735" s="10">
        <f t="shared" si="119"/>
        <v>336.83105981112277</v>
      </c>
      <c r="AN735" s="28">
        <f t="shared" si="120"/>
        <v>512.06715634837349</v>
      </c>
      <c r="AP735" s="56">
        <f t="shared" si="121"/>
        <v>2.4318181818181817</v>
      </c>
    </row>
    <row r="736" spans="1:42" ht="15" customHeight="1">
      <c r="A736" s="5" t="s">
        <v>23</v>
      </c>
      <c r="B736" s="5" t="s">
        <v>89</v>
      </c>
      <c r="C736" s="5" t="s">
        <v>46</v>
      </c>
      <c r="D736" s="6" t="s">
        <v>44</v>
      </c>
      <c r="E736" s="5" t="s">
        <v>1424</v>
      </c>
      <c r="F736" s="5" t="s">
        <v>1425</v>
      </c>
      <c r="G736" s="5">
        <v>2002</v>
      </c>
      <c r="H736" s="11">
        <v>10</v>
      </c>
      <c r="I736" s="11">
        <v>85</v>
      </c>
      <c r="J736" s="11">
        <v>228</v>
      </c>
      <c r="K736" s="11">
        <v>286</v>
      </c>
      <c r="O736" s="25" t="s">
        <v>23</v>
      </c>
      <c r="P736" s="5" t="s">
        <v>89</v>
      </c>
      <c r="Q736" s="5" t="s">
        <v>82</v>
      </c>
      <c r="R736" s="6" t="s">
        <v>44</v>
      </c>
      <c r="S736" s="5" t="s">
        <v>1532</v>
      </c>
      <c r="T736" s="5" t="s">
        <v>1533</v>
      </c>
      <c r="U736" s="5">
        <v>2002</v>
      </c>
      <c r="V736" s="11">
        <v>56</v>
      </c>
      <c r="W736" s="11">
        <v>398</v>
      </c>
      <c r="X736" s="11">
        <v>532</v>
      </c>
      <c r="Y736" s="26">
        <v>797</v>
      </c>
      <c r="Z736" s="10">
        <f t="shared" si="116"/>
        <v>1783</v>
      </c>
      <c r="AA736" s="27">
        <f t="shared" si="112"/>
        <v>107.97239536726487</v>
      </c>
      <c r="AB736" s="10">
        <f t="shared" si="113"/>
        <v>4666233.1301754946</v>
      </c>
      <c r="AC736" s="10">
        <f t="shared" si="114"/>
        <v>19051258.409482699</v>
      </c>
      <c r="AD736" s="28">
        <f t="shared" si="115"/>
        <v>133809934.8574485</v>
      </c>
      <c r="AF736" s="27">
        <f>IF(V736 &lt;&gt; "-", (V736-V$1883)^4, "-")</f>
        <v>514.14266981276751</v>
      </c>
      <c r="AG736" s="10">
        <f>(W736-W$1883)^4</f>
        <v>779749749.2637012</v>
      </c>
      <c r="AH736" s="10">
        <f>(X736-X$1883)^4</f>
        <v>5088208397.6058331</v>
      </c>
      <c r="AI736" s="28">
        <f>(Y736-Y$1883)^4</f>
        <v>68441231016.213013</v>
      </c>
      <c r="AK736" s="27">
        <f t="shared" si="117"/>
        <v>31.407739764441953</v>
      </c>
      <c r="AL736" s="10">
        <f t="shared" si="118"/>
        <v>223.21929332585529</v>
      </c>
      <c r="AM736" s="10">
        <f t="shared" si="119"/>
        <v>298.37352776219853</v>
      </c>
      <c r="AN736" s="28">
        <f t="shared" si="120"/>
        <v>446.99943914750423</v>
      </c>
      <c r="AP736" s="56">
        <f t="shared" si="121"/>
        <v>1.3366834170854272</v>
      </c>
    </row>
    <row r="737" spans="1:42" ht="15" customHeight="1">
      <c r="A737" s="5" t="s">
        <v>23</v>
      </c>
      <c r="B737" s="5" t="s">
        <v>89</v>
      </c>
      <c r="C737" s="5" t="s">
        <v>46</v>
      </c>
      <c r="D737" s="6" t="s">
        <v>44</v>
      </c>
      <c r="E737" s="5" t="s">
        <v>1426</v>
      </c>
      <c r="F737" s="5" t="s">
        <v>1427</v>
      </c>
      <c r="G737" s="5">
        <v>2002</v>
      </c>
      <c r="H737" s="11">
        <v>23</v>
      </c>
      <c r="I737" s="11">
        <v>222</v>
      </c>
      <c r="J737" s="11">
        <v>321</v>
      </c>
      <c r="K737" s="11">
        <v>330</v>
      </c>
      <c r="O737" s="25" t="s">
        <v>23</v>
      </c>
      <c r="P737" s="5" t="s">
        <v>89</v>
      </c>
      <c r="Q737" s="5" t="s">
        <v>82</v>
      </c>
      <c r="R737" s="6" t="s">
        <v>44</v>
      </c>
      <c r="S737" s="5" t="s">
        <v>1534</v>
      </c>
      <c r="T737" s="5" t="s">
        <v>1535</v>
      </c>
      <c r="U737" s="5">
        <v>2002</v>
      </c>
      <c r="V737" s="11">
        <v>30</v>
      </c>
      <c r="W737" s="11">
        <v>216</v>
      </c>
      <c r="X737" s="11">
        <v>429</v>
      </c>
      <c r="Y737" s="26">
        <v>504</v>
      </c>
      <c r="Z737" s="10">
        <f t="shared" si="116"/>
        <v>1179</v>
      </c>
      <c r="AA737" s="27">
        <f t="shared" si="112"/>
        <v>-9579.7302272260404</v>
      </c>
      <c r="AB737" s="10">
        <f t="shared" si="113"/>
        <v>-3304.7822857772562</v>
      </c>
      <c r="AC737" s="10">
        <f t="shared" si="114"/>
        <v>4417394.9890496396</v>
      </c>
      <c r="AD737" s="28">
        <f t="shared" si="115"/>
        <v>10428951.697989816</v>
      </c>
      <c r="AF737" s="27">
        <f>IF(V737 &lt;&gt; "-", (V737-V$1883)^4, "-")</f>
        <v>203456.25157167341</v>
      </c>
      <c r="AG737" s="10">
        <f>(W737-W$1883)^4</f>
        <v>49225.538083909298</v>
      </c>
      <c r="AH737" s="10">
        <f>(X737-X$1883)^4</f>
        <v>724805775.99734342</v>
      </c>
      <c r="AI737" s="28">
        <f>(Y737-Y$1883)^4</f>
        <v>2278527151.0174761</v>
      </c>
      <c r="AK737" s="27">
        <f t="shared" si="117"/>
        <v>25.445292620865139</v>
      </c>
      <c r="AL737" s="10">
        <f t="shared" si="118"/>
        <v>183.20610687022901</v>
      </c>
      <c r="AM737" s="10">
        <f t="shared" si="119"/>
        <v>363.86768447837147</v>
      </c>
      <c r="AN737" s="28">
        <f t="shared" si="120"/>
        <v>427.48091603053433</v>
      </c>
      <c r="AP737" s="56">
        <f t="shared" si="121"/>
        <v>1.9861111111111109</v>
      </c>
    </row>
    <row r="738" spans="1:42" ht="15" customHeight="1">
      <c r="A738" s="5" t="s">
        <v>23</v>
      </c>
      <c r="B738" s="5" t="s">
        <v>89</v>
      </c>
      <c r="C738" s="5" t="s">
        <v>50</v>
      </c>
      <c r="D738" s="6" t="s">
        <v>44</v>
      </c>
      <c r="E738" s="6" t="s">
        <v>26</v>
      </c>
      <c r="F738" s="5" t="s">
        <v>1536</v>
      </c>
      <c r="G738" s="5">
        <v>2002</v>
      </c>
      <c r="H738" s="11">
        <v>183</v>
      </c>
      <c r="I738" s="11">
        <v>1139</v>
      </c>
      <c r="J738" s="11">
        <v>1779</v>
      </c>
      <c r="K738" s="11">
        <v>1919</v>
      </c>
      <c r="O738" s="25" t="s">
        <v>23</v>
      </c>
      <c r="P738" s="5" t="s">
        <v>89</v>
      </c>
      <c r="Q738" s="5" t="s">
        <v>82</v>
      </c>
      <c r="R738" s="6" t="s">
        <v>44</v>
      </c>
      <c r="S738" s="5" t="s">
        <v>1537</v>
      </c>
      <c r="T738" s="5" t="s">
        <v>1538</v>
      </c>
      <c r="U738" s="5">
        <v>2002</v>
      </c>
      <c r="V738" s="11">
        <v>46</v>
      </c>
      <c r="W738" s="11">
        <v>188</v>
      </c>
      <c r="X738" s="11">
        <v>227</v>
      </c>
      <c r="Y738" s="26">
        <v>309</v>
      </c>
      <c r="Z738" s="10">
        <f t="shared" si="116"/>
        <v>770</v>
      </c>
      <c r="AA738" s="27">
        <f t="shared" si="112"/>
        <v>-143.72981921965925</v>
      </c>
      <c r="AB738" s="10">
        <f t="shared" si="113"/>
        <v>-78927.332223547681</v>
      </c>
      <c r="AC738" s="10">
        <f t="shared" si="114"/>
        <v>-54526.553657591518</v>
      </c>
      <c r="AD738" s="28">
        <f t="shared" si="115"/>
        <v>12946.319908525129</v>
      </c>
      <c r="AF738" s="27">
        <f>IF(V738 &lt;&gt; "-", (V738-V$1883)^4, "-")</f>
        <v>752.88591502202905</v>
      </c>
      <c r="AG738" s="10">
        <f>(W738-W$1883)^4</f>
        <v>3385607.1637376118</v>
      </c>
      <c r="AH738" s="10">
        <f>(X738-X$1883)^4</f>
        <v>2067651.7756783632</v>
      </c>
      <c r="AI738" s="28">
        <f>(Y738-Y$1883)^4</f>
        <v>303991.73719069338</v>
      </c>
      <c r="AK738" s="27">
        <f t="shared" si="117"/>
        <v>59.740259740259738</v>
      </c>
      <c r="AL738" s="10">
        <f t="shared" si="118"/>
        <v>244.15584415584416</v>
      </c>
      <c r="AM738" s="10">
        <f t="shared" si="119"/>
        <v>294.80519480519479</v>
      </c>
      <c r="AN738" s="28">
        <f t="shared" si="120"/>
        <v>401.2987012987013</v>
      </c>
      <c r="AP738" s="56">
        <f t="shared" si="121"/>
        <v>1.2074468085106382</v>
      </c>
    </row>
    <row r="739" spans="1:42" ht="15" customHeight="1">
      <c r="A739" s="5" t="s">
        <v>23</v>
      </c>
      <c r="B739" s="5" t="s">
        <v>89</v>
      </c>
      <c r="C739" s="5" t="s">
        <v>50</v>
      </c>
      <c r="D739" s="6" t="s">
        <v>44</v>
      </c>
      <c r="E739" s="5" t="s">
        <v>1428</v>
      </c>
      <c r="F739" s="5" t="s">
        <v>1429</v>
      </c>
      <c r="G739" s="5">
        <v>2002</v>
      </c>
      <c r="H739" s="11">
        <v>97</v>
      </c>
      <c r="I739" s="11">
        <v>534</v>
      </c>
      <c r="J739" s="11">
        <v>784</v>
      </c>
      <c r="K739" s="11">
        <v>684</v>
      </c>
      <c r="O739" s="25" t="s">
        <v>23</v>
      </c>
      <c r="P739" s="5" t="s">
        <v>89</v>
      </c>
      <c r="Q739" s="5" t="s">
        <v>63</v>
      </c>
      <c r="R739" s="6" t="s">
        <v>44</v>
      </c>
      <c r="S739" s="5" t="s">
        <v>1539</v>
      </c>
      <c r="T739" s="5" t="s">
        <v>1540</v>
      </c>
      <c r="U739" s="5">
        <v>2002</v>
      </c>
      <c r="V739" s="11">
        <v>22</v>
      </c>
      <c r="W739" s="11">
        <v>179</v>
      </c>
      <c r="X739" s="11">
        <v>364</v>
      </c>
      <c r="Y739" s="26">
        <v>676</v>
      </c>
      <c r="Z739" s="10">
        <f t="shared" si="116"/>
        <v>1241</v>
      </c>
      <c r="AA739" s="27">
        <f t="shared" si="112"/>
        <v>-24994.935137998757</v>
      </c>
      <c r="AB739" s="10">
        <f t="shared" si="113"/>
        <v>-139759.92904396134</v>
      </c>
      <c r="AC739" s="10">
        <f t="shared" si="114"/>
        <v>972650.51583107293</v>
      </c>
      <c r="AD739" s="28">
        <f t="shared" si="115"/>
        <v>59538722.817093462</v>
      </c>
      <c r="AF739" s="27">
        <f>IF(V739 &lt;&gt; "-", (V739-V$1883)^4, "-")</f>
        <v>730806.97793656879</v>
      </c>
      <c r="AG739" s="10">
        <f>(W739-W$1883)^4</f>
        <v>7252875.6009903131</v>
      </c>
      <c r="AH739" s="10">
        <f>(X739-X$1883)^4</f>
        <v>96370126.397815317</v>
      </c>
      <c r="AI739" s="28">
        <f>(Y739-Y$1883)^4</f>
        <v>23248736342.554405</v>
      </c>
      <c r="AK739" s="27">
        <f t="shared" si="117"/>
        <v>17.727639000805802</v>
      </c>
      <c r="AL739" s="10">
        <f t="shared" si="118"/>
        <v>144.2385173247381</v>
      </c>
      <c r="AM739" s="10">
        <f t="shared" si="119"/>
        <v>293.31184528605962</v>
      </c>
      <c r="AN739" s="28">
        <f t="shared" si="120"/>
        <v>544.7219983883964</v>
      </c>
      <c r="AP739" s="56">
        <f t="shared" si="121"/>
        <v>2.033519553072626</v>
      </c>
    </row>
    <row r="740" spans="1:42" ht="15" customHeight="1">
      <c r="A740" s="5" t="s">
        <v>23</v>
      </c>
      <c r="B740" s="5" t="s">
        <v>89</v>
      </c>
      <c r="C740" s="5" t="s">
        <v>50</v>
      </c>
      <c r="D740" s="6" t="s">
        <v>44</v>
      </c>
      <c r="E740" s="5" t="s">
        <v>1430</v>
      </c>
      <c r="F740" s="5" t="s">
        <v>1431</v>
      </c>
      <c r="G740" s="5">
        <v>2002</v>
      </c>
      <c r="H740" s="11">
        <v>58</v>
      </c>
      <c r="I740" s="11">
        <v>325</v>
      </c>
      <c r="J740" s="11">
        <v>446</v>
      </c>
      <c r="K740" s="11">
        <v>583</v>
      </c>
      <c r="O740" s="25" t="s">
        <v>23</v>
      </c>
      <c r="P740" s="5" t="s">
        <v>89</v>
      </c>
      <c r="Q740" s="5" t="s">
        <v>63</v>
      </c>
      <c r="R740" s="6" t="s">
        <v>44</v>
      </c>
      <c r="S740" s="5" t="s">
        <v>1541</v>
      </c>
      <c r="T740" s="5" t="s">
        <v>1229</v>
      </c>
      <c r="U740" s="5">
        <v>2002</v>
      </c>
      <c r="V740" s="11">
        <v>54</v>
      </c>
      <c r="W740" s="11">
        <v>245</v>
      </c>
      <c r="X740" s="11">
        <v>320</v>
      </c>
      <c r="Y740" s="26">
        <v>388</v>
      </c>
      <c r="Z740" s="10">
        <f t="shared" si="116"/>
        <v>1007</v>
      </c>
      <c r="AA740" s="27">
        <f t="shared" si="112"/>
        <v>21.065678014007069</v>
      </c>
      <c r="AB740" s="10">
        <f t="shared" si="113"/>
        <v>2806.05865558198</v>
      </c>
      <c r="AC740" s="10">
        <f t="shared" si="114"/>
        <v>167101.24513176753</v>
      </c>
      <c r="AD740" s="28">
        <f t="shared" si="115"/>
        <v>1076289.9314011822</v>
      </c>
      <c r="AF740" s="27">
        <f>IF(V740 &lt;&gt; "-", (V740-V$1883)^4, "-")</f>
        <v>58.179134432970756</v>
      </c>
      <c r="AG740" s="10">
        <f>(W740-W$1883)^4</f>
        <v>39578.773023458605</v>
      </c>
      <c r="AH740" s="10">
        <f>(X740-X$1883)^4</f>
        <v>9203921.6849649101</v>
      </c>
      <c r="AI740" s="28">
        <f>(Y740-Y$1883)^4</f>
        <v>110299201.90373792</v>
      </c>
      <c r="AK740" s="27">
        <f t="shared" si="117"/>
        <v>53.624627606752732</v>
      </c>
      <c r="AL740" s="10">
        <f t="shared" si="118"/>
        <v>243.29692154915591</v>
      </c>
      <c r="AM740" s="10">
        <f t="shared" si="119"/>
        <v>317.77557100297918</v>
      </c>
      <c r="AN740" s="28">
        <f t="shared" si="120"/>
        <v>385.3028798411122</v>
      </c>
      <c r="AP740" s="56">
        <f t="shared" si="121"/>
        <v>1.306122448979592</v>
      </c>
    </row>
    <row r="741" spans="1:42" ht="15" customHeight="1">
      <c r="A741" s="5" t="s">
        <v>23</v>
      </c>
      <c r="B741" s="5" t="s">
        <v>89</v>
      </c>
      <c r="C741" s="5" t="s">
        <v>50</v>
      </c>
      <c r="D741" s="6" t="s">
        <v>44</v>
      </c>
      <c r="E741" s="5" t="s">
        <v>1432</v>
      </c>
      <c r="F741" s="5" t="s">
        <v>954</v>
      </c>
      <c r="G741" s="5">
        <v>2002</v>
      </c>
      <c r="H741" s="11">
        <v>7</v>
      </c>
      <c r="I741" s="11">
        <v>97</v>
      </c>
      <c r="J741" s="11">
        <v>260</v>
      </c>
      <c r="K741" s="11">
        <v>305</v>
      </c>
      <c r="O741" s="25" t="s">
        <v>23</v>
      </c>
      <c r="P741" s="5" t="s">
        <v>89</v>
      </c>
      <c r="Q741" s="5" t="s">
        <v>63</v>
      </c>
      <c r="R741" s="6" t="s">
        <v>44</v>
      </c>
      <c r="S741" s="5" t="s">
        <v>1542</v>
      </c>
      <c r="T741" s="5" t="s">
        <v>1543</v>
      </c>
      <c r="U741" s="5">
        <v>2002</v>
      </c>
      <c r="V741" s="11">
        <v>11</v>
      </c>
      <c r="W741" s="11">
        <v>94</v>
      </c>
      <c r="X741" s="11">
        <v>261</v>
      </c>
      <c r="Y741" s="26">
        <v>399</v>
      </c>
      <c r="Z741" s="10">
        <f t="shared" si="116"/>
        <v>765</v>
      </c>
      <c r="AA741" s="27">
        <f t="shared" si="112"/>
        <v>-65150.194930492646</v>
      </c>
      <c r="AB741" s="10">
        <f t="shared" si="113"/>
        <v>-2565459.0056895535</v>
      </c>
      <c r="AC741" s="10">
        <f t="shared" si="114"/>
        <v>-60.240397786614864</v>
      </c>
      <c r="AD741" s="28">
        <f t="shared" si="115"/>
        <v>1461398.8206068161</v>
      </c>
      <c r="AF741" s="27">
        <f>IF(V741 &lt;&gt; "-", (V741-V$1883)^4, "-")</f>
        <v>2621526.7440798022</v>
      </c>
      <c r="AG741" s="10">
        <f>(W741-W$1883)^4</f>
        <v>351199136.2223599</v>
      </c>
      <c r="AH741" s="10">
        <f>(X741-X$1883)^4</f>
        <v>236.14772968896418</v>
      </c>
      <c r="AI741" s="28">
        <f>(Y741-Y$1883)^4</f>
        <v>165840909.19052806</v>
      </c>
      <c r="AK741" s="27">
        <f t="shared" si="117"/>
        <v>14.37908496732026</v>
      </c>
      <c r="AL741" s="10">
        <f t="shared" si="118"/>
        <v>122.87581699346404</v>
      </c>
      <c r="AM741" s="10">
        <f t="shared" si="119"/>
        <v>341.1764705882353</v>
      </c>
      <c r="AN741" s="28">
        <f t="shared" si="120"/>
        <v>521.56862745098044</v>
      </c>
      <c r="AP741" s="56">
        <f t="shared" si="121"/>
        <v>2.7765957446808516</v>
      </c>
    </row>
    <row r="742" spans="1:42" ht="15" customHeight="1">
      <c r="A742" s="5" t="s">
        <v>23</v>
      </c>
      <c r="B742" s="5" t="s">
        <v>89</v>
      </c>
      <c r="C742" s="5" t="s">
        <v>50</v>
      </c>
      <c r="D742" s="6" t="s">
        <v>44</v>
      </c>
      <c r="E742" s="5" t="s">
        <v>1433</v>
      </c>
      <c r="F742" s="5" t="s">
        <v>1434</v>
      </c>
      <c r="G742" s="5">
        <v>2002</v>
      </c>
      <c r="H742" s="11">
        <v>8</v>
      </c>
      <c r="I742" s="11">
        <v>79</v>
      </c>
      <c r="J742" s="11">
        <v>121</v>
      </c>
      <c r="K742" s="11">
        <v>161</v>
      </c>
      <c r="O742" s="25" t="s">
        <v>23</v>
      </c>
      <c r="P742" s="5" t="s">
        <v>89</v>
      </c>
      <c r="Q742" s="5" t="s">
        <v>63</v>
      </c>
      <c r="R742" s="6" t="s">
        <v>44</v>
      </c>
      <c r="S742" s="5" t="s">
        <v>1544</v>
      </c>
      <c r="T742" s="5" t="s">
        <v>1545</v>
      </c>
      <c r="U742" s="5">
        <v>2002</v>
      </c>
      <c r="V742" s="11">
        <v>80</v>
      </c>
      <c r="W742" s="11">
        <v>385</v>
      </c>
      <c r="X742" s="11">
        <v>424</v>
      </c>
      <c r="Y742" s="26">
        <v>617</v>
      </c>
      <c r="Z742" s="10">
        <f t="shared" si="116"/>
        <v>1506</v>
      </c>
      <c r="AA742" s="27">
        <f t="shared" si="112"/>
        <v>23792.937706605404</v>
      </c>
      <c r="AB742" s="10">
        <f t="shared" si="113"/>
        <v>3659722.2602040041</v>
      </c>
      <c r="AC742" s="10">
        <f t="shared" si="114"/>
        <v>4025742.7251899173</v>
      </c>
      <c r="AD742" s="28">
        <f t="shared" si="115"/>
        <v>36422996.991372898</v>
      </c>
      <c r="AF742" s="27">
        <f>IF(V742 &lt;&gt; "-", (V742-V$1883)^4, "-")</f>
        <v>684327.65348943812</v>
      </c>
      <c r="AG742" s="10">
        <f>(W742-W$1883)^4</f>
        <v>563980606.41226935</v>
      </c>
      <c r="AH742" s="10">
        <f>(X742-X$1883)^4</f>
        <v>640414793.83266068</v>
      </c>
      <c r="AI742" s="28">
        <f>(Y742-Y$1883)^4</f>
        <v>12073529213.352705</v>
      </c>
      <c r="AK742" s="27">
        <f t="shared" si="117"/>
        <v>53.12084993359894</v>
      </c>
      <c r="AL742" s="10">
        <f t="shared" si="118"/>
        <v>255.64409030544488</v>
      </c>
      <c r="AM742" s="10">
        <f t="shared" si="119"/>
        <v>281.54050464807437</v>
      </c>
      <c r="AN742" s="28">
        <f t="shared" si="120"/>
        <v>409.69455511288186</v>
      </c>
      <c r="AP742" s="56">
        <f t="shared" si="121"/>
        <v>1.1012987012987014</v>
      </c>
    </row>
    <row r="743" spans="1:42" ht="15" customHeight="1">
      <c r="A743" s="5" t="s">
        <v>23</v>
      </c>
      <c r="B743" s="5" t="s">
        <v>89</v>
      </c>
      <c r="C743" s="5" t="s">
        <v>50</v>
      </c>
      <c r="D743" s="6" t="s">
        <v>44</v>
      </c>
      <c r="E743" s="5" t="s">
        <v>1435</v>
      </c>
      <c r="F743" s="5" t="s">
        <v>1436</v>
      </c>
      <c r="G743" s="5">
        <v>2002</v>
      </c>
      <c r="H743" s="11">
        <v>13</v>
      </c>
      <c r="I743" s="11">
        <v>104</v>
      </c>
      <c r="J743" s="11">
        <v>168</v>
      </c>
      <c r="K743" s="11">
        <v>186</v>
      </c>
      <c r="O743" s="25" t="s">
        <v>23</v>
      </c>
      <c r="P743" s="5" t="s">
        <v>89</v>
      </c>
      <c r="Q743" s="5" t="s">
        <v>67</v>
      </c>
      <c r="R743" s="6" t="s">
        <v>44</v>
      </c>
      <c r="S743" s="5" t="s">
        <v>1546</v>
      </c>
      <c r="T743" s="5" t="s">
        <v>1547</v>
      </c>
      <c r="U743" s="5">
        <v>2002</v>
      </c>
      <c r="V743" s="11">
        <v>86</v>
      </c>
      <c r="W743" s="11">
        <v>698</v>
      </c>
      <c r="X743" s="11">
        <v>1390</v>
      </c>
      <c r="Y743" s="26">
        <v>1687</v>
      </c>
      <c r="Z743" s="10">
        <f t="shared" si="116"/>
        <v>3861</v>
      </c>
      <c r="AA743" s="27">
        <f t="shared" si="112"/>
        <v>42005.549621818507</v>
      </c>
      <c r="AB743" s="10">
        <f t="shared" si="113"/>
        <v>101916116.85441543</v>
      </c>
      <c r="AC743" s="10">
        <f t="shared" si="114"/>
        <v>1424131558.0651517</v>
      </c>
      <c r="AD743" s="28">
        <f t="shared" si="115"/>
        <v>2752717130.9843268</v>
      </c>
      <c r="AF743" s="27">
        <f>IF(V743 &lt;&gt; "-", (V743-V$1883)^4, "-")</f>
        <v>1460188.4049606021</v>
      </c>
      <c r="AG743" s="10">
        <f>(W743-W$1883)^4</f>
        <v>47605502908.998276</v>
      </c>
      <c r="AH743" s="10">
        <f>(X743-X$1883)^4</f>
        <v>1602261806388.1733</v>
      </c>
      <c r="AI743" s="28">
        <f>(Y743-Y$1883)^4</f>
        <v>3857880587225.0659</v>
      </c>
      <c r="AK743" s="27">
        <f t="shared" si="117"/>
        <v>22.274022274022276</v>
      </c>
      <c r="AL743" s="10">
        <f t="shared" si="118"/>
        <v>180.78218078218077</v>
      </c>
      <c r="AM743" s="10">
        <f t="shared" si="119"/>
        <v>360.01036001036005</v>
      </c>
      <c r="AN743" s="28">
        <f t="shared" si="120"/>
        <v>436.93343693343695</v>
      </c>
      <c r="AP743" s="56">
        <f t="shared" si="121"/>
        <v>1.9914040114613183</v>
      </c>
    </row>
    <row r="744" spans="1:42" ht="15" customHeight="1">
      <c r="A744" s="5" t="s">
        <v>23</v>
      </c>
      <c r="B744" s="5" t="s">
        <v>89</v>
      </c>
      <c r="C744" s="5" t="s">
        <v>29</v>
      </c>
      <c r="D744" s="6" t="s">
        <v>44</v>
      </c>
      <c r="E744" s="6" t="s">
        <v>26</v>
      </c>
      <c r="F744" s="5" t="s">
        <v>1548</v>
      </c>
      <c r="G744" s="5">
        <v>2002</v>
      </c>
      <c r="H744" s="11">
        <v>234</v>
      </c>
      <c r="I744" s="11">
        <v>1281</v>
      </c>
      <c r="J744" s="11">
        <v>1505</v>
      </c>
      <c r="K744" s="11">
        <v>2129</v>
      </c>
      <c r="O744" s="25" t="s">
        <v>23</v>
      </c>
      <c r="P744" s="5" t="s">
        <v>89</v>
      </c>
      <c r="Q744" s="5" t="s">
        <v>23</v>
      </c>
      <c r="R744" s="6" t="s">
        <v>44</v>
      </c>
      <c r="S744" s="5" t="s">
        <v>1549</v>
      </c>
      <c r="T744" s="5" t="s">
        <v>1550</v>
      </c>
      <c r="U744" s="5">
        <v>2002</v>
      </c>
      <c r="V744" s="11">
        <v>45</v>
      </c>
      <c r="W744" s="11">
        <v>175</v>
      </c>
      <c r="X744" s="11">
        <v>114</v>
      </c>
      <c r="Y744" s="26">
        <v>159</v>
      </c>
      <c r="Z744" s="10">
        <f t="shared" si="116"/>
        <v>493</v>
      </c>
      <c r="AA744" s="27">
        <f t="shared" si="112"/>
        <v>-242.76072700368897</v>
      </c>
      <c r="AB744" s="10">
        <f t="shared" si="113"/>
        <v>-174632.29678564303</v>
      </c>
      <c r="AC744" s="10">
        <f t="shared" si="114"/>
        <v>-3437487.7502842718</v>
      </c>
      <c r="AD744" s="28">
        <f t="shared" si="115"/>
        <v>-2025199.8598164753</v>
      </c>
      <c r="AF744" s="27">
        <f>IF(V744 &lt;&gt; "-", (V744-V$1883)^4, "-")</f>
        <v>1514.3906022368867</v>
      </c>
      <c r="AG744" s="10">
        <f>(W744-W$1883)^4</f>
        <v>9761114.8164117895</v>
      </c>
      <c r="AH744" s="10">
        <f>(X744-X$1883)^4</f>
        <v>518785957.72116745</v>
      </c>
      <c r="AI744" s="28">
        <f>(Y744-Y$1883)^4</f>
        <v>256226386.29950187</v>
      </c>
      <c r="AK744" s="27">
        <f t="shared" si="117"/>
        <v>91.277890466531446</v>
      </c>
      <c r="AL744" s="10">
        <f t="shared" si="118"/>
        <v>354.96957403651112</v>
      </c>
      <c r="AM744" s="10">
        <f t="shared" si="119"/>
        <v>231.23732251521298</v>
      </c>
      <c r="AN744" s="28">
        <f t="shared" si="120"/>
        <v>322.51521298174441</v>
      </c>
      <c r="AP744" s="56">
        <f t="shared" si="121"/>
        <v>0.65142857142857147</v>
      </c>
    </row>
    <row r="745" spans="1:42" ht="15" customHeight="1">
      <c r="A745" s="5" t="s">
        <v>23</v>
      </c>
      <c r="B745" s="5" t="s">
        <v>89</v>
      </c>
      <c r="C745" s="5" t="s">
        <v>29</v>
      </c>
      <c r="D745" s="6" t="s">
        <v>44</v>
      </c>
      <c r="E745" s="5" t="s">
        <v>1438</v>
      </c>
      <c r="F745" s="5" t="s">
        <v>1439</v>
      </c>
      <c r="G745" s="5">
        <v>2002</v>
      </c>
      <c r="H745" s="11">
        <v>24</v>
      </c>
      <c r="I745" s="11">
        <v>76</v>
      </c>
      <c r="J745" s="11">
        <v>101</v>
      </c>
      <c r="K745" s="11">
        <v>164</v>
      </c>
      <c r="O745" s="25" t="s">
        <v>23</v>
      </c>
      <c r="P745" s="5" t="s">
        <v>89</v>
      </c>
      <c r="Q745" s="5" t="s">
        <v>23</v>
      </c>
      <c r="R745" s="6" t="s">
        <v>44</v>
      </c>
      <c r="S745" s="5" t="s">
        <v>1551</v>
      </c>
      <c r="T745" s="5" t="s">
        <v>1552</v>
      </c>
      <c r="U745" s="5">
        <v>2002</v>
      </c>
      <c r="V745" s="11">
        <v>41</v>
      </c>
      <c r="W745" s="11">
        <v>249</v>
      </c>
      <c r="X745" s="11">
        <v>335</v>
      </c>
      <c r="Y745" s="26">
        <v>379</v>
      </c>
      <c r="Z745" s="10">
        <f t="shared" si="116"/>
        <v>1004</v>
      </c>
      <c r="AA745" s="27">
        <f t="shared" si="112"/>
        <v>-1073.1765150949668</v>
      </c>
      <c r="AB745" s="10">
        <f t="shared" si="113"/>
        <v>5934.4166956631298</v>
      </c>
      <c r="AC745" s="10">
        <f t="shared" si="114"/>
        <v>344176.03102766856</v>
      </c>
      <c r="AD745" s="28">
        <f t="shared" si="115"/>
        <v>816900.54684013058</v>
      </c>
      <c r="AF745" s="27">
        <f>IF(V745 &lt;&gt; "-", (V745-V$1883)^4, "-")</f>
        <v>10987.398604188462</v>
      </c>
      <c r="AG745" s="10">
        <f>(W745-W$1883)^4</f>
        <v>107441.16704877952</v>
      </c>
      <c r="AH745" s="10">
        <f>(X745-X$1883)^4</f>
        <v>24119825.571503095</v>
      </c>
      <c r="AI745" s="28">
        <f>(Y745-Y$1883)^4</f>
        <v>76364629.503233701</v>
      </c>
      <c r="AK745" s="27">
        <f t="shared" si="117"/>
        <v>40.836653386454181</v>
      </c>
      <c r="AL745" s="10">
        <f t="shared" si="118"/>
        <v>248.00796812749005</v>
      </c>
      <c r="AM745" s="10">
        <f t="shared" si="119"/>
        <v>333.66533864541833</v>
      </c>
      <c r="AN745" s="28">
        <f t="shared" si="120"/>
        <v>377.49003984063745</v>
      </c>
      <c r="AP745" s="56">
        <f t="shared" si="121"/>
        <v>1.3453815261044177</v>
      </c>
    </row>
    <row r="746" spans="1:42" ht="15" customHeight="1">
      <c r="A746" s="5" t="s">
        <v>23</v>
      </c>
      <c r="B746" s="5" t="s">
        <v>89</v>
      </c>
      <c r="C746" s="5" t="s">
        <v>29</v>
      </c>
      <c r="D746" s="6" t="s">
        <v>44</v>
      </c>
      <c r="E746" s="5" t="s">
        <v>1440</v>
      </c>
      <c r="F746" s="5" t="s">
        <v>1441</v>
      </c>
      <c r="G746" s="5">
        <v>2002</v>
      </c>
      <c r="H746" s="11">
        <v>8</v>
      </c>
      <c r="I746" s="11">
        <v>116</v>
      </c>
      <c r="J746" s="11">
        <v>189</v>
      </c>
      <c r="K746" s="11">
        <v>290</v>
      </c>
      <c r="O746" s="25" t="s">
        <v>23</v>
      </c>
      <c r="P746" s="5" t="s">
        <v>89</v>
      </c>
      <c r="Q746" s="5" t="s">
        <v>23</v>
      </c>
      <c r="R746" s="6" t="s">
        <v>44</v>
      </c>
      <c r="S746" s="5" t="s">
        <v>1553</v>
      </c>
      <c r="T746" s="5" t="s">
        <v>1554</v>
      </c>
      <c r="U746" s="5">
        <v>2002</v>
      </c>
      <c r="V746" s="11">
        <v>224</v>
      </c>
      <c r="W746" s="11">
        <v>800</v>
      </c>
      <c r="X746" s="11">
        <v>470</v>
      </c>
      <c r="Y746" s="26">
        <v>547</v>
      </c>
      <c r="Z746" s="10">
        <f t="shared" si="116"/>
        <v>2041</v>
      </c>
      <c r="AA746" s="27">
        <f t="shared" si="112"/>
        <v>5156358.9365210747</v>
      </c>
      <c r="AB746" s="10">
        <f t="shared" si="113"/>
        <v>184321775.58172053</v>
      </c>
      <c r="AC746" s="10">
        <f t="shared" si="114"/>
        <v>8625203.6882948652</v>
      </c>
      <c r="AD746" s="28">
        <f t="shared" si="115"/>
        <v>17878048.185820695</v>
      </c>
      <c r="AF746" s="27">
        <f>IF(V746 &lt;&gt; "-", (V746-V$1883)^4, "-")</f>
        <v>890821837.83084786</v>
      </c>
      <c r="AG746" s="10">
        <f>(W746-W$1883)^4</f>
        <v>104898399141.88359</v>
      </c>
      <c r="AH746" s="10">
        <f>(X746-X$1883)^4</f>
        <v>1768856003.4680562</v>
      </c>
      <c r="AI746" s="28">
        <f>(Y746-Y$1883)^4</f>
        <v>4674768812.1243715</v>
      </c>
      <c r="AK746" s="27">
        <f t="shared" si="117"/>
        <v>109.75012248897599</v>
      </c>
      <c r="AL746" s="10">
        <f t="shared" si="118"/>
        <v>391.96472317491424</v>
      </c>
      <c r="AM746" s="10">
        <f t="shared" si="119"/>
        <v>230.27927486526212</v>
      </c>
      <c r="AN746" s="28">
        <f t="shared" si="120"/>
        <v>268.00587947084762</v>
      </c>
      <c r="AP746" s="56">
        <f t="shared" si="121"/>
        <v>0.58750000000000002</v>
      </c>
    </row>
    <row r="747" spans="1:42" ht="15" customHeight="1">
      <c r="A747" s="5" t="s">
        <v>23</v>
      </c>
      <c r="B747" s="5" t="s">
        <v>89</v>
      </c>
      <c r="C747" s="5" t="s">
        <v>29</v>
      </c>
      <c r="D747" s="6" t="s">
        <v>44</v>
      </c>
      <c r="E747" s="5" t="s">
        <v>1442</v>
      </c>
      <c r="F747" s="5" t="s">
        <v>1443</v>
      </c>
      <c r="G747" s="5">
        <v>2002</v>
      </c>
      <c r="H747" s="11">
        <v>3</v>
      </c>
      <c r="I747" s="11">
        <v>81</v>
      </c>
      <c r="J747" s="11">
        <v>26</v>
      </c>
      <c r="K747" s="11">
        <v>103</v>
      </c>
      <c r="O747" s="25" t="s">
        <v>23</v>
      </c>
      <c r="P747" s="5" t="s">
        <v>89</v>
      </c>
      <c r="Q747" s="5" t="s">
        <v>23</v>
      </c>
      <c r="R747" s="6" t="s">
        <v>44</v>
      </c>
      <c r="S747" s="5" t="s">
        <v>1555</v>
      </c>
      <c r="T747" s="5" t="s">
        <v>1556</v>
      </c>
      <c r="U747" s="5">
        <v>2002</v>
      </c>
      <c r="V747" s="11">
        <v>11</v>
      </c>
      <c r="W747" s="11">
        <v>132</v>
      </c>
      <c r="X747" s="11">
        <v>198</v>
      </c>
      <c r="Y747" s="26">
        <v>184</v>
      </c>
      <c r="Z747" s="10">
        <f t="shared" si="116"/>
        <v>525</v>
      </c>
      <c r="AA747" s="27">
        <f t="shared" si="112"/>
        <v>-65150.194930492646</v>
      </c>
      <c r="AB747" s="10">
        <f t="shared" si="113"/>
        <v>-967222.11359253281</v>
      </c>
      <c r="AC747" s="10">
        <f t="shared" si="114"/>
        <v>-299688.1235925674</v>
      </c>
      <c r="AD747" s="28">
        <f t="shared" si="115"/>
        <v>-1046267.6251260948</v>
      </c>
      <c r="AF747" s="27">
        <f>IF(V747 &lt;&gt; "-", (V747-V$1883)^4, "-")</f>
        <v>2621526.7440798022</v>
      </c>
      <c r="AG747" s="10">
        <f>(W747-W$1883)^4</f>
        <v>95653666.800190672</v>
      </c>
      <c r="AH747" s="10">
        <f>(X747-X$1883)^4</f>
        <v>20055155.947682343</v>
      </c>
      <c r="AI747" s="28">
        <f>(Y747-Y$1883)^4</f>
        <v>106216107.73482738</v>
      </c>
      <c r="AK747" s="27">
        <f t="shared" si="117"/>
        <v>20.952380952380953</v>
      </c>
      <c r="AL747" s="10">
        <f t="shared" si="118"/>
        <v>251.42857142857144</v>
      </c>
      <c r="AM747" s="10">
        <f t="shared" si="119"/>
        <v>377.14285714285717</v>
      </c>
      <c r="AN747" s="28">
        <f t="shared" si="120"/>
        <v>350.47619047619048</v>
      </c>
      <c r="AP747" s="56">
        <f t="shared" si="121"/>
        <v>1.5</v>
      </c>
    </row>
    <row r="748" spans="1:42" ht="15" customHeight="1">
      <c r="A748" s="5" t="s">
        <v>23</v>
      </c>
      <c r="B748" s="5" t="s">
        <v>89</v>
      </c>
      <c r="C748" s="5" t="s">
        <v>29</v>
      </c>
      <c r="D748" s="6" t="s">
        <v>44</v>
      </c>
      <c r="E748" s="5" t="s">
        <v>1444</v>
      </c>
      <c r="F748" s="5" t="s">
        <v>1445</v>
      </c>
      <c r="G748" s="5">
        <v>2002</v>
      </c>
      <c r="H748" s="11">
        <v>16</v>
      </c>
      <c r="I748" s="11">
        <v>70</v>
      </c>
      <c r="J748" s="11">
        <v>126</v>
      </c>
      <c r="K748" s="11">
        <v>159</v>
      </c>
      <c r="O748" s="25" t="s">
        <v>23</v>
      </c>
      <c r="P748" s="5" t="s">
        <v>89</v>
      </c>
      <c r="Q748" s="5" t="s">
        <v>23</v>
      </c>
      <c r="R748" s="6" t="s">
        <v>44</v>
      </c>
      <c r="S748" s="5" t="s">
        <v>1557</v>
      </c>
      <c r="T748" s="5" t="s">
        <v>1558</v>
      </c>
      <c r="U748" s="5">
        <v>2002</v>
      </c>
      <c r="V748" s="11">
        <v>3</v>
      </c>
      <c r="W748" s="11">
        <v>67</v>
      </c>
      <c r="X748" s="11">
        <v>69</v>
      </c>
      <c r="Y748" s="26">
        <v>131</v>
      </c>
      <c r="Z748" s="10">
        <f t="shared" si="116"/>
        <v>270</v>
      </c>
      <c r="AA748" s="27">
        <f t="shared" si="112"/>
        <v>-112246.64062698378</v>
      </c>
      <c r="AB748" s="10">
        <f t="shared" si="113"/>
        <v>-4402496.8353656204</v>
      </c>
      <c r="AC748" s="10">
        <f t="shared" si="114"/>
        <v>-7520330.1885401327</v>
      </c>
      <c r="AD748" s="28">
        <f t="shared" si="115"/>
        <v>-3689318.8259748346</v>
      </c>
      <c r="AF748" s="27">
        <f>IF(V748 &lt;&gt; "-", (V748-V$1883)^4, "-")</f>
        <v>5414576.1935207229</v>
      </c>
      <c r="AG748" s="10">
        <f>(W748-W$1883)^4</f>
        <v>721548292.46915293</v>
      </c>
      <c r="AH748" s="10">
        <f>(X748-X$1883)^4</f>
        <v>1473383760.9679761</v>
      </c>
      <c r="AI748" s="28">
        <f>(Y748-Y$1883)^4</f>
        <v>570070083.81285644</v>
      </c>
      <c r="AK748" s="27">
        <f t="shared" si="117"/>
        <v>11.111111111111111</v>
      </c>
      <c r="AL748" s="10">
        <f t="shared" si="118"/>
        <v>248.14814814814815</v>
      </c>
      <c r="AM748" s="10">
        <f t="shared" si="119"/>
        <v>255.55555555555554</v>
      </c>
      <c r="AN748" s="28">
        <f t="shared" si="120"/>
        <v>485.18518518518516</v>
      </c>
      <c r="AP748" s="56">
        <f t="shared" si="121"/>
        <v>1.0298507462686566</v>
      </c>
    </row>
    <row r="749" spans="1:42" ht="15" customHeight="1">
      <c r="A749" s="5" t="s">
        <v>23</v>
      </c>
      <c r="B749" s="5" t="s">
        <v>89</v>
      </c>
      <c r="C749" s="5" t="s">
        <v>29</v>
      </c>
      <c r="D749" s="6" t="s">
        <v>44</v>
      </c>
      <c r="E749" s="5" t="s">
        <v>1446</v>
      </c>
      <c r="F749" s="5" t="s">
        <v>1447</v>
      </c>
      <c r="G749" s="5">
        <v>2002</v>
      </c>
      <c r="H749" s="11">
        <v>103</v>
      </c>
      <c r="I749" s="11">
        <v>576</v>
      </c>
      <c r="J749" s="11">
        <v>671</v>
      </c>
      <c r="K749" s="11">
        <v>793</v>
      </c>
      <c r="O749" s="25" t="s">
        <v>23</v>
      </c>
      <c r="P749" s="5" t="s">
        <v>78</v>
      </c>
      <c r="Q749" s="5" t="s">
        <v>28</v>
      </c>
      <c r="R749" s="6" t="s">
        <v>44</v>
      </c>
      <c r="S749" s="5" t="s">
        <v>1559</v>
      </c>
      <c r="T749" s="5" t="s">
        <v>1560</v>
      </c>
      <c r="U749" s="5">
        <v>2002</v>
      </c>
      <c r="V749" s="11">
        <v>13</v>
      </c>
      <c r="W749" s="11">
        <v>108</v>
      </c>
      <c r="X749" s="11">
        <v>53</v>
      </c>
      <c r="Y749" s="26">
        <v>125</v>
      </c>
      <c r="Z749" s="10">
        <f t="shared" si="116"/>
        <v>299</v>
      </c>
      <c r="AA749" s="27">
        <f t="shared" si="112"/>
        <v>-55910.375663325023</v>
      </c>
      <c r="AB749" s="10">
        <f t="shared" si="113"/>
        <v>-1856116.4817275854</v>
      </c>
      <c r="AC749" s="10">
        <f t="shared" si="114"/>
        <v>-9517357.5209479835</v>
      </c>
      <c r="AD749" s="28">
        <f t="shared" si="115"/>
        <v>-4135993.4131396632</v>
      </c>
      <c r="AF749" s="27">
        <f>IF(V749 &lt;&gt; "-", (V749-V$1883)^4, "-")</f>
        <v>2137912.2729463866</v>
      </c>
      <c r="AG749" s="10">
        <f>(W749-W$1883)^4</f>
        <v>228107887.6730386</v>
      </c>
      <c r="AH749" s="10">
        <f>(X749-X$1883)^4</f>
        <v>2016919254.3012879</v>
      </c>
      <c r="AI749" s="28">
        <f>(Y749-Y$1883)^4</f>
        <v>663905782.4475162</v>
      </c>
      <c r="AK749" s="27">
        <f t="shared" si="117"/>
        <v>43.478260869565219</v>
      </c>
      <c r="AL749" s="10">
        <f t="shared" si="118"/>
        <v>361.2040133779264</v>
      </c>
      <c r="AM749" s="10">
        <f t="shared" si="119"/>
        <v>177.25752508361202</v>
      </c>
      <c r="AN749" s="28">
        <f t="shared" si="120"/>
        <v>418.0602006688963</v>
      </c>
      <c r="AP749" s="56">
        <f t="shared" si="121"/>
        <v>0.4907407407407407</v>
      </c>
    </row>
    <row r="750" spans="1:42" ht="15" customHeight="1">
      <c r="A750" s="5" t="s">
        <v>23</v>
      </c>
      <c r="B750" s="5" t="s">
        <v>89</v>
      </c>
      <c r="C750" s="5" t="s">
        <v>29</v>
      </c>
      <c r="D750" s="6" t="s">
        <v>44</v>
      </c>
      <c r="E750" s="5" t="s">
        <v>1448</v>
      </c>
      <c r="F750" s="5" t="s">
        <v>1449</v>
      </c>
      <c r="G750" s="5">
        <v>2002</v>
      </c>
      <c r="H750" s="11">
        <v>4</v>
      </c>
      <c r="I750" s="11">
        <v>46</v>
      </c>
      <c r="J750" s="11">
        <v>142</v>
      </c>
      <c r="K750" s="11">
        <v>199</v>
      </c>
      <c r="O750" s="25" t="s">
        <v>23</v>
      </c>
      <c r="P750" s="5" t="s">
        <v>78</v>
      </c>
      <c r="Q750" s="5" t="s">
        <v>28</v>
      </c>
      <c r="R750" s="6" t="s">
        <v>44</v>
      </c>
      <c r="S750" s="5" t="s">
        <v>1561</v>
      </c>
      <c r="T750" s="5" t="s">
        <v>1562</v>
      </c>
      <c r="U750" s="5">
        <v>2002</v>
      </c>
      <c r="V750" s="11">
        <v>14</v>
      </c>
      <c r="W750" s="11">
        <v>139</v>
      </c>
      <c r="X750" s="11">
        <v>70</v>
      </c>
      <c r="Y750" s="26">
        <v>108</v>
      </c>
      <c r="Z750" s="10">
        <f t="shared" si="116"/>
        <v>331</v>
      </c>
      <c r="AA750" s="27">
        <f t="shared" ref="AA750:AA813" si="122">IF(V750 &lt;&gt; "-", (V750-V$1883)^3, "-")</f>
        <v>-51637.609853284492</v>
      </c>
      <c r="AB750" s="10">
        <f t="shared" ref="AB750:AB813" si="123">IF(W750 &lt;&gt; "-", (W750-W$1883)^3, "-")</f>
        <v>-776031.05997917952</v>
      </c>
      <c r="AC750" s="10">
        <f t="shared" ref="AC750:AC813" si="124">IF(X750 &lt;&gt; "-", (X750-X$1883)^3, "-")</f>
        <v>-7405762.9048112351</v>
      </c>
      <c r="AD750" s="28">
        <f t="shared" ref="AD750:AD813" si="125">IF(Y750 &lt;&gt; "-", (Y750-Y$1883)^3, "-")</f>
        <v>-5594161.2696432723</v>
      </c>
      <c r="AF750" s="27">
        <f>IF(V750 &lt;&gt; "-", (V750-V$1883)^4, "-")</f>
        <v>1922891.7783183996</v>
      </c>
      <c r="AG750" s="10">
        <f>(W750-W$1883)^4</f>
        <v>71313563.507481545</v>
      </c>
      <c r="AH750" s="10">
        <f>(X750-X$1883)^4</f>
        <v>1443531965.6214516</v>
      </c>
      <c r="AI750" s="28">
        <f>(Y750-Y$1883)^4</f>
        <v>993070260.36051047</v>
      </c>
      <c r="AK750" s="27">
        <f t="shared" si="117"/>
        <v>42.296072507552871</v>
      </c>
      <c r="AL750" s="10">
        <f t="shared" si="118"/>
        <v>419.93957703927492</v>
      </c>
      <c r="AM750" s="10">
        <f t="shared" si="119"/>
        <v>211.48036253776434</v>
      </c>
      <c r="AN750" s="28">
        <f t="shared" si="120"/>
        <v>326.28398791540786</v>
      </c>
      <c r="AP750" s="56">
        <f t="shared" si="121"/>
        <v>0.50359712230215825</v>
      </c>
    </row>
    <row r="751" spans="1:42" ht="15" customHeight="1">
      <c r="A751" s="5" t="s">
        <v>23</v>
      </c>
      <c r="B751" s="5" t="s">
        <v>89</v>
      </c>
      <c r="C751" s="5" t="s">
        <v>29</v>
      </c>
      <c r="D751" s="6" t="s">
        <v>44</v>
      </c>
      <c r="E751" s="5" t="s">
        <v>1450</v>
      </c>
      <c r="F751" s="5" t="s">
        <v>1451</v>
      </c>
      <c r="G751" s="5">
        <v>2002</v>
      </c>
      <c r="H751" s="11">
        <v>14</v>
      </c>
      <c r="I751" s="11">
        <v>42</v>
      </c>
      <c r="J751" s="11">
        <v>67</v>
      </c>
      <c r="K751" s="11">
        <v>90</v>
      </c>
      <c r="O751" s="25" t="s">
        <v>23</v>
      </c>
      <c r="P751" s="5" t="s">
        <v>78</v>
      </c>
      <c r="Q751" s="5" t="s">
        <v>28</v>
      </c>
      <c r="R751" s="6" t="s">
        <v>44</v>
      </c>
      <c r="S751" s="5" t="s">
        <v>1563</v>
      </c>
      <c r="T751" s="5" t="s">
        <v>1564</v>
      </c>
      <c r="U751" s="5">
        <v>2002</v>
      </c>
      <c r="V751" s="11">
        <v>10</v>
      </c>
      <c r="W751" s="11">
        <v>71</v>
      </c>
      <c r="X751" s="11">
        <v>34</v>
      </c>
      <c r="Y751" s="26">
        <v>69</v>
      </c>
      <c r="Z751" s="10">
        <f t="shared" si="116"/>
        <v>184</v>
      </c>
      <c r="AA751" s="27">
        <f t="shared" si="122"/>
        <v>-70129.248387619737</v>
      </c>
      <c r="AB751" s="10">
        <f t="shared" si="123"/>
        <v>-4087959.9955128971</v>
      </c>
      <c r="AC751" s="10">
        <f t="shared" si="124"/>
        <v>-12313603.056034373</v>
      </c>
      <c r="AD751" s="28">
        <f t="shared" si="125"/>
        <v>-10150522.774788186</v>
      </c>
      <c r="AF751" s="27">
        <f>IF(V751 &lt;&gt; "-", (V751-V$1883)^4, "-")</f>
        <v>2892004.1543107955</v>
      </c>
      <c r="AG751" s="10">
        <f>(W751-W$1883)^4</f>
        <v>653645360.41333997</v>
      </c>
      <c r="AH751" s="10">
        <f>(X751-X$1883)^4</f>
        <v>2843458315.4436731</v>
      </c>
      <c r="AI751" s="28">
        <f>(Y751-Y$1883)^4</f>
        <v>2197781668.3677649</v>
      </c>
      <c r="AK751" s="27">
        <f t="shared" si="117"/>
        <v>54.347826086956523</v>
      </c>
      <c r="AL751" s="10">
        <f t="shared" si="118"/>
        <v>385.86956521739131</v>
      </c>
      <c r="AM751" s="10">
        <f t="shared" si="119"/>
        <v>184.78260869565216</v>
      </c>
      <c r="AN751" s="28">
        <f t="shared" si="120"/>
        <v>375</v>
      </c>
      <c r="AP751" s="56">
        <f t="shared" si="121"/>
        <v>0.47887323943661969</v>
      </c>
    </row>
    <row r="752" spans="1:42" ht="15" customHeight="1">
      <c r="A752" s="5" t="s">
        <v>23</v>
      </c>
      <c r="B752" s="5" t="s">
        <v>89</v>
      </c>
      <c r="C752" s="5" t="s">
        <v>29</v>
      </c>
      <c r="D752" s="6" t="s">
        <v>44</v>
      </c>
      <c r="E752" s="5" t="s">
        <v>1452</v>
      </c>
      <c r="F752" s="5" t="s">
        <v>1453</v>
      </c>
      <c r="G752" s="5">
        <v>2002</v>
      </c>
      <c r="H752" s="11">
        <v>40</v>
      </c>
      <c r="I752" s="11">
        <v>159</v>
      </c>
      <c r="J752" s="11">
        <v>75</v>
      </c>
      <c r="K752" s="11">
        <v>141</v>
      </c>
      <c r="O752" s="25" t="s">
        <v>23</v>
      </c>
      <c r="P752" s="5" t="s">
        <v>78</v>
      </c>
      <c r="Q752" s="5" t="s">
        <v>28</v>
      </c>
      <c r="R752" s="6" t="s">
        <v>44</v>
      </c>
      <c r="S752" s="5" t="s">
        <v>1565</v>
      </c>
      <c r="T752" s="5" t="s">
        <v>1566</v>
      </c>
      <c r="U752" s="5">
        <v>2002</v>
      </c>
      <c r="V752" s="11">
        <v>3</v>
      </c>
      <c r="W752" s="11">
        <v>34</v>
      </c>
      <c r="X752" s="11">
        <v>46</v>
      </c>
      <c r="Y752" s="26">
        <v>43</v>
      </c>
      <c r="Z752" s="10">
        <f t="shared" si="116"/>
        <v>126</v>
      </c>
      <c r="AA752" s="27">
        <f t="shared" si="122"/>
        <v>-112246.64062698378</v>
      </c>
      <c r="AB752" s="10">
        <f t="shared" si="123"/>
        <v>-7633183.0424463917</v>
      </c>
      <c r="AC752" s="10">
        <f t="shared" si="124"/>
        <v>-10491965.381935339</v>
      </c>
      <c r="AD752" s="28">
        <f t="shared" si="125"/>
        <v>-14263878.755072806</v>
      </c>
      <c r="AF752" s="27">
        <f>IF(V752 &lt;&gt; "-", (V752-V$1883)^4, "-")</f>
        <v>5414576.1935207229</v>
      </c>
      <c r="AG752" s="10">
        <f>(W752-W$1883)^4</f>
        <v>1502937436.6468332</v>
      </c>
      <c r="AH752" s="10">
        <f>(X752-X$1883)^4</f>
        <v>2296901996.760498</v>
      </c>
      <c r="AI752" s="28">
        <f>(Y752-Y$1883)^4</f>
        <v>3459262493.8587885</v>
      </c>
      <c r="AK752" s="27">
        <f t="shared" si="117"/>
        <v>23.809523809523807</v>
      </c>
      <c r="AL752" s="10">
        <f t="shared" si="118"/>
        <v>269.84126984126982</v>
      </c>
      <c r="AM752" s="10">
        <f t="shared" si="119"/>
        <v>365.07936507936506</v>
      </c>
      <c r="AN752" s="28">
        <f t="shared" si="120"/>
        <v>341.26984126984127</v>
      </c>
      <c r="AP752" s="56">
        <f t="shared" si="121"/>
        <v>1.3529411764705883</v>
      </c>
    </row>
    <row r="753" spans="1:42" ht="15" customHeight="1">
      <c r="A753" s="5" t="s">
        <v>23</v>
      </c>
      <c r="B753" s="5" t="s">
        <v>89</v>
      </c>
      <c r="C753" s="5" t="s">
        <v>29</v>
      </c>
      <c r="D753" s="6" t="s">
        <v>44</v>
      </c>
      <c r="E753" s="5" t="s">
        <v>1454</v>
      </c>
      <c r="F753" s="5" t="s">
        <v>1455</v>
      </c>
      <c r="G753" s="5">
        <v>2002</v>
      </c>
      <c r="H753" s="11">
        <v>22</v>
      </c>
      <c r="I753" s="11">
        <v>115</v>
      </c>
      <c r="J753" s="11">
        <v>108</v>
      </c>
      <c r="K753" s="11">
        <v>190</v>
      </c>
      <c r="O753" s="25" t="s">
        <v>23</v>
      </c>
      <c r="P753" s="5" t="s">
        <v>78</v>
      </c>
      <c r="Q753" s="5" t="s">
        <v>28</v>
      </c>
      <c r="R753" s="6" t="s">
        <v>44</v>
      </c>
      <c r="S753" s="5" t="s">
        <v>1567</v>
      </c>
      <c r="T753" s="5" t="s">
        <v>1568</v>
      </c>
      <c r="U753" s="5">
        <v>2002</v>
      </c>
      <c r="V753" s="11">
        <v>18</v>
      </c>
      <c r="W753" s="11">
        <v>111</v>
      </c>
      <c r="X753" s="11">
        <v>104</v>
      </c>
      <c r="Y753" s="26">
        <v>213</v>
      </c>
      <c r="Z753" s="10">
        <f t="shared" si="116"/>
        <v>446</v>
      </c>
      <c r="AA753" s="27">
        <f t="shared" si="122"/>
        <v>-36720.838770077491</v>
      </c>
      <c r="AB753" s="10">
        <f t="shared" si="123"/>
        <v>-1723478.484619274</v>
      </c>
      <c r="AC753" s="10">
        <f t="shared" si="124"/>
        <v>-4167069.9762903359</v>
      </c>
      <c r="AD753" s="28">
        <f t="shared" si="125"/>
        <v>-381378.78540266491</v>
      </c>
      <c r="AF753" s="27">
        <f>IF(V753 &lt;&gt; "-", (V753-V$1883)^4, "-")</f>
        <v>1220534.679266341</v>
      </c>
      <c r="AG753" s="10">
        <f>(W753-W$1883)^4</f>
        <v>206636873.21812645</v>
      </c>
      <c r="AH753" s="10">
        <f>(X753-X$1883)^4</f>
        <v>670565272.0743618</v>
      </c>
      <c r="AI753" s="28">
        <f>(Y753-Y$1883)^4</f>
        <v>27657231.722519115</v>
      </c>
      <c r="AK753" s="27">
        <f t="shared" si="117"/>
        <v>40.358744394618832</v>
      </c>
      <c r="AL753" s="10">
        <f t="shared" si="118"/>
        <v>248.87892376681614</v>
      </c>
      <c r="AM753" s="10">
        <f t="shared" si="119"/>
        <v>233.18385650224215</v>
      </c>
      <c r="AN753" s="28">
        <f t="shared" si="120"/>
        <v>477.57847533632287</v>
      </c>
      <c r="AP753" s="56">
        <f t="shared" si="121"/>
        <v>0.93693693693693691</v>
      </c>
    </row>
    <row r="754" spans="1:42" ht="15" customHeight="1">
      <c r="A754" s="5" t="s">
        <v>23</v>
      </c>
      <c r="B754" s="5" t="s">
        <v>89</v>
      </c>
      <c r="C754" s="5" t="s">
        <v>89</v>
      </c>
      <c r="D754" s="6" t="s">
        <v>44</v>
      </c>
      <c r="E754" s="6" t="s">
        <v>26</v>
      </c>
      <c r="F754" s="5" t="s">
        <v>1569</v>
      </c>
      <c r="G754" s="5">
        <v>2002</v>
      </c>
      <c r="H754" s="11">
        <v>663</v>
      </c>
      <c r="I754" s="11">
        <v>4179</v>
      </c>
      <c r="J754" s="11">
        <v>5461</v>
      </c>
      <c r="K754" s="11">
        <v>5651</v>
      </c>
      <c r="O754" s="25" t="s">
        <v>23</v>
      </c>
      <c r="P754" s="5" t="s">
        <v>78</v>
      </c>
      <c r="Q754" s="5" t="s">
        <v>28</v>
      </c>
      <c r="R754" s="6" t="s">
        <v>44</v>
      </c>
      <c r="S754" s="5" t="s">
        <v>1570</v>
      </c>
      <c r="T754" s="5" t="s">
        <v>1571</v>
      </c>
      <c r="U754" s="5">
        <v>2002</v>
      </c>
      <c r="V754" s="11">
        <v>3</v>
      </c>
      <c r="W754" s="11">
        <v>16</v>
      </c>
      <c r="X754" s="11">
        <v>45</v>
      </c>
      <c r="Y754" s="26">
        <v>107</v>
      </c>
      <c r="Z754" s="10">
        <f t="shared" si="116"/>
        <v>171</v>
      </c>
      <c r="AA754" s="27">
        <f t="shared" si="122"/>
        <v>-112246.64062698378</v>
      </c>
      <c r="AB754" s="10">
        <f t="shared" si="123"/>
        <v>-9923855.0206538849</v>
      </c>
      <c r="AC754" s="10">
        <f t="shared" si="124"/>
        <v>-10636401.158501679</v>
      </c>
      <c r="AD754" s="28">
        <f t="shared" si="125"/>
        <v>-5689233.8787768828</v>
      </c>
      <c r="AF754" s="27">
        <f>IF(V754 &lt;&gt; "-", (V754-V$1883)^4, "-")</f>
        <v>5414576.1935207229</v>
      </c>
      <c r="AG754" s="10">
        <f>(W754-W$1883)^4</f>
        <v>2132589244.7939436</v>
      </c>
      <c r="AH754" s="10">
        <f>(X754-X$1883)^4</f>
        <v>2339158291.001194</v>
      </c>
      <c r="AI754" s="28">
        <f>(Y754-Y$1883)^4</f>
        <v>1015636694.6192272</v>
      </c>
      <c r="AK754" s="27">
        <f t="shared" si="117"/>
        <v>17.543859649122805</v>
      </c>
      <c r="AL754" s="10">
        <f t="shared" si="118"/>
        <v>93.567251461988292</v>
      </c>
      <c r="AM754" s="10">
        <f t="shared" si="119"/>
        <v>263.15789473684208</v>
      </c>
      <c r="AN754" s="28">
        <f t="shared" si="120"/>
        <v>625.73099415204683</v>
      </c>
      <c r="AP754" s="56">
        <f t="shared" si="121"/>
        <v>2.8125</v>
      </c>
    </row>
    <row r="755" spans="1:42" ht="15" customHeight="1">
      <c r="A755" s="5" t="s">
        <v>23</v>
      </c>
      <c r="B755" s="5" t="s">
        <v>89</v>
      </c>
      <c r="C755" s="5" t="s">
        <v>89</v>
      </c>
      <c r="D755" s="6" t="s">
        <v>44</v>
      </c>
      <c r="E755" s="5" t="s">
        <v>1456</v>
      </c>
      <c r="F755" s="5" t="s">
        <v>1457</v>
      </c>
      <c r="G755" s="5">
        <v>2002</v>
      </c>
      <c r="H755" s="11">
        <v>4</v>
      </c>
      <c r="I755" s="11">
        <v>27</v>
      </c>
      <c r="J755" s="11">
        <v>35</v>
      </c>
      <c r="K755" s="11">
        <v>30</v>
      </c>
      <c r="O755" s="25" t="s">
        <v>23</v>
      </c>
      <c r="P755" s="5" t="s">
        <v>78</v>
      </c>
      <c r="Q755" s="5" t="s">
        <v>28</v>
      </c>
      <c r="R755" s="6" t="s">
        <v>44</v>
      </c>
      <c r="S755" s="5" t="s">
        <v>1572</v>
      </c>
      <c r="T755" s="5" t="s">
        <v>1573</v>
      </c>
      <c r="U755" s="5">
        <v>2002</v>
      </c>
      <c r="V755" s="11">
        <v>107</v>
      </c>
      <c r="W755" s="11">
        <v>563</v>
      </c>
      <c r="X755" s="11">
        <v>284</v>
      </c>
      <c r="Y755" s="26">
        <v>432</v>
      </c>
      <c r="Z755" s="10">
        <f t="shared" si="116"/>
        <v>1386</v>
      </c>
      <c r="AA755" s="27">
        <f t="shared" si="122"/>
        <v>173384.50867538562</v>
      </c>
      <c r="AB755" s="10">
        <f t="shared" si="123"/>
        <v>36629018.850120224</v>
      </c>
      <c r="AC755" s="10">
        <f t="shared" si="124"/>
        <v>6945.9079494423158</v>
      </c>
      <c r="AD755" s="28">
        <f t="shared" si="125"/>
        <v>3142992.4548550826</v>
      </c>
      <c r="AF755" s="27">
        <f>IF(V755 &lt;&gt; "-", (V755-V$1883)^4, "-")</f>
        <v>9668231.8422952332</v>
      </c>
      <c r="AG755" s="10">
        <f>(W755-W$1883)^4</f>
        <v>12164671372.50034</v>
      </c>
      <c r="AH755" s="10">
        <f>(X755-X$1883)^4</f>
        <v>132527.30445527902</v>
      </c>
      <c r="AI755" s="28">
        <f>(Y755-Y$1883)^4</f>
        <v>460388483.42159575</v>
      </c>
      <c r="AK755" s="27">
        <f t="shared" si="117"/>
        <v>77.2005772005772</v>
      </c>
      <c r="AL755" s="10">
        <f t="shared" si="118"/>
        <v>406.20490620490619</v>
      </c>
      <c r="AM755" s="10">
        <f t="shared" si="119"/>
        <v>204.90620490620489</v>
      </c>
      <c r="AN755" s="28">
        <f t="shared" si="120"/>
        <v>311.68831168831167</v>
      </c>
      <c r="AP755" s="56">
        <f t="shared" si="121"/>
        <v>0.50444049733570162</v>
      </c>
    </row>
    <row r="756" spans="1:42" ht="15" customHeight="1">
      <c r="A756" s="5" t="s">
        <v>23</v>
      </c>
      <c r="B756" s="5" t="s">
        <v>89</v>
      </c>
      <c r="C756" s="5" t="s">
        <v>89</v>
      </c>
      <c r="D756" s="6" t="s">
        <v>44</v>
      </c>
      <c r="E756" s="5" t="s">
        <v>1458</v>
      </c>
      <c r="F756" s="5" t="s">
        <v>1459</v>
      </c>
      <c r="G756" s="5">
        <v>2002</v>
      </c>
      <c r="H756" s="11">
        <v>13</v>
      </c>
      <c r="I756" s="11">
        <v>87</v>
      </c>
      <c r="J756" s="11">
        <v>146</v>
      </c>
      <c r="K756" s="11">
        <v>155</v>
      </c>
      <c r="O756" s="25" t="s">
        <v>23</v>
      </c>
      <c r="P756" s="5" t="s">
        <v>78</v>
      </c>
      <c r="Q756" s="5" t="s">
        <v>28</v>
      </c>
      <c r="R756" s="6" t="s">
        <v>44</v>
      </c>
      <c r="S756" s="5" t="s">
        <v>1574</v>
      </c>
      <c r="T756" s="5" t="s">
        <v>1575</v>
      </c>
      <c r="U756" s="5">
        <v>2002</v>
      </c>
      <c r="V756" s="11">
        <v>5</v>
      </c>
      <c r="W756" s="11">
        <v>75</v>
      </c>
      <c r="X756" s="11">
        <v>123</v>
      </c>
      <c r="Y756" s="26">
        <v>136</v>
      </c>
      <c r="Z756" s="10">
        <f t="shared" si="116"/>
        <v>339</v>
      </c>
      <c r="AA756" s="27">
        <f t="shared" si="122"/>
        <v>-98855.953908687909</v>
      </c>
      <c r="AB756" s="10">
        <f t="shared" si="123"/>
        <v>-3788773.0990716945</v>
      </c>
      <c r="AC756" s="10">
        <f t="shared" si="124"/>
        <v>-2858456.7526122015</v>
      </c>
      <c r="AD756" s="28">
        <f t="shared" si="125"/>
        <v>-3342640.6485408349</v>
      </c>
      <c r="AF756" s="27">
        <f>IF(V756 &lt;&gt; "-", (V756-V$1883)^4, "-")</f>
        <v>4570921.6266198922</v>
      </c>
      <c r="AG756" s="10">
        <f>(W756-W$1883)^4</f>
        <v>590651706.24787867</v>
      </c>
      <c r="AH756" s="10">
        <f>(X756-X$1883)^4</f>
        <v>405672437.15900993</v>
      </c>
      <c r="AI756" s="28">
        <f>(Y756-Y$1883)^4</f>
        <v>499788493.83315933</v>
      </c>
      <c r="AK756" s="27">
        <f t="shared" si="117"/>
        <v>14.749262536873156</v>
      </c>
      <c r="AL756" s="10">
        <f t="shared" si="118"/>
        <v>221.23893805309734</v>
      </c>
      <c r="AM756" s="10">
        <f t="shared" si="119"/>
        <v>362.83185840707966</v>
      </c>
      <c r="AN756" s="28">
        <f t="shared" si="120"/>
        <v>401.17994100294987</v>
      </c>
      <c r="AP756" s="56">
        <f t="shared" si="121"/>
        <v>1.6400000000000001</v>
      </c>
    </row>
    <row r="757" spans="1:42" ht="15" customHeight="1">
      <c r="A757" s="5" t="s">
        <v>23</v>
      </c>
      <c r="B757" s="5" t="s">
        <v>89</v>
      </c>
      <c r="C757" s="5" t="s">
        <v>89</v>
      </c>
      <c r="D757" s="6" t="s">
        <v>44</v>
      </c>
      <c r="E757" s="5" t="s">
        <v>1460</v>
      </c>
      <c r="F757" s="5" t="s">
        <v>1461</v>
      </c>
      <c r="G757" s="5">
        <v>2002</v>
      </c>
      <c r="H757" s="11">
        <v>13</v>
      </c>
      <c r="I757" s="11">
        <v>54</v>
      </c>
      <c r="J757" s="11">
        <v>95</v>
      </c>
      <c r="K757" s="11">
        <v>136</v>
      </c>
      <c r="O757" s="25" t="s">
        <v>23</v>
      </c>
      <c r="P757" s="5" t="s">
        <v>78</v>
      </c>
      <c r="Q757" s="5" t="s">
        <v>28</v>
      </c>
      <c r="R757" s="6" t="s">
        <v>44</v>
      </c>
      <c r="S757" s="5" t="s">
        <v>1576</v>
      </c>
      <c r="T757" s="5" t="s">
        <v>125</v>
      </c>
      <c r="U757" s="5">
        <v>2002</v>
      </c>
      <c r="V757" s="11">
        <v>5</v>
      </c>
      <c r="W757" s="11">
        <v>45</v>
      </c>
      <c r="X757" s="11">
        <v>52</v>
      </c>
      <c r="Y757" s="26">
        <v>96</v>
      </c>
      <c r="Z757" s="10">
        <f t="shared" si="116"/>
        <v>198</v>
      </c>
      <c r="AA757" s="27">
        <f t="shared" si="122"/>
        <v>-98855.953908687909</v>
      </c>
      <c r="AB757" s="10">
        <f t="shared" si="123"/>
        <v>-6423989.6930365143</v>
      </c>
      <c r="AC757" s="10">
        <f t="shared" si="124"/>
        <v>-9652724.6537700687</v>
      </c>
      <c r="AD757" s="28">
        <f t="shared" si="125"/>
        <v>-6807046.1277346564</v>
      </c>
      <c r="AF757" s="27">
        <f>IF(V757 &lt;&gt; "-", (V757-V$1883)^4, "-")</f>
        <v>4570921.6266198922</v>
      </c>
      <c r="AG757" s="10">
        <f>(W757-W$1883)^4</f>
        <v>1194189130.6053913</v>
      </c>
      <c r="AH757" s="10">
        <f>(X757-X$1883)^4</f>
        <v>2055258993.8105459</v>
      </c>
      <c r="AI757" s="28">
        <f>(Y757-Y$1883)^4</f>
        <v>1290064996.0198669</v>
      </c>
      <c r="AK757" s="27">
        <f t="shared" si="117"/>
        <v>25.252525252525253</v>
      </c>
      <c r="AL757" s="10">
        <f t="shared" si="118"/>
        <v>227.27272727272725</v>
      </c>
      <c r="AM757" s="10">
        <f t="shared" si="119"/>
        <v>262.62626262626264</v>
      </c>
      <c r="AN757" s="28">
        <f t="shared" si="120"/>
        <v>484.84848484848487</v>
      </c>
      <c r="AP757" s="56">
        <f t="shared" si="121"/>
        <v>1.1555555555555557</v>
      </c>
    </row>
    <row r="758" spans="1:42" ht="15" customHeight="1">
      <c r="A758" s="5" t="s">
        <v>23</v>
      </c>
      <c r="B758" s="5" t="s">
        <v>89</v>
      </c>
      <c r="C758" s="5" t="s">
        <v>89</v>
      </c>
      <c r="D758" s="6" t="s">
        <v>44</v>
      </c>
      <c r="E758" s="5" t="s">
        <v>1462</v>
      </c>
      <c r="F758" s="5" t="s">
        <v>1463</v>
      </c>
      <c r="G758" s="5">
        <v>2002</v>
      </c>
      <c r="H758" s="11">
        <v>13</v>
      </c>
      <c r="I758" s="11">
        <v>215</v>
      </c>
      <c r="J758" s="11">
        <v>242</v>
      </c>
      <c r="K758" s="11">
        <v>186</v>
      </c>
      <c r="O758" s="25" t="s">
        <v>23</v>
      </c>
      <c r="P758" s="5" t="s">
        <v>78</v>
      </c>
      <c r="Q758" s="5" t="s">
        <v>28</v>
      </c>
      <c r="R758" s="6" t="s">
        <v>44</v>
      </c>
      <c r="S758" s="5" t="s">
        <v>1577</v>
      </c>
      <c r="T758" s="5" t="s">
        <v>1578</v>
      </c>
      <c r="U758" s="5">
        <v>2002</v>
      </c>
      <c r="V758" s="11">
        <v>22</v>
      </c>
      <c r="W758" s="11">
        <v>169</v>
      </c>
      <c r="X758" s="11">
        <v>188</v>
      </c>
      <c r="Y758" s="26">
        <v>307</v>
      </c>
      <c r="Z758" s="10">
        <f t="shared" si="116"/>
        <v>686</v>
      </c>
      <c r="AA758" s="27">
        <f t="shared" si="122"/>
        <v>-24994.935137998757</v>
      </c>
      <c r="AB758" s="10">
        <f t="shared" si="123"/>
        <v>-237121.99229476557</v>
      </c>
      <c r="AC758" s="10">
        <f t="shared" si="124"/>
        <v>-455113.10028815601</v>
      </c>
      <c r="AD758" s="28">
        <f t="shared" si="125"/>
        <v>9911.9644248059558</v>
      </c>
      <c r="AF758" s="27">
        <f>IF(V758 &lt;&gt; "-", (V758-V$1883)^4, "-")</f>
        <v>730806.97793656879</v>
      </c>
      <c r="AG758" s="10">
        <f>(W758-W$1883)^4</f>
        <v>14676723.540024851</v>
      </c>
      <c r="AH758" s="10">
        <f>(X758-X$1883)^4</f>
        <v>35007340.24699901</v>
      </c>
      <c r="AI758" s="28">
        <f>(Y758-Y$1883)^4</f>
        <v>212918.29486795256</v>
      </c>
      <c r="AK758" s="27">
        <f t="shared" si="117"/>
        <v>32.069970845481052</v>
      </c>
      <c r="AL758" s="10">
        <f t="shared" si="118"/>
        <v>246.35568513119532</v>
      </c>
      <c r="AM758" s="10">
        <f t="shared" si="119"/>
        <v>274.05247813411074</v>
      </c>
      <c r="AN758" s="28">
        <f t="shared" si="120"/>
        <v>447.52186588921285</v>
      </c>
      <c r="AP758" s="56">
        <f t="shared" si="121"/>
        <v>1.1124260355029585</v>
      </c>
    </row>
    <row r="759" spans="1:42" ht="15" customHeight="1">
      <c r="A759" s="5" t="s">
        <v>23</v>
      </c>
      <c r="B759" s="5" t="s">
        <v>89</v>
      </c>
      <c r="C759" s="5" t="s">
        <v>89</v>
      </c>
      <c r="D759" s="6" t="s">
        <v>44</v>
      </c>
      <c r="E759" s="5" t="s">
        <v>1464</v>
      </c>
      <c r="F759" s="5" t="s">
        <v>1465</v>
      </c>
      <c r="G759" s="5">
        <v>2002</v>
      </c>
      <c r="H759" s="11">
        <v>18</v>
      </c>
      <c r="I759" s="11">
        <v>207</v>
      </c>
      <c r="J759" s="11">
        <v>62</v>
      </c>
      <c r="K759" s="11">
        <v>166</v>
      </c>
      <c r="O759" s="25" t="s">
        <v>23</v>
      </c>
      <c r="P759" s="5" t="s">
        <v>78</v>
      </c>
      <c r="Q759" s="5" t="s">
        <v>28</v>
      </c>
      <c r="R759" s="6" t="s">
        <v>44</v>
      </c>
      <c r="S759" s="5" t="s">
        <v>1579</v>
      </c>
      <c r="T759" s="5" t="s">
        <v>1580</v>
      </c>
      <c r="U759" s="5">
        <v>2002</v>
      </c>
      <c r="V759" s="11">
        <v>5</v>
      </c>
      <c r="W759" s="11">
        <v>59</v>
      </c>
      <c r="X759" s="11">
        <v>45</v>
      </c>
      <c r="Y759" s="26">
        <v>88</v>
      </c>
      <c r="Z759" s="10">
        <f t="shared" si="116"/>
        <v>197</v>
      </c>
      <c r="AA759" s="27">
        <f t="shared" si="122"/>
        <v>-98855.953908687909</v>
      </c>
      <c r="AB759" s="10">
        <f t="shared" si="123"/>
        <v>-5079156.3453056253</v>
      </c>
      <c r="AC759" s="10">
        <f t="shared" si="124"/>
        <v>-10636401.158501679</v>
      </c>
      <c r="AD759" s="28">
        <f t="shared" si="125"/>
        <v>-7705965.1828114064</v>
      </c>
      <c r="AF759" s="27">
        <f>IF(V759 &lt;&gt; "-", (V759-V$1883)^4, "-")</f>
        <v>4570921.6266198922</v>
      </c>
      <c r="AG759" s="10">
        <f>(W759-W$1883)^4</f>
        <v>873082818.63016999</v>
      </c>
      <c r="AH759" s="10">
        <f>(X759-X$1883)^4</f>
        <v>2339158291.001194</v>
      </c>
      <c r="AI759" s="28">
        <f>(Y759-Y$1883)^4</f>
        <v>1522075013.4692814</v>
      </c>
      <c r="AK759" s="27">
        <f t="shared" si="117"/>
        <v>25.380710659898476</v>
      </c>
      <c r="AL759" s="10">
        <f t="shared" si="118"/>
        <v>299.49238578680206</v>
      </c>
      <c r="AM759" s="10">
        <f t="shared" si="119"/>
        <v>228.42639593908629</v>
      </c>
      <c r="AN759" s="28">
        <f t="shared" si="120"/>
        <v>446.70050761421322</v>
      </c>
      <c r="AP759" s="56">
        <f t="shared" si="121"/>
        <v>0.76271186440677963</v>
      </c>
    </row>
    <row r="760" spans="1:42" ht="15" customHeight="1">
      <c r="A760" s="5" t="s">
        <v>23</v>
      </c>
      <c r="B760" s="5" t="s">
        <v>89</v>
      </c>
      <c r="C760" s="5" t="s">
        <v>89</v>
      </c>
      <c r="D760" s="6" t="s">
        <v>44</v>
      </c>
      <c r="E760" s="5" t="s">
        <v>1466</v>
      </c>
      <c r="F760" s="5" t="s">
        <v>1467</v>
      </c>
      <c r="G760" s="5">
        <v>2002</v>
      </c>
      <c r="H760" s="11">
        <v>20</v>
      </c>
      <c r="I760" s="11">
        <v>136</v>
      </c>
      <c r="J760" s="11">
        <v>193</v>
      </c>
      <c r="K760" s="11">
        <v>160</v>
      </c>
      <c r="O760" s="25" t="s">
        <v>23</v>
      </c>
      <c r="P760" s="5" t="s">
        <v>78</v>
      </c>
      <c r="Q760" s="5" t="s">
        <v>28</v>
      </c>
      <c r="R760" s="6" t="s">
        <v>44</v>
      </c>
      <c r="S760" s="5" t="s">
        <v>1581</v>
      </c>
      <c r="T760" s="5" t="s">
        <v>1582</v>
      </c>
      <c r="U760" s="5">
        <v>2002</v>
      </c>
      <c r="V760" s="11">
        <v>33</v>
      </c>
      <c r="W760" s="11">
        <v>155</v>
      </c>
      <c r="X760" s="11">
        <v>171</v>
      </c>
      <c r="Y760" s="26">
        <v>287</v>
      </c>
      <c r="Z760" s="10">
        <f t="shared" si="116"/>
        <v>646</v>
      </c>
      <c r="AA760" s="27">
        <f t="shared" si="122"/>
        <v>-6066.610444662284</v>
      </c>
      <c r="AB760" s="10">
        <f t="shared" si="123"/>
        <v>-437163.2866668519</v>
      </c>
      <c r="AC760" s="10">
        <f t="shared" si="124"/>
        <v>-828467.52342869737</v>
      </c>
      <c r="AD760" s="28">
        <f t="shared" si="125"/>
        <v>3.2479607553333212</v>
      </c>
      <c r="AF760" s="27">
        <f>IF(V760 &lt;&gt; "-", (V760-V$1883)^4, "-")</f>
        <v>110644.07048160309</v>
      </c>
      <c r="AG760" s="10">
        <f>(W760-W$1883)^4</f>
        <v>33178614.252591584</v>
      </c>
      <c r="AH760" s="10">
        <f>(X760-X$1883)^4</f>
        <v>77809743.657394901</v>
      </c>
      <c r="AI760" s="28">
        <f>(Y760-Y$1883)^4</f>
        <v>4.8100290295317727</v>
      </c>
      <c r="AK760" s="27">
        <f t="shared" si="117"/>
        <v>51.083591331269346</v>
      </c>
      <c r="AL760" s="10">
        <f t="shared" si="118"/>
        <v>239.93808049535602</v>
      </c>
      <c r="AM760" s="10">
        <f t="shared" si="119"/>
        <v>264.70588235294116</v>
      </c>
      <c r="AN760" s="28">
        <f t="shared" si="120"/>
        <v>444.27244582043346</v>
      </c>
      <c r="AP760" s="56">
        <f t="shared" si="121"/>
        <v>1.1032258064516129</v>
      </c>
    </row>
    <row r="761" spans="1:42" ht="15" customHeight="1">
      <c r="A761" s="5" t="s">
        <v>23</v>
      </c>
      <c r="B761" s="5" t="s">
        <v>89</v>
      </c>
      <c r="C761" s="5" t="s">
        <v>89</v>
      </c>
      <c r="D761" s="6" t="s">
        <v>44</v>
      </c>
      <c r="E761" s="5" t="s">
        <v>1468</v>
      </c>
      <c r="F761" s="5" t="s">
        <v>1469</v>
      </c>
      <c r="G761" s="5">
        <v>2002</v>
      </c>
      <c r="H761" s="11">
        <v>12</v>
      </c>
      <c r="I761" s="11">
        <v>68</v>
      </c>
      <c r="J761" s="11">
        <v>75</v>
      </c>
      <c r="K761" s="11">
        <v>64</v>
      </c>
      <c r="O761" s="25" t="s">
        <v>23</v>
      </c>
      <c r="P761" s="5" t="s">
        <v>78</v>
      </c>
      <c r="Q761" s="5" t="s">
        <v>28</v>
      </c>
      <c r="R761" s="6" t="s">
        <v>44</v>
      </c>
      <c r="S761" s="5" t="s">
        <v>1583</v>
      </c>
      <c r="T761" s="5" t="s">
        <v>1584</v>
      </c>
      <c r="U761" s="5">
        <v>2002</v>
      </c>
      <c r="V761" s="11">
        <v>9</v>
      </c>
      <c r="W761" s="11">
        <v>50</v>
      </c>
      <c r="X761" s="11">
        <v>60</v>
      </c>
      <c r="Y761" s="26">
        <v>93</v>
      </c>
      <c r="Z761" s="10">
        <f t="shared" si="116"/>
        <v>212</v>
      </c>
      <c r="AA761" s="27">
        <f t="shared" si="122"/>
        <v>-75355.731060442326</v>
      </c>
      <c r="AB761" s="10">
        <f t="shared" si="123"/>
        <v>-5919451.2109244606</v>
      </c>
      <c r="AC761" s="10">
        <f t="shared" si="124"/>
        <v>-8605054.1661704052</v>
      </c>
      <c r="AD761" s="28">
        <f t="shared" si="125"/>
        <v>-7135447.4156057034</v>
      </c>
      <c r="AF761" s="27">
        <f>IF(V761 &lt;&gt; "-", (V761-V$1883)^4, "-")</f>
        <v>3182890.6368016875</v>
      </c>
      <c r="AG761" s="10">
        <f>(W761-W$1883)^4</f>
        <v>1070800570.3767489</v>
      </c>
      <c r="AH761" s="10">
        <f>(X761-X$1883)^4</f>
        <v>1763348466.8627865</v>
      </c>
      <c r="AI761" s="28">
        <f>(Y761-Y$1883)^4</f>
        <v>1373709642.2505696</v>
      </c>
      <c r="AK761" s="27">
        <f t="shared" si="117"/>
        <v>42.452830188679243</v>
      </c>
      <c r="AL761" s="10">
        <f t="shared" si="118"/>
        <v>235.84905660377359</v>
      </c>
      <c r="AM761" s="10">
        <f t="shared" si="119"/>
        <v>283.01886792452831</v>
      </c>
      <c r="AN761" s="28">
        <f t="shared" si="120"/>
        <v>438.67924528301887</v>
      </c>
      <c r="AP761" s="56">
        <f t="shared" si="121"/>
        <v>1.2</v>
      </c>
    </row>
    <row r="762" spans="1:42" ht="15" customHeight="1">
      <c r="A762" s="5" t="s">
        <v>23</v>
      </c>
      <c r="B762" s="5" t="s">
        <v>89</v>
      </c>
      <c r="C762" s="5" t="s">
        <v>89</v>
      </c>
      <c r="D762" s="6" t="s">
        <v>44</v>
      </c>
      <c r="E762" s="5" t="s">
        <v>1470</v>
      </c>
      <c r="F762" s="5" t="s">
        <v>1471</v>
      </c>
      <c r="G762" s="5">
        <v>2002</v>
      </c>
      <c r="H762" s="11">
        <v>9</v>
      </c>
      <c r="I762" s="11">
        <v>24</v>
      </c>
      <c r="J762" s="11">
        <v>58</v>
      </c>
      <c r="K762" s="11">
        <v>82</v>
      </c>
      <c r="O762" s="25" t="s">
        <v>23</v>
      </c>
      <c r="P762" s="5" t="s">
        <v>78</v>
      </c>
      <c r="Q762" s="5" t="s">
        <v>28</v>
      </c>
      <c r="R762" s="6" t="s">
        <v>44</v>
      </c>
      <c r="S762" s="5" t="s">
        <v>1585</v>
      </c>
      <c r="T762" s="5" t="s">
        <v>1586</v>
      </c>
      <c r="U762" s="5">
        <v>2002</v>
      </c>
      <c r="V762" s="11">
        <v>4</v>
      </c>
      <c r="W762" s="11">
        <v>21</v>
      </c>
      <c r="X762" s="11">
        <v>27</v>
      </c>
      <c r="Y762" s="26">
        <v>42</v>
      </c>
      <c r="Z762" s="10">
        <f t="shared" si="116"/>
        <v>94</v>
      </c>
      <c r="AA762" s="27">
        <f t="shared" si="122"/>
        <v>-105409.58265998808</v>
      </c>
      <c r="AB762" s="10">
        <f t="shared" si="123"/>
        <v>-9247147.6763749309</v>
      </c>
      <c r="AC762" s="10">
        <f t="shared" si="124"/>
        <v>-13467697.148162553</v>
      </c>
      <c r="AD762" s="28">
        <f t="shared" si="125"/>
        <v>-14441053.798323441</v>
      </c>
      <c r="AF762" s="27">
        <f>IF(V762 &lt;&gt; "-", (V762-V$1883)^4, "-")</f>
        <v>4979359.2233520132</v>
      </c>
      <c r="AG762" s="10">
        <f>(W762-W$1883)^4</f>
        <v>1940932316.6346228</v>
      </c>
      <c r="AH762" s="10">
        <f>(X762-X$1883)^4</f>
        <v>3204235706.121274</v>
      </c>
      <c r="AI762" s="28">
        <f>(Y762-Y$1883)^4</f>
        <v>3516671872.9274569</v>
      </c>
      <c r="AK762" s="27">
        <f t="shared" si="117"/>
        <v>42.553191489361701</v>
      </c>
      <c r="AL762" s="10">
        <f t="shared" si="118"/>
        <v>223.40425531914892</v>
      </c>
      <c r="AM762" s="10">
        <f t="shared" si="119"/>
        <v>287.2340425531915</v>
      </c>
      <c r="AN762" s="28">
        <f t="shared" si="120"/>
        <v>446.80851063829783</v>
      </c>
      <c r="AP762" s="56">
        <f t="shared" si="121"/>
        <v>1.2857142857142858</v>
      </c>
    </row>
    <row r="763" spans="1:42" ht="15" customHeight="1">
      <c r="A763" s="5" t="s">
        <v>23</v>
      </c>
      <c r="B763" s="5" t="s">
        <v>89</v>
      </c>
      <c r="C763" s="5" t="s">
        <v>89</v>
      </c>
      <c r="D763" s="6" t="s">
        <v>44</v>
      </c>
      <c r="E763" s="5" t="s">
        <v>1472</v>
      </c>
      <c r="F763" s="5" t="s">
        <v>1473</v>
      </c>
      <c r="G763" s="5">
        <v>2002</v>
      </c>
      <c r="H763" s="11">
        <v>114</v>
      </c>
      <c r="I763" s="11">
        <v>586</v>
      </c>
      <c r="J763" s="11">
        <v>700</v>
      </c>
      <c r="K763" s="11">
        <v>780</v>
      </c>
      <c r="O763" s="25" t="s">
        <v>23</v>
      </c>
      <c r="P763" s="5" t="s">
        <v>78</v>
      </c>
      <c r="Q763" s="5" t="s">
        <v>28</v>
      </c>
      <c r="R763" s="6" t="s">
        <v>44</v>
      </c>
      <c r="S763" s="5" t="s">
        <v>1587</v>
      </c>
      <c r="T763" s="5" t="s">
        <v>1588</v>
      </c>
      <c r="U763" s="5">
        <v>2002</v>
      </c>
      <c r="V763" s="11">
        <v>21</v>
      </c>
      <c r="W763" s="11">
        <v>97</v>
      </c>
      <c r="X763" s="11">
        <v>114</v>
      </c>
      <c r="Y763" s="26">
        <v>122</v>
      </c>
      <c r="Z763" s="10">
        <f t="shared" si="116"/>
        <v>354</v>
      </c>
      <c r="AA763" s="27">
        <f t="shared" si="122"/>
        <v>-27648.267222475166</v>
      </c>
      <c r="AB763" s="10">
        <f t="shared" si="123"/>
        <v>-2400465.407126002</v>
      </c>
      <c r="AC763" s="10">
        <f t="shared" si="124"/>
        <v>-3437487.7502842718</v>
      </c>
      <c r="AD763" s="28">
        <f t="shared" si="125"/>
        <v>-4372251.7507309988</v>
      </c>
      <c r="AF763" s="27">
        <f>IF(V763 &lt;&gt; "-", (V763-V$1883)^4, "-")</f>
        <v>836033.90625228477</v>
      </c>
      <c r="AG763" s="10">
        <f>(W763-W$1883)^4</f>
        <v>321410901.08863568</v>
      </c>
      <c r="AH763" s="10">
        <f>(X763-X$1883)^4</f>
        <v>518785957.72116745</v>
      </c>
      <c r="AI763" s="28">
        <f>(Y763-Y$1883)^4</f>
        <v>714946504.40140092</v>
      </c>
      <c r="AK763" s="27">
        <f t="shared" si="117"/>
        <v>59.322033898305087</v>
      </c>
      <c r="AL763" s="10">
        <f t="shared" si="118"/>
        <v>274.01129943502821</v>
      </c>
      <c r="AM763" s="10">
        <f t="shared" si="119"/>
        <v>322.03389830508473</v>
      </c>
      <c r="AN763" s="28">
        <f t="shared" si="120"/>
        <v>344.6327683615819</v>
      </c>
      <c r="AP763" s="56">
        <f t="shared" si="121"/>
        <v>1.1752577319587629</v>
      </c>
    </row>
    <row r="764" spans="1:42" ht="15" customHeight="1">
      <c r="A764" s="5" t="s">
        <v>23</v>
      </c>
      <c r="B764" s="5" t="s">
        <v>89</v>
      </c>
      <c r="C764" s="5" t="s">
        <v>89</v>
      </c>
      <c r="D764" s="6" t="s">
        <v>44</v>
      </c>
      <c r="E764" s="5" t="s">
        <v>1474</v>
      </c>
      <c r="F764" s="5" t="s">
        <v>1475</v>
      </c>
      <c r="G764" s="5">
        <v>2002</v>
      </c>
      <c r="H764" s="11">
        <v>36</v>
      </c>
      <c r="I764" s="11">
        <v>259</v>
      </c>
      <c r="J764" s="11">
        <v>361</v>
      </c>
      <c r="K764" s="11">
        <v>299</v>
      </c>
      <c r="O764" s="25" t="s">
        <v>23</v>
      </c>
      <c r="P764" s="5" t="s">
        <v>78</v>
      </c>
      <c r="Q764" s="5" t="s">
        <v>28</v>
      </c>
      <c r="R764" s="6" t="s">
        <v>44</v>
      </c>
      <c r="S764" s="5" t="s">
        <v>1589</v>
      </c>
      <c r="T764" s="5" t="s">
        <v>1590</v>
      </c>
      <c r="U764" s="5">
        <v>2002</v>
      </c>
      <c r="V764" s="11">
        <v>1</v>
      </c>
      <c r="W764" s="11">
        <v>24</v>
      </c>
      <c r="X764" s="11">
        <v>42</v>
      </c>
      <c r="Y764" s="26">
        <v>94</v>
      </c>
      <c r="Z764" s="10">
        <f t="shared" si="116"/>
        <v>161</v>
      </c>
      <c r="AA764" s="27">
        <f t="shared" si="122"/>
        <v>-126795.04420806172</v>
      </c>
      <c r="AB764" s="10">
        <f t="shared" si="123"/>
        <v>-8856283.7273661979</v>
      </c>
      <c r="AC764" s="10">
        <f t="shared" si="124"/>
        <v>-11077649.611410057</v>
      </c>
      <c r="AD764" s="28">
        <f t="shared" si="125"/>
        <v>-7024833.2052776571</v>
      </c>
      <c r="AF764" s="27">
        <f>IF(V764 &lt;&gt; "-", (V764-V$1883)^4, "-")</f>
        <v>6369955.1216190513</v>
      </c>
      <c r="AG764" s="10">
        <f>(W764-W$1883)^4</f>
        <v>1832322981.5553448</v>
      </c>
      <c r="AH764" s="10">
        <f>(X764-X$1883)^4</f>
        <v>2469430638.9358506</v>
      </c>
      <c r="AI764" s="28">
        <f>(Y764-Y$1883)^4</f>
        <v>1345389465.0469267</v>
      </c>
      <c r="AK764" s="27">
        <f t="shared" si="117"/>
        <v>6.2111801242236018</v>
      </c>
      <c r="AL764" s="10">
        <f t="shared" si="118"/>
        <v>149.06832298136646</v>
      </c>
      <c r="AM764" s="10">
        <f t="shared" si="119"/>
        <v>260.86956521739131</v>
      </c>
      <c r="AN764" s="28">
        <f t="shared" si="120"/>
        <v>583.85093167701859</v>
      </c>
      <c r="AP764" s="56">
        <f t="shared" si="121"/>
        <v>1.75</v>
      </c>
    </row>
    <row r="765" spans="1:42" ht="15" customHeight="1">
      <c r="A765" s="5" t="s">
        <v>23</v>
      </c>
      <c r="B765" s="5" t="s">
        <v>89</v>
      </c>
      <c r="C765" s="5" t="s">
        <v>89</v>
      </c>
      <c r="D765" s="6" t="s">
        <v>44</v>
      </c>
      <c r="E765" s="5" t="s">
        <v>1477</v>
      </c>
      <c r="F765" s="5" t="s">
        <v>1478</v>
      </c>
      <c r="G765" s="5">
        <v>2002</v>
      </c>
      <c r="H765" s="11">
        <v>101</v>
      </c>
      <c r="I765" s="11">
        <v>568</v>
      </c>
      <c r="J765" s="11">
        <v>544</v>
      </c>
      <c r="K765" s="11">
        <v>474</v>
      </c>
      <c r="O765" s="25" t="s">
        <v>23</v>
      </c>
      <c r="P765" s="5" t="s">
        <v>78</v>
      </c>
      <c r="Q765" s="5" t="s">
        <v>28</v>
      </c>
      <c r="R765" s="6" t="s">
        <v>44</v>
      </c>
      <c r="S765" s="5" t="s">
        <v>1591</v>
      </c>
      <c r="T765" s="5" t="s">
        <v>1592</v>
      </c>
      <c r="U765" s="5">
        <v>2002</v>
      </c>
      <c r="V765" s="11">
        <v>4</v>
      </c>
      <c r="W765" s="11">
        <v>81</v>
      </c>
      <c r="X765" s="11">
        <v>105</v>
      </c>
      <c r="Y765" s="26">
        <v>129</v>
      </c>
      <c r="Z765" s="10">
        <f t="shared" si="116"/>
        <v>319</v>
      </c>
      <c r="AA765" s="27">
        <f t="shared" si="122"/>
        <v>-105409.58265998808</v>
      </c>
      <c r="AB765" s="10">
        <f t="shared" si="123"/>
        <v>-3367933.8983064913</v>
      </c>
      <c r="AC765" s="10">
        <f t="shared" si="124"/>
        <v>-4089865.9112827093</v>
      </c>
      <c r="AD765" s="28">
        <f t="shared" si="125"/>
        <v>-3834437.8975456529</v>
      </c>
      <c r="AF765" s="27">
        <f>IF(V765 &lt;&gt; "-", (V765-V$1883)^4, "-")</f>
        <v>4979359.2233520132</v>
      </c>
      <c r="AG765" s="10">
        <f>(W765-W$1883)^4</f>
        <v>504837273.02469236</v>
      </c>
      <c r="AH765" s="10">
        <f>(X765-X$1883)^4</f>
        <v>654051721.13939404</v>
      </c>
      <c r="AI765" s="28">
        <f>(Y765-Y$1883)^4</f>
        <v>600162622.40194893</v>
      </c>
      <c r="AK765" s="27">
        <f t="shared" si="117"/>
        <v>12.539184952978056</v>
      </c>
      <c r="AL765" s="10">
        <f t="shared" si="118"/>
        <v>253.91849529780563</v>
      </c>
      <c r="AM765" s="10">
        <f t="shared" si="119"/>
        <v>329.15360501567397</v>
      </c>
      <c r="AN765" s="28">
        <f t="shared" si="120"/>
        <v>404.38871473354232</v>
      </c>
      <c r="AP765" s="56">
        <f t="shared" si="121"/>
        <v>1.2962962962962963</v>
      </c>
    </row>
    <row r="766" spans="1:42" ht="15" customHeight="1">
      <c r="A766" s="5" t="s">
        <v>23</v>
      </c>
      <c r="B766" s="5" t="s">
        <v>89</v>
      </c>
      <c r="C766" s="5" t="s">
        <v>89</v>
      </c>
      <c r="D766" s="6" t="s">
        <v>44</v>
      </c>
      <c r="E766" s="5" t="s">
        <v>1480</v>
      </c>
      <c r="F766" s="5" t="s">
        <v>1481</v>
      </c>
      <c r="G766" s="5">
        <v>2002</v>
      </c>
      <c r="H766" s="11">
        <v>15</v>
      </c>
      <c r="I766" s="11">
        <v>76</v>
      </c>
      <c r="J766" s="11">
        <v>174</v>
      </c>
      <c r="K766" s="11">
        <v>200</v>
      </c>
      <c r="O766" s="25" t="s">
        <v>23</v>
      </c>
      <c r="P766" s="5" t="s">
        <v>78</v>
      </c>
      <c r="Q766" s="5" t="s">
        <v>34</v>
      </c>
      <c r="R766" s="6" t="s">
        <v>44</v>
      </c>
      <c r="S766" s="5" t="s">
        <v>1593</v>
      </c>
      <c r="T766" s="5" t="s">
        <v>1594</v>
      </c>
      <c r="U766" s="5">
        <v>2002</v>
      </c>
      <c r="V766" s="11">
        <v>1</v>
      </c>
      <c r="W766" s="11">
        <v>11</v>
      </c>
      <c r="X766" s="11">
        <v>27</v>
      </c>
      <c r="Y766" s="26">
        <v>32</v>
      </c>
      <c r="Z766" s="10">
        <f t="shared" si="116"/>
        <v>71</v>
      </c>
      <c r="AA766" s="27">
        <f t="shared" si="122"/>
        <v>-126795.04420806172</v>
      </c>
      <c r="AB766" s="10">
        <f t="shared" si="123"/>
        <v>-10632796.651513338</v>
      </c>
      <c r="AC766" s="10">
        <f t="shared" si="124"/>
        <v>-13467697.148162553</v>
      </c>
      <c r="AD766" s="28">
        <f t="shared" si="125"/>
        <v>-16294155.521236528</v>
      </c>
      <c r="AF766" s="27">
        <f>IF(V766 &lt;&gt; "-", (V766-V$1883)^4, "-")</f>
        <v>6369955.1216190513</v>
      </c>
      <c r="AG766" s="10">
        <f>(W766-W$1883)^4</f>
        <v>2338101412.704648</v>
      </c>
      <c r="AH766" s="10">
        <f>(X766-X$1883)^4</f>
        <v>3204235706.121274</v>
      </c>
      <c r="AI766" s="28">
        <f>(Y766-Y$1883)^4</f>
        <v>4130879021.1949792</v>
      </c>
      <c r="AK766" s="27">
        <f t="shared" si="117"/>
        <v>14.084507042253522</v>
      </c>
      <c r="AL766" s="10">
        <f t="shared" si="118"/>
        <v>154.92957746478871</v>
      </c>
      <c r="AM766" s="10">
        <f t="shared" si="119"/>
        <v>380.28169014084506</v>
      </c>
      <c r="AN766" s="28">
        <f t="shared" si="120"/>
        <v>450.7042253521127</v>
      </c>
      <c r="AP766" s="56">
        <f t="shared" si="121"/>
        <v>2.454545454545455</v>
      </c>
    </row>
    <row r="767" spans="1:42" ht="15" customHeight="1">
      <c r="A767" s="5" t="s">
        <v>23</v>
      </c>
      <c r="B767" s="5" t="s">
        <v>89</v>
      </c>
      <c r="C767" s="5" t="s">
        <v>89</v>
      </c>
      <c r="D767" s="6" t="s">
        <v>44</v>
      </c>
      <c r="E767" s="5" t="s">
        <v>1483</v>
      </c>
      <c r="F767" s="5" t="s">
        <v>1484</v>
      </c>
      <c r="G767" s="5">
        <v>2002</v>
      </c>
      <c r="H767" s="11">
        <v>17</v>
      </c>
      <c r="I767" s="11">
        <v>81</v>
      </c>
      <c r="J767" s="11">
        <v>106</v>
      </c>
      <c r="K767" s="11">
        <v>157</v>
      </c>
      <c r="O767" s="25" t="s">
        <v>23</v>
      </c>
      <c r="P767" s="5" t="s">
        <v>78</v>
      </c>
      <c r="Q767" s="5" t="s">
        <v>34</v>
      </c>
      <c r="R767" s="6" t="s">
        <v>44</v>
      </c>
      <c r="S767" s="5" t="s">
        <v>1595</v>
      </c>
      <c r="T767" s="5" t="s">
        <v>1596</v>
      </c>
      <c r="U767" s="5">
        <v>2002</v>
      </c>
      <c r="V767" s="11">
        <v>4</v>
      </c>
      <c r="W767" s="11">
        <v>39</v>
      </c>
      <c r="X767" s="11">
        <v>64</v>
      </c>
      <c r="Y767" s="26">
        <v>106</v>
      </c>
      <c r="Z767" s="10">
        <f t="shared" si="116"/>
        <v>213</v>
      </c>
      <c r="AA767" s="27">
        <f t="shared" si="122"/>
        <v>-105409.58265998808</v>
      </c>
      <c r="AB767" s="10">
        <f t="shared" si="123"/>
        <v>-7066309.1298572375</v>
      </c>
      <c r="AC767" s="10">
        <f t="shared" si="124"/>
        <v>-8110919.4152080175</v>
      </c>
      <c r="AD767" s="28">
        <f t="shared" si="125"/>
        <v>-5785377.6022815239</v>
      </c>
      <c r="AF767" s="27">
        <f>IF(V767 &lt;&gt; "-", (V767-V$1883)^4, "-")</f>
        <v>4979359.2233520132</v>
      </c>
      <c r="AG767" s="10">
        <f>(W767-W$1883)^4</f>
        <v>1355991113.7347641</v>
      </c>
      <c r="AH767" s="10">
        <f>(X767-X$1883)^4</f>
        <v>1629646651.9831705</v>
      </c>
      <c r="AI767" s="28">
        <f>(Y767-Y$1883)^4</f>
        <v>1038585559.5432203</v>
      </c>
      <c r="AK767" s="27">
        <f t="shared" si="117"/>
        <v>18.779342723004696</v>
      </c>
      <c r="AL767" s="10">
        <f t="shared" si="118"/>
        <v>183.09859154929578</v>
      </c>
      <c r="AM767" s="10">
        <f t="shared" si="119"/>
        <v>300.46948356807513</v>
      </c>
      <c r="AN767" s="28">
        <f t="shared" si="120"/>
        <v>497.65258215962444</v>
      </c>
      <c r="AP767" s="56">
        <f t="shared" si="121"/>
        <v>1.6410256410256412</v>
      </c>
    </row>
    <row r="768" spans="1:42" ht="15" customHeight="1">
      <c r="A768" s="5" t="s">
        <v>23</v>
      </c>
      <c r="B768" s="5" t="s">
        <v>89</v>
      </c>
      <c r="C768" s="5" t="s">
        <v>89</v>
      </c>
      <c r="D768" s="6" t="s">
        <v>44</v>
      </c>
      <c r="E768" s="5" t="s">
        <v>1486</v>
      </c>
      <c r="F768" s="5" t="s">
        <v>1487</v>
      </c>
      <c r="G768" s="5">
        <v>2002</v>
      </c>
      <c r="H768" s="11">
        <v>62</v>
      </c>
      <c r="I768" s="11">
        <v>368</v>
      </c>
      <c r="J768" s="11">
        <v>488</v>
      </c>
      <c r="K768" s="11">
        <v>512</v>
      </c>
      <c r="O768" s="25" t="s">
        <v>23</v>
      </c>
      <c r="P768" s="5" t="s">
        <v>78</v>
      </c>
      <c r="Q768" s="5" t="s">
        <v>34</v>
      </c>
      <c r="R768" s="6" t="s">
        <v>44</v>
      </c>
      <c r="S768" s="5" t="s">
        <v>1597</v>
      </c>
      <c r="T768" s="5" t="s">
        <v>1598</v>
      </c>
      <c r="U768" s="5">
        <v>2002</v>
      </c>
      <c r="V768" s="11">
        <v>2</v>
      </c>
      <c r="W768" s="11">
        <v>46</v>
      </c>
      <c r="X768" s="11">
        <v>67</v>
      </c>
      <c r="Y768" s="26">
        <v>59</v>
      </c>
      <c r="Z768" s="10">
        <f t="shared" si="116"/>
        <v>174</v>
      </c>
      <c r="AA768" s="27">
        <f t="shared" si="122"/>
        <v>-119373.12780967499</v>
      </c>
      <c r="AB768" s="10">
        <f t="shared" si="123"/>
        <v>-6320875.2536876639</v>
      </c>
      <c r="AC768" s="10">
        <f t="shared" si="124"/>
        <v>-7752997.3176026056</v>
      </c>
      <c r="AD768" s="28">
        <f t="shared" si="125"/>
        <v>-11622893.617522852</v>
      </c>
      <c r="AF768" s="27">
        <f>IF(V768 &lt;&gt; "-", (V768-V$1883)^4, "-")</f>
        <v>5877718.253988809</v>
      </c>
      <c r="AG768" s="10">
        <f>(W768-W$1883)^4</f>
        <v>1168699771.5024309</v>
      </c>
      <c r="AH768" s="10">
        <f>(X768-X$1883)^4</f>
        <v>1534473920.2711205</v>
      </c>
      <c r="AI768" s="28">
        <f>(Y768-Y$1883)^4</f>
        <v>2632806958.0903087</v>
      </c>
      <c r="AK768" s="27">
        <f t="shared" si="117"/>
        <v>11.494252873563218</v>
      </c>
      <c r="AL768" s="10">
        <f t="shared" si="118"/>
        <v>264.36781609195401</v>
      </c>
      <c r="AM768" s="10">
        <f t="shared" si="119"/>
        <v>385.05747126436779</v>
      </c>
      <c r="AN768" s="28">
        <f t="shared" si="120"/>
        <v>339.08045977011494</v>
      </c>
      <c r="AP768" s="56">
        <f t="shared" si="121"/>
        <v>1.4565217391304348</v>
      </c>
    </row>
    <row r="769" spans="1:42" ht="15" customHeight="1">
      <c r="A769" s="5" t="s">
        <v>23</v>
      </c>
      <c r="B769" s="5" t="s">
        <v>89</v>
      </c>
      <c r="C769" s="5" t="s">
        <v>89</v>
      </c>
      <c r="D769" s="6" t="s">
        <v>44</v>
      </c>
      <c r="E769" s="5" t="s">
        <v>1488</v>
      </c>
      <c r="F769" s="5" t="s">
        <v>1489</v>
      </c>
      <c r="G769" s="5">
        <v>2002</v>
      </c>
      <c r="H769" s="11">
        <v>30</v>
      </c>
      <c r="I769" s="11">
        <v>289</v>
      </c>
      <c r="J769" s="11">
        <v>323</v>
      </c>
      <c r="K769" s="11">
        <v>398</v>
      </c>
      <c r="O769" s="25" t="s">
        <v>23</v>
      </c>
      <c r="P769" s="5" t="s">
        <v>78</v>
      </c>
      <c r="Q769" s="5" t="s">
        <v>34</v>
      </c>
      <c r="R769" s="6" t="s">
        <v>44</v>
      </c>
      <c r="S769" s="5" t="s">
        <v>1599</v>
      </c>
      <c r="T769" s="5" t="s">
        <v>1600</v>
      </c>
      <c r="U769" s="5">
        <v>2002</v>
      </c>
      <c r="V769" s="11">
        <v>2</v>
      </c>
      <c r="W769" s="11">
        <v>24</v>
      </c>
      <c r="X769" s="11">
        <v>25</v>
      </c>
      <c r="Y769" s="26">
        <v>41</v>
      </c>
      <c r="Z769" s="10">
        <f t="shared" si="116"/>
        <v>92</v>
      </c>
      <c r="AA769" s="27">
        <f t="shared" si="122"/>
        <v>-119373.12780967499</v>
      </c>
      <c r="AB769" s="10">
        <f t="shared" si="123"/>
        <v>-8856283.7273661979</v>
      </c>
      <c r="AC769" s="10">
        <f t="shared" si="124"/>
        <v>-13810196.002156075</v>
      </c>
      <c r="AD769" s="28">
        <f t="shared" si="125"/>
        <v>-14619689.95594511</v>
      </c>
      <c r="AF769" s="27">
        <f>IF(V769 &lt;&gt; "-", (V769-V$1883)^4, "-")</f>
        <v>5877718.253988809</v>
      </c>
      <c r="AG769" s="10">
        <f>(W769-W$1883)^4</f>
        <v>1832322981.5553448</v>
      </c>
      <c r="AH769" s="10">
        <f>(X769-X$1883)^4</f>
        <v>3313343456.001122</v>
      </c>
      <c r="AI769" s="28">
        <f>(Y769-Y$1883)^4</f>
        <v>3574792872.397871</v>
      </c>
      <c r="AK769" s="27">
        <f t="shared" si="117"/>
        <v>21.739130434782609</v>
      </c>
      <c r="AL769" s="10">
        <f t="shared" si="118"/>
        <v>260.86956521739131</v>
      </c>
      <c r="AM769" s="10">
        <f t="shared" si="119"/>
        <v>271.73913043478257</v>
      </c>
      <c r="AN769" s="28">
        <f t="shared" si="120"/>
        <v>445.65217391304344</v>
      </c>
      <c r="AP769" s="56">
        <f t="shared" si="121"/>
        <v>1.0416666666666665</v>
      </c>
    </row>
    <row r="770" spans="1:42" ht="15" customHeight="1">
      <c r="A770" s="5" t="s">
        <v>23</v>
      </c>
      <c r="B770" s="5" t="s">
        <v>89</v>
      </c>
      <c r="C770" s="5" t="s">
        <v>89</v>
      </c>
      <c r="D770" s="6" t="s">
        <v>44</v>
      </c>
      <c r="E770" s="5" t="s">
        <v>1490</v>
      </c>
      <c r="F770" s="5" t="s">
        <v>1491</v>
      </c>
      <c r="G770" s="5">
        <v>2002</v>
      </c>
      <c r="H770" s="11">
        <v>29</v>
      </c>
      <c r="I770" s="11">
        <v>186</v>
      </c>
      <c r="J770" s="11">
        <v>414</v>
      </c>
      <c r="K770" s="11">
        <v>490</v>
      </c>
      <c r="O770" s="25" t="s">
        <v>23</v>
      </c>
      <c r="P770" s="5" t="s">
        <v>78</v>
      </c>
      <c r="Q770" s="5" t="s">
        <v>34</v>
      </c>
      <c r="R770" s="6" t="s">
        <v>44</v>
      </c>
      <c r="S770" s="5" t="s">
        <v>1601</v>
      </c>
      <c r="T770" s="5" t="s">
        <v>1602</v>
      </c>
      <c r="U770" s="5">
        <v>2002</v>
      </c>
      <c r="V770" s="11">
        <v>6</v>
      </c>
      <c r="W770" s="11">
        <v>86</v>
      </c>
      <c r="X770" s="11">
        <v>75</v>
      </c>
      <c r="Y770" s="26">
        <v>156</v>
      </c>
      <c r="Z770" s="10">
        <f t="shared" si="116"/>
        <v>323</v>
      </c>
      <c r="AA770" s="27">
        <f t="shared" si="122"/>
        <v>-92579.75437308324</v>
      </c>
      <c r="AB770" s="10">
        <f t="shared" si="123"/>
        <v>-3042022.279574038</v>
      </c>
      <c r="AC770" s="10">
        <f t="shared" si="124"/>
        <v>-6850349.2941901535</v>
      </c>
      <c r="AD770" s="28">
        <f t="shared" si="125"/>
        <v>-2172706.5315626306</v>
      </c>
      <c r="AF770" s="27">
        <f>IF(V770 &lt;&gt; "-", (V770-V$1883)^4, "-")</f>
        <v>4188141.6864615814</v>
      </c>
      <c r="AG770" s="10">
        <f>(W770-W$1883)^4</f>
        <v>440774560.05685449</v>
      </c>
      <c r="AH770" s="10">
        <f>(X770-X$1883)^4</f>
        <v>1301018948.6537249</v>
      </c>
      <c r="AI770" s="28">
        <f>(Y770-Y$1883)^4</f>
        <v>281406911.61843723</v>
      </c>
      <c r="AK770" s="27">
        <f t="shared" si="117"/>
        <v>18.575851393188852</v>
      </c>
      <c r="AL770" s="10">
        <f t="shared" si="118"/>
        <v>266.2538699690403</v>
      </c>
      <c r="AM770" s="10">
        <f t="shared" si="119"/>
        <v>232.19814241486068</v>
      </c>
      <c r="AN770" s="28">
        <f t="shared" si="120"/>
        <v>482.97213622291025</v>
      </c>
      <c r="AP770" s="56">
        <f t="shared" si="121"/>
        <v>0.87209302325581384</v>
      </c>
    </row>
    <row r="771" spans="1:42" ht="15" customHeight="1">
      <c r="A771" s="5" t="s">
        <v>23</v>
      </c>
      <c r="B771" s="5" t="s">
        <v>89</v>
      </c>
      <c r="C771" s="5" t="s">
        <v>89</v>
      </c>
      <c r="D771" s="6" t="s">
        <v>44</v>
      </c>
      <c r="E771" s="5" t="s">
        <v>1492</v>
      </c>
      <c r="F771" s="5" t="s">
        <v>1493</v>
      </c>
      <c r="G771" s="5">
        <v>2002</v>
      </c>
      <c r="H771" s="11">
        <v>37</v>
      </c>
      <c r="I771" s="11">
        <v>131</v>
      </c>
      <c r="J771" s="11">
        <v>190</v>
      </c>
      <c r="K771" s="11">
        <v>159</v>
      </c>
      <c r="O771" s="25" t="s">
        <v>23</v>
      </c>
      <c r="P771" s="5" t="s">
        <v>78</v>
      </c>
      <c r="Q771" s="5" t="s">
        <v>34</v>
      </c>
      <c r="R771" s="6" t="s">
        <v>44</v>
      </c>
      <c r="S771" s="5" t="s">
        <v>1603</v>
      </c>
      <c r="T771" s="5" t="s">
        <v>1604</v>
      </c>
      <c r="U771" s="5">
        <v>2002</v>
      </c>
      <c r="V771" s="11">
        <v>7</v>
      </c>
      <c r="W771" s="11">
        <v>54</v>
      </c>
      <c r="X771" s="11">
        <v>138</v>
      </c>
      <c r="Y771" s="26">
        <v>171</v>
      </c>
      <c r="Z771" s="10">
        <f t="shared" si="116"/>
        <v>370</v>
      </c>
      <c r="AA771" s="27">
        <f t="shared" si="122"/>
        <v>-86574.984053174077</v>
      </c>
      <c r="AB771" s="10">
        <f t="shared" si="123"/>
        <v>-5535393.1115727779</v>
      </c>
      <c r="AC771" s="10">
        <f t="shared" si="124"/>
        <v>-2044518.7861062342</v>
      </c>
      <c r="AD771" s="28">
        <f t="shared" si="125"/>
        <v>-1501873.4662246609</v>
      </c>
      <c r="AF771" s="27">
        <f>IF(V771 &lt;&gt; "-", (V771-V$1883)^4, "-")</f>
        <v>3829921.6860142983</v>
      </c>
      <c r="AG771" s="10">
        <f>(W771-W$1883)^4</f>
        <v>979184714.38798642</v>
      </c>
      <c r="AH771" s="10">
        <f>(X771-X$1883)^4</f>
        <v>259490506.59921205</v>
      </c>
      <c r="AI771" s="28">
        <f>(Y771-Y$1883)^4</f>
        <v>171993140.35222852</v>
      </c>
      <c r="AK771" s="27">
        <f t="shared" si="117"/>
        <v>18.918918918918919</v>
      </c>
      <c r="AL771" s="10">
        <f t="shared" si="118"/>
        <v>145.94594594594597</v>
      </c>
      <c r="AM771" s="10">
        <f t="shared" si="119"/>
        <v>372.97297297297297</v>
      </c>
      <c r="AN771" s="28">
        <f t="shared" si="120"/>
        <v>462.16216216216213</v>
      </c>
      <c r="AP771" s="56">
        <f t="shared" si="121"/>
        <v>2.5555555555555554</v>
      </c>
    </row>
    <row r="772" spans="1:42" ht="15" customHeight="1">
      <c r="A772" s="5" t="s">
        <v>23</v>
      </c>
      <c r="B772" s="5" t="s">
        <v>89</v>
      </c>
      <c r="C772" s="5" t="s">
        <v>89</v>
      </c>
      <c r="D772" s="6" t="s">
        <v>44</v>
      </c>
      <c r="E772" s="5" t="s">
        <v>1494</v>
      </c>
      <c r="F772" s="5" t="s">
        <v>1495</v>
      </c>
      <c r="G772" s="5">
        <v>2002</v>
      </c>
      <c r="H772" s="11">
        <v>100</v>
      </c>
      <c r="I772" s="11">
        <v>644</v>
      </c>
      <c r="J772" s="11">
        <v>903</v>
      </c>
      <c r="K772" s="11">
        <v>807</v>
      </c>
      <c r="O772" s="25" t="s">
        <v>23</v>
      </c>
      <c r="P772" s="5" t="s">
        <v>78</v>
      </c>
      <c r="Q772" s="5" t="s">
        <v>34</v>
      </c>
      <c r="R772" s="6" t="s">
        <v>44</v>
      </c>
      <c r="S772" s="5" t="s">
        <v>1605</v>
      </c>
      <c r="T772" s="5" t="s">
        <v>1606</v>
      </c>
      <c r="U772" s="5">
        <v>2002</v>
      </c>
      <c r="V772" s="11">
        <v>29</v>
      </c>
      <c r="W772" s="11">
        <v>109</v>
      </c>
      <c r="X772" s="11">
        <v>96</v>
      </c>
      <c r="Y772" s="26">
        <v>105</v>
      </c>
      <c r="Z772" s="10">
        <f t="shared" si="116"/>
        <v>339</v>
      </c>
      <c r="AA772" s="27">
        <f t="shared" si="122"/>
        <v>-10997.628586138324</v>
      </c>
      <c r="AB772" s="10">
        <f t="shared" si="123"/>
        <v>-1811174.4445615951</v>
      </c>
      <c r="AC772" s="10">
        <f t="shared" si="124"/>
        <v>-4819965.2356075132</v>
      </c>
      <c r="AD772" s="28">
        <f t="shared" si="125"/>
        <v>-5882598.4401571974</v>
      </c>
      <c r="AF772" s="27">
        <f>IF(V772 &lt;&gt; "-", (V772-V$1883)^4, "-")</f>
        <v>244567.49279317027</v>
      </c>
      <c r="AG772" s="10">
        <f>(W772-W$1883)^4</f>
        <v>220773550.610948</v>
      </c>
      <c r="AH772" s="10">
        <f>(X772-X$1883)^4</f>
        <v>814188957.29343879</v>
      </c>
      <c r="AI772" s="28">
        <f>(Y772-Y$1883)^4</f>
        <v>1061921151.589974</v>
      </c>
      <c r="AK772" s="27">
        <f t="shared" si="117"/>
        <v>85.545722713864308</v>
      </c>
      <c r="AL772" s="10">
        <f t="shared" si="118"/>
        <v>321.5339233038348</v>
      </c>
      <c r="AM772" s="10">
        <f t="shared" si="119"/>
        <v>283.18584070796459</v>
      </c>
      <c r="AN772" s="28">
        <f t="shared" si="120"/>
        <v>309.73451327433628</v>
      </c>
      <c r="AP772" s="56">
        <f t="shared" si="121"/>
        <v>0.88073394495412838</v>
      </c>
    </row>
    <row r="773" spans="1:42" ht="15" customHeight="1">
      <c r="A773" s="5" t="s">
        <v>23</v>
      </c>
      <c r="B773" s="5" t="s">
        <v>89</v>
      </c>
      <c r="C773" s="5" t="s">
        <v>89</v>
      </c>
      <c r="D773" s="6" t="s">
        <v>44</v>
      </c>
      <c r="E773" s="5" t="s">
        <v>1496</v>
      </c>
      <c r="F773" s="5" t="s">
        <v>1497</v>
      </c>
      <c r="G773" s="5">
        <v>2002</v>
      </c>
      <c r="H773" s="11">
        <v>5</v>
      </c>
      <c r="I773" s="11">
        <v>46</v>
      </c>
      <c r="J773" s="11">
        <v>84</v>
      </c>
      <c r="K773" s="11">
        <v>105</v>
      </c>
      <c r="O773" s="25" t="s">
        <v>23</v>
      </c>
      <c r="P773" s="5" t="s">
        <v>78</v>
      </c>
      <c r="Q773" s="5" t="s">
        <v>34</v>
      </c>
      <c r="R773" s="6" t="s">
        <v>44</v>
      </c>
      <c r="S773" s="5" t="s">
        <v>1607</v>
      </c>
      <c r="T773" s="5" t="s">
        <v>1429</v>
      </c>
      <c r="U773" s="5">
        <v>2002</v>
      </c>
      <c r="V773" s="11">
        <v>4</v>
      </c>
      <c r="W773" s="11">
        <v>40</v>
      </c>
      <c r="X773" s="11">
        <v>61</v>
      </c>
      <c r="Y773" s="26">
        <v>97</v>
      </c>
      <c r="Z773" s="10">
        <f t="shared" si="116"/>
        <v>202</v>
      </c>
      <c r="AA773" s="27">
        <f t="shared" si="122"/>
        <v>-105409.58265998808</v>
      </c>
      <c r="AB773" s="10">
        <f t="shared" si="123"/>
        <v>-6956412.4617290664</v>
      </c>
      <c r="AC773" s="10">
        <f t="shared" si="124"/>
        <v>-8479691.1976274699</v>
      </c>
      <c r="AD773" s="28">
        <f t="shared" si="125"/>
        <v>-6699861.260519702</v>
      </c>
      <c r="AF773" s="27">
        <f>IF(V773 &lt;&gt; "-", (V773-V$1883)^4, "-")</f>
        <v>4979359.2233520132</v>
      </c>
      <c r="AG773" s="10">
        <f>(W773-W$1883)^4</f>
        <v>1327946053.3420794</v>
      </c>
      <c r="AH773" s="10">
        <f>(X773-X$1883)^4</f>
        <v>1729179384.9753695</v>
      </c>
      <c r="AI773" s="28">
        <f>(Y773-Y$1883)^4</f>
        <v>1263051559.2814815</v>
      </c>
      <c r="AK773" s="27">
        <f t="shared" si="117"/>
        <v>19.801980198019802</v>
      </c>
      <c r="AL773" s="10">
        <f t="shared" si="118"/>
        <v>198.01980198019803</v>
      </c>
      <c r="AM773" s="10">
        <f t="shared" si="119"/>
        <v>301.98019801980195</v>
      </c>
      <c r="AN773" s="28">
        <f t="shared" si="120"/>
        <v>480.19801980198019</v>
      </c>
      <c r="AP773" s="56">
        <f t="shared" si="121"/>
        <v>1.5249999999999997</v>
      </c>
    </row>
    <row r="774" spans="1:42" ht="15" customHeight="1">
      <c r="A774" s="5" t="s">
        <v>23</v>
      </c>
      <c r="B774" s="5" t="s">
        <v>89</v>
      </c>
      <c r="C774" s="5" t="s">
        <v>89</v>
      </c>
      <c r="D774" s="6" t="s">
        <v>44</v>
      </c>
      <c r="E774" s="5" t="s">
        <v>1498</v>
      </c>
      <c r="F774" s="5" t="s">
        <v>1499</v>
      </c>
      <c r="G774" s="5">
        <v>2002</v>
      </c>
      <c r="H774" s="11">
        <v>7</v>
      </c>
      <c r="I774" s="11">
        <v>62</v>
      </c>
      <c r="J774" s="11">
        <v>101</v>
      </c>
      <c r="K774" s="11">
        <v>106</v>
      </c>
      <c r="O774" s="25" t="s">
        <v>23</v>
      </c>
      <c r="P774" s="5" t="s">
        <v>78</v>
      </c>
      <c r="Q774" s="5" t="s">
        <v>34</v>
      </c>
      <c r="R774" s="6" t="s">
        <v>44</v>
      </c>
      <c r="S774" s="5" t="s">
        <v>1608</v>
      </c>
      <c r="T774" s="5" t="s">
        <v>1609</v>
      </c>
      <c r="U774" s="5">
        <v>2002</v>
      </c>
      <c r="V774" s="11">
        <v>8</v>
      </c>
      <c r="W774" s="11">
        <v>67</v>
      </c>
      <c r="X774" s="11">
        <v>83</v>
      </c>
      <c r="Y774" s="26">
        <v>133</v>
      </c>
      <c r="Z774" s="10">
        <f t="shared" si="116"/>
        <v>291</v>
      </c>
      <c r="AA774" s="27">
        <f t="shared" si="122"/>
        <v>-80835.642948960449</v>
      </c>
      <c r="AB774" s="10">
        <f t="shared" si="123"/>
        <v>-4402496.8353656204</v>
      </c>
      <c r="AC774" s="10">
        <f t="shared" si="124"/>
        <v>-6020630.5850108797</v>
      </c>
      <c r="AD774" s="28">
        <f t="shared" si="125"/>
        <v>-3547908.2118881415</v>
      </c>
      <c r="AF774" s="27">
        <f>IF(V774 &lt;&gt; "-", (V774-V$1883)^4, "-")</f>
        <v>3495187.9084152617</v>
      </c>
      <c r="AG774" s="10">
        <f>(W774-W$1883)^4</f>
        <v>721548292.46915293</v>
      </c>
      <c r="AH774" s="10">
        <f>(X774-X$1883)^4</f>
        <v>1095273652.7577968</v>
      </c>
      <c r="AI774" s="28">
        <f>(Y774-Y$1883)^4</f>
        <v>541123631.96639395</v>
      </c>
      <c r="AK774" s="27">
        <f t="shared" si="117"/>
        <v>27.491408934707902</v>
      </c>
      <c r="AL774" s="10">
        <f t="shared" si="118"/>
        <v>230.24054982817867</v>
      </c>
      <c r="AM774" s="10">
        <f t="shared" si="119"/>
        <v>285.22336769759448</v>
      </c>
      <c r="AN774" s="28">
        <f t="shared" si="120"/>
        <v>457.0446735395189</v>
      </c>
      <c r="AP774" s="56">
        <f t="shared" si="121"/>
        <v>1.2388059701492538</v>
      </c>
    </row>
    <row r="775" spans="1:42" ht="15" customHeight="1">
      <c r="A775" s="5" t="s">
        <v>23</v>
      </c>
      <c r="B775" s="5" t="s">
        <v>89</v>
      </c>
      <c r="C775" s="5" t="s">
        <v>89</v>
      </c>
      <c r="D775" s="6" t="s">
        <v>44</v>
      </c>
      <c r="E775" s="5" t="s">
        <v>1500</v>
      </c>
      <c r="F775" s="5" t="s">
        <v>1501</v>
      </c>
      <c r="G775" s="5">
        <v>2002</v>
      </c>
      <c r="H775" s="11">
        <v>8</v>
      </c>
      <c r="I775" s="11">
        <v>65</v>
      </c>
      <c r="J775" s="11">
        <v>167</v>
      </c>
      <c r="K775" s="11">
        <v>185</v>
      </c>
      <c r="O775" s="25" t="s">
        <v>23</v>
      </c>
      <c r="P775" s="5" t="s">
        <v>78</v>
      </c>
      <c r="Q775" s="5" t="s">
        <v>34</v>
      </c>
      <c r="R775" s="6" t="s">
        <v>44</v>
      </c>
      <c r="S775" s="5" t="s">
        <v>1610</v>
      </c>
      <c r="T775" s="5" t="s">
        <v>1611</v>
      </c>
      <c r="U775" s="5">
        <v>2002</v>
      </c>
      <c r="V775" s="11">
        <v>5</v>
      </c>
      <c r="W775" s="11">
        <v>23</v>
      </c>
      <c r="X775" s="11">
        <v>48</v>
      </c>
      <c r="Y775" s="26">
        <v>38</v>
      </c>
      <c r="Z775" s="10">
        <f t="shared" ref="Z775:Z838" si="126">IF(V775 &lt;&gt; "-", V775, 0) + IF(W775 &lt;&gt; "-", W775, 0) + IF(X775 &lt;&gt; "-", X775, 0) + IF(Y775 &lt;&gt; "-", Y775, 0)</f>
        <v>114</v>
      </c>
      <c r="AA775" s="27">
        <f t="shared" si="122"/>
        <v>-98855.953908687909</v>
      </c>
      <c r="AB775" s="10">
        <f t="shared" si="123"/>
        <v>-8985322.3389058895</v>
      </c>
      <c r="AC775" s="10">
        <f t="shared" si="124"/>
        <v>-10207028.390407342</v>
      </c>
      <c r="AD775" s="28">
        <f t="shared" si="125"/>
        <v>-15164425.115036301</v>
      </c>
      <c r="AF775" s="27">
        <f>IF(V775 &lt;&gt; "-", (V775-V$1883)^4, "-")</f>
        <v>4570921.6266198922</v>
      </c>
      <c r="AG775" s="10">
        <f>(W775-W$1883)^4</f>
        <v>1868005778.8974016</v>
      </c>
      <c r="AH775" s="10">
        <f>(X775-X$1883)^4</f>
        <v>2214109508.3925538</v>
      </c>
      <c r="AI775" s="28">
        <f>(Y775-Y$1883)^4</f>
        <v>3753484277.7944198</v>
      </c>
      <c r="AK775" s="27">
        <f t="shared" ref="AK775:AK838" si="127">IF(V775 &lt;&gt; "-", (V775/$Z775)*1000, 0)</f>
        <v>43.859649122807014</v>
      </c>
      <c r="AL775" s="10">
        <f t="shared" ref="AL775:AL838" si="128">IF(W775 &lt;&gt; "-", (W775/$Z775)*1000, 0)</f>
        <v>201.75438596491227</v>
      </c>
      <c r="AM775" s="10">
        <f t="shared" ref="AM775:AM838" si="129">IF(X775 &lt;&gt; "-", (X775/$Z775)*1000, 0)</f>
        <v>421.05263157894734</v>
      </c>
      <c r="AN775" s="28">
        <f t="shared" ref="AN775:AN838" si="130">IF(Y775 &lt;&gt; "-", (Y775/$Z775)*1000, 0)</f>
        <v>333.33333333333331</v>
      </c>
      <c r="AP775" s="56">
        <f t="shared" ref="AP775:AP838" si="131">AM775/AL775</f>
        <v>2.0869565217391304</v>
      </c>
    </row>
    <row r="776" spans="1:42" ht="15" customHeight="1">
      <c r="A776" s="5" t="s">
        <v>23</v>
      </c>
      <c r="B776" s="5" t="s">
        <v>89</v>
      </c>
      <c r="C776" s="5" t="s">
        <v>78</v>
      </c>
      <c r="D776" s="6" t="s">
        <v>44</v>
      </c>
      <c r="E776" s="6" t="s">
        <v>26</v>
      </c>
      <c r="F776" s="5" t="s">
        <v>1612</v>
      </c>
      <c r="G776" s="5">
        <v>2002</v>
      </c>
      <c r="H776" s="11">
        <v>291</v>
      </c>
      <c r="I776" s="11">
        <v>1495</v>
      </c>
      <c r="J776" s="11">
        <v>2053</v>
      </c>
      <c r="K776" s="11">
        <v>2570</v>
      </c>
      <c r="O776" s="25" t="s">
        <v>23</v>
      </c>
      <c r="P776" s="5" t="s">
        <v>78</v>
      </c>
      <c r="Q776" s="5" t="s">
        <v>34</v>
      </c>
      <c r="R776" s="6" t="s">
        <v>44</v>
      </c>
      <c r="S776" s="5" t="s">
        <v>1613</v>
      </c>
      <c r="T776" s="5" t="s">
        <v>1614</v>
      </c>
      <c r="U776" s="5">
        <v>2002</v>
      </c>
      <c r="V776" s="11">
        <v>18</v>
      </c>
      <c r="W776" s="11">
        <v>101</v>
      </c>
      <c r="X776" s="11">
        <v>87</v>
      </c>
      <c r="Y776" s="26">
        <v>125</v>
      </c>
      <c r="Z776" s="10">
        <f t="shared" si="126"/>
        <v>331</v>
      </c>
      <c r="AA776" s="27">
        <f t="shared" si="122"/>
        <v>-36720.838770077491</v>
      </c>
      <c r="AB776" s="10">
        <f t="shared" si="123"/>
        <v>-2191693.1428596792</v>
      </c>
      <c r="AC776" s="10">
        <f t="shared" si="124"/>
        <v>-5632159.7232586863</v>
      </c>
      <c r="AD776" s="28">
        <f t="shared" si="125"/>
        <v>-4135993.4131396632</v>
      </c>
      <c r="AF776" s="27">
        <f>IF(V776 &lt;&gt; "-", (V776-V$1883)^4, "-")</f>
        <v>1220534.679266341</v>
      </c>
      <c r="AG776" s="10">
        <f>(W776-W$1883)^4</f>
        <v>284690515.27996546</v>
      </c>
      <c r="AH776" s="10">
        <f>(X776-X$1883)^4</f>
        <v>1002074360.0630513</v>
      </c>
      <c r="AI776" s="28">
        <f>(Y776-Y$1883)^4</f>
        <v>663905782.4475162</v>
      </c>
      <c r="AK776" s="27">
        <f t="shared" si="127"/>
        <v>54.380664652567972</v>
      </c>
      <c r="AL776" s="10">
        <f t="shared" si="128"/>
        <v>305.13595166163145</v>
      </c>
      <c r="AM776" s="10">
        <f t="shared" si="129"/>
        <v>262.83987915407852</v>
      </c>
      <c r="AN776" s="28">
        <f t="shared" si="130"/>
        <v>377.6435045317221</v>
      </c>
      <c r="AP776" s="56">
        <f t="shared" si="131"/>
        <v>0.86138613861386115</v>
      </c>
    </row>
    <row r="777" spans="1:42" ht="15" customHeight="1">
      <c r="A777" s="5" t="s">
        <v>23</v>
      </c>
      <c r="B777" s="5" t="s">
        <v>89</v>
      </c>
      <c r="C777" s="5" t="s">
        <v>78</v>
      </c>
      <c r="D777" s="6" t="s">
        <v>44</v>
      </c>
      <c r="E777" s="5" t="s">
        <v>1502</v>
      </c>
      <c r="F777" s="5" t="s">
        <v>1503</v>
      </c>
      <c r="G777" s="5">
        <v>2002</v>
      </c>
      <c r="H777" s="11">
        <v>19</v>
      </c>
      <c r="I777" s="11">
        <v>113</v>
      </c>
      <c r="J777" s="11">
        <v>114</v>
      </c>
      <c r="K777" s="11">
        <v>143</v>
      </c>
      <c r="O777" s="25" t="s">
        <v>23</v>
      </c>
      <c r="P777" s="5" t="s">
        <v>78</v>
      </c>
      <c r="Q777" s="5" t="s">
        <v>34</v>
      </c>
      <c r="R777" s="6" t="s">
        <v>44</v>
      </c>
      <c r="S777" s="5" t="s">
        <v>1615</v>
      </c>
      <c r="T777" s="5" t="s">
        <v>1616</v>
      </c>
      <c r="U777" s="5">
        <v>2002</v>
      </c>
      <c r="V777" s="11">
        <v>6</v>
      </c>
      <c r="W777" s="11">
        <v>55</v>
      </c>
      <c r="X777" s="11">
        <v>93</v>
      </c>
      <c r="Y777" s="26">
        <v>112</v>
      </c>
      <c r="Z777" s="10">
        <f t="shared" si="126"/>
        <v>266</v>
      </c>
      <c r="AA777" s="27">
        <f t="shared" si="122"/>
        <v>-92579.75437308324</v>
      </c>
      <c r="AB777" s="10">
        <f t="shared" si="123"/>
        <v>-5442047.0153929079</v>
      </c>
      <c r="AC777" s="10">
        <f t="shared" si="124"/>
        <v>-5081359.0466771973</v>
      </c>
      <c r="AD777" s="28">
        <f t="shared" si="125"/>
        <v>-5224461.9768191418</v>
      </c>
      <c r="AF777" s="27">
        <f>IF(V777 &lt;&gt; "-", (V777-V$1883)^4, "-")</f>
        <v>4188141.6864615814</v>
      </c>
      <c r="AG777" s="10">
        <f>(W777-W$1883)^4</f>
        <v>957230186.9245429</v>
      </c>
      <c r="AH777" s="10">
        <f>(X777-X$1883)^4</f>
        <v>873587700.30233312</v>
      </c>
      <c r="AI777" s="28">
        <f>(Y777-Y$1883)^4</f>
        <v>906543740.82872653</v>
      </c>
      <c r="AK777" s="27">
        <f t="shared" si="127"/>
        <v>22.556390977443609</v>
      </c>
      <c r="AL777" s="10">
        <f t="shared" si="128"/>
        <v>206.76691729323306</v>
      </c>
      <c r="AM777" s="10">
        <f t="shared" si="129"/>
        <v>349.62406015037595</v>
      </c>
      <c r="AN777" s="28">
        <f t="shared" si="130"/>
        <v>421.05263157894734</v>
      </c>
      <c r="AP777" s="56">
        <f t="shared" si="131"/>
        <v>1.6909090909090911</v>
      </c>
    </row>
    <row r="778" spans="1:42" ht="15" customHeight="1">
      <c r="A778" s="5" t="s">
        <v>23</v>
      </c>
      <c r="B778" s="5" t="s">
        <v>89</v>
      </c>
      <c r="C778" s="5" t="s">
        <v>78</v>
      </c>
      <c r="D778" s="6" t="s">
        <v>44</v>
      </c>
      <c r="E778" s="5" t="s">
        <v>1504</v>
      </c>
      <c r="F778" s="5" t="s">
        <v>1505</v>
      </c>
      <c r="G778" s="5">
        <v>2002</v>
      </c>
      <c r="H778" s="11">
        <v>5</v>
      </c>
      <c r="I778" s="11">
        <v>90</v>
      </c>
      <c r="J778" s="11">
        <v>149</v>
      </c>
      <c r="K778" s="11">
        <v>180</v>
      </c>
      <c r="O778" s="25" t="s">
        <v>23</v>
      </c>
      <c r="P778" s="5" t="s">
        <v>78</v>
      </c>
      <c r="Q778" s="5" t="s">
        <v>34</v>
      </c>
      <c r="R778" s="6" t="s">
        <v>44</v>
      </c>
      <c r="S778" s="5" t="s">
        <v>1617</v>
      </c>
      <c r="T778" s="5" t="s">
        <v>1161</v>
      </c>
      <c r="U778" s="5">
        <v>2002</v>
      </c>
      <c r="V778" s="11">
        <v>10</v>
      </c>
      <c r="W778" s="11">
        <v>85</v>
      </c>
      <c r="X778" s="11">
        <v>70</v>
      </c>
      <c r="Y778" s="26">
        <v>116</v>
      </c>
      <c r="Z778" s="10">
        <f t="shared" si="126"/>
        <v>281</v>
      </c>
      <c r="AA778" s="27">
        <f t="shared" si="122"/>
        <v>-70129.248387619737</v>
      </c>
      <c r="AB778" s="10">
        <f t="shared" si="123"/>
        <v>-3105441.860394089</v>
      </c>
      <c r="AC778" s="10">
        <f t="shared" si="124"/>
        <v>-7405762.9048112351</v>
      </c>
      <c r="AD778" s="28">
        <f t="shared" si="125"/>
        <v>-4871420.51393151</v>
      </c>
      <c r="AF778" s="27">
        <f>IF(V778 &lt;&gt; "-", (V778-V$1883)^4, "-")</f>
        <v>2892004.1543107955</v>
      </c>
      <c r="AG778" s="10">
        <f>(W778-W$1883)^4</f>
        <v>453069197.54630309</v>
      </c>
      <c r="AH778" s="10">
        <f>(X778-X$1883)^4</f>
        <v>1443531965.6214516</v>
      </c>
      <c r="AI778" s="28">
        <f>(Y778-Y$1883)^4</f>
        <v>825798635.34263659</v>
      </c>
      <c r="AK778" s="27">
        <f t="shared" si="127"/>
        <v>35.587188612099645</v>
      </c>
      <c r="AL778" s="10">
        <f t="shared" si="128"/>
        <v>302.491103202847</v>
      </c>
      <c r="AM778" s="10">
        <f t="shared" si="129"/>
        <v>249.11032028469751</v>
      </c>
      <c r="AN778" s="28">
        <f t="shared" si="130"/>
        <v>412.8113879003559</v>
      </c>
      <c r="AP778" s="56">
        <f t="shared" si="131"/>
        <v>0.82352941176470584</v>
      </c>
    </row>
    <row r="779" spans="1:42" ht="15" customHeight="1">
      <c r="A779" s="5" t="s">
        <v>23</v>
      </c>
      <c r="B779" s="5" t="s">
        <v>89</v>
      </c>
      <c r="C779" s="5" t="s">
        <v>78</v>
      </c>
      <c r="D779" s="6" t="s">
        <v>44</v>
      </c>
      <c r="E779" s="5" t="s">
        <v>1506</v>
      </c>
      <c r="F779" s="5" t="s">
        <v>1507</v>
      </c>
      <c r="G779" s="5">
        <v>2002</v>
      </c>
      <c r="H779" s="11">
        <v>91</v>
      </c>
      <c r="I779" s="11">
        <v>425</v>
      </c>
      <c r="J779" s="11">
        <v>465</v>
      </c>
      <c r="K779" s="11">
        <v>483</v>
      </c>
      <c r="O779" s="25" t="s">
        <v>23</v>
      </c>
      <c r="P779" s="5" t="s">
        <v>78</v>
      </c>
      <c r="Q779" s="5" t="s">
        <v>34</v>
      </c>
      <c r="R779" s="6" t="s">
        <v>44</v>
      </c>
      <c r="S779" s="5" t="s">
        <v>1618</v>
      </c>
      <c r="T779" s="5" t="s">
        <v>1619</v>
      </c>
      <c r="U779" s="5">
        <v>2002</v>
      </c>
      <c r="V779" s="11">
        <v>13</v>
      </c>
      <c r="W779" s="11">
        <v>84</v>
      </c>
      <c r="X779" s="11">
        <v>105</v>
      </c>
      <c r="Y779" s="26">
        <v>126</v>
      </c>
      <c r="Z779" s="10">
        <f t="shared" si="126"/>
        <v>328</v>
      </c>
      <c r="AA779" s="27">
        <f t="shared" si="122"/>
        <v>-55910.375663325023</v>
      </c>
      <c r="AB779" s="10">
        <f t="shared" si="123"/>
        <v>-3169736.8126773592</v>
      </c>
      <c r="AC779" s="10">
        <f t="shared" si="124"/>
        <v>-4089865.9112827093</v>
      </c>
      <c r="AD779" s="28">
        <f t="shared" si="125"/>
        <v>-4059174.862684614</v>
      </c>
      <c r="AF779" s="27">
        <f>IF(V779 &lt;&gt; "-", (V779-V$1883)^4, "-")</f>
        <v>2137912.2729463866</v>
      </c>
      <c r="AG779" s="10">
        <f>(W779-W$1883)^4</f>
        <v>465619262.10195822</v>
      </c>
      <c r="AH779" s="10">
        <f>(X779-X$1883)^4</f>
        <v>654051721.13939404</v>
      </c>
      <c r="AI779" s="28">
        <f>(Y779-Y$1883)^4</f>
        <v>647515765.93399131</v>
      </c>
      <c r="AK779" s="27">
        <f t="shared" si="127"/>
        <v>39.634146341463413</v>
      </c>
      <c r="AL779" s="10">
        <f t="shared" si="128"/>
        <v>256.09756097560978</v>
      </c>
      <c r="AM779" s="10">
        <f t="shared" si="129"/>
        <v>320.1219512195122</v>
      </c>
      <c r="AN779" s="28">
        <f t="shared" si="130"/>
        <v>384.14634146341461</v>
      </c>
      <c r="AP779" s="56">
        <f t="shared" si="131"/>
        <v>1.25</v>
      </c>
    </row>
    <row r="780" spans="1:42" ht="15" customHeight="1">
      <c r="A780" s="5" t="s">
        <v>23</v>
      </c>
      <c r="B780" s="5" t="s">
        <v>89</v>
      </c>
      <c r="C780" s="5" t="s">
        <v>78</v>
      </c>
      <c r="D780" s="6" t="s">
        <v>44</v>
      </c>
      <c r="E780" s="5" t="s">
        <v>1508</v>
      </c>
      <c r="F780" s="5" t="s">
        <v>1509</v>
      </c>
      <c r="G780" s="5">
        <v>2002</v>
      </c>
      <c r="H780" s="11">
        <v>22</v>
      </c>
      <c r="I780" s="11">
        <v>97</v>
      </c>
      <c r="J780" s="11">
        <v>194</v>
      </c>
      <c r="K780" s="11">
        <v>314</v>
      </c>
      <c r="O780" s="25" t="s">
        <v>23</v>
      </c>
      <c r="P780" s="5" t="s">
        <v>78</v>
      </c>
      <c r="Q780" s="5" t="s">
        <v>34</v>
      </c>
      <c r="R780" s="6" t="s">
        <v>44</v>
      </c>
      <c r="S780" s="5" t="s">
        <v>1620</v>
      </c>
      <c r="T780" s="5" t="s">
        <v>1621</v>
      </c>
      <c r="U780" s="5">
        <v>2002</v>
      </c>
      <c r="V780" s="11">
        <v>20</v>
      </c>
      <c r="W780" s="11">
        <v>78</v>
      </c>
      <c r="X780" s="11">
        <v>99</v>
      </c>
      <c r="Y780" s="26">
        <v>115</v>
      </c>
      <c r="Z780" s="10">
        <f t="shared" si="126"/>
        <v>312</v>
      </c>
      <c r="AA780" s="27">
        <f t="shared" si="122"/>
        <v>-30483.028522647091</v>
      </c>
      <c r="AB780" s="10">
        <f t="shared" si="123"/>
        <v>-3574225.3271046029</v>
      </c>
      <c r="AC780" s="10">
        <f t="shared" si="124"/>
        <v>-4567693.1093518715</v>
      </c>
      <c r="AD780" s="28">
        <f t="shared" si="125"/>
        <v>-4958140.2080968712</v>
      </c>
      <c r="AF780" s="27">
        <f>IF(V780 &lt;&gt; "-", (V780-V$1883)^4, "-")</f>
        <v>952235.0213372974</v>
      </c>
      <c r="AG780" s="10">
        <f>(W780-W$1883)^4</f>
        <v>546482053.03399003</v>
      </c>
      <c r="AH780" s="10">
        <f>(X780-X$1883)^4</f>
        <v>757872047.90849662</v>
      </c>
      <c r="AI780" s="28">
        <f>(Y780-Y$1883)^4</f>
        <v>845457416.74856973</v>
      </c>
      <c r="AK780" s="27">
        <f t="shared" si="127"/>
        <v>64.102564102564102</v>
      </c>
      <c r="AL780" s="10">
        <f t="shared" si="128"/>
        <v>250</v>
      </c>
      <c r="AM780" s="10">
        <f t="shared" si="129"/>
        <v>317.30769230769226</v>
      </c>
      <c r="AN780" s="28">
        <f t="shared" si="130"/>
        <v>368.58974358974359</v>
      </c>
      <c r="AP780" s="56">
        <f t="shared" si="131"/>
        <v>1.2692307692307692</v>
      </c>
    </row>
    <row r="781" spans="1:42" ht="15" customHeight="1">
      <c r="A781" s="5" t="s">
        <v>23</v>
      </c>
      <c r="B781" s="5" t="s">
        <v>89</v>
      </c>
      <c r="C781" s="5" t="s">
        <v>78</v>
      </c>
      <c r="D781" s="6" t="s">
        <v>44</v>
      </c>
      <c r="E781" s="5" t="s">
        <v>1511</v>
      </c>
      <c r="F781" s="5" t="s">
        <v>1512</v>
      </c>
      <c r="G781" s="5">
        <v>2002</v>
      </c>
      <c r="H781" s="11">
        <v>7</v>
      </c>
      <c r="I781" s="11">
        <v>42</v>
      </c>
      <c r="J781" s="11">
        <v>83</v>
      </c>
      <c r="K781" s="11">
        <v>107</v>
      </c>
      <c r="O781" s="25" t="s">
        <v>23</v>
      </c>
      <c r="P781" s="5" t="s">
        <v>78</v>
      </c>
      <c r="Q781" s="5" t="s">
        <v>34</v>
      </c>
      <c r="R781" s="6" t="s">
        <v>44</v>
      </c>
      <c r="S781" s="5" t="s">
        <v>1622</v>
      </c>
      <c r="T781" s="5" t="s">
        <v>1623</v>
      </c>
      <c r="U781" s="5">
        <v>2002</v>
      </c>
      <c r="V781" s="11">
        <v>6</v>
      </c>
      <c r="W781" s="11">
        <v>47</v>
      </c>
      <c r="X781" s="11">
        <v>52</v>
      </c>
      <c r="Y781" s="26">
        <v>81</v>
      </c>
      <c r="Z781" s="10">
        <f t="shared" si="126"/>
        <v>186</v>
      </c>
      <c r="AA781" s="27">
        <f t="shared" si="122"/>
        <v>-92579.75437308324</v>
      </c>
      <c r="AB781" s="10">
        <f t="shared" si="123"/>
        <v>-6218870.1858020322</v>
      </c>
      <c r="AC781" s="10">
        <f t="shared" si="124"/>
        <v>-9652724.6537700687</v>
      </c>
      <c r="AD781" s="28">
        <f t="shared" si="125"/>
        <v>-8554632.8604827002</v>
      </c>
      <c r="AF781" s="27">
        <f>IF(V781 &lt;&gt; "-", (V781-V$1883)^4, "-")</f>
        <v>4188141.6864615814</v>
      </c>
      <c r="AG781" s="10">
        <f>(W781-W$1883)^4</f>
        <v>1143620649.4139388</v>
      </c>
      <c r="AH781" s="10">
        <f>(X781-X$1883)^4</f>
        <v>2055258993.8105459</v>
      </c>
      <c r="AI781" s="28">
        <f>(Y781-Y$1883)^4</f>
        <v>1749585486.9989774</v>
      </c>
      <c r="AK781" s="27">
        <f t="shared" si="127"/>
        <v>32.258064516129032</v>
      </c>
      <c r="AL781" s="10">
        <f t="shared" si="128"/>
        <v>252.68817204301075</v>
      </c>
      <c r="AM781" s="10">
        <f t="shared" si="129"/>
        <v>279.56989247311827</v>
      </c>
      <c r="AN781" s="28">
        <f t="shared" si="130"/>
        <v>435.48387096774195</v>
      </c>
      <c r="AP781" s="56">
        <f t="shared" si="131"/>
        <v>1.1063829787234043</v>
      </c>
    </row>
    <row r="782" spans="1:42" ht="15" customHeight="1">
      <c r="A782" s="5" t="s">
        <v>23</v>
      </c>
      <c r="B782" s="5" t="s">
        <v>89</v>
      </c>
      <c r="C782" s="5" t="s">
        <v>78</v>
      </c>
      <c r="D782" s="6" t="s">
        <v>44</v>
      </c>
      <c r="E782" s="5" t="s">
        <v>1513</v>
      </c>
      <c r="F782" s="5" t="s">
        <v>1514</v>
      </c>
      <c r="G782" s="5">
        <v>2002</v>
      </c>
      <c r="H782" s="11">
        <v>77</v>
      </c>
      <c r="I782" s="11">
        <v>335</v>
      </c>
      <c r="J782" s="11">
        <v>503</v>
      </c>
      <c r="K782" s="11">
        <v>664</v>
      </c>
      <c r="O782" s="25" t="s">
        <v>23</v>
      </c>
      <c r="P782" s="5" t="s">
        <v>78</v>
      </c>
      <c r="Q782" s="5" t="s">
        <v>34</v>
      </c>
      <c r="R782" s="6" t="s">
        <v>44</v>
      </c>
      <c r="S782" s="5" t="s">
        <v>1624</v>
      </c>
      <c r="T782" s="5" t="s">
        <v>1625</v>
      </c>
      <c r="U782" s="5">
        <v>2002</v>
      </c>
      <c r="V782" s="11">
        <v>3</v>
      </c>
      <c r="W782" s="11">
        <v>34</v>
      </c>
      <c r="X782" s="11">
        <v>41</v>
      </c>
      <c r="Y782" s="26">
        <v>53</v>
      </c>
      <c r="Z782" s="10">
        <f t="shared" si="126"/>
        <v>131</v>
      </c>
      <c r="AA782" s="27">
        <f t="shared" si="122"/>
        <v>-112246.64062698378</v>
      </c>
      <c r="AB782" s="10">
        <f t="shared" si="123"/>
        <v>-7633183.0424463917</v>
      </c>
      <c r="AC782" s="10">
        <f t="shared" si="124"/>
        <v>-11227399.470115967</v>
      </c>
      <c r="AD782" s="28">
        <f t="shared" si="125"/>
        <v>-12571169.61297315</v>
      </c>
      <c r="AF782" s="27">
        <f>IF(V782 &lt;&gt; "-", (V782-V$1883)^4, "-")</f>
        <v>5414576.1935207229</v>
      </c>
      <c r="AG782" s="10">
        <f>(W782-W$1883)^4</f>
        <v>1502937436.6468332</v>
      </c>
      <c r="AH782" s="10">
        <f>(X782-X$1883)^4</f>
        <v>2514040290.2587237</v>
      </c>
      <c r="AI782" s="28">
        <f>(Y782-Y$1883)^4</f>
        <v>2923036564.6215463</v>
      </c>
      <c r="AK782" s="27">
        <f t="shared" si="127"/>
        <v>22.900763358778626</v>
      </c>
      <c r="AL782" s="10">
        <f t="shared" si="128"/>
        <v>259.5419847328244</v>
      </c>
      <c r="AM782" s="10">
        <f t="shared" si="129"/>
        <v>312.97709923664127</v>
      </c>
      <c r="AN782" s="28">
        <f t="shared" si="130"/>
        <v>404.58015267175574</v>
      </c>
      <c r="AP782" s="56">
        <f t="shared" si="131"/>
        <v>1.2058823529411768</v>
      </c>
    </row>
    <row r="783" spans="1:42" ht="15" customHeight="1">
      <c r="A783" s="5" t="s">
        <v>23</v>
      </c>
      <c r="B783" s="5" t="s">
        <v>89</v>
      </c>
      <c r="C783" s="5" t="s">
        <v>78</v>
      </c>
      <c r="D783" s="6" t="s">
        <v>44</v>
      </c>
      <c r="E783" s="5" t="s">
        <v>1515</v>
      </c>
      <c r="F783" s="5" t="s">
        <v>1516</v>
      </c>
      <c r="G783" s="5">
        <v>2002</v>
      </c>
      <c r="H783" s="11">
        <v>13</v>
      </c>
      <c r="I783" s="11">
        <v>81</v>
      </c>
      <c r="J783" s="11">
        <v>187</v>
      </c>
      <c r="K783" s="11">
        <v>281</v>
      </c>
      <c r="O783" s="25" t="s">
        <v>23</v>
      </c>
      <c r="P783" s="5" t="s">
        <v>78</v>
      </c>
      <c r="Q783" s="5" t="s">
        <v>34</v>
      </c>
      <c r="R783" s="6" t="s">
        <v>44</v>
      </c>
      <c r="S783" s="5" t="s">
        <v>1626</v>
      </c>
      <c r="T783" s="5" t="s">
        <v>1627</v>
      </c>
      <c r="U783" s="5">
        <v>2002</v>
      </c>
      <c r="V783" s="11">
        <v>10</v>
      </c>
      <c r="W783" s="11">
        <v>63</v>
      </c>
      <c r="X783" s="11">
        <v>72</v>
      </c>
      <c r="Y783" s="26">
        <v>111</v>
      </c>
      <c r="Z783" s="10">
        <f t="shared" si="126"/>
        <v>256</v>
      </c>
      <c r="AA783" s="27">
        <f t="shared" si="122"/>
        <v>-70129.248387619737</v>
      </c>
      <c r="AB783" s="10">
        <f t="shared" si="123"/>
        <v>-4732767.6186298626</v>
      </c>
      <c r="AC783" s="10">
        <f t="shared" si="124"/>
        <v>-7180130.8989581224</v>
      </c>
      <c r="AD783" s="28">
        <f t="shared" si="125"/>
        <v>-5315310.1284686271</v>
      </c>
      <c r="AF783" s="27">
        <f>IF(V783 &lt;&gt; "-", (V783-V$1883)^4, "-")</f>
        <v>2892004.1543107955</v>
      </c>
      <c r="AG783" s="10">
        <f>(W783-W$1883)^4</f>
        <v>794609173.5099014</v>
      </c>
      <c r="AH783" s="10">
        <f>(X783-X$1883)^4</f>
        <v>1385191493.1278005</v>
      </c>
      <c r="AI783" s="28">
        <f>(Y783-Y$1883)^4</f>
        <v>927622937.00117838</v>
      </c>
      <c r="AK783" s="27">
        <f t="shared" si="127"/>
        <v>39.0625</v>
      </c>
      <c r="AL783" s="10">
        <f t="shared" si="128"/>
        <v>246.09375</v>
      </c>
      <c r="AM783" s="10">
        <f t="shared" si="129"/>
        <v>281.25</v>
      </c>
      <c r="AN783" s="28">
        <f t="shared" si="130"/>
        <v>433.59375</v>
      </c>
      <c r="AP783" s="56">
        <f t="shared" si="131"/>
        <v>1.1428571428571428</v>
      </c>
    </row>
    <row r="784" spans="1:42" ht="15" customHeight="1">
      <c r="A784" s="5" t="s">
        <v>23</v>
      </c>
      <c r="B784" s="5" t="s">
        <v>89</v>
      </c>
      <c r="C784" s="5" t="s">
        <v>78</v>
      </c>
      <c r="D784" s="6" t="s">
        <v>44</v>
      </c>
      <c r="E784" s="5" t="s">
        <v>1517</v>
      </c>
      <c r="F784" s="5" t="s">
        <v>1518</v>
      </c>
      <c r="G784" s="5">
        <v>2002</v>
      </c>
      <c r="H784" s="11">
        <v>27</v>
      </c>
      <c r="I784" s="11">
        <v>178</v>
      </c>
      <c r="J784" s="11">
        <v>229</v>
      </c>
      <c r="K784" s="11">
        <v>271</v>
      </c>
      <c r="O784" s="25" t="s">
        <v>23</v>
      </c>
      <c r="P784" s="5" t="s">
        <v>78</v>
      </c>
      <c r="Q784" s="5" t="s">
        <v>34</v>
      </c>
      <c r="R784" s="6" t="s">
        <v>44</v>
      </c>
      <c r="S784" s="5" t="s">
        <v>1628</v>
      </c>
      <c r="T784" s="5" t="s">
        <v>1629</v>
      </c>
      <c r="U784" s="5">
        <v>2002</v>
      </c>
      <c r="V784" s="11">
        <v>8</v>
      </c>
      <c r="W784" s="11">
        <v>58</v>
      </c>
      <c r="X784" s="11">
        <v>67</v>
      </c>
      <c r="Y784" s="26">
        <v>63</v>
      </c>
      <c r="Z784" s="10">
        <f t="shared" si="126"/>
        <v>196</v>
      </c>
      <c r="AA784" s="27">
        <f t="shared" si="122"/>
        <v>-80835.642948960449</v>
      </c>
      <c r="AB784" s="10">
        <f t="shared" si="123"/>
        <v>-5168316.9556326158</v>
      </c>
      <c r="AC784" s="10">
        <f t="shared" si="124"/>
        <v>-7752997.3176026056</v>
      </c>
      <c r="AD784" s="28">
        <f t="shared" si="125"/>
        <v>-11017971.907976611</v>
      </c>
      <c r="AF784" s="27">
        <f>IF(V784 &lt;&gt; "-", (V784-V$1883)^4, "-")</f>
        <v>3495187.9084152617</v>
      </c>
      <c r="AG784" s="10">
        <f>(W784-W$1883)^4</f>
        <v>893577420.44155872</v>
      </c>
      <c r="AH784" s="10">
        <f>(X784-X$1883)^4</f>
        <v>1534473920.2711205</v>
      </c>
      <c r="AI784" s="28">
        <f>(Y784-Y$1883)^4</f>
        <v>2451708772.3262281</v>
      </c>
      <c r="AK784" s="27">
        <f t="shared" si="127"/>
        <v>40.816326530612244</v>
      </c>
      <c r="AL784" s="10">
        <f t="shared" si="128"/>
        <v>295.91836734693879</v>
      </c>
      <c r="AM784" s="10">
        <f t="shared" si="129"/>
        <v>341.83673469387753</v>
      </c>
      <c r="AN784" s="28">
        <f t="shared" si="130"/>
        <v>321.42857142857144</v>
      </c>
      <c r="AP784" s="56">
        <f t="shared" si="131"/>
        <v>1.1551724137931032</v>
      </c>
    </row>
    <row r="785" spans="1:42" ht="15" customHeight="1">
      <c r="A785" s="5" t="s">
        <v>23</v>
      </c>
      <c r="B785" s="5" t="s">
        <v>89</v>
      </c>
      <c r="C785" s="5" t="s">
        <v>78</v>
      </c>
      <c r="D785" s="6" t="s">
        <v>44</v>
      </c>
      <c r="E785" s="5" t="s">
        <v>1519</v>
      </c>
      <c r="F785" s="5" t="s">
        <v>1520</v>
      </c>
      <c r="G785" s="5">
        <v>2002</v>
      </c>
      <c r="H785" s="11">
        <v>30</v>
      </c>
      <c r="I785" s="11">
        <v>134</v>
      </c>
      <c r="J785" s="11">
        <v>129</v>
      </c>
      <c r="K785" s="11">
        <v>127</v>
      </c>
      <c r="O785" s="25" t="s">
        <v>23</v>
      </c>
      <c r="P785" s="5" t="s">
        <v>78</v>
      </c>
      <c r="Q785" s="5" t="s">
        <v>34</v>
      </c>
      <c r="R785" s="6" t="s">
        <v>44</v>
      </c>
      <c r="S785" s="5" t="s">
        <v>1630</v>
      </c>
      <c r="T785" s="5" t="s">
        <v>1631</v>
      </c>
      <c r="U785" s="5">
        <v>2002</v>
      </c>
      <c r="V785" s="11">
        <v>22</v>
      </c>
      <c r="W785" s="11">
        <v>125</v>
      </c>
      <c r="X785" s="11">
        <v>67</v>
      </c>
      <c r="Y785" s="26">
        <v>127</v>
      </c>
      <c r="Z785" s="10">
        <f t="shared" si="126"/>
        <v>341</v>
      </c>
      <c r="AA785" s="27">
        <f t="shared" si="122"/>
        <v>-24994.935137998757</v>
      </c>
      <c r="AB785" s="10">
        <f t="shared" si="123"/>
        <v>-1187488.3689036665</v>
      </c>
      <c r="AC785" s="10">
        <f t="shared" si="124"/>
        <v>-7752997.3176026056</v>
      </c>
      <c r="AD785" s="28">
        <f t="shared" si="125"/>
        <v>-3983313.4266005955</v>
      </c>
      <c r="AF785" s="27">
        <f>IF(V785 &lt;&gt; "-", (V785-V$1883)^4, "-")</f>
        <v>730806.97793656879</v>
      </c>
      <c r="AG785" s="10">
        <f>(W785-W$1883)^4</f>
        <v>125749370.41784266</v>
      </c>
      <c r="AH785" s="10">
        <f>(X785-X$1883)^4</f>
        <v>1534473920.2711205</v>
      </c>
      <c r="AI785" s="28">
        <f>(Y785-Y$1883)^4</f>
        <v>631431107.39354455</v>
      </c>
      <c r="AK785" s="27">
        <f t="shared" si="127"/>
        <v>64.516129032258064</v>
      </c>
      <c r="AL785" s="10">
        <f t="shared" si="128"/>
        <v>366.56891495601172</v>
      </c>
      <c r="AM785" s="10">
        <f t="shared" si="129"/>
        <v>196.48093841642228</v>
      </c>
      <c r="AN785" s="28">
        <f t="shared" si="130"/>
        <v>372.43401759530792</v>
      </c>
      <c r="AP785" s="56">
        <f t="shared" si="131"/>
        <v>0.53600000000000003</v>
      </c>
    </row>
    <row r="786" spans="1:42" ht="15" customHeight="1">
      <c r="A786" s="5" t="s">
        <v>23</v>
      </c>
      <c r="B786" s="5" t="s">
        <v>89</v>
      </c>
      <c r="C786" s="5" t="s">
        <v>82</v>
      </c>
      <c r="D786" s="6" t="s">
        <v>44</v>
      </c>
      <c r="E786" s="6" t="s">
        <v>26</v>
      </c>
      <c r="F786" s="5" t="s">
        <v>1632</v>
      </c>
      <c r="G786" s="5">
        <v>2002</v>
      </c>
      <c r="H786" s="11">
        <v>346</v>
      </c>
      <c r="I786" s="11">
        <v>2295</v>
      </c>
      <c r="J786" s="11">
        <v>3512</v>
      </c>
      <c r="K786" s="11">
        <v>5190</v>
      </c>
      <c r="O786" s="25" t="s">
        <v>23</v>
      </c>
      <c r="P786" s="5" t="s">
        <v>78</v>
      </c>
      <c r="Q786" s="5" t="s">
        <v>34</v>
      </c>
      <c r="R786" s="6" t="s">
        <v>44</v>
      </c>
      <c r="S786" s="5" t="s">
        <v>1633</v>
      </c>
      <c r="T786" s="5" t="s">
        <v>1558</v>
      </c>
      <c r="U786" s="5">
        <v>2002</v>
      </c>
      <c r="V786" s="11">
        <v>2</v>
      </c>
      <c r="W786" s="11">
        <v>9</v>
      </c>
      <c r="X786" s="11">
        <v>11</v>
      </c>
      <c r="Y786" s="26">
        <v>21</v>
      </c>
      <c r="Z786" s="10">
        <f t="shared" si="126"/>
        <v>43</v>
      </c>
      <c r="AA786" s="27">
        <f t="shared" si="122"/>
        <v>-119373.12780967499</v>
      </c>
      <c r="AB786" s="10">
        <f t="shared" si="123"/>
        <v>-10925566.904099658</v>
      </c>
      <c r="AC786" s="10">
        <f t="shared" si="124"/>
        <v>-16371602.280018786</v>
      </c>
      <c r="AD786" s="28">
        <f t="shared" si="125"/>
        <v>-18508487.126295023</v>
      </c>
      <c r="AF786" s="27">
        <f>IF(V786 &lt;&gt; "-", (V786-V$1883)^4, "-")</f>
        <v>5877718.253988809</v>
      </c>
      <c r="AG786" s="10">
        <f>(W786-W$1883)^4</f>
        <v>2424331332.6031981</v>
      </c>
      <c r="AH786" s="10">
        <f>(X786-X$1883)^4</f>
        <v>4157078710.4527683</v>
      </c>
      <c r="AI786" s="28">
        <f>(Y786-Y$1883)^4</f>
        <v>4895847650.69806</v>
      </c>
      <c r="AK786" s="27">
        <f t="shared" si="127"/>
        <v>46.511627906976742</v>
      </c>
      <c r="AL786" s="10">
        <f t="shared" si="128"/>
        <v>209.30232558139537</v>
      </c>
      <c r="AM786" s="10">
        <f t="shared" si="129"/>
        <v>255.81395348837211</v>
      </c>
      <c r="AN786" s="28">
        <f t="shared" si="130"/>
        <v>488.37209302325579</v>
      </c>
      <c r="AP786" s="56">
        <f t="shared" si="131"/>
        <v>1.2222222222222221</v>
      </c>
    </row>
    <row r="787" spans="1:42" ht="15" customHeight="1">
      <c r="A787" s="5" t="s">
        <v>23</v>
      </c>
      <c r="B787" s="5" t="s">
        <v>89</v>
      </c>
      <c r="C787" s="5" t="s">
        <v>82</v>
      </c>
      <c r="D787" s="6" t="s">
        <v>44</v>
      </c>
      <c r="E787" s="5" t="s">
        <v>1521</v>
      </c>
      <c r="F787" s="5" t="s">
        <v>1522</v>
      </c>
      <c r="G787" s="5">
        <v>2002</v>
      </c>
      <c r="H787" s="11">
        <v>8</v>
      </c>
      <c r="I787" s="11">
        <v>38</v>
      </c>
      <c r="J787" s="11">
        <v>62</v>
      </c>
      <c r="K787" s="11">
        <v>117</v>
      </c>
      <c r="O787" s="25" t="s">
        <v>23</v>
      </c>
      <c r="P787" s="5" t="s">
        <v>78</v>
      </c>
      <c r="Q787" s="5" t="s">
        <v>34</v>
      </c>
      <c r="R787" s="6" t="s">
        <v>44</v>
      </c>
      <c r="S787" s="5" t="s">
        <v>1634</v>
      </c>
      <c r="T787" s="5" t="s">
        <v>1635</v>
      </c>
      <c r="U787" s="5">
        <v>2002</v>
      </c>
      <c r="V787" s="11">
        <v>1</v>
      </c>
      <c r="W787" s="11">
        <v>16</v>
      </c>
      <c r="X787" s="11">
        <v>51</v>
      </c>
      <c r="Y787" s="26">
        <v>58</v>
      </c>
      <c r="Z787" s="10">
        <f t="shared" si="126"/>
        <v>126</v>
      </c>
      <c r="AA787" s="27">
        <f t="shared" si="122"/>
        <v>-126795.04420806172</v>
      </c>
      <c r="AB787" s="10">
        <f t="shared" si="123"/>
        <v>-9923855.0206538849</v>
      </c>
      <c r="AC787" s="10">
        <f t="shared" si="124"/>
        <v>-9789369.3071270473</v>
      </c>
      <c r="AD787" s="28">
        <f t="shared" si="125"/>
        <v>-11777506.830836991</v>
      </c>
      <c r="AF787" s="27">
        <f>IF(V787 &lt;&gt; "-", (V787-V$1883)^4, "-")</f>
        <v>6369955.1216190513</v>
      </c>
      <c r="AG787" s="10">
        <f>(W787-W$1883)^4</f>
        <v>2132589244.7939436</v>
      </c>
      <c r="AH787" s="10">
        <f>(X787-X$1883)^4</f>
        <v>2094142754.8921614</v>
      </c>
      <c r="AI787" s="28">
        <f>(Y787-Y$1883)^4</f>
        <v>2679607304.948904</v>
      </c>
      <c r="AK787" s="27">
        <f t="shared" si="127"/>
        <v>7.9365079365079358</v>
      </c>
      <c r="AL787" s="10">
        <f t="shared" si="128"/>
        <v>126.98412698412697</v>
      </c>
      <c r="AM787" s="10">
        <f t="shared" si="129"/>
        <v>404.76190476190476</v>
      </c>
      <c r="AN787" s="28">
        <f t="shared" si="130"/>
        <v>460.3174603174603</v>
      </c>
      <c r="AP787" s="56">
        <f t="shared" si="131"/>
        <v>3.1875000000000004</v>
      </c>
    </row>
    <row r="788" spans="1:42" ht="15" customHeight="1">
      <c r="A788" s="5" t="s">
        <v>23</v>
      </c>
      <c r="B788" s="5" t="s">
        <v>89</v>
      </c>
      <c r="C788" s="5" t="s">
        <v>82</v>
      </c>
      <c r="D788" s="6" t="s">
        <v>44</v>
      </c>
      <c r="E788" s="5" t="s">
        <v>1523</v>
      </c>
      <c r="F788" s="5" t="s">
        <v>1524</v>
      </c>
      <c r="G788" s="5">
        <v>2002</v>
      </c>
      <c r="H788" s="11">
        <v>76</v>
      </c>
      <c r="I788" s="11">
        <v>384</v>
      </c>
      <c r="J788" s="11">
        <v>711</v>
      </c>
      <c r="K788" s="11">
        <v>860</v>
      </c>
      <c r="O788" s="25" t="s">
        <v>23</v>
      </c>
      <c r="P788" s="5" t="s">
        <v>78</v>
      </c>
      <c r="Q788" s="5" t="s">
        <v>37</v>
      </c>
      <c r="R788" s="6" t="s">
        <v>44</v>
      </c>
      <c r="S788" s="5" t="s">
        <v>1636</v>
      </c>
      <c r="T788" s="5" t="s">
        <v>1637</v>
      </c>
      <c r="U788" s="5">
        <v>2002</v>
      </c>
      <c r="V788" s="11">
        <v>2</v>
      </c>
      <c r="W788" s="11">
        <v>12</v>
      </c>
      <c r="X788" s="11">
        <v>26</v>
      </c>
      <c r="Y788" s="26">
        <v>36</v>
      </c>
      <c r="Z788" s="10">
        <f t="shared" si="126"/>
        <v>76</v>
      </c>
      <c r="AA788" s="27">
        <f t="shared" si="122"/>
        <v>-119373.12780967499</v>
      </c>
      <c r="AB788" s="10">
        <f t="shared" si="123"/>
        <v>-10488393.582415007</v>
      </c>
      <c r="AC788" s="10">
        <f t="shared" si="124"/>
        <v>-13638229.814891867</v>
      </c>
      <c r="AD788" s="28">
        <f t="shared" si="125"/>
        <v>-15534997.459618919</v>
      </c>
      <c r="AF788" s="27">
        <f>IF(V788 &lt;&gt; "-", (V788-V$1883)^4, "-")</f>
        <v>5877718.253988809</v>
      </c>
      <c r="AG788" s="10">
        <f>(W788-W$1883)^4</f>
        <v>2295859471.0272794</v>
      </c>
      <c r="AH788" s="10">
        <f>(X788-X$1883)^4</f>
        <v>3258447083.2072039</v>
      </c>
      <c r="AI788" s="28">
        <f>(Y788-Y$1883)^4</f>
        <v>3876277991.7880511</v>
      </c>
      <c r="AK788" s="27">
        <f t="shared" si="127"/>
        <v>26.315789473684209</v>
      </c>
      <c r="AL788" s="10">
        <f t="shared" si="128"/>
        <v>157.89473684210526</v>
      </c>
      <c r="AM788" s="10">
        <f t="shared" si="129"/>
        <v>342.10526315789474</v>
      </c>
      <c r="AN788" s="28">
        <f t="shared" si="130"/>
        <v>473.68421052631578</v>
      </c>
      <c r="AP788" s="56">
        <f t="shared" si="131"/>
        <v>2.1666666666666665</v>
      </c>
    </row>
    <row r="789" spans="1:42" ht="15" customHeight="1">
      <c r="A789" s="5" t="s">
        <v>23</v>
      </c>
      <c r="B789" s="5" t="s">
        <v>89</v>
      </c>
      <c r="C789" s="5" t="s">
        <v>82</v>
      </c>
      <c r="D789" s="6" t="s">
        <v>44</v>
      </c>
      <c r="E789" s="5" t="s">
        <v>1525</v>
      </c>
      <c r="F789" s="5" t="s">
        <v>1526</v>
      </c>
      <c r="G789" s="5">
        <v>2002</v>
      </c>
      <c r="H789" s="11">
        <v>72</v>
      </c>
      <c r="I789" s="11">
        <v>614</v>
      </c>
      <c r="J789" s="11">
        <v>656</v>
      </c>
      <c r="K789" s="11">
        <v>926</v>
      </c>
      <c r="O789" s="25" t="s">
        <v>23</v>
      </c>
      <c r="P789" s="5" t="s">
        <v>78</v>
      </c>
      <c r="Q789" s="5" t="s">
        <v>37</v>
      </c>
      <c r="R789" s="6" t="s">
        <v>44</v>
      </c>
      <c r="S789" s="5" t="s">
        <v>1638</v>
      </c>
      <c r="T789" s="5" t="s">
        <v>1639</v>
      </c>
      <c r="U789" s="5">
        <v>2002</v>
      </c>
      <c r="V789" s="11">
        <v>3</v>
      </c>
      <c r="W789" s="11">
        <v>72</v>
      </c>
      <c r="X789" s="11">
        <v>102</v>
      </c>
      <c r="Y789" s="26">
        <v>173</v>
      </c>
      <c r="Z789" s="10">
        <f t="shared" si="126"/>
        <v>350</v>
      </c>
      <c r="AA789" s="27">
        <f t="shared" si="122"/>
        <v>-112246.64062698378</v>
      </c>
      <c r="AB789" s="10">
        <f t="shared" si="123"/>
        <v>-4011739.2142077666</v>
      </c>
      <c r="AC789" s="10">
        <f t="shared" si="124"/>
        <v>-4324380.6679102695</v>
      </c>
      <c r="AD789" s="28">
        <f t="shared" si="125"/>
        <v>-1424552.0018204618</v>
      </c>
      <c r="AF789" s="27">
        <f>IF(V789 &lt;&gt; "-", (V789-V$1883)^4, "-")</f>
        <v>5414576.1935207229</v>
      </c>
      <c r="AG789" s="10">
        <f>(W789-W$1883)^4</f>
        <v>637446280.78438652</v>
      </c>
      <c r="AH789" s="10">
        <f>(X789-X$1883)^4</f>
        <v>704528483.92973781</v>
      </c>
      <c r="AI789" s="28">
        <f>(Y789-Y$1883)^4</f>
        <v>160289254.78503749</v>
      </c>
      <c r="AK789" s="27">
        <f t="shared" si="127"/>
        <v>8.5714285714285712</v>
      </c>
      <c r="AL789" s="10">
        <f t="shared" si="128"/>
        <v>205.71428571428572</v>
      </c>
      <c r="AM789" s="10">
        <f t="shared" si="129"/>
        <v>291.42857142857144</v>
      </c>
      <c r="AN789" s="28">
        <f t="shared" si="130"/>
        <v>494.28571428571428</v>
      </c>
      <c r="AP789" s="56">
        <f t="shared" si="131"/>
        <v>1.4166666666666667</v>
      </c>
    </row>
    <row r="790" spans="1:42" ht="15" customHeight="1">
      <c r="A790" s="5" t="s">
        <v>23</v>
      </c>
      <c r="B790" s="5" t="s">
        <v>89</v>
      </c>
      <c r="C790" s="5" t="s">
        <v>82</v>
      </c>
      <c r="D790" s="6" t="s">
        <v>44</v>
      </c>
      <c r="E790" s="5" t="s">
        <v>1527</v>
      </c>
      <c r="F790" s="5" t="s">
        <v>216</v>
      </c>
      <c r="G790" s="5">
        <v>2002</v>
      </c>
      <c r="H790" s="11">
        <v>30</v>
      </c>
      <c r="I790" s="11">
        <v>214</v>
      </c>
      <c r="J790" s="11">
        <v>306</v>
      </c>
      <c r="K790" s="11">
        <v>779</v>
      </c>
      <c r="O790" s="25" t="s">
        <v>23</v>
      </c>
      <c r="P790" s="5" t="s">
        <v>78</v>
      </c>
      <c r="Q790" s="5" t="s">
        <v>37</v>
      </c>
      <c r="R790" s="6" t="s">
        <v>44</v>
      </c>
      <c r="S790" s="5" t="s">
        <v>1640</v>
      </c>
      <c r="T790" s="5" t="s">
        <v>1641</v>
      </c>
      <c r="U790" s="5">
        <v>2002</v>
      </c>
      <c r="V790" s="11">
        <v>29</v>
      </c>
      <c r="W790" s="11">
        <v>116</v>
      </c>
      <c r="X790" s="11">
        <v>75</v>
      </c>
      <c r="Y790" s="26">
        <v>118</v>
      </c>
      <c r="Z790" s="10">
        <f t="shared" si="126"/>
        <v>338</v>
      </c>
      <c r="AA790" s="27">
        <f t="shared" si="122"/>
        <v>-10997.628586138324</v>
      </c>
      <c r="AB790" s="10">
        <f t="shared" si="123"/>
        <v>-1516722.5853698212</v>
      </c>
      <c r="AC790" s="10">
        <f t="shared" si="124"/>
        <v>-6850349.2941901535</v>
      </c>
      <c r="AD790" s="28">
        <f t="shared" si="125"/>
        <v>-4701026.4687138814</v>
      </c>
      <c r="AF790" s="27">
        <f>IF(V790 &lt;&gt; "-", (V790-V$1883)^4, "-")</f>
        <v>244567.49279317027</v>
      </c>
      <c r="AG790" s="10">
        <f>(W790-W$1883)^4</f>
        <v>174264211.32920298</v>
      </c>
      <c r="AH790" s="10">
        <f>(X790-X$1883)^4</f>
        <v>1301018948.6537249</v>
      </c>
      <c r="AI790" s="28">
        <f>(Y790-Y$1883)^4</f>
        <v>787511543.71704459</v>
      </c>
      <c r="AK790" s="27">
        <f t="shared" si="127"/>
        <v>85.798816568047329</v>
      </c>
      <c r="AL790" s="10">
        <f t="shared" si="128"/>
        <v>343.19526627218931</v>
      </c>
      <c r="AM790" s="10">
        <f t="shared" si="129"/>
        <v>221.89349112426035</v>
      </c>
      <c r="AN790" s="28">
        <f t="shared" si="130"/>
        <v>349.11242603550295</v>
      </c>
      <c r="AP790" s="56">
        <f t="shared" si="131"/>
        <v>0.64655172413793105</v>
      </c>
    </row>
    <row r="791" spans="1:42" ht="15" customHeight="1">
      <c r="A791" s="5" t="s">
        <v>23</v>
      </c>
      <c r="B791" s="5" t="s">
        <v>89</v>
      </c>
      <c r="C791" s="5" t="s">
        <v>82</v>
      </c>
      <c r="D791" s="6" t="s">
        <v>44</v>
      </c>
      <c r="E791" s="5" t="s">
        <v>1528</v>
      </c>
      <c r="F791" s="5" t="s">
        <v>1529</v>
      </c>
      <c r="G791" s="5">
        <v>2002</v>
      </c>
      <c r="H791" s="11">
        <v>16</v>
      </c>
      <c r="I791" s="11">
        <v>111</v>
      </c>
      <c r="J791" s="11">
        <v>268</v>
      </c>
      <c r="K791" s="11">
        <v>410</v>
      </c>
      <c r="O791" s="25" t="s">
        <v>23</v>
      </c>
      <c r="P791" s="5" t="s">
        <v>78</v>
      </c>
      <c r="Q791" s="5" t="s">
        <v>37</v>
      </c>
      <c r="R791" s="6" t="s">
        <v>44</v>
      </c>
      <c r="S791" s="5" t="s">
        <v>1642</v>
      </c>
      <c r="T791" s="5" t="s">
        <v>1643</v>
      </c>
      <c r="U791" s="5">
        <v>2002</v>
      </c>
      <c r="V791" s="11">
        <v>4</v>
      </c>
      <c r="W791" s="11">
        <v>23</v>
      </c>
      <c r="X791" s="11">
        <v>38</v>
      </c>
      <c r="Y791" s="26">
        <v>82</v>
      </c>
      <c r="Z791" s="10">
        <f t="shared" si="126"/>
        <v>147</v>
      </c>
      <c r="AA791" s="27">
        <f t="shared" si="122"/>
        <v>-105409.58265998808</v>
      </c>
      <c r="AB791" s="10">
        <f t="shared" si="123"/>
        <v>-8985322.3389058895</v>
      </c>
      <c r="AC791" s="10">
        <f t="shared" si="124"/>
        <v>-11684734.169443067</v>
      </c>
      <c r="AD791" s="28">
        <f t="shared" si="125"/>
        <v>-8429761.2777022794</v>
      </c>
      <c r="AF791" s="27">
        <f>IF(V791 &lt;&gt; "-", (V791-V$1883)^4, "-")</f>
        <v>4979359.2233520132</v>
      </c>
      <c r="AG791" s="10">
        <f>(W791-W$1883)^4</f>
        <v>1868005778.8974016</v>
      </c>
      <c r="AH791" s="10">
        <f>(X791-X$1883)^4</f>
        <v>2651500919.4112644</v>
      </c>
      <c r="AI791" s="28">
        <f>(Y791-Y$1883)^4</f>
        <v>1715617106.7607315</v>
      </c>
      <c r="AK791" s="27">
        <f t="shared" si="127"/>
        <v>27.210884353741495</v>
      </c>
      <c r="AL791" s="10">
        <f t="shared" si="128"/>
        <v>156.46258503401361</v>
      </c>
      <c r="AM791" s="10">
        <f t="shared" si="129"/>
        <v>258.50340136054422</v>
      </c>
      <c r="AN791" s="28">
        <f t="shared" si="130"/>
        <v>557.82312925170061</v>
      </c>
      <c r="AP791" s="56">
        <f t="shared" si="131"/>
        <v>1.6521739130434783</v>
      </c>
    </row>
    <row r="792" spans="1:42" ht="15" customHeight="1">
      <c r="A792" s="5" t="s">
        <v>23</v>
      </c>
      <c r="B792" s="5" t="s">
        <v>89</v>
      </c>
      <c r="C792" s="5" t="s">
        <v>82</v>
      </c>
      <c r="D792" s="6" t="s">
        <v>44</v>
      </c>
      <c r="E792" s="5" t="s">
        <v>1530</v>
      </c>
      <c r="F792" s="5" t="s">
        <v>1531</v>
      </c>
      <c r="G792" s="5">
        <v>2002</v>
      </c>
      <c r="H792" s="11">
        <v>12</v>
      </c>
      <c r="I792" s="11">
        <v>132</v>
      </c>
      <c r="J792" s="11">
        <v>321</v>
      </c>
      <c r="K792" s="11">
        <v>488</v>
      </c>
      <c r="O792" s="25" t="s">
        <v>23</v>
      </c>
      <c r="P792" s="5" t="s">
        <v>78</v>
      </c>
      <c r="Q792" s="5" t="s">
        <v>37</v>
      </c>
      <c r="R792" s="6" t="s">
        <v>44</v>
      </c>
      <c r="S792" s="5" t="s">
        <v>1644</v>
      </c>
      <c r="T792" s="5" t="s">
        <v>1645</v>
      </c>
      <c r="U792" s="5">
        <v>2002</v>
      </c>
      <c r="V792" s="11">
        <v>13</v>
      </c>
      <c r="W792" s="11">
        <v>75</v>
      </c>
      <c r="X792" s="11">
        <v>117</v>
      </c>
      <c r="Y792" s="26">
        <v>226</v>
      </c>
      <c r="Z792" s="10">
        <f t="shared" si="126"/>
        <v>431</v>
      </c>
      <c r="AA792" s="27">
        <f t="shared" si="122"/>
        <v>-55910.375663325023</v>
      </c>
      <c r="AB792" s="10">
        <f t="shared" si="123"/>
        <v>-3788773.0990716945</v>
      </c>
      <c r="AC792" s="10">
        <f t="shared" si="124"/>
        <v>-3236543.7329128743</v>
      </c>
      <c r="AD792" s="28">
        <f t="shared" si="125"/>
        <v>-210847.39088712135</v>
      </c>
      <c r="AF792" s="27">
        <f>IF(V792 &lt;&gt; "-", (V792-V$1883)^4, "-")</f>
        <v>2137912.2729463866</v>
      </c>
      <c r="AG792" s="10">
        <f>(W792-W$1883)^4</f>
        <v>590651706.24787867</v>
      </c>
      <c r="AH792" s="10">
        <f>(X792-X$1883)^4</f>
        <v>478749837.50679868</v>
      </c>
      <c r="AI792" s="28">
        <f>(Y792-Y$1883)^4</f>
        <v>12549438.896703169</v>
      </c>
      <c r="AK792" s="27">
        <f t="shared" si="127"/>
        <v>30.162412993039442</v>
      </c>
      <c r="AL792" s="10">
        <f t="shared" si="128"/>
        <v>174.01392111368909</v>
      </c>
      <c r="AM792" s="10">
        <f t="shared" si="129"/>
        <v>271.46171693735499</v>
      </c>
      <c r="AN792" s="28">
        <f t="shared" si="130"/>
        <v>524.36194895591643</v>
      </c>
      <c r="AP792" s="56">
        <f t="shared" si="131"/>
        <v>1.56</v>
      </c>
    </row>
    <row r="793" spans="1:42" ht="15" customHeight="1">
      <c r="A793" s="5" t="s">
        <v>23</v>
      </c>
      <c r="B793" s="5" t="s">
        <v>89</v>
      </c>
      <c r="C793" s="5" t="s">
        <v>82</v>
      </c>
      <c r="D793" s="6" t="s">
        <v>44</v>
      </c>
      <c r="E793" s="5" t="s">
        <v>1532</v>
      </c>
      <c r="F793" s="5" t="s">
        <v>1533</v>
      </c>
      <c r="G793" s="5">
        <v>2002</v>
      </c>
      <c r="H793" s="11">
        <v>56</v>
      </c>
      <c r="I793" s="11">
        <v>398</v>
      </c>
      <c r="J793" s="11">
        <v>532</v>
      </c>
      <c r="K793" s="11">
        <v>797</v>
      </c>
      <c r="O793" s="25" t="s">
        <v>23</v>
      </c>
      <c r="P793" s="5" t="s">
        <v>78</v>
      </c>
      <c r="Q793" s="5" t="s">
        <v>37</v>
      </c>
      <c r="R793" s="6" t="s">
        <v>44</v>
      </c>
      <c r="S793" s="5" t="s">
        <v>1646</v>
      </c>
      <c r="T793" s="5" t="s">
        <v>596</v>
      </c>
      <c r="U793" s="5">
        <v>2002</v>
      </c>
      <c r="V793" s="11">
        <v>42</v>
      </c>
      <c r="W793" s="11">
        <v>241</v>
      </c>
      <c r="X793" s="11">
        <v>231</v>
      </c>
      <c r="Y793" s="26">
        <v>263</v>
      </c>
      <c r="Z793" s="10">
        <f t="shared" si="126"/>
        <v>777</v>
      </c>
      <c r="AA793" s="27">
        <f t="shared" si="122"/>
        <v>-788.42874452887349</v>
      </c>
      <c r="AB793" s="10">
        <f t="shared" si="123"/>
        <v>1031.7572039808001</v>
      </c>
      <c r="AC793" s="10">
        <f t="shared" si="124"/>
        <v>-39027.520004009057</v>
      </c>
      <c r="AD793" s="28">
        <f t="shared" si="125"/>
        <v>-11419.599700566765</v>
      </c>
      <c r="AF793" s="27">
        <f>IF(V793 &lt;&gt; "-", (V793-V$1883)^4, "-")</f>
        <v>7283.6644901726195</v>
      </c>
      <c r="AG793" s="10">
        <f>(W793-W$1883)^4</f>
        <v>10425.654931596328</v>
      </c>
      <c r="AH793" s="10">
        <f>(X793-X$1883)^4</f>
        <v>1323816.9577966181</v>
      </c>
      <c r="AI793" s="28">
        <f>(Y793-Y$1883)^4</f>
        <v>257158.67182831556</v>
      </c>
      <c r="AK793" s="27">
        <f t="shared" si="127"/>
        <v>54.054054054054056</v>
      </c>
      <c r="AL793" s="10">
        <f t="shared" si="128"/>
        <v>310.16731016731012</v>
      </c>
      <c r="AM793" s="10">
        <f t="shared" si="129"/>
        <v>297.29729729729729</v>
      </c>
      <c r="AN793" s="28">
        <f t="shared" si="130"/>
        <v>338.48133848133847</v>
      </c>
      <c r="AP793" s="56">
        <f t="shared" si="131"/>
        <v>0.95850622406639019</v>
      </c>
    </row>
    <row r="794" spans="1:42" ht="15" customHeight="1">
      <c r="A794" s="5" t="s">
        <v>23</v>
      </c>
      <c r="B794" s="5" t="s">
        <v>89</v>
      </c>
      <c r="C794" s="5" t="s">
        <v>82</v>
      </c>
      <c r="D794" s="6" t="s">
        <v>44</v>
      </c>
      <c r="E794" s="5" t="s">
        <v>1534</v>
      </c>
      <c r="F794" s="5" t="s">
        <v>1535</v>
      </c>
      <c r="G794" s="5">
        <v>2002</v>
      </c>
      <c r="H794" s="11">
        <v>30</v>
      </c>
      <c r="I794" s="11">
        <v>216</v>
      </c>
      <c r="J794" s="11">
        <v>429</v>
      </c>
      <c r="K794" s="11">
        <v>504</v>
      </c>
      <c r="O794" s="25" t="s">
        <v>23</v>
      </c>
      <c r="P794" s="5" t="s">
        <v>78</v>
      </c>
      <c r="Q794" s="5" t="s">
        <v>37</v>
      </c>
      <c r="R794" s="6" t="s">
        <v>44</v>
      </c>
      <c r="S794" s="5" t="s">
        <v>1647</v>
      </c>
      <c r="T794" s="5" t="s">
        <v>1648</v>
      </c>
      <c r="U794" s="5">
        <v>2002</v>
      </c>
      <c r="V794" s="11">
        <v>12</v>
      </c>
      <c r="W794" s="11">
        <v>92</v>
      </c>
      <c r="X794" s="11">
        <v>95</v>
      </c>
      <c r="Y794" s="26">
        <v>154</v>
      </c>
      <c r="Z794" s="10">
        <f t="shared" si="126"/>
        <v>353</v>
      </c>
      <c r="AA794" s="27">
        <f t="shared" si="122"/>
        <v>-60412.570689061082</v>
      </c>
      <c r="AB794" s="10">
        <f t="shared" si="123"/>
        <v>-2679551.5953813549</v>
      </c>
      <c r="AC794" s="10">
        <f t="shared" si="124"/>
        <v>-4906074.9854291817</v>
      </c>
      <c r="AD794" s="28">
        <f t="shared" si="125"/>
        <v>-2274919.88458189</v>
      </c>
      <c r="AF794" s="27">
        <f>IF(V794 &lt;&gt; "-", (V794-V$1883)^4, "-")</f>
        <v>2370480.6892459271</v>
      </c>
      <c r="AG794" s="10">
        <f>(W794-W$1883)^4</f>
        <v>372176972.30274171</v>
      </c>
      <c r="AH794" s="10">
        <f>(X794-X$1883)^4</f>
        <v>833640698.89533412</v>
      </c>
      <c r="AI794" s="28">
        <f>(Y794-Y$1883)^4</f>
        <v>299195328.97802591</v>
      </c>
      <c r="AK794" s="27">
        <f t="shared" si="127"/>
        <v>33.994334277620403</v>
      </c>
      <c r="AL794" s="10">
        <f t="shared" si="128"/>
        <v>260.62322946175635</v>
      </c>
      <c r="AM794" s="10">
        <f t="shared" si="129"/>
        <v>269.12181303116142</v>
      </c>
      <c r="AN794" s="28">
        <f t="shared" si="130"/>
        <v>436.26062322946171</v>
      </c>
      <c r="AP794" s="56">
        <f t="shared" si="131"/>
        <v>1.0326086956521738</v>
      </c>
    </row>
    <row r="795" spans="1:42" ht="15" customHeight="1">
      <c r="A795" s="5" t="s">
        <v>23</v>
      </c>
      <c r="B795" s="5" t="s">
        <v>89</v>
      </c>
      <c r="C795" s="5" t="s">
        <v>82</v>
      </c>
      <c r="D795" s="6" t="s">
        <v>44</v>
      </c>
      <c r="E795" s="5" t="s">
        <v>1537</v>
      </c>
      <c r="F795" s="5" t="s">
        <v>1538</v>
      </c>
      <c r="G795" s="5">
        <v>2002</v>
      </c>
      <c r="H795" s="11">
        <v>46</v>
      </c>
      <c r="I795" s="11">
        <v>188</v>
      </c>
      <c r="J795" s="11">
        <v>227</v>
      </c>
      <c r="K795" s="11">
        <v>309</v>
      </c>
      <c r="O795" s="25" t="s">
        <v>23</v>
      </c>
      <c r="P795" s="5" t="s">
        <v>78</v>
      </c>
      <c r="Q795" s="5" t="s">
        <v>37</v>
      </c>
      <c r="R795" s="6" t="s">
        <v>44</v>
      </c>
      <c r="S795" s="5" t="s">
        <v>1649</v>
      </c>
      <c r="T795" s="5" t="s">
        <v>1161</v>
      </c>
      <c r="U795" s="5">
        <v>2002</v>
      </c>
      <c r="V795" s="11">
        <v>14</v>
      </c>
      <c r="W795" s="11">
        <v>62</v>
      </c>
      <c r="X795" s="11">
        <v>112</v>
      </c>
      <c r="Y795" s="26">
        <v>222</v>
      </c>
      <c r="Z795" s="10">
        <f t="shared" si="126"/>
        <v>410</v>
      </c>
      <c r="AA795" s="27">
        <f t="shared" si="122"/>
        <v>-51637.609853284492</v>
      </c>
      <c r="AB795" s="10">
        <f t="shared" si="123"/>
        <v>-4817838.7431039726</v>
      </c>
      <c r="AC795" s="10">
        <f t="shared" si="124"/>
        <v>-3575968.0312063368</v>
      </c>
      <c r="AD795" s="28">
        <f t="shared" si="125"/>
        <v>-256278.53052103511</v>
      </c>
      <c r="AF795" s="27">
        <f>IF(V795 &lt;&gt; "-", (V795-V$1883)^4, "-")</f>
        <v>1922891.7783183996</v>
      </c>
      <c r="AG795" s="10">
        <f>(W795-W$1883)^4</f>
        <v>813710049.44288135</v>
      </c>
      <c r="AH795" s="10">
        <f>(X795-X$1883)^4</f>
        <v>546837350.12570345</v>
      </c>
      <c r="AI795" s="28">
        <f>(Y795-Y$1883)^4</f>
        <v>16278571.828053089</v>
      </c>
      <c r="AK795" s="27">
        <f t="shared" si="127"/>
        <v>34.146341463414636</v>
      </c>
      <c r="AL795" s="10">
        <f t="shared" si="128"/>
        <v>151.21951219512195</v>
      </c>
      <c r="AM795" s="10">
        <f t="shared" si="129"/>
        <v>273.17073170731709</v>
      </c>
      <c r="AN795" s="28">
        <f t="shared" si="130"/>
        <v>541.46341463414637</v>
      </c>
      <c r="AP795" s="56">
        <f t="shared" si="131"/>
        <v>1.806451612903226</v>
      </c>
    </row>
    <row r="796" spans="1:42" ht="15" customHeight="1">
      <c r="A796" s="5" t="s">
        <v>23</v>
      </c>
      <c r="B796" s="5" t="s">
        <v>89</v>
      </c>
      <c r="C796" s="5" t="s">
        <v>63</v>
      </c>
      <c r="D796" s="6" t="s">
        <v>44</v>
      </c>
      <c r="E796" s="6" t="s">
        <v>26</v>
      </c>
      <c r="F796" s="5" t="s">
        <v>1650</v>
      </c>
      <c r="G796" s="5">
        <v>2002</v>
      </c>
      <c r="H796" s="11">
        <v>167</v>
      </c>
      <c r="I796" s="11">
        <v>903</v>
      </c>
      <c r="J796" s="11">
        <v>1369</v>
      </c>
      <c r="K796" s="11">
        <v>2080</v>
      </c>
      <c r="O796" s="25" t="s">
        <v>23</v>
      </c>
      <c r="P796" s="5" t="s">
        <v>78</v>
      </c>
      <c r="Q796" s="5" t="s">
        <v>37</v>
      </c>
      <c r="R796" s="6" t="s">
        <v>44</v>
      </c>
      <c r="S796" s="5" t="s">
        <v>1651</v>
      </c>
      <c r="T796" s="5" t="s">
        <v>1652</v>
      </c>
      <c r="U796" s="5">
        <v>2002</v>
      </c>
      <c r="V796" s="11">
        <v>21</v>
      </c>
      <c r="W796" s="11">
        <v>160</v>
      </c>
      <c r="X796" s="11">
        <v>138</v>
      </c>
      <c r="Y796" s="26">
        <v>165</v>
      </c>
      <c r="Z796" s="10">
        <f t="shared" si="126"/>
        <v>484</v>
      </c>
      <c r="AA796" s="27">
        <f t="shared" si="122"/>
        <v>-27648.267222475166</v>
      </c>
      <c r="AB796" s="10">
        <f t="shared" si="123"/>
        <v>-356329.10932579957</v>
      </c>
      <c r="AC796" s="10">
        <f t="shared" si="124"/>
        <v>-2044518.7861062342</v>
      </c>
      <c r="AD796" s="28">
        <f t="shared" si="125"/>
        <v>-1750520.6043420068</v>
      </c>
      <c r="AF796" s="27">
        <f>IF(V796 &lt;&gt; "-", (V796-V$1883)^4, "-")</f>
        <v>836033.90625228477</v>
      </c>
      <c r="AG796" s="10">
        <f>(W796-W$1883)^4</f>
        <v>25262039.103632562</v>
      </c>
      <c r="AH796" s="10">
        <f>(X796-X$1883)^4</f>
        <v>259490506.59921205</v>
      </c>
      <c r="AI796" s="28">
        <f>(Y796-Y$1883)^4</f>
        <v>210971100.96431431</v>
      </c>
      <c r="AK796" s="27">
        <f t="shared" si="127"/>
        <v>43.388429752066116</v>
      </c>
      <c r="AL796" s="10">
        <f t="shared" si="128"/>
        <v>330.57851239669424</v>
      </c>
      <c r="AM796" s="10">
        <f t="shared" si="129"/>
        <v>285.12396694214874</v>
      </c>
      <c r="AN796" s="28">
        <f t="shared" si="130"/>
        <v>340.90909090909088</v>
      </c>
      <c r="AP796" s="56">
        <f t="shared" si="131"/>
        <v>0.86249999999999993</v>
      </c>
    </row>
    <row r="797" spans="1:42" ht="15" customHeight="1">
      <c r="A797" s="5" t="s">
        <v>23</v>
      </c>
      <c r="B797" s="5" t="s">
        <v>89</v>
      </c>
      <c r="C797" s="5" t="s">
        <v>63</v>
      </c>
      <c r="D797" s="6" t="s">
        <v>44</v>
      </c>
      <c r="E797" s="5" t="s">
        <v>1539</v>
      </c>
      <c r="F797" s="5" t="s">
        <v>1540</v>
      </c>
      <c r="G797" s="5">
        <v>2002</v>
      </c>
      <c r="H797" s="11">
        <v>22</v>
      </c>
      <c r="I797" s="11">
        <v>179</v>
      </c>
      <c r="J797" s="11">
        <v>364</v>
      </c>
      <c r="K797" s="11">
        <v>676</v>
      </c>
      <c r="O797" s="25" t="s">
        <v>23</v>
      </c>
      <c r="P797" s="5" t="s">
        <v>78</v>
      </c>
      <c r="Q797" s="5" t="s">
        <v>37</v>
      </c>
      <c r="R797" s="6" t="s">
        <v>44</v>
      </c>
      <c r="S797" s="5" t="s">
        <v>1653</v>
      </c>
      <c r="T797" s="5" t="s">
        <v>1654</v>
      </c>
      <c r="U797" s="5">
        <v>2002</v>
      </c>
      <c r="V797" s="11">
        <v>2</v>
      </c>
      <c r="W797" s="11">
        <v>11</v>
      </c>
      <c r="X797" s="11">
        <v>36</v>
      </c>
      <c r="Y797" s="26">
        <v>75</v>
      </c>
      <c r="Z797" s="10">
        <f t="shared" si="126"/>
        <v>124</v>
      </c>
      <c r="AA797" s="27">
        <f t="shared" si="122"/>
        <v>-119373.12780967499</v>
      </c>
      <c r="AB797" s="10">
        <f t="shared" si="123"/>
        <v>-10632796.651513338</v>
      </c>
      <c r="AC797" s="10">
        <f t="shared" si="124"/>
        <v>-11996421.571668932</v>
      </c>
      <c r="AD797" s="28">
        <f t="shared" si="125"/>
        <v>-9329841.7589568812</v>
      </c>
      <c r="AF797" s="27">
        <f>IF(V797 &lt;&gt; "-", (V797-V$1883)^4, "-")</f>
        <v>5877718.253988809</v>
      </c>
      <c r="AG797" s="10">
        <f>(W797-W$1883)^4</f>
        <v>2338101412.704648</v>
      </c>
      <c r="AH797" s="10">
        <f>(X797-X$1883)^4</f>
        <v>2746221895.6542859</v>
      </c>
      <c r="AI797" s="28">
        <f>(Y797-Y$1883)^4</f>
        <v>1964109534.1975381</v>
      </c>
      <c r="AK797" s="27">
        <f t="shared" si="127"/>
        <v>16.129032258064516</v>
      </c>
      <c r="AL797" s="10">
        <f t="shared" si="128"/>
        <v>88.709677419354847</v>
      </c>
      <c r="AM797" s="10">
        <f t="shared" si="129"/>
        <v>290.32258064516134</v>
      </c>
      <c r="AN797" s="28">
        <f t="shared" si="130"/>
        <v>604.83870967741939</v>
      </c>
      <c r="AP797" s="56">
        <f t="shared" si="131"/>
        <v>3.2727272727272729</v>
      </c>
    </row>
    <row r="798" spans="1:42" ht="15" customHeight="1">
      <c r="A798" s="5" t="s">
        <v>23</v>
      </c>
      <c r="B798" s="5" t="s">
        <v>89</v>
      </c>
      <c r="C798" s="5" t="s">
        <v>63</v>
      </c>
      <c r="D798" s="6" t="s">
        <v>44</v>
      </c>
      <c r="E798" s="5" t="s">
        <v>1541</v>
      </c>
      <c r="F798" s="5" t="s">
        <v>1229</v>
      </c>
      <c r="G798" s="5">
        <v>2002</v>
      </c>
      <c r="H798" s="11">
        <v>54</v>
      </c>
      <c r="I798" s="11">
        <v>245</v>
      </c>
      <c r="J798" s="11">
        <v>320</v>
      </c>
      <c r="K798" s="11">
        <v>388</v>
      </c>
      <c r="O798" s="25" t="s">
        <v>23</v>
      </c>
      <c r="P798" s="5" t="s">
        <v>78</v>
      </c>
      <c r="Q798" s="5" t="s">
        <v>37</v>
      </c>
      <c r="R798" s="6" t="s">
        <v>44</v>
      </c>
      <c r="S798" s="5" t="s">
        <v>1655</v>
      </c>
      <c r="T798" s="5" t="s">
        <v>1656</v>
      </c>
      <c r="U798" s="5">
        <v>2002</v>
      </c>
      <c r="V798" s="11">
        <v>1</v>
      </c>
      <c r="W798" s="11">
        <v>50</v>
      </c>
      <c r="X798" s="11">
        <v>45</v>
      </c>
      <c r="Y798" s="26">
        <v>97</v>
      </c>
      <c r="Z798" s="10">
        <f t="shared" si="126"/>
        <v>193</v>
      </c>
      <c r="AA798" s="27">
        <f t="shared" si="122"/>
        <v>-126795.04420806172</v>
      </c>
      <c r="AB798" s="10">
        <f t="shared" si="123"/>
        <v>-5919451.2109244606</v>
      </c>
      <c r="AC798" s="10">
        <f t="shared" si="124"/>
        <v>-10636401.158501679</v>
      </c>
      <c r="AD798" s="28">
        <f t="shared" si="125"/>
        <v>-6699861.260519702</v>
      </c>
      <c r="AF798" s="27">
        <f>IF(V798 &lt;&gt; "-", (V798-V$1883)^4, "-")</f>
        <v>6369955.1216190513</v>
      </c>
      <c r="AG798" s="10">
        <f>(W798-W$1883)^4</f>
        <v>1070800570.3767489</v>
      </c>
      <c r="AH798" s="10">
        <f>(X798-X$1883)^4</f>
        <v>2339158291.001194</v>
      </c>
      <c r="AI798" s="28">
        <f>(Y798-Y$1883)^4</f>
        <v>1263051559.2814815</v>
      </c>
      <c r="AK798" s="27">
        <f t="shared" si="127"/>
        <v>5.1813471502590671</v>
      </c>
      <c r="AL798" s="10">
        <f t="shared" si="128"/>
        <v>259.06735751295332</v>
      </c>
      <c r="AM798" s="10">
        <f t="shared" si="129"/>
        <v>233.16062176165804</v>
      </c>
      <c r="AN798" s="28">
        <f t="shared" si="130"/>
        <v>502.59067357512953</v>
      </c>
      <c r="AP798" s="56">
        <f t="shared" si="131"/>
        <v>0.90000000000000013</v>
      </c>
    </row>
    <row r="799" spans="1:42" ht="15" customHeight="1">
      <c r="A799" s="5" t="s">
        <v>23</v>
      </c>
      <c r="B799" s="5" t="s">
        <v>89</v>
      </c>
      <c r="C799" s="5" t="s">
        <v>63</v>
      </c>
      <c r="D799" s="6" t="s">
        <v>44</v>
      </c>
      <c r="E799" s="5" t="s">
        <v>1542</v>
      </c>
      <c r="F799" s="5" t="s">
        <v>1543</v>
      </c>
      <c r="G799" s="5">
        <v>2002</v>
      </c>
      <c r="H799" s="11">
        <v>11</v>
      </c>
      <c r="I799" s="11">
        <v>94</v>
      </c>
      <c r="J799" s="11">
        <v>261</v>
      </c>
      <c r="K799" s="11">
        <v>399</v>
      </c>
      <c r="O799" s="25" t="s">
        <v>23</v>
      </c>
      <c r="P799" s="5" t="s">
        <v>78</v>
      </c>
      <c r="Q799" s="5" t="s">
        <v>37</v>
      </c>
      <c r="R799" s="6" t="s">
        <v>44</v>
      </c>
      <c r="S799" s="5" t="s">
        <v>1657</v>
      </c>
      <c r="T799" s="5" t="s">
        <v>230</v>
      </c>
      <c r="U799" s="5">
        <v>2002</v>
      </c>
      <c r="V799" s="11">
        <v>5</v>
      </c>
      <c r="W799" s="11">
        <v>39</v>
      </c>
      <c r="X799" s="11">
        <v>52</v>
      </c>
      <c r="Y799" s="26">
        <v>120</v>
      </c>
      <c r="Z799" s="10">
        <f t="shared" si="126"/>
        <v>216</v>
      </c>
      <c r="AA799" s="27">
        <f t="shared" si="122"/>
        <v>-98855.953908687909</v>
      </c>
      <c r="AB799" s="10">
        <f t="shared" si="123"/>
        <v>-7066309.1298572375</v>
      </c>
      <c r="AC799" s="10">
        <f t="shared" si="124"/>
        <v>-9652724.6537700687</v>
      </c>
      <c r="AD799" s="28">
        <f t="shared" si="125"/>
        <v>-4534652.880980378</v>
      </c>
      <c r="AF799" s="27">
        <f>IF(V799 &lt;&gt; "-", (V799-V$1883)^4, "-")</f>
        <v>4570921.6266198922</v>
      </c>
      <c r="AG799" s="10">
        <f>(W799-W$1883)^4</f>
        <v>1355991113.7347641</v>
      </c>
      <c r="AH799" s="10">
        <f>(X799-X$1883)^4</f>
        <v>2055258993.8105459</v>
      </c>
      <c r="AI799" s="28">
        <f>(Y799-Y$1883)^4</f>
        <v>750571490.62325704</v>
      </c>
      <c r="AK799" s="27">
        <f t="shared" si="127"/>
        <v>23.148148148148145</v>
      </c>
      <c r="AL799" s="10">
        <f t="shared" si="128"/>
        <v>180.55555555555554</v>
      </c>
      <c r="AM799" s="10">
        <f t="shared" si="129"/>
        <v>240.74074074074073</v>
      </c>
      <c r="AN799" s="28">
        <f t="shared" si="130"/>
        <v>555.55555555555554</v>
      </c>
      <c r="AP799" s="56">
        <f t="shared" si="131"/>
        <v>1.3333333333333335</v>
      </c>
    </row>
    <row r="800" spans="1:42" ht="15" customHeight="1">
      <c r="A800" s="5" t="s">
        <v>23</v>
      </c>
      <c r="B800" s="5" t="s">
        <v>89</v>
      </c>
      <c r="C800" s="5" t="s">
        <v>63</v>
      </c>
      <c r="D800" s="6" t="s">
        <v>44</v>
      </c>
      <c r="E800" s="5" t="s">
        <v>1544</v>
      </c>
      <c r="F800" s="5" t="s">
        <v>1545</v>
      </c>
      <c r="G800" s="5">
        <v>2002</v>
      </c>
      <c r="H800" s="11">
        <v>80</v>
      </c>
      <c r="I800" s="11">
        <v>385</v>
      </c>
      <c r="J800" s="11">
        <v>424</v>
      </c>
      <c r="K800" s="11">
        <v>617</v>
      </c>
      <c r="O800" s="25" t="s">
        <v>23</v>
      </c>
      <c r="P800" s="5" t="s">
        <v>78</v>
      </c>
      <c r="Q800" s="5" t="s">
        <v>46</v>
      </c>
      <c r="R800" s="6" t="s">
        <v>44</v>
      </c>
      <c r="S800" s="5" t="s">
        <v>1658</v>
      </c>
      <c r="T800" s="5" t="s">
        <v>1659</v>
      </c>
      <c r="U800" s="5">
        <v>2002</v>
      </c>
      <c r="V800" s="11">
        <v>16</v>
      </c>
      <c r="W800" s="11">
        <v>76</v>
      </c>
      <c r="X800" s="11">
        <v>46</v>
      </c>
      <c r="Y800" s="26">
        <v>86</v>
      </c>
      <c r="Z800" s="10">
        <f t="shared" si="126"/>
        <v>224</v>
      </c>
      <c r="AA800" s="27">
        <f t="shared" si="122"/>
        <v>-43756.365880289959</v>
      </c>
      <c r="AB800" s="10">
        <f t="shared" si="123"/>
        <v>-3716329.8036194439</v>
      </c>
      <c r="AC800" s="10">
        <f t="shared" si="124"/>
        <v>-10491965.381935339</v>
      </c>
      <c r="AD800" s="28">
        <f t="shared" si="125"/>
        <v>-7942426.0902909059</v>
      </c>
      <c r="AF800" s="27">
        <f>IF(V800 &lt;&gt; "-", (V800-V$1883)^4, "-")</f>
        <v>1541895.6866259559</v>
      </c>
      <c r="AG800" s="10">
        <f>(W800-W$1883)^4</f>
        <v>575641811.23298419</v>
      </c>
      <c r="AH800" s="10">
        <f>(X800-X$1883)^4</f>
        <v>2296901996.760498</v>
      </c>
      <c r="AI800" s="28">
        <f>(Y800-Y$1883)^4</f>
        <v>1584665402.2567012</v>
      </c>
      <c r="AK800" s="27">
        <f t="shared" si="127"/>
        <v>71.428571428571431</v>
      </c>
      <c r="AL800" s="10">
        <f t="shared" si="128"/>
        <v>339.28571428571428</v>
      </c>
      <c r="AM800" s="10">
        <f t="shared" si="129"/>
        <v>205.35714285714286</v>
      </c>
      <c r="AN800" s="28">
        <f t="shared" si="130"/>
        <v>383.92857142857144</v>
      </c>
      <c r="AP800" s="56">
        <f t="shared" si="131"/>
        <v>0.60526315789473684</v>
      </c>
    </row>
    <row r="801" spans="1:42" ht="15" customHeight="1">
      <c r="A801" s="5" t="s">
        <v>23</v>
      </c>
      <c r="B801" s="5" t="s">
        <v>89</v>
      </c>
      <c r="C801" s="5" t="s">
        <v>67</v>
      </c>
      <c r="D801" s="6" t="s">
        <v>44</v>
      </c>
      <c r="E801" s="6" t="s">
        <v>26</v>
      </c>
      <c r="F801" s="5" t="s">
        <v>1660</v>
      </c>
      <c r="G801" s="5">
        <v>2002</v>
      </c>
      <c r="H801" s="11">
        <v>86</v>
      </c>
      <c r="I801" s="11">
        <v>698</v>
      </c>
      <c r="J801" s="11">
        <v>1390</v>
      </c>
      <c r="K801" s="11">
        <v>1687</v>
      </c>
      <c r="O801" s="25" t="s">
        <v>23</v>
      </c>
      <c r="P801" s="5" t="s">
        <v>78</v>
      </c>
      <c r="Q801" s="5" t="s">
        <v>46</v>
      </c>
      <c r="R801" s="6" t="s">
        <v>44</v>
      </c>
      <c r="S801" s="5" t="s">
        <v>1661</v>
      </c>
      <c r="T801" s="5" t="s">
        <v>1662</v>
      </c>
      <c r="U801" s="5">
        <v>2002</v>
      </c>
      <c r="V801" s="11">
        <v>3</v>
      </c>
      <c r="W801" s="11">
        <v>38</v>
      </c>
      <c r="X801" s="11">
        <v>37</v>
      </c>
      <c r="Y801" s="26">
        <v>71</v>
      </c>
      <c r="Z801" s="10">
        <f t="shared" si="126"/>
        <v>149</v>
      </c>
      <c r="AA801" s="27">
        <f t="shared" si="122"/>
        <v>-112246.64062698378</v>
      </c>
      <c r="AB801" s="10">
        <f t="shared" si="123"/>
        <v>-7177357.169448629</v>
      </c>
      <c r="AC801" s="10">
        <f t="shared" si="124"/>
        <v>-11839894.110288553</v>
      </c>
      <c r="AD801" s="28">
        <f t="shared" si="125"/>
        <v>-9871829.978693625</v>
      </c>
      <c r="AF801" s="27">
        <f>IF(V801 &lt;&gt; "-", (V801-V$1883)^4, "-")</f>
        <v>5414576.1935207229</v>
      </c>
      <c r="AG801" s="10">
        <f>(W801-W$1883)^4</f>
        <v>1384478061.5428886</v>
      </c>
      <c r="AH801" s="10">
        <f>(X801-X$1883)^4</f>
        <v>2698549721.1305494</v>
      </c>
      <c r="AI801" s="28">
        <f>(Y801-Y$1883)^4</f>
        <v>2117695705.6588268</v>
      </c>
      <c r="AK801" s="27">
        <f t="shared" si="127"/>
        <v>20.134228187919462</v>
      </c>
      <c r="AL801" s="10">
        <f t="shared" si="128"/>
        <v>255.03355704697989</v>
      </c>
      <c r="AM801" s="10">
        <f t="shared" si="129"/>
        <v>248.3221476510067</v>
      </c>
      <c r="AN801" s="28">
        <f t="shared" si="130"/>
        <v>476.51006711409394</v>
      </c>
      <c r="AP801" s="56">
        <f t="shared" si="131"/>
        <v>0.9736842105263156</v>
      </c>
    </row>
    <row r="802" spans="1:42" ht="15" customHeight="1">
      <c r="A802" s="5" t="s">
        <v>23</v>
      </c>
      <c r="B802" s="5" t="s">
        <v>89</v>
      </c>
      <c r="C802" s="5" t="s">
        <v>67</v>
      </c>
      <c r="D802" s="6" t="s">
        <v>44</v>
      </c>
      <c r="E802" s="5" t="s">
        <v>1546</v>
      </c>
      <c r="F802" s="5" t="s">
        <v>1547</v>
      </c>
      <c r="G802" s="5">
        <v>2002</v>
      </c>
      <c r="H802" s="11">
        <v>86</v>
      </c>
      <c r="I802" s="11">
        <v>698</v>
      </c>
      <c r="J802" s="11">
        <v>1390</v>
      </c>
      <c r="K802" s="11">
        <v>1687</v>
      </c>
      <c r="O802" s="25" t="s">
        <v>23</v>
      </c>
      <c r="P802" s="5" t="s">
        <v>78</v>
      </c>
      <c r="Q802" s="5" t="s">
        <v>46</v>
      </c>
      <c r="R802" s="6" t="s">
        <v>44</v>
      </c>
      <c r="S802" s="5" t="s">
        <v>1663</v>
      </c>
      <c r="T802" s="5" t="s">
        <v>1664</v>
      </c>
      <c r="U802" s="5">
        <v>2002</v>
      </c>
      <c r="V802" s="11">
        <v>7</v>
      </c>
      <c r="W802" s="11">
        <v>37</v>
      </c>
      <c r="X802" s="11">
        <v>37</v>
      </c>
      <c r="Y802" s="26">
        <v>74</v>
      </c>
      <c r="Z802" s="10">
        <f t="shared" si="126"/>
        <v>155</v>
      </c>
      <c r="AA802" s="27">
        <f t="shared" si="122"/>
        <v>-86574.984053174077</v>
      </c>
      <c r="AB802" s="10">
        <f t="shared" si="123"/>
        <v>-7289562.5805032393</v>
      </c>
      <c r="AC802" s="10">
        <f t="shared" si="124"/>
        <v>-11839894.110288553</v>
      </c>
      <c r="AD802" s="28">
        <f t="shared" si="125"/>
        <v>-9463429.1423345208</v>
      </c>
      <c r="AF802" s="27">
        <f>IF(V802 &lt;&gt; "-", (V802-V$1883)^4, "-")</f>
        <v>3829921.6860142983</v>
      </c>
      <c r="AG802" s="10">
        <f>(W802-W$1883)^4</f>
        <v>1413411514.2523046</v>
      </c>
      <c r="AH802" s="10">
        <f>(X802-X$1883)^4</f>
        <v>2698549721.1305494</v>
      </c>
      <c r="AI802" s="28">
        <f>(Y802-Y$1883)^4</f>
        <v>2001695653.9619975</v>
      </c>
      <c r="AK802" s="27">
        <f t="shared" si="127"/>
        <v>45.161290322580641</v>
      </c>
      <c r="AL802" s="10">
        <f t="shared" si="128"/>
        <v>238.70967741935485</v>
      </c>
      <c r="AM802" s="10">
        <f t="shared" si="129"/>
        <v>238.70967741935485</v>
      </c>
      <c r="AN802" s="28">
        <f t="shared" si="130"/>
        <v>477.41935483870969</v>
      </c>
      <c r="AP802" s="56">
        <f t="shared" si="131"/>
        <v>1</v>
      </c>
    </row>
    <row r="803" spans="1:42" ht="15" customHeight="1">
      <c r="A803" s="5" t="s">
        <v>23</v>
      </c>
      <c r="B803" s="5" t="s">
        <v>89</v>
      </c>
      <c r="C803" s="5" t="s">
        <v>23</v>
      </c>
      <c r="D803" s="6" t="s">
        <v>44</v>
      </c>
      <c r="E803" s="6" t="s">
        <v>26</v>
      </c>
      <c r="F803" s="5" t="s">
        <v>1665</v>
      </c>
      <c r="G803" s="5">
        <v>2002</v>
      </c>
      <c r="H803" s="11">
        <v>324</v>
      </c>
      <c r="I803" s="11">
        <v>1423</v>
      </c>
      <c r="J803" s="11">
        <v>1186</v>
      </c>
      <c r="K803" s="11">
        <v>1400</v>
      </c>
      <c r="O803" s="25" t="s">
        <v>23</v>
      </c>
      <c r="P803" s="5" t="s">
        <v>78</v>
      </c>
      <c r="Q803" s="5" t="s">
        <v>46</v>
      </c>
      <c r="R803" s="6" t="s">
        <v>44</v>
      </c>
      <c r="S803" s="5" t="s">
        <v>1666</v>
      </c>
      <c r="T803" s="5" t="s">
        <v>1667</v>
      </c>
      <c r="U803" s="5">
        <v>2002</v>
      </c>
      <c r="V803" s="11">
        <v>4</v>
      </c>
      <c r="W803" s="11">
        <v>28</v>
      </c>
      <c r="X803" s="11">
        <v>45</v>
      </c>
      <c r="Y803" s="26">
        <v>60</v>
      </c>
      <c r="Z803" s="10">
        <f t="shared" si="126"/>
        <v>137</v>
      </c>
      <c r="AA803" s="27">
        <f t="shared" si="122"/>
        <v>-105409.58265998808</v>
      </c>
      <c r="AB803" s="10">
        <f t="shared" si="123"/>
        <v>-8352482.9958396358</v>
      </c>
      <c r="AC803" s="10">
        <f t="shared" si="124"/>
        <v>-10636401.158501679</v>
      </c>
      <c r="AD803" s="28">
        <f t="shared" si="125"/>
        <v>-11469639.518579744</v>
      </c>
      <c r="AF803" s="27">
        <f>IF(V803 &lt;&gt; "-", (V803-V$1883)^4, "-")</f>
        <v>4979359.2233520132</v>
      </c>
      <c r="AG803" s="10">
        <f>(W803-W$1883)^4</f>
        <v>1694679074.3609138</v>
      </c>
      <c r="AH803" s="10">
        <f>(X803-X$1883)^4</f>
        <v>2339158291.001194</v>
      </c>
      <c r="AI803" s="28">
        <f>(Y803-Y$1883)^4</f>
        <v>2586622343.8562264</v>
      </c>
      <c r="AK803" s="27">
        <f t="shared" si="127"/>
        <v>29.197080291970803</v>
      </c>
      <c r="AL803" s="10">
        <f t="shared" si="128"/>
        <v>204.37956204379563</v>
      </c>
      <c r="AM803" s="10">
        <f t="shared" si="129"/>
        <v>328.4671532846715</v>
      </c>
      <c r="AN803" s="28">
        <f t="shared" si="130"/>
        <v>437.95620437956205</v>
      </c>
      <c r="AP803" s="56">
        <f t="shared" si="131"/>
        <v>1.607142857142857</v>
      </c>
    </row>
    <row r="804" spans="1:42" ht="15" customHeight="1">
      <c r="A804" s="5" t="s">
        <v>23</v>
      </c>
      <c r="B804" s="5" t="s">
        <v>89</v>
      </c>
      <c r="C804" s="5" t="s">
        <v>23</v>
      </c>
      <c r="D804" s="6" t="s">
        <v>44</v>
      </c>
      <c r="E804" s="5" t="s">
        <v>1549</v>
      </c>
      <c r="F804" s="5" t="s">
        <v>1550</v>
      </c>
      <c r="G804" s="5">
        <v>2002</v>
      </c>
      <c r="H804" s="11">
        <v>45</v>
      </c>
      <c r="I804" s="11">
        <v>175</v>
      </c>
      <c r="J804" s="11">
        <v>114</v>
      </c>
      <c r="K804" s="11">
        <v>159</v>
      </c>
      <c r="O804" s="25" t="s">
        <v>23</v>
      </c>
      <c r="P804" s="5" t="s">
        <v>78</v>
      </c>
      <c r="Q804" s="5" t="s">
        <v>46</v>
      </c>
      <c r="R804" s="6" t="s">
        <v>44</v>
      </c>
      <c r="S804" s="5" t="s">
        <v>1668</v>
      </c>
      <c r="T804" s="5" t="s">
        <v>1669</v>
      </c>
      <c r="U804" s="5">
        <v>2002</v>
      </c>
      <c r="V804" s="11">
        <v>2</v>
      </c>
      <c r="W804" s="11">
        <v>20</v>
      </c>
      <c r="X804" s="11">
        <v>14</v>
      </c>
      <c r="Y804" s="26">
        <v>53</v>
      </c>
      <c r="Z804" s="10">
        <f t="shared" si="126"/>
        <v>89</v>
      </c>
      <c r="AA804" s="27">
        <f t="shared" si="122"/>
        <v>-119373.12780967499</v>
      </c>
      <c r="AB804" s="10">
        <f t="shared" si="123"/>
        <v>-9379946.4023042805</v>
      </c>
      <c r="AC804" s="10">
        <f t="shared" si="124"/>
        <v>-15798152.41736532</v>
      </c>
      <c r="AD804" s="28">
        <f t="shared" si="125"/>
        <v>-12571169.61297315</v>
      </c>
      <c r="AF804" s="27">
        <f>IF(V804 &lt;&gt; "-", (V804-V$1883)^4, "-")</f>
        <v>5877718.253988809</v>
      </c>
      <c r="AG804" s="10">
        <f>(W804-W$1883)^4</f>
        <v>1978186084.0014935</v>
      </c>
      <c r="AH804" s="10">
        <f>(X804-X$1883)^4</f>
        <v>3964073812.9532776</v>
      </c>
      <c r="AI804" s="28">
        <f>(Y804-Y$1883)^4</f>
        <v>2923036564.6215463</v>
      </c>
      <c r="AK804" s="27">
        <f t="shared" si="127"/>
        <v>22.471910112359549</v>
      </c>
      <c r="AL804" s="10">
        <f t="shared" si="128"/>
        <v>224.71910112359549</v>
      </c>
      <c r="AM804" s="10">
        <f t="shared" si="129"/>
        <v>157.30337078651684</v>
      </c>
      <c r="AN804" s="28">
        <f t="shared" si="130"/>
        <v>595.50561797752812</v>
      </c>
      <c r="AP804" s="56">
        <f t="shared" si="131"/>
        <v>0.7</v>
      </c>
    </row>
    <row r="805" spans="1:42" ht="15" customHeight="1">
      <c r="A805" s="5" t="s">
        <v>23</v>
      </c>
      <c r="B805" s="5" t="s">
        <v>89</v>
      </c>
      <c r="C805" s="5" t="s">
        <v>23</v>
      </c>
      <c r="D805" s="6" t="s">
        <v>44</v>
      </c>
      <c r="E805" s="5" t="s">
        <v>1551</v>
      </c>
      <c r="F805" s="5" t="s">
        <v>1552</v>
      </c>
      <c r="G805" s="5">
        <v>2002</v>
      </c>
      <c r="H805" s="11">
        <v>41</v>
      </c>
      <c r="I805" s="11">
        <v>249</v>
      </c>
      <c r="J805" s="11">
        <v>335</v>
      </c>
      <c r="K805" s="11">
        <v>379</v>
      </c>
      <c r="O805" s="25" t="s">
        <v>23</v>
      </c>
      <c r="P805" s="5" t="s">
        <v>78</v>
      </c>
      <c r="Q805" s="5" t="s">
        <v>46</v>
      </c>
      <c r="R805" s="6" t="s">
        <v>44</v>
      </c>
      <c r="S805" s="5" t="s">
        <v>1670</v>
      </c>
      <c r="T805" s="5" t="s">
        <v>1283</v>
      </c>
      <c r="U805" s="5">
        <v>2002</v>
      </c>
      <c r="V805" s="11">
        <v>6</v>
      </c>
      <c r="W805" s="11">
        <v>30</v>
      </c>
      <c r="X805" s="11">
        <v>47</v>
      </c>
      <c r="Y805" s="26">
        <v>111</v>
      </c>
      <c r="Z805" s="10">
        <f t="shared" si="126"/>
        <v>194</v>
      </c>
      <c r="AA805" s="27">
        <f t="shared" si="122"/>
        <v>-92579.75437308324</v>
      </c>
      <c r="AB805" s="10">
        <f t="shared" si="123"/>
        <v>-8107910.858855675</v>
      </c>
      <c r="AC805" s="10">
        <f t="shared" si="124"/>
        <v>-10348843.125903895</v>
      </c>
      <c r="AD805" s="28">
        <f t="shared" si="125"/>
        <v>-5315310.1284686271</v>
      </c>
      <c r="AF805" s="27">
        <f>IF(V805 &lt;&gt; "-", (V805-V$1883)^4, "-")</f>
        <v>4188141.6864615814</v>
      </c>
      <c r="AG805" s="10">
        <f>(W805-W$1883)^4</f>
        <v>1628840729.2660346</v>
      </c>
      <c r="AH805" s="10">
        <f>(X805-X$1883)^4</f>
        <v>2255220816.5849981</v>
      </c>
      <c r="AI805" s="28">
        <f>(Y805-Y$1883)^4</f>
        <v>927622937.00117838</v>
      </c>
      <c r="AK805" s="27">
        <f t="shared" si="127"/>
        <v>30.927835051546392</v>
      </c>
      <c r="AL805" s="10">
        <f t="shared" si="128"/>
        <v>154.63917525773198</v>
      </c>
      <c r="AM805" s="10">
        <f t="shared" si="129"/>
        <v>242.26804123711341</v>
      </c>
      <c r="AN805" s="28">
        <f t="shared" si="130"/>
        <v>572.16494845360819</v>
      </c>
      <c r="AP805" s="56">
        <f t="shared" si="131"/>
        <v>1.5666666666666664</v>
      </c>
    </row>
    <row r="806" spans="1:42" ht="15" customHeight="1">
      <c r="A806" s="5" t="s">
        <v>23</v>
      </c>
      <c r="B806" s="5" t="s">
        <v>89</v>
      </c>
      <c r="C806" s="5" t="s">
        <v>23</v>
      </c>
      <c r="D806" s="6" t="s">
        <v>44</v>
      </c>
      <c r="E806" s="5" t="s">
        <v>1553</v>
      </c>
      <c r="F806" s="5" t="s">
        <v>1554</v>
      </c>
      <c r="G806" s="5">
        <v>2002</v>
      </c>
      <c r="H806" s="11">
        <v>224</v>
      </c>
      <c r="I806" s="11">
        <v>800</v>
      </c>
      <c r="J806" s="11">
        <v>470</v>
      </c>
      <c r="K806" s="11">
        <v>547</v>
      </c>
      <c r="O806" s="25" t="s">
        <v>23</v>
      </c>
      <c r="P806" s="5" t="s">
        <v>78</v>
      </c>
      <c r="Q806" s="5" t="s">
        <v>46</v>
      </c>
      <c r="R806" s="6" t="s">
        <v>44</v>
      </c>
      <c r="S806" s="5" t="s">
        <v>1671</v>
      </c>
      <c r="T806" s="5" t="s">
        <v>1672</v>
      </c>
      <c r="U806" s="5">
        <v>2002</v>
      </c>
      <c r="V806" s="11">
        <v>16</v>
      </c>
      <c r="W806" s="11">
        <v>75</v>
      </c>
      <c r="X806" s="11">
        <v>56</v>
      </c>
      <c r="Y806" s="26">
        <v>123</v>
      </c>
      <c r="Z806" s="10">
        <f t="shared" si="126"/>
        <v>270</v>
      </c>
      <c r="AA806" s="27">
        <f t="shared" si="122"/>
        <v>-43756.365880289959</v>
      </c>
      <c r="AB806" s="10">
        <f t="shared" si="123"/>
        <v>-3788773.0990716945</v>
      </c>
      <c r="AC806" s="10">
        <f t="shared" si="124"/>
        <v>-9118861.245691089</v>
      </c>
      <c r="AD806" s="28">
        <f t="shared" si="125"/>
        <v>-4292525.8571628556</v>
      </c>
      <c r="AF806" s="27">
        <f>IF(V806 &lt;&gt; "-", (V806-V$1883)^4, "-")</f>
        <v>1541895.6866259559</v>
      </c>
      <c r="AG806" s="10">
        <f>(W806-W$1883)^4</f>
        <v>590651706.24787867</v>
      </c>
      <c r="AH806" s="10">
        <f>(X806-X$1883)^4</f>
        <v>1905113304.3862672</v>
      </c>
      <c r="AI806" s="28">
        <f>(Y806-Y$1883)^4</f>
        <v>697617275.22373688</v>
      </c>
      <c r="AK806" s="27">
        <f t="shared" si="127"/>
        <v>59.25925925925926</v>
      </c>
      <c r="AL806" s="10">
        <f t="shared" si="128"/>
        <v>277.77777777777777</v>
      </c>
      <c r="AM806" s="10">
        <f t="shared" si="129"/>
        <v>207.40740740740739</v>
      </c>
      <c r="AN806" s="28">
        <f t="shared" si="130"/>
        <v>455.55555555555554</v>
      </c>
      <c r="AP806" s="56">
        <f t="shared" si="131"/>
        <v>0.74666666666666659</v>
      </c>
    </row>
    <row r="807" spans="1:42" ht="15" customHeight="1">
      <c r="A807" s="5" t="s">
        <v>23</v>
      </c>
      <c r="B807" s="5" t="s">
        <v>89</v>
      </c>
      <c r="C807" s="5" t="s">
        <v>23</v>
      </c>
      <c r="D807" s="6" t="s">
        <v>44</v>
      </c>
      <c r="E807" s="5" t="s">
        <v>1555</v>
      </c>
      <c r="F807" s="5" t="s">
        <v>1556</v>
      </c>
      <c r="G807" s="5">
        <v>2002</v>
      </c>
      <c r="H807" s="11">
        <v>11</v>
      </c>
      <c r="I807" s="11">
        <v>132</v>
      </c>
      <c r="J807" s="11">
        <v>198</v>
      </c>
      <c r="K807" s="11">
        <v>184</v>
      </c>
      <c r="O807" s="25" t="s">
        <v>23</v>
      </c>
      <c r="P807" s="5" t="s">
        <v>78</v>
      </c>
      <c r="Q807" s="5" t="s">
        <v>46</v>
      </c>
      <c r="R807" s="6" t="s">
        <v>44</v>
      </c>
      <c r="S807" s="5" t="s">
        <v>1673</v>
      </c>
      <c r="T807" s="5" t="s">
        <v>1674</v>
      </c>
      <c r="U807" s="5">
        <v>2002</v>
      </c>
      <c r="V807" s="11">
        <v>18</v>
      </c>
      <c r="W807" s="11">
        <v>93</v>
      </c>
      <c r="X807" s="11">
        <v>18</v>
      </c>
      <c r="Y807" s="26">
        <v>68</v>
      </c>
      <c r="Z807" s="10">
        <f t="shared" si="126"/>
        <v>197</v>
      </c>
      <c r="AA807" s="27">
        <f t="shared" si="122"/>
        <v>-36720.838770077491</v>
      </c>
      <c r="AB807" s="10">
        <f t="shared" si="123"/>
        <v>-2622091.6148038441</v>
      </c>
      <c r="AC807" s="10">
        <f t="shared" si="124"/>
        <v>-15054601.887982542</v>
      </c>
      <c r="AD807" s="28">
        <f t="shared" si="125"/>
        <v>-10291814.844392011</v>
      </c>
      <c r="AF807" s="27">
        <f>IF(V807 &lt;&gt; "-", (V807-V$1883)^4, "-")</f>
        <v>1220534.679266341</v>
      </c>
      <c r="AG807" s="10">
        <f>(W807-W$1883)^4</f>
        <v>361573962.67285907</v>
      </c>
      <c r="AH807" s="10">
        <f>(X807-X$1883)^4</f>
        <v>3717283640.2819061</v>
      </c>
      <c r="AI807" s="28">
        <f>(Y807-Y$1883)^4</f>
        <v>2238665909.5680013</v>
      </c>
      <c r="AK807" s="27">
        <f t="shared" si="127"/>
        <v>91.370558375634516</v>
      </c>
      <c r="AL807" s="10">
        <f t="shared" si="128"/>
        <v>472.08121827411168</v>
      </c>
      <c r="AM807" s="10">
        <f t="shared" si="129"/>
        <v>91.370558375634516</v>
      </c>
      <c r="AN807" s="28">
        <f t="shared" si="130"/>
        <v>345.17766497461929</v>
      </c>
      <c r="AP807" s="56">
        <f t="shared" si="131"/>
        <v>0.19354838709677419</v>
      </c>
    </row>
    <row r="808" spans="1:42" ht="15" customHeight="1">
      <c r="A808" s="5" t="s">
        <v>23</v>
      </c>
      <c r="B808" s="5" t="s">
        <v>89</v>
      </c>
      <c r="C808" s="5" t="s">
        <v>23</v>
      </c>
      <c r="D808" s="6" t="s">
        <v>44</v>
      </c>
      <c r="E808" s="5" t="s">
        <v>1557</v>
      </c>
      <c r="F808" s="5" t="s">
        <v>1558</v>
      </c>
      <c r="G808" s="5">
        <v>2002</v>
      </c>
      <c r="H808" s="11">
        <v>3</v>
      </c>
      <c r="I808" s="11">
        <v>67</v>
      </c>
      <c r="J808" s="11">
        <v>69</v>
      </c>
      <c r="K808" s="11">
        <v>131</v>
      </c>
      <c r="O808" s="25" t="s">
        <v>23</v>
      </c>
      <c r="P808" s="5" t="s">
        <v>78</v>
      </c>
      <c r="Q808" s="5" t="s">
        <v>46</v>
      </c>
      <c r="R808" s="6" t="s">
        <v>44</v>
      </c>
      <c r="S808" s="5" t="s">
        <v>1675</v>
      </c>
      <c r="T808" s="5" t="s">
        <v>1676</v>
      </c>
      <c r="U808" s="5">
        <v>2002</v>
      </c>
      <c r="V808" s="11">
        <v>2</v>
      </c>
      <c r="W808" s="11">
        <v>27</v>
      </c>
      <c r="X808" s="11">
        <v>26</v>
      </c>
      <c r="Y808" s="26">
        <v>73</v>
      </c>
      <c r="Z808" s="10">
        <f t="shared" si="126"/>
        <v>128</v>
      </c>
      <c r="AA808" s="27">
        <f t="shared" si="122"/>
        <v>-119373.12780967499</v>
      </c>
      <c r="AB808" s="10">
        <f t="shared" si="123"/>
        <v>-8476592.1215264462</v>
      </c>
      <c r="AC808" s="10">
        <f t="shared" si="124"/>
        <v>-13638229.814891867</v>
      </c>
      <c r="AD808" s="28">
        <f t="shared" si="125"/>
        <v>-9598285.6400831919</v>
      </c>
      <c r="AF808" s="27">
        <f>IF(V808 &lt;&gt; "-", (V808-V$1883)^4, "-")</f>
        <v>5877718.253988809</v>
      </c>
      <c r="AG808" s="10">
        <f>(W808-W$1883)^4</f>
        <v>1728336817.8051581</v>
      </c>
      <c r="AH808" s="10">
        <f>(X808-X$1883)^4</f>
        <v>3258447083.2072039</v>
      </c>
      <c r="AI808" s="28">
        <f>(Y808-Y$1883)^4</f>
        <v>2039818659.488709</v>
      </c>
      <c r="AK808" s="27">
        <f t="shared" si="127"/>
        <v>15.625</v>
      </c>
      <c r="AL808" s="10">
        <f t="shared" si="128"/>
        <v>210.9375</v>
      </c>
      <c r="AM808" s="10">
        <f t="shared" si="129"/>
        <v>203.125</v>
      </c>
      <c r="AN808" s="28">
        <f t="shared" si="130"/>
        <v>570.3125</v>
      </c>
      <c r="AP808" s="56">
        <f t="shared" si="131"/>
        <v>0.96296296296296291</v>
      </c>
    </row>
    <row r="809" spans="1:42" ht="15" customHeight="1">
      <c r="A809" s="5" t="s">
        <v>23</v>
      </c>
      <c r="B809" s="5" t="s">
        <v>78</v>
      </c>
      <c r="C809" s="5" t="s">
        <v>24</v>
      </c>
      <c r="D809" s="6" t="s">
        <v>25</v>
      </c>
      <c r="E809" s="6" t="s">
        <v>26</v>
      </c>
      <c r="F809" s="5" t="s">
        <v>1677</v>
      </c>
      <c r="G809" s="5">
        <v>2002</v>
      </c>
      <c r="H809" s="11">
        <v>2577</v>
      </c>
      <c r="I809" s="11">
        <v>12664</v>
      </c>
      <c r="J809" s="11">
        <v>10116</v>
      </c>
      <c r="K809" s="11">
        <v>15274</v>
      </c>
      <c r="O809" s="25" t="s">
        <v>23</v>
      </c>
      <c r="P809" s="5" t="s">
        <v>78</v>
      </c>
      <c r="Q809" s="5" t="s">
        <v>46</v>
      </c>
      <c r="R809" s="6" t="s">
        <v>44</v>
      </c>
      <c r="S809" s="5" t="s">
        <v>1678</v>
      </c>
      <c r="T809" s="5" t="s">
        <v>1679</v>
      </c>
      <c r="U809" s="5">
        <v>2002</v>
      </c>
      <c r="V809" s="11">
        <v>13</v>
      </c>
      <c r="W809" s="11">
        <v>55</v>
      </c>
      <c r="X809" s="11">
        <v>23</v>
      </c>
      <c r="Y809" s="26">
        <v>68</v>
      </c>
      <c r="Z809" s="10">
        <f t="shared" si="126"/>
        <v>159</v>
      </c>
      <c r="AA809" s="27">
        <f t="shared" si="122"/>
        <v>-55910.375663325023</v>
      </c>
      <c r="AB809" s="10">
        <f t="shared" si="123"/>
        <v>-5442047.0153929079</v>
      </c>
      <c r="AC809" s="10">
        <f t="shared" si="124"/>
        <v>-14158452.938289169</v>
      </c>
      <c r="AD809" s="28">
        <f t="shared" si="125"/>
        <v>-10291814.844392011</v>
      </c>
      <c r="AF809" s="27">
        <f>IF(V809 &lt;&gt; "-", (V809-V$1883)^4, "-")</f>
        <v>2137912.2729463866</v>
      </c>
      <c r="AG809" s="10">
        <f>(W809-W$1883)^4</f>
        <v>957230186.9245429</v>
      </c>
      <c r="AH809" s="10">
        <f>(X809-X$1883)^4</f>
        <v>3425214197.0414762</v>
      </c>
      <c r="AI809" s="28">
        <f>(Y809-Y$1883)^4</f>
        <v>2238665909.5680013</v>
      </c>
      <c r="AK809" s="27">
        <f t="shared" si="127"/>
        <v>81.76100628930817</v>
      </c>
      <c r="AL809" s="10">
        <f t="shared" si="128"/>
        <v>345.91194968553458</v>
      </c>
      <c r="AM809" s="10">
        <f t="shared" si="129"/>
        <v>144.65408805031447</v>
      </c>
      <c r="AN809" s="28">
        <f t="shared" si="130"/>
        <v>427.67295597484281</v>
      </c>
      <c r="AP809" s="56">
        <f t="shared" si="131"/>
        <v>0.41818181818181821</v>
      </c>
    </row>
    <row r="810" spans="1:42" ht="15" customHeight="1">
      <c r="A810" s="5" t="s">
        <v>23</v>
      </c>
      <c r="B810" s="5" t="s">
        <v>78</v>
      </c>
      <c r="C810" s="5" t="s">
        <v>28</v>
      </c>
      <c r="D810" s="6" t="s">
        <v>44</v>
      </c>
      <c r="E810" s="6" t="s">
        <v>26</v>
      </c>
      <c r="F810" s="5" t="s">
        <v>1680</v>
      </c>
      <c r="G810" s="5">
        <v>2002</v>
      </c>
      <c r="H810" s="11">
        <v>277</v>
      </c>
      <c r="I810" s="11">
        <v>1818</v>
      </c>
      <c r="J810" s="11">
        <v>1563</v>
      </c>
      <c r="K810" s="11">
        <v>2491</v>
      </c>
      <c r="O810" s="25" t="s">
        <v>23</v>
      </c>
      <c r="P810" s="5" t="s">
        <v>78</v>
      </c>
      <c r="Q810" s="5" t="s">
        <v>46</v>
      </c>
      <c r="R810" s="6" t="s">
        <v>44</v>
      </c>
      <c r="S810" s="5" t="s">
        <v>1681</v>
      </c>
      <c r="T810" s="5" t="s">
        <v>1682</v>
      </c>
      <c r="U810" s="5">
        <v>2002</v>
      </c>
      <c r="V810" s="11">
        <v>1</v>
      </c>
      <c r="W810" s="11">
        <v>57</v>
      </c>
      <c r="X810" s="11">
        <v>26</v>
      </c>
      <c r="Y810" s="26">
        <v>98</v>
      </c>
      <c r="Z810" s="10">
        <f t="shared" si="126"/>
        <v>182</v>
      </c>
      <c r="AA810" s="27">
        <f t="shared" si="122"/>
        <v>-126795.04420806172</v>
      </c>
      <c r="AB810" s="10">
        <f t="shared" si="123"/>
        <v>-5258514.937422826</v>
      </c>
      <c r="AC810" s="10">
        <f t="shared" si="124"/>
        <v>-13638229.814891867</v>
      </c>
      <c r="AD810" s="28">
        <f t="shared" si="125"/>
        <v>-6593807.5076757809</v>
      </c>
      <c r="AF810" s="27">
        <f>IF(V810 &lt;&gt; "-", (V810-V$1883)^4, "-")</f>
        <v>6369955.1216190513</v>
      </c>
      <c r="AG810" s="10">
        <f>(W810-W$1883)^4</f>
        <v>914430737.43718171</v>
      </c>
      <c r="AH810" s="10">
        <f>(X810-X$1883)^4</f>
        <v>3258447083.2072039</v>
      </c>
      <c r="AI810" s="28">
        <f>(Y810-Y$1883)^4</f>
        <v>1236464597.7832146</v>
      </c>
      <c r="AK810" s="27">
        <f t="shared" si="127"/>
        <v>5.4945054945054945</v>
      </c>
      <c r="AL810" s="10">
        <f t="shared" si="128"/>
        <v>313.1868131868132</v>
      </c>
      <c r="AM810" s="10">
        <f t="shared" si="129"/>
        <v>142.85714285714286</v>
      </c>
      <c r="AN810" s="28">
        <f t="shared" si="130"/>
        <v>538.46153846153845</v>
      </c>
      <c r="AP810" s="56">
        <f t="shared" si="131"/>
        <v>0.45614035087719296</v>
      </c>
    </row>
    <row r="811" spans="1:42" ht="15" customHeight="1">
      <c r="A811" s="5" t="s">
        <v>23</v>
      </c>
      <c r="B811" s="5" t="s">
        <v>78</v>
      </c>
      <c r="C811" s="5" t="s">
        <v>28</v>
      </c>
      <c r="D811" s="6" t="s">
        <v>44</v>
      </c>
      <c r="E811" s="5" t="s">
        <v>1559</v>
      </c>
      <c r="F811" s="5" t="s">
        <v>1560</v>
      </c>
      <c r="G811" s="5">
        <v>2002</v>
      </c>
      <c r="H811" s="11">
        <v>13</v>
      </c>
      <c r="I811" s="11">
        <v>108</v>
      </c>
      <c r="J811" s="11">
        <v>53</v>
      </c>
      <c r="K811" s="11">
        <v>125</v>
      </c>
      <c r="O811" s="25" t="s">
        <v>23</v>
      </c>
      <c r="P811" s="5" t="s">
        <v>78</v>
      </c>
      <c r="Q811" s="5" t="s">
        <v>46</v>
      </c>
      <c r="R811" s="6" t="s">
        <v>44</v>
      </c>
      <c r="S811" s="5" t="s">
        <v>1683</v>
      </c>
      <c r="T811" s="5" t="s">
        <v>1684</v>
      </c>
      <c r="U811" s="5">
        <v>2002</v>
      </c>
      <c r="V811" s="11">
        <v>87</v>
      </c>
      <c r="W811" s="11">
        <v>311</v>
      </c>
      <c r="X811" s="11">
        <v>135</v>
      </c>
      <c r="Y811" s="26">
        <v>215</v>
      </c>
      <c r="Z811" s="10">
        <f t="shared" si="126"/>
        <v>748</v>
      </c>
      <c r="AA811" s="27">
        <f t="shared" si="122"/>
        <v>45735.982686086383</v>
      </c>
      <c r="AB811" s="10">
        <f t="shared" si="123"/>
        <v>514013.9525687971</v>
      </c>
      <c r="AC811" s="10">
        <f t="shared" si="124"/>
        <v>-2192951.0097793462</v>
      </c>
      <c r="AD811" s="28">
        <f t="shared" si="125"/>
        <v>-350686.92816508445</v>
      </c>
      <c r="AF811" s="27">
        <f>IF(V811 &lt;&gt; "-", (V811-V$1883)^4, "-")</f>
        <v>1635600.9459816436</v>
      </c>
      <c r="AG811" s="10">
        <f>(W811-W$1883)^4</f>
        <v>41174962.317940719</v>
      </c>
      <c r="AH811" s="10">
        <f>(X811-X$1883)^4</f>
        <v>284908390.68971145</v>
      </c>
      <c r="AI811" s="28">
        <f>(Y811-Y$1883)^4</f>
        <v>24730113.173237532</v>
      </c>
      <c r="AK811" s="27">
        <f t="shared" si="127"/>
        <v>116.31016042780749</v>
      </c>
      <c r="AL811" s="10">
        <f t="shared" si="128"/>
        <v>415.77540106951869</v>
      </c>
      <c r="AM811" s="10">
        <f t="shared" si="129"/>
        <v>180.48128342245988</v>
      </c>
      <c r="AN811" s="28">
        <f t="shared" si="130"/>
        <v>287.43315508021391</v>
      </c>
      <c r="AP811" s="56">
        <f t="shared" si="131"/>
        <v>0.43408360128617363</v>
      </c>
    </row>
    <row r="812" spans="1:42" ht="15" customHeight="1">
      <c r="A812" s="5" t="s">
        <v>23</v>
      </c>
      <c r="B812" s="5" t="s">
        <v>78</v>
      </c>
      <c r="C812" s="5" t="s">
        <v>28</v>
      </c>
      <c r="D812" s="6" t="s">
        <v>44</v>
      </c>
      <c r="E812" s="5" t="s">
        <v>1561</v>
      </c>
      <c r="F812" s="5" t="s">
        <v>1562</v>
      </c>
      <c r="G812" s="5">
        <v>2002</v>
      </c>
      <c r="H812" s="11">
        <v>14</v>
      </c>
      <c r="I812" s="11">
        <v>139</v>
      </c>
      <c r="J812" s="11">
        <v>70</v>
      </c>
      <c r="K812" s="11">
        <v>108</v>
      </c>
      <c r="O812" s="25" t="s">
        <v>23</v>
      </c>
      <c r="P812" s="5" t="s">
        <v>78</v>
      </c>
      <c r="Q812" s="5" t="s">
        <v>46</v>
      </c>
      <c r="R812" s="6" t="s">
        <v>44</v>
      </c>
      <c r="S812" s="5" t="s">
        <v>1685</v>
      </c>
      <c r="T812" s="5" t="s">
        <v>275</v>
      </c>
      <c r="U812" s="5">
        <v>2002</v>
      </c>
      <c r="V812" s="11">
        <v>4</v>
      </c>
      <c r="W812" s="11">
        <v>33</v>
      </c>
      <c r="X812" s="11">
        <v>29</v>
      </c>
      <c r="Y812" s="26">
        <v>106</v>
      </c>
      <c r="Z812" s="10">
        <f t="shared" si="126"/>
        <v>172</v>
      </c>
      <c r="AA812" s="27">
        <f t="shared" si="122"/>
        <v>-105409.58265998808</v>
      </c>
      <c r="AB812" s="10">
        <f t="shared" si="123"/>
        <v>-7750077.9393538814</v>
      </c>
      <c r="AC812" s="10">
        <f t="shared" si="124"/>
        <v>-13130908.376308607</v>
      </c>
      <c r="AD812" s="28">
        <f t="shared" si="125"/>
        <v>-5785377.6022815239</v>
      </c>
      <c r="AF812" s="27">
        <f>IF(V812 &lt;&gt; "-", (V812-V$1883)^4, "-")</f>
        <v>4979359.2233520132</v>
      </c>
      <c r="AG812" s="10">
        <f>(W812-W$1883)^4</f>
        <v>1533703563.8199458</v>
      </c>
      <c r="AH812" s="10">
        <f>(X812-X$1883)^4</f>
        <v>3097845074.7448158</v>
      </c>
      <c r="AI812" s="28">
        <f>(Y812-Y$1883)^4</f>
        <v>1038585559.5432203</v>
      </c>
      <c r="AK812" s="27">
        <f t="shared" si="127"/>
        <v>23.255813953488371</v>
      </c>
      <c r="AL812" s="10">
        <f t="shared" si="128"/>
        <v>191.86046511627907</v>
      </c>
      <c r="AM812" s="10">
        <f t="shared" si="129"/>
        <v>168.6046511627907</v>
      </c>
      <c r="AN812" s="28">
        <f t="shared" si="130"/>
        <v>616.2790697674418</v>
      </c>
      <c r="AP812" s="56">
        <f t="shared" si="131"/>
        <v>0.87878787878787878</v>
      </c>
    </row>
    <row r="813" spans="1:42" ht="15" customHeight="1">
      <c r="A813" s="5" t="s">
        <v>23</v>
      </c>
      <c r="B813" s="5" t="s">
        <v>78</v>
      </c>
      <c r="C813" s="5" t="s">
        <v>28</v>
      </c>
      <c r="D813" s="6" t="s">
        <v>44</v>
      </c>
      <c r="E813" s="5" t="s">
        <v>1563</v>
      </c>
      <c r="F813" s="5" t="s">
        <v>1564</v>
      </c>
      <c r="G813" s="5">
        <v>2002</v>
      </c>
      <c r="H813" s="11">
        <v>10</v>
      </c>
      <c r="I813" s="11">
        <v>71</v>
      </c>
      <c r="J813" s="11">
        <v>34</v>
      </c>
      <c r="K813" s="11">
        <v>69</v>
      </c>
      <c r="O813" s="25" t="s">
        <v>23</v>
      </c>
      <c r="P813" s="5" t="s">
        <v>78</v>
      </c>
      <c r="Q813" s="5" t="s">
        <v>46</v>
      </c>
      <c r="R813" s="6" t="s">
        <v>44</v>
      </c>
      <c r="S813" s="5" t="s">
        <v>1686</v>
      </c>
      <c r="T813" s="5" t="s">
        <v>1687</v>
      </c>
      <c r="U813" s="5">
        <v>2002</v>
      </c>
      <c r="V813" s="11" t="s">
        <v>96</v>
      </c>
      <c r="W813" s="11">
        <v>20</v>
      </c>
      <c r="X813" s="11">
        <v>16</v>
      </c>
      <c r="Y813" s="26">
        <v>45</v>
      </c>
      <c r="Z813" s="10">
        <f t="shared" si="126"/>
        <v>81</v>
      </c>
      <c r="AA813" s="27" t="str">
        <f t="shared" si="122"/>
        <v>-</v>
      </c>
      <c r="AB813" s="10">
        <f t="shared" si="123"/>
        <v>-9379946.4023042805</v>
      </c>
      <c r="AC813" s="10">
        <f t="shared" si="124"/>
        <v>-15423390.111604143</v>
      </c>
      <c r="AD813" s="28">
        <f t="shared" si="125"/>
        <v>-13913888.011684624</v>
      </c>
      <c r="AF813" s="27" t="str">
        <f>IF(V813 &lt;&gt; "-", (V813-V$1883)^4, "-")</f>
        <v>-</v>
      </c>
      <c r="AG813" s="10">
        <f>(W813-W$1883)^4</f>
        <v>1978186084.0014935</v>
      </c>
      <c r="AH813" s="10">
        <f>(X813-X$1883)^4</f>
        <v>3839191641.5588264</v>
      </c>
      <c r="AI813" s="28">
        <f>(Y813-Y$1883)^4</f>
        <v>3346555291.0967484</v>
      </c>
      <c r="AK813" s="27">
        <f t="shared" si="127"/>
        <v>0</v>
      </c>
      <c r="AL813" s="10">
        <f t="shared" si="128"/>
        <v>246.91358024691357</v>
      </c>
      <c r="AM813" s="10">
        <f t="shared" si="129"/>
        <v>197.53086419753086</v>
      </c>
      <c r="AN813" s="28">
        <f t="shared" si="130"/>
        <v>555.55555555555554</v>
      </c>
      <c r="AP813" s="56">
        <f t="shared" si="131"/>
        <v>0.8</v>
      </c>
    </row>
    <row r="814" spans="1:42" ht="15" customHeight="1">
      <c r="A814" s="5" t="s">
        <v>23</v>
      </c>
      <c r="B814" s="5" t="s">
        <v>78</v>
      </c>
      <c r="C814" s="5" t="s">
        <v>28</v>
      </c>
      <c r="D814" s="6" t="s">
        <v>44</v>
      </c>
      <c r="E814" s="5" t="s">
        <v>1565</v>
      </c>
      <c r="F814" s="5" t="s">
        <v>1566</v>
      </c>
      <c r="G814" s="5">
        <v>2002</v>
      </c>
      <c r="H814" s="11">
        <v>3</v>
      </c>
      <c r="I814" s="11">
        <v>34</v>
      </c>
      <c r="J814" s="11">
        <v>46</v>
      </c>
      <c r="K814" s="11">
        <v>43</v>
      </c>
      <c r="O814" s="25" t="s">
        <v>23</v>
      </c>
      <c r="P814" s="5" t="s">
        <v>78</v>
      </c>
      <c r="Q814" s="5" t="s">
        <v>46</v>
      </c>
      <c r="R814" s="6" t="s">
        <v>44</v>
      </c>
      <c r="S814" s="5" t="s">
        <v>1688</v>
      </c>
      <c r="T814" s="5" t="s">
        <v>1689</v>
      </c>
      <c r="U814" s="5">
        <v>2002</v>
      </c>
      <c r="V814" s="11">
        <v>6</v>
      </c>
      <c r="W814" s="11">
        <v>56</v>
      </c>
      <c r="X814" s="11">
        <v>22</v>
      </c>
      <c r="Y814" s="26">
        <v>115</v>
      </c>
      <c r="Z814" s="10">
        <f t="shared" si="126"/>
        <v>199</v>
      </c>
      <c r="AA814" s="27">
        <f t="shared" ref="AA814:AA877" si="132">IF(V814 &lt;&gt; "-", (V814-V$1883)^3, "-")</f>
        <v>-92579.75437308324</v>
      </c>
      <c r="AB814" s="10">
        <f t="shared" ref="AB814:AB877" si="133">IF(W814 &lt;&gt; "-", (W814-W$1883)^3, "-")</f>
        <v>-5349756.2906762566</v>
      </c>
      <c r="AC814" s="10">
        <f t="shared" ref="AC814:AC877" si="134">IF(X814 &lt;&gt; "-", (X814-X$1883)^3, "-")</f>
        <v>-14334755.687158057</v>
      </c>
      <c r="AD814" s="28">
        <f t="shared" ref="AD814:AD877" si="135">IF(Y814 &lt;&gt; "-", (Y814-Y$1883)^3, "-")</f>
        <v>-4958140.2080968712</v>
      </c>
      <c r="AF814" s="27">
        <f>IF(V814 &lt;&gt; "-", (V814-V$1883)^4, "-")</f>
        <v>4188141.6864615814</v>
      </c>
      <c r="AG814" s="10">
        <f>(W814-W$1883)^4</f>
        <v>935646931.10289216</v>
      </c>
      <c r="AH814" s="10">
        <f>(X814-X$1883)^4</f>
        <v>3482200129.4521928</v>
      </c>
      <c r="AI814" s="28">
        <f>(Y814-Y$1883)^4</f>
        <v>845457416.74856973</v>
      </c>
      <c r="AK814" s="27">
        <f t="shared" si="127"/>
        <v>30.150753768844218</v>
      </c>
      <c r="AL814" s="10">
        <f t="shared" si="128"/>
        <v>281.4070351758794</v>
      </c>
      <c r="AM814" s="10">
        <f t="shared" si="129"/>
        <v>110.55276381909549</v>
      </c>
      <c r="AN814" s="28">
        <f t="shared" si="130"/>
        <v>577.8894472361809</v>
      </c>
      <c r="AP814" s="56">
        <f t="shared" si="131"/>
        <v>0.3928571428571429</v>
      </c>
    </row>
    <row r="815" spans="1:42" ht="15" customHeight="1">
      <c r="A815" s="5" t="s">
        <v>23</v>
      </c>
      <c r="B815" s="5" t="s">
        <v>78</v>
      </c>
      <c r="C815" s="5" t="s">
        <v>28</v>
      </c>
      <c r="D815" s="6" t="s">
        <v>44</v>
      </c>
      <c r="E815" s="5" t="s">
        <v>1567</v>
      </c>
      <c r="F815" s="5" t="s">
        <v>1568</v>
      </c>
      <c r="G815" s="5">
        <v>2002</v>
      </c>
      <c r="H815" s="11">
        <v>18</v>
      </c>
      <c r="I815" s="11">
        <v>111</v>
      </c>
      <c r="J815" s="11">
        <v>104</v>
      </c>
      <c r="K815" s="11">
        <v>213</v>
      </c>
      <c r="O815" s="25" t="s">
        <v>23</v>
      </c>
      <c r="P815" s="5" t="s">
        <v>78</v>
      </c>
      <c r="Q815" s="5" t="s">
        <v>46</v>
      </c>
      <c r="R815" s="6" t="s">
        <v>44</v>
      </c>
      <c r="S815" s="5" t="s">
        <v>1690</v>
      </c>
      <c r="T815" s="5" t="s">
        <v>1691</v>
      </c>
      <c r="U815" s="5">
        <v>2002</v>
      </c>
      <c r="V815" s="11">
        <v>9</v>
      </c>
      <c r="W815" s="11">
        <v>46</v>
      </c>
      <c r="X815" s="11">
        <v>83</v>
      </c>
      <c r="Y815" s="26">
        <v>119</v>
      </c>
      <c r="Z815" s="10">
        <f t="shared" si="126"/>
        <v>257</v>
      </c>
      <c r="AA815" s="27">
        <f t="shared" si="132"/>
        <v>-75355.731060442326</v>
      </c>
      <c r="AB815" s="10">
        <f t="shared" si="133"/>
        <v>-6320875.2536876639</v>
      </c>
      <c r="AC815" s="10">
        <f t="shared" si="134"/>
        <v>-6020630.5850108797</v>
      </c>
      <c r="AD815" s="28">
        <f t="shared" si="135"/>
        <v>-4617340.117661614</v>
      </c>
      <c r="AF815" s="27">
        <f>IF(V815 &lt;&gt; "-", (V815-V$1883)^4, "-")</f>
        <v>3182890.6368016875</v>
      </c>
      <c r="AG815" s="10">
        <f>(W815-W$1883)^4</f>
        <v>1168699771.5024309</v>
      </c>
      <c r="AH815" s="10">
        <f>(X815-X$1883)^4</f>
        <v>1095273652.7577968</v>
      </c>
      <c r="AI815" s="28">
        <f>(Y815-Y$1883)^4</f>
        <v>768875144.58241725</v>
      </c>
      <c r="AK815" s="27">
        <f t="shared" si="127"/>
        <v>35.019455252918291</v>
      </c>
      <c r="AL815" s="10">
        <f t="shared" si="128"/>
        <v>178.98832684824902</v>
      </c>
      <c r="AM815" s="10">
        <f t="shared" si="129"/>
        <v>322.95719844357978</v>
      </c>
      <c r="AN815" s="28">
        <f t="shared" si="130"/>
        <v>463.03501945525295</v>
      </c>
      <c r="AP815" s="56">
        <f t="shared" si="131"/>
        <v>1.8043478260869568</v>
      </c>
    </row>
    <row r="816" spans="1:42" ht="15" customHeight="1">
      <c r="A816" s="5" t="s">
        <v>23</v>
      </c>
      <c r="B816" s="5" t="s">
        <v>78</v>
      </c>
      <c r="C816" s="5" t="s">
        <v>28</v>
      </c>
      <c r="D816" s="6" t="s">
        <v>44</v>
      </c>
      <c r="E816" s="5" t="s">
        <v>1570</v>
      </c>
      <c r="F816" s="5" t="s">
        <v>1571</v>
      </c>
      <c r="G816" s="5">
        <v>2002</v>
      </c>
      <c r="H816" s="11">
        <v>3</v>
      </c>
      <c r="I816" s="11">
        <v>16</v>
      </c>
      <c r="J816" s="11">
        <v>45</v>
      </c>
      <c r="K816" s="11">
        <v>107</v>
      </c>
      <c r="O816" s="25" t="s">
        <v>23</v>
      </c>
      <c r="P816" s="5" t="s">
        <v>78</v>
      </c>
      <c r="Q816" s="5" t="s">
        <v>46</v>
      </c>
      <c r="R816" s="6" t="s">
        <v>44</v>
      </c>
      <c r="S816" s="5" t="s">
        <v>1692</v>
      </c>
      <c r="T816" s="5" t="s">
        <v>1693</v>
      </c>
      <c r="U816" s="5">
        <v>2002</v>
      </c>
      <c r="V816" s="11">
        <v>7</v>
      </c>
      <c r="W816" s="11">
        <v>65</v>
      </c>
      <c r="X816" s="11">
        <v>52</v>
      </c>
      <c r="Y816" s="26">
        <v>148</v>
      </c>
      <c r="Z816" s="10">
        <f t="shared" si="126"/>
        <v>272</v>
      </c>
      <c r="AA816" s="27">
        <f t="shared" si="132"/>
        <v>-86574.984053174077</v>
      </c>
      <c r="AB816" s="10">
        <f t="shared" si="133"/>
        <v>-4565641.4840713013</v>
      </c>
      <c r="AC816" s="10">
        <f t="shared" si="134"/>
        <v>-9652724.6537700687</v>
      </c>
      <c r="AD816" s="28">
        <f t="shared" si="135"/>
        <v>-2600690.6885444154</v>
      </c>
      <c r="AF816" s="27">
        <f>IF(V816 &lt;&gt; "-", (V816-V$1883)^4, "-")</f>
        <v>3829921.6860142983</v>
      </c>
      <c r="AG816" s="10">
        <f>(W816-W$1883)^4</f>
        <v>757418207.42299867</v>
      </c>
      <c r="AH816" s="10">
        <f>(X816-X$1883)^4</f>
        <v>2055258993.8105459</v>
      </c>
      <c r="AI816" s="28">
        <f>(Y816-Y$1883)^4</f>
        <v>357644543.6208272</v>
      </c>
      <c r="AK816" s="27">
        <f t="shared" si="127"/>
        <v>25.735294117647058</v>
      </c>
      <c r="AL816" s="10">
        <f t="shared" si="128"/>
        <v>238.97058823529412</v>
      </c>
      <c r="AM816" s="10">
        <f t="shared" si="129"/>
        <v>191.17647058823528</v>
      </c>
      <c r="AN816" s="28">
        <f t="shared" si="130"/>
        <v>544.11764705882354</v>
      </c>
      <c r="AP816" s="56">
        <f t="shared" si="131"/>
        <v>0.79999999999999993</v>
      </c>
    </row>
    <row r="817" spans="1:42" ht="15" customHeight="1">
      <c r="A817" s="5" t="s">
        <v>23</v>
      </c>
      <c r="B817" s="5" t="s">
        <v>78</v>
      </c>
      <c r="C817" s="5" t="s">
        <v>28</v>
      </c>
      <c r="D817" s="6" t="s">
        <v>44</v>
      </c>
      <c r="E817" s="5" t="s">
        <v>1572</v>
      </c>
      <c r="F817" s="5" t="s">
        <v>1573</v>
      </c>
      <c r="G817" s="5">
        <v>2002</v>
      </c>
      <c r="H817" s="11">
        <v>107</v>
      </c>
      <c r="I817" s="11">
        <v>563</v>
      </c>
      <c r="J817" s="11">
        <v>284</v>
      </c>
      <c r="K817" s="11">
        <v>432</v>
      </c>
      <c r="O817" s="25" t="s">
        <v>23</v>
      </c>
      <c r="P817" s="5" t="s">
        <v>78</v>
      </c>
      <c r="Q817" s="5" t="s">
        <v>46</v>
      </c>
      <c r="R817" s="6" t="s">
        <v>44</v>
      </c>
      <c r="S817" s="5" t="s">
        <v>1694</v>
      </c>
      <c r="T817" s="5" t="s">
        <v>1695</v>
      </c>
      <c r="U817" s="5">
        <v>2002</v>
      </c>
      <c r="V817" s="11">
        <v>10</v>
      </c>
      <c r="W817" s="11">
        <v>57</v>
      </c>
      <c r="X817" s="11">
        <v>61</v>
      </c>
      <c r="Y817" s="26">
        <v>85</v>
      </c>
      <c r="Z817" s="10">
        <f t="shared" si="126"/>
        <v>213</v>
      </c>
      <c r="AA817" s="27">
        <f t="shared" si="132"/>
        <v>-70129.248387619737</v>
      </c>
      <c r="AB817" s="10">
        <f t="shared" si="133"/>
        <v>-5258514.937422826</v>
      </c>
      <c r="AC817" s="10">
        <f t="shared" si="134"/>
        <v>-8479691.1976274699</v>
      </c>
      <c r="AD817" s="28">
        <f t="shared" si="135"/>
        <v>-8062449.2155872015</v>
      </c>
      <c r="AF817" s="27">
        <f>IF(V817 &lt;&gt; "-", (V817-V$1883)^4, "-")</f>
        <v>2892004.1543107955</v>
      </c>
      <c r="AG817" s="10">
        <f>(W817-W$1883)^4</f>
        <v>914430737.43718171</v>
      </c>
      <c r="AH817" s="10">
        <f>(X817-X$1883)^4</f>
        <v>1729179384.9753695</v>
      </c>
      <c r="AI817" s="28">
        <f>(Y817-Y$1883)^4</f>
        <v>1616674752.8303335</v>
      </c>
      <c r="AK817" s="27">
        <f t="shared" si="127"/>
        <v>46.948356807511736</v>
      </c>
      <c r="AL817" s="10">
        <f t="shared" si="128"/>
        <v>267.6056338028169</v>
      </c>
      <c r="AM817" s="10">
        <f t="shared" si="129"/>
        <v>286.38497652582163</v>
      </c>
      <c r="AN817" s="28">
        <f t="shared" si="130"/>
        <v>399.06103286384973</v>
      </c>
      <c r="AP817" s="56">
        <f t="shared" si="131"/>
        <v>1.0701754385964914</v>
      </c>
    </row>
    <row r="818" spans="1:42" ht="15" customHeight="1">
      <c r="A818" s="5" t="s">
        <v>23</v>
      </c>
      <c r="B818" s="5" t="s">
        <v>78</v>
      </c>
      <c r="C818" s="5" t="s">
        <v>28</v>
      </c>
      <c r="D818" s="6" t="s">
        <v>44</v>
      </c>
      <c r="E818" s="5" t="s">
        <v>1574</v>
      </c>
      <c r="F818" s="5" t="s">
        <v>1575</v>
      </c>
      <c r="G818" s="5">
        <v>2002</v>
      </c>
      <c r="H818" s="11">
        <v>5</v>
      </c>
      <c r="I818" s="11">
        <v>75</v>
      </c>
      <c r="J818" s="11">
        <v>123</v>
      </c>
      <c r="K818" s="11">
        <v>136</v>
      </c>
      <c r="O818" s="25" t="s">
        <v>23</v>
      </c>
      <c r="P818" s="5" t="s">
        <v>78</v>
      </c>
      <c r="Q818" s="5" t="s">
        <v>46</v>
      </c>
      <c r="R818" s="6" t="s">
        <v>44</v>
      </c>
      <c r="S818" s="5" t="s">
        <v>1696</v>
      </c>
      <c r="T818" s="5" t="s">
        <v>1697</v>
      </c>
      <c r="U818" s="5">
        <v>2002</v>
      </c>
      <c r="V818" s="11">
        <v>3</v>
      </c>
      <c r="W818" s="11">
        <v>29</v>
      </c>
      <c r="X818" s="11">
        <v>33</v>
      </c>
      <c r="Y818" s="26">
        <v>79</v>
      </c>
      <c r="Z818" s="10">
        <f t="shared" si="126"/>
        <v>144</v>
      </c>
      <c r="AA818" s="27">
        <f t="shared" si="132"/>
        <v>-112246.64062698378</v>
      </c>
      <c r="AB818" s="10">
        <f t="shared" si="133"/>
        <v>-8229591.2416160451</v>
      </c>
      <c r="AC818" s="10">
        <f t="shared" si="134"/>
        <v>-12474269.079019431</v>
      </c>
      <c r="AD818" s="28">
        <f t="shared" si="135"/>
        <v>-8808063.3691566344</v>
      </c>
      <c r="AF818" s="27">
        <f>IF(V818 &lt;&gt; "-", (V818-V$1883)^4, "-")</f>
        <v>5414576.1935207229</v>
      </c>
      <c r="AG818" s="10">
        <f>(W818-W$1883)^4</f>
        <v>1661515330.6764901</v>
      </c>
      <c r="AH818" s="10">
        <f>(X818-X$1883)^4</f>
        <v>2893033596.8736019</v>
      </c>
      <c r="AI818" s="28">
        <f>(Y818-Y$1883)^4</f>
        <v>1819032983.6125453</v>
      </c>
      <c r="AK818" s="27">
        <f t="shared" si="127"/>
        <v>20.833333333333332</v>
      </c>
      <c r="AL818" s="10">
        <f t="shared" si="128"/>
        <v>201.38888888888889</v>
      </c>
      <c r="AM818" s="10">
        <f t="shared" si="129"/>
        <v>229.16666666666666</v>
      </c>
      <c r="AN818" s="28">
        <f t="shared" si="130"/>
        <v>548.6111111111112</v>
      </c>
      <c r="AP818" s="56">
        <f t="shared" si="131"/>
        <v>1.1379310344827587</v>
      </c>
    </row>
    <row r="819" spans="1:42" ht="15" customHeight="1">
      <c r="A819" s="5" t="s">
        <v>23</v>
      </c>
      <c r="B819" s="5" t="s">
        <v>78</v>
      </c>
      <c r="C819" s="5" t="s">
        <v>28</v>
      </c>
      <c r="D819" s="6" t="s">
        <v>44</v>
      </c>
      <c r="E819" s="5" t="s">
        <v>1576</v>
      </c>
      <c r="F819" s="5" t="s">
        <v>125</v>
      </c>
      <c r="G819" s="5">
        <v>2002</v>
      </c>
      <c r="H819" s="11">
        <v>5</v>
      </c>
      <c r="I819" s="11">
        <v>45</v>
      </c>
      <c r="J819" s="11">
        <v>52</v>
      </c>
      <c r="K819" s="11">
        <v>96</v>
      </c>
      <c r="O819" s="25" t="s">
        <v>23</v>
      </c>
      <c r="P819" s="5" t="s">
        <v>78</v>
      </c>
      <c r="Q819" s="5" t="s">
        <v>46</v>
      </c>
      <c r="R819" s="6" t="s">
        <v>44</v>
      </c>
      <c r="S819" s="5" t="s">
        <v>1698</v>
      </c>
      <c r="T819" s="5" t="s">
        <v>1297</v>
      </c>
      <c r="U819" s="5">
        <v>2002</v>
      </c>
      <c r="V819" s="11">
        <v>18</v>
      </c>
      <c r="W819" s="11">
        <v>72</v>
      </c>
      <c r="X819" s="11">
        <v>52</v>
      </c>
      <c r="Y819" s="26">
        <v>66</v>
      </c>
      <c r="Z819" s="10">
        <f t="shared" si="126"/>
        <v>208</v>
      </c>
      <c r="AA819" s="27">
        <f t="shared" si="132"/>
        <v>-36720.838770077491</v>
      </c>
      <c r="AB819" s="10">
        <f t="shared" si="133"/>
        <v>-4011739.2142077666</v>
      </c>
      <c r="AC819" s="10">
        <f t="shared" si="134"/>
        <v>-9652724.6537700687</v>
      </c>
      <c r="AD819" s="28">
        <f t="shared" si="135"/>
        <v>-10578320.326712757</v>
      </c>
      <c r="AF819" s="27">
        <f>IF(V819 &lt;&gt; "-", (V819-V$1883)^4, "-")</f>
        <v>1220534.679266341</v>
      </c>
      <c r="AG819" s="10">
        <f>(W819-W$1883)^4</f>
        <v>637446280.78438652</v>
      </c>
      <c r="AH819" s="10">
        <f>(X819-X$1883)^4</f>
        <v>2055258993.8105459</v>
      </c>
      <c r="AI819" s="28">
        <f>(Y819-Y$1883)^4</f>
        <v>2322142953.9474306</v>
      </c>
      <c r="AK819" s="27">
        <f t="shared" si="127"/>
        <v>86.538461538461533</v>
      </c>
      <c r="AL819" s="10">
        <f t="shared" si="128"/>
        <v>346.15384615384613</v>
      </c>
      <c r="AM819" s="10">
        <f t="shared" si="129"/>
        <v>250</v>
      </c>
      <c r="AN819" s="28">
        <f t="shared" si="130"/>
        <v>317.30769230769226</v>
      </c>
      <c r="AP819" s="56">
        <f t="shared" si="131"/>
        <v>0.72222222222222232</v>
      </c>
    </row>
    <row r="820" spans="1:42" ht="15" customHeight="1">
      <c r="A820" s="5" t="s">
        <v>23</v>
      </c>
      <c r="B820" s="5" t="s">
        <v>78</v>
      </c>
      <c r="C820" s="5" t="s">
        <v>28</v>
      </c>
      <c r="D820" s="6" t="s">
        <v>44</v>
      </c>
      <c r="E820" s="5" t="s">
        <v>1577</v>
      </c>
      <c r="F820" s="5" t="s">
        <v>1578</v>
      </c>
      <c r="G820" s="5">
        <v>2002</v>
      </c>
      <c r="H820" s="11">
        <v>22</v>
      </c>
      <c r="I820" s="11">
        <v>169</v>
      </c>
      <c r="J820" s="11">
        <v>188</v>
      </c>
      <c r="K820" s="11">
        <v>307</v>
      </c>
      <c r="O820" s="25" t="s">
        <v>23</v>
      </c>
      <c r="P820" s="5" t="s">
        <v>78</v>
      </c>
      <c r="Q820" s="5" t="s">
        <v>46</v>
      </c>
      <c r="R820" s="6" t="s">
        <v>44</v>
      </c>
      <c r="S820" s="5" t="s">
        <v>1699</v>
      </c>
      <c r="T820" s="5" t="s">
        <v>1700</v>
      </c>
      <c r="U820" s="5">
        <v>2002</v>
      </c>
      <c r="V820" s="11">
        <v>3</v>
      </c>
      <c r="W820" s="11">
        <v>35</v>
      </c>
      <c r="X820" s="11">
        <v>60</v>
      </c>
      <c r="Y820" s="26">
        <v>109</v>
      </c>
      <c r="Z820" s="10">
        <f t="shared" si="126"/>
        <v>207</v>
      </c>
      <c r="AA820" s="27">
        <f t="shared" si="132"/>
        <v>-112246.64062698378</v>
      </c>
      <c r="AB820" s="10">
        <f t="shared" si="133"/>
        <v>-7517469.5170021206</v>
      </c>
      <c r="AC820" s="10">
        <f t="shared" si="134"/>
        <v>-8605054.1661704052</v>
      </c>
      <c r="AD820" s="28">
        <f t="shared" si="135"/>
        <v>-5500153.7748806924</v>
      </c>
      <c r="AF820" s="27">
        <f>IF(V820 &lt;&gt; "-", (V820-V$1883)^4, "-")</f>
        <v>5414576.1935207229</v>
      </c>
      <c r="AG820" s="10">
        <f>(W820-W$1883)^4</f>
        <v>1472636524.318424</v>
      </c>
      <c r="AH820" s="10">
        <f>(X820-X$1883)^4</f>
        <v>1763348466.8627865</v>
      </c>
      <c r="AI820" s="28">
        <f>(Y820-Y$1883)^4</f>
        <v>970881984.30958629</v>
      </c>
      <c r="AK820" s="27">
        <f t="shared" si="127"/>
        <v>14.492753623188406</v>
      </c>
      <c r="AL820" s="10">
        <f t="shared" si="128"/>
        <v>169.08212560386474</v>
      </c>
      <c r="AM820" s="10">
        <f t="shared" si="129"/>
        <v>289.85507246376812</v>
      </c>
      <c r="AN820" s="28">
        <f t="shared" si="130"/>
        <v>526.57004830917879</v>
      </c>
      <c r="AP820" s="56">
        <f t="shared" si="131"/>
        <v>1.7142857142857142</v>
      </c>
    </row>
    <row r="821" spans="1:42" ht="15" customHeight="1">
      <c r="A821" s="5" t="s">
        <v>23</v>
      </c>
      <c r="B821" s="5" t="s">
        <v>78</v>
      </c>
      <c r="C821" s="5" t="s">
        <v>28</v>
      </c>
      <c r="D821" s="6" t="s">
        <v>44</v>
      </c>
      <c r="E821" s="5" t="s">
        <v>1579</v>
      </c>
      <c r="F821" s="5" t="s">
        <v>1580</v>
      </c>
      <c r="G821" s="5">
        <v>2002</v>
      </c>
      <c r="H821" s="11">
        <v>5</v>
      </c>
      <c r="I821" s="11">
        <v>59</v>
      </c>
      <c r="J821" s="11">
        <v>45</v>
      </c>
      <c r="K821" s="11">
        <v>88</v>
      </c>
      <c r="O821" s="25" t="s">
        <v>23</v>
      </c>
      <c r="P821" s="5" t="s">
        <v>78</v>
      </c>
      <c r="Q821" s="5" t="s">
        <v>50</v>
      </c>
      <c r="R821" s="6" t="s">
        <v>235</v>
      </c>
      <c r="S821" s="5" t="s">
        <v>1701</v>
      </c>
      <c r="T821" s="5" t="s">
        <v>586</v>
      </c>
      <c r="U821" s="5">
        <v>2002</v>
      </c>
      <c r="V821" s="11">
        <v>14</v>
      </c>
      <c r="W821" s="11">
        <v>76</v>
      </c>
      <c r="X821" s="11">
        <v>104</v>
      </c>
      <c r="Y821" s="26">
        <v>87</v>
      </c>
      <c r="Z821" s="10">
        <f t="shared" si="126"/>
        <v>281</v>
      </c>
      <c r="AA821" s="27">
        <f t="shared" si="132"/>
        <v>-51637.609853284492</v>
      </c>
      <c r="AB821" s="10">
        <f t="shared" si="133"/>
        <v>-3716329.8036194439</v>
      </c>
      <c r="AC821" s="10">
        <f t="shared" si="134"/>
        <v>-4167069.9762903359</v>
      </c>
      <c r="AD821" s="28">
        <f t="shared" si="135"/>
        <v>-7823600.0793656399</v>
      </c>
      <c r="AF821" s="27">
        <f>IF(V821 &lt;&gt; "-", (V821-V$1883)^4, "-")</f>
        <v>1922891.7783183996</v>
      </c>
      <c r="AG821" s="10">
        <f>(W821-W$1883)^4</f>
        <v>575641811.23298419</v>
      </c>
      <c r="AH821" s="10">
        <f>(X821-X$1883)^4</f>
        <v>670565272.0743618</v>
      </c>
      <c r="AI821" s="28">
        <f>(Y821-Y$1883)^4</f>
        <v>1553133747.9555116</v>
      </c>
      <c r="AK821" s="27">
        <f t="shared" si="127"/>
        <v>49.822064056939503</v>
      </c>
      <c r="AL821" s="10">
        <f t="shared" si="128"/>
        <v>270.46263345195729</v>
      </c>
      <c r="AM821" s="10">
        <f t="shared" si="129"/>
        <v>370.10676156583628</v>
      </c>
      <c r="AN821" s="28">
        <f t="shared" si="130"/>
        <v>309.60854092526688</v>
      </c>
      <c r="AP821" s="56">
        <f t="shared" si="131"/>
        <v>1.368421052631579</v>
      </c>
    </row>
    <row r="822" spans="1:42" ht="15" customHeight="1">
      <c r="A822" s="5" t="s">
        <v>23</v>
      </c>
      <c r="B822" s="5" t="s">
        <v>78</v>
      </c>
      <c r="C822" s="5" t="s">
        <v>28</v>
      </c>
      <c r="D822" s="6" t="s">
        <v>44</v>
      </c>
      <c r="E822" s="5" t="s">
        <v>1581</v>
      </c>
      <c r="F822" s="5" t="s">
        <v>1582</v>
      </c>
      <c r="G822" s="5">
        <v>2002</v>
      </c>
      <c r="H822" s="11">
        <v>33</v>
      </c>
      <c r="I822" s="11">
        <v>155</v>
      </c>
      <c r="J822" s="11">
        <v>171</v>
      </c>
      <c r="K822" s="11">
        <v>287</v>
      </c>
      <c r="O822" s="25" t="s">
        <v>23</v>
      </c>
      <c r="P822" s="5" t="s">
        <v>78</v>
      </c>
      <c r="Q822" s="5" t="s">
        <v>50</v>
      </c>
      <c r="R822" s="6" t="s">
        <v>235</v>
      </c>
      <c r="S822" s="5" t="s">
        <v>1702</v>
      </c>
      <c r="T822" s="5" t="s">
        <v>1703</v>
      </c>
      <c r="U822" s="5">
        <v>2002</v>
      </c>
      <c r="V822" s="11">
        <v>8</v>
      </c>
      <c r="W822" s="11">
        <v>105</v>
      </c>
      <c r="X822" s="11">
        <v>17</v>
      </c>
      <c r="Y822" s="26">
        <v>109</v>
      </c>
      <c r="Z822" s="10">
        <f t="shared" si="126"/>
        <v>239</v>
      </c>
      <c r="AA822" s="27">
        <f t="shared" si="132"/>
        <v>-80835.642948960449</v>
      </c>
      <c r="AB822" s="10">
        <f t="shared" si="133"/>
        <v>-1995390.8220048773</v>
      </c>
      <c r="AC822" s="10">
        <f t="shared" si="134"/>
        <v>-15238252.239525896</v>
      </c>
      <c r="AD822" s="28">
        <f t="shared" si="135"/>
        <v>-5500153.7748806924</v>
      </c>
      <c r="AF822" s="27">
        <f>IF(V822 &lt;&gt; "-", (V822-V$1883)^4, "-")</f>
        <v>3495187.9084152617</v>
      </c>
      <c r="AG822" s="10">
        <f>(W822-W$1883)^4</f>
        <v>251210214.15226442</v>
      </c>
      <c r="AH822" s="10">
        <f>(X822-X$1883)^4</f>
        <v>3777868853.6967449</v>
      </c>
      <c r="AI822" s="28">
        <f>(Y822-Y$1883)^4</f>
        <v>970881984.30958629</v>
      </c>
      <c r="AK822" s="27">
        <f t="shared" si="127"/>
        <v>33.472803347280333</v>
      </c>
      <c r="AL822" s="10">
        <f t="shared" si="128"/>
        <v>439.3305439330544</v>
      </c>
      <c r="AM822" s="10">
        <f t="shared" si="129"/>
        <v>71.129707112970721</v>
      </c>
      <c r="AN822" s="28">
        <f t="shared" si="130"/>
        <v>456.06694560669456</v>
      </c>
      <c r="AP822" s="56">
        <f t="shared" si="131"/>
        <v>0.16190476190476191</v>
      </c>
    </row>
    <row r="823" spans="1:42" ht="15" customHeight="1">
      <c r="A823" s="5" t="s">
        <v>23</v>
      </c>
      <c r="B823" s="5" t="s">
        <v>78</v>
      </c>
      <c r="C823" s="5" t="s">
        <v>28</v>
      </c>
      <c r="D823" s="6" t="s">
        <v>44</v>
      </c>
      <c r="E823" s="5" t="s">
        <v>1583</v>
      </c>
      <c r="F823" s="5" t="s">
        <v>1584</v>
      </c>
      <c r="G823" s="5">
        <v>2002</v>
      </c>
      <c r="H823" s="11">
        <v>9</v>
      </c>
      <c r="I823" s="11">
        <v>50</v>
      </c>
      <c r="J823" s="11">
        <v>60</v>
      </c>
      <c r="K823" s="11">
        <v>93</v>
      </c>
      <c r="O823" s="25" t="s">
        <v>23</v>
      </c>
      <c r="P823" s="5" t="s">
        <v>78</v>
      </c>
      <c r="Q823" s="5" t="s">
        <v>50</v>
      </c>
      <c r="R823" s="6" t="s">
        <v>235</v>
      </c>
      <c r="S823" s="5" t="s">
        <v>1704</v>
      </c>
      <c r="T823" s="5" t="s">
        <v>1705</v>
      </c>
      <c r="U823" s="5">
        <v>2002</v>
      </c>
      <c r="V823" s="11">
        <v>18</v>
      </c>
      <c r="W823" s="11">
        <v>110</v>
      </c>
      <c r="X823" s="11">
        <v>98</v>
      </c>
      <c r="Y823" s="26">
        <v>162</v>
      </c>
      <c r="Z823" s="10">
        <f t="shared" si="126"/>
        <v>388</v>
      </c>
      <c r="AA823" s="27">
        <f t="shared" si="132"/>
        <v>-36720.838770077491</v>
      </c>
      <c r="AB823" s="10">
        <f t="shared" si="133"/>
        <v>-1766963.7788588244</v>
      </c>
      <c r="AC823" s="10">
        <f t="shared" si="134"/>
        <v>-4650780.2975688586</v>
      </c>
      <c r="AD823" s="28">
        <f t="shared" si="135"/>
        <v>-1884525.217409601</v>
      </c>
      <c r="AF823" s="27">
        <f>IF(V823 &lt;&gt; "-", (V823-V$1883)^4, "-")</f>
        <v>1220534.679266341</v>
      </c>
      <c r="AG823" s="10">
        <f>(W823-W$1883)^4</f>
        <v>213617516.95459488</v>
      </c>
      <c r="AH823" s="10">
        <f>(X823-X$1883)^4</f>
        <v>776308661.88215983</v>
      </c>
      <c r="AI823" s="28">
        <f>(Y823-Y$1883)^4</f>
        <v>232774786.86548468</v>
      </c>
      <c r="AK823" s="27">
        <f t="shared" si="127"/>
        <v>46.391752577319586</v>
      </c>
      <c r="AL823" s="10">
        <f t="shared" si="128"/>
        <v>283.50515463917526</v>
      </c>
      <c r="AM823" s="10">
        <f t="shared" si="129"/>
        <v>252.57731958762886</v>
      </c>
      <c r="AN823" s="28">
        <f t="shared" si="130"/>
        <v>417.5257731958763</v>
      </c>
      <c r="AP823" s="56">
        <f t="shared" si="131"/>
        <v>0.89090909090909087</v>
      </c>
    </row>
    <row r="824" spans="1:42" ht="15" customHeight="1">
      <c r="A824" s="5" t="s">
        <v>23</v>
      </c>
      <c r="B824" s="5" t="s">
        <v>78</v>
      </c>
      <c r="C824" s="5" t="s">
        <v>28</v>
      </c>
      <c r="D824" s="6" t="s">
        <v>44</v>
      </c>
      <c r="E824" s="5" t="s">
        <v>1585</v>
      </c>
      <c r="F824" s="5" t="s">
        <v>1586</v>
      </c>
      <c r="G824" s="5">
        <v>2002</v>
      </c>
      <c r="H824" s="11">
        <v>4</v>
      </c>
      <c r="I824" s="11">
        <v>21</v>
      </c>
      <c r="J824" s="11">
        <v>27</v>
      </c>
      <c r="K824" s="11">
        <v>42</v>
      </c>
      <c r="O824" s="25" t="s">
        <v>23</v>
      </c>
      <c r="P824" s="5" t="s">
        <v>78</v>
      </c>
      <c r="Q824" s="5" t="s">
        <v>50</v>
      </c>
      <c r="R824" s="6" t="s">
        <v>235</v>
      </c>
      <c r="S824" s="5" t="s">
        <v>1706</v>
      </c>
      <c r="T824" s="5" t="s">
        <v>1707</v>
      </c>
      <c r="U824" s="5">
        <v>2002</v>
      </c>
      <c r="V824" s="11">
        <v>6</v>
      </c>
      <c r="W824" s="11">
        <v>25</v>
      </c>
      <c r="X824" s="11">
        <v>27</v>
      </c>
      <c r="Y824" s="26">
        <v>61</v>
      </c>
      <c r="Z824" s="10">
        <f t="shared" si="126"/>
        <v>119</v>
      </c>
      <c r="AA824" s="27">
        <f t="shared" si="132"/>
        <v>-92579.75437308324</v>
      </c>
      <c r="AB824" s="10">
        <f t="shared" si="133"/>
        <v>-8728486.4872897267</v>
      </c>
      <c r="AC824" s="10">
        <f t="shared" si="134"/>
        <v>-13467697.148162553</v>
      </c>
      <c r="AD824" s="28">
        <f t="shared" si="135"/>
        <v>-11317738.53400767</v>
      </c>
      <c r="AF824" s="27">
        <f>IF(V824 &lt;&gt; "-", (V824-V$1883)^4, "-")</f>
        <v>4188141.6864615814</v>
      </c>
      <c r="AG824" s="10">
        <f>(W824-W$1883)^4</f>
        <v>1797153853.9165206</v>
      </c>
      <c r="AH824" s="10">
        <f>(X824-X$1883)^4</f>
        <v>3204235706.121274</v>
      </c>
      <c r="AI824" s="28">
        <f>(Y824-Y$1883)^4</f>
        <v>2541048037.789176</v>
      </c>
      <c r="AK824" s="27">
        <f t="shared" si="127"/>
        <v>50.420168067226889</v>
      </c>
      <c r="AL824" s="10">
        <f t="shared" si="128"/>
        <v>210.08403361344537</v>
      </c>
      <c r="AM824" s="10">
        <f t="shared" si="129"/>
        <v>226.890756302521</v>
      </c>
      <c r="AN824" s="28">
        <f t="shared" si="130"/>
        <v>512.60504201680669</v>
      </c>
      <c r="AP824" s="56">
        <f t="shared" si="131"/>
        <v>1.08</v>
      </c>
    </row>
    <row r="825" spans="1:42" ht="15" customHeight="1">
      <c r="A825" s="5" t="s">
        <v>23</v>
      </c>
      <c r="B825" s="5" t="s">
        <v>78</v>
      </c>
      <c r="C825" s="5" t="s">
        <v>28</v>
      </c>
      <c r="D825" s="6" t="s">
        <v>44</v>
      </c>
      <c r="E825" s="5" t="s">
        <v>1587</v>
      </c>
      <c r="F825" s="5" t="s">
        <v>1588</v>
      </c>
      <c r="G825" s="5">
        <v>2002</v>
      </c>
      <c r="H825" s="11">
        <v>21</v>
      </c>
      <c r="I825" s="11">
        <v>97</v>
      </c>
      <c r="J825" s="11">
        <v>114</v>
      </c>
      <c r="K825" s="11">
        <v>122</v>
      </c>
      <c r="O825" s="25" t="s">
        <v>23</v>
      </c>
      <c r="P825" s="5" t="s">
        <v>78</v>
      </c>
      <c r="Q825" s="5" t="s">
        <v>50</v>
      </c>
      <c r="R825" s="6" t="s">
        <v>235</v>
      </c>
      <c r="S825" s="5" t="s">
        <v>1708</v>
      </c>
      <c r="T825" s="5" t="s">
        <v>1709</v>
      </c>
      <c r="U825" s="5">
        <v>2002</v>
      </c>
      <c r="V825" s="11">
        <v>5</v>
      </c>
      <c r="W825" s="11">
        <v>23</v>
      </c>
      <c r="X825" s="11">
        <v>62</v>
      </c>
      <c r="Y825" s="26">
        <v>84</v>
      </c>
      <c r="Z825" s="10">
        <f t="shared" si="126"/>
        <v>174</v>
      </c>
      <c r="AA825" s="27">
        <f t="shared" si="132"/>
        <v>-98855.953908687909</v>
      </c>
      <c r="AB825" s="10">
        <f t="shared" si="133"/>
        <v>-8985322.3389058895</v>
      </c>
      <c r="AC825" s="10">
        <f t="shared" si="134"/>
        <v>-8355551.7496194243</v>
      </c>
      <c r="AD825" s="28">
        <f t="shared" si="135"/>
        <v>-8183675.4552545305</v>
      </c>
      <c r="AF825" s="27">
        <f>IF(V825 &lt;&gt; "-", (V825-V$1883)^4, "-")</f>
        <v>4570921.6266198922</v>
      </c>
      <c r="AG825" s="10">
        <f>(W825-W$1883)^4</f>
        <v>1868005778.8974016</v>
      </c>
      <c r="AH825" s="10">
        <f>(X825-X$1883)^4</f>
        <v>1695509305.9210536</v>
      </c>
      <c r="AI825" s="28">
        <f>(Y825-Y$1883)^4</f>
        <v>1649166600.1338935</v>
      </c>
      <c r="AK825" s="27">
        <f t="shared" si="127"/>
        <v>28.735632183908045</v>
      </c>
      <c r="AL825" s="10">
        <f t="shared" si="128"/>
        <v>132.18390804597701</v>
      </c>
      <c r="AM825" s="10">
        <f t="shared" si="129"/>
        <v>356.32183908045977</v>
      </c>
      <c r="AN825" s="28">
        <f t="shared" si="130"/>
        <v>482.75862068965517</v>
      </c>
      <c r="AP825" s="56">
        <f t="shared" si="131"/>
        <v>2.6956521739130435</v>
      </c>
    </row>
    <row r="826" spans="1:42" ht="15" customHeight="1">
      <c r="A826" s="5" t="s">
        <v>23</v>
      </c>
      <c r="B826" s="5" t="s">
        <v>78</v>
      </c>
      <c r="C826" s="5" t="s">
        <v>28</v>
      </c>
      <c r="D826" s="6" t="s">
        <v>44</v>
      </c>
      <c r="E826" s="5" t="s">
        <v>1589</v>
      </c>
      <c r="F826" s="5" t="s">
        <v>1590</v>
      </c>
      <c r="G826" s="5">
        <v>2002</v>
      </c>
      <c r="H826" s="11">
        <v>1</v>
      </c>
      <c r="I826" s="11">
        <v>24</v>
      </c>
      <c r="J826" s="11">
        <v>42</v>
      </c>
      <c r="K826" s="11">
        <v>94</v>
      </c>
      <c r="O826" s="25" t="s">
        <v>23</v>
      </c>
      <c r="P826" s="5" t="s">
        <v>78</v>
      </c>
      <c r="Q826" s="5" t="s">
        <v>50</v>
      </c>
      <c r="R826" s="6" t="s">
        <v>235</v>
      </c>
      <c r="S826" s="5" t="s">
        <v>1710</v>
      </c>
      <c r="T826" s="5" t="s">
        <v>1711</v>
      </c>
      <c r="U826" s="5">
        <v>2002</v>
      </c>
      <c r="V826" s="11">
        <v>11</v>
      </c>
      <c r="W826" s="11">
        <v>70</v>
      </c>
      <c r="X826" s="11">
        <v>71</v>
      </c>
      <c r="Y826" s="26">
        <v>106</v>
      </c>
      <c r="Z826" s="10">
        <f t="shared" si="126"/>
        <v>258</v>
      </c>
      <c r="AA826" s="27">
        <f t="shared" si="132"/>
        <v>-65150.194930492646</v>
      </c>
      <c r="AB826" s="10">
        <f t="shared" si="133"/>
        <v>-4165140.1482812478</v>
      </c>
      <c r="AC826" s="10">
        <f t="shared" si="134"/>
        <v>-7292365.1416172329</v>
      </c>
      <c r="AD826" s="28">
        <f t="shared" si="135"/>
        <v>-5785377.6022815239</v>
      </c>
      <c r="AF826" s="27">
        <f>IF(V826 &lt;&gt; "-", (V826-V$1883)^4, "-")</f>
        <v>2621526.7440798022</v>
      </c>
      <c r="AG826" s="10">
        <f>(W826-W$1883)^4</f>
        <v>670151239.91044068</v>
      </c>
      <c r="AH826" s="10">
        <f>(X826-X$1883)^4</f>
        <v>1414136098.3687732</v>
      </c>
      <c r="AI826" s="28">
        <f>(Y826-Y$1883)^4</f>
        <v>1038585559.5432203</v>
      </c>
      <c r="AK826" s="27">
        <f t="shared" si="127"/>
        <v>42.63565891472868</v>
      </c>
      <c r="AL826" s="10">
        <f t="shared" si="128"/>
        <v>271.31782945736433</v>
      </c>
      <c r="AM826" s="10">
        <f t="shared" si="129"/>
        <v>275.19379844961242</v>
      </c>
      <c r="AN826" s="28">
        <f t="shared" si="130"/>
        <v>410.85271317829461</v>
      </c>
      <c r="AP826" s="56">
        <f t="shared" si="131"/>
        <v>1.0142857142857145</v>
      </c>
    </row>
    <row r="827" spans="1:42" ht="15" customHeight="1">
      <c r="A827" s="5" t="s">
        <v>23</v>
      </c>
      <c r="B827" s="5" t="s">
        <v>78</v>
      </c>
      <c r="C827" s="5" t="s">
        <v>28</v>
      </c>
      <c r="D827" s="6" t="s">
        <v>44</v>
      </c>
      <c r="E827" s="5" t="s">
        <v>1591</v>
      </c>
      <c r="F827" s="5" t="s">
        <v>1592</v>
      </c>
      <c r="G827" s="5">
        <v>2002</v>
      </c>
      <c r="H827" s="11">
        <v>4</v>
      </c>
      <c r="I827" s="11">
        <v>81</v>
      </c>
      <c r="J827" s="11">
        <v>105</v>
      </c>
      <c r="K827" s="11">
        <v>129</v>
      </c>
      <c r="O827" s="25" t="s">
        <v>23</v>
      </c>
      <c r="P827" s="5" t="s">
        <v>78</v>
      </c>
      <c r="Q827" s="5" t="s">
        <v>50</v>
      </c>
      <c r="R827" s="6" t="s">
        <v>235</v>
      </c>
      <c r="S827" s="5" t="s">
        <v>1712</v>
      </c>
      <c r="T827" s="5" t="s">
        <v>1713</v>
      </c>
      <c r="U827" s="5">
        <v>2002</v>
      </c>
      <c r="V827" s="11">
        <v>3</v>
      </c>
      <c r="W827" s="11">
        <v>26</v>
      </c>
      <c r="X827" s="11">
        <v>13</v>
      </c>
      <c r="Y827" s="26">
        <v>34</v>
      </c>
      <c r="Z827" s="10">
        <f t="shared" si="126"/>
        <v>76</v>
      </c>
      <c r="AA827" s="27">
        <f t="shared" si="132"/>
        <v>-112246.64062698378</v>
      </c>
      <c r="AB827" s="10">
        <f t="shared" si="133"/>
        <v>-8601924.6186764762</v>
      </c>
      <c r="AC827" s="10">
        <f t="shared" si="134"/>
        <v>-15987788.851048248</v>
      </c>
      <c r="AD827" s="28">
        <f t="shared" si="135"/>
        <v>-15911558.26168566</v>
      </c>
      <c r="AF827" s="27">
        <f>IF(V827 &lt;&gt; "-", (V827-V$1883)^4, "-")</f>
        <v>5414576.1935207229</v>
      </c>
      <c r="AG827" s="10">
        <f>(W827-W$1883)^4</f>
        <v>1762493442.4950762</v>
      </c>
      <c r="AH827" s="10">
        <f>(X827-X$1883)^4</f>
        <v>4027645192.6499267</v>
      </c>
      <c r="AI827" s="28">
        <f>(Y827-Y$1883)^4</f>
        <v>4002060206.3682799</v>
      </c>
      <c r="AK827" s="27">
        <f t="shared" si="127"/>
        <v>39.473684210526315</v>
      </c>
      <c r="AL827" s="10">
        <f t="shared" si="128"/>
        <v>342.10526315789474</v>
      </c>
      <c r="AM827" s="10">
        <f t="shared" si="129"/>
        <v>171.05263157894737</v>
      </c>
      <c r="AN827" s="28">
        <f t="shared" si="130"/>
        <v>447.36842105263156</v>
      </c>
      <c r="AP827" s="56">
        <f t="shared" si="131"/>
        <v>0.5</v>
      </c>
    </row>
    <row r="828" spans="1:42" ht="15" customHeight="1">
      <c r="A828" s="5" t="s">
        <v>23</v>
      </c>
      <c r="B828" s="5" t="s">
        <v>78</v>
      </c>
      <c r="C828" s="5" t="s">
        <v>34</v>
      </c>
      <c r="D828" s="6" t="s">
        <v>44</v>
      </c>
      <c r="E828" s="6" t="s">
        <v>26</v>
      </c>
      <c r="F828" s="5" t="s">
        <v>1714</v>
      </c>
      <c r="G828" s="5">
        <v>2002</v>
      </c>
      <c r="H828" s="11">
        <v>187</v>
      </c>
      <c r="I828" s="11">
        <v>1254</v>
      </c>
      <c r="J828" s="11">
        <v>1499</v>
      </c>
      <c r="K828" s="11">
        <v>2046</v>
      </c>
      <c r="O828" s="25" t="s">
        <v>23</v>
      </c>
      <c r="P828" s="5" t="s">
        <v>78</v>
      </c>
      <c r="Q828" s="5" t="s">
        <v>50</v>
      </c>
      <c r="R828" s="6" t="s">
        <v>235</v>
      </c>
      <c r="S828" s="5" t="s">
        <v>1715</v>
      </c>
      <c r="T828" s="5" t="s">
        <v>1716</v>
      </c>
      <c r="U828" s="5">
        <v>2002</v>
      </c>
      <c r="V828" s="11">
        <v>3</v>
      </c>
      <c r="W828" s="11">
        <v>27</v>
      </c>
      <c r="X828" s="11">
        <v>43</v>
      </c>
      <c r="Y828" s="26">
        <v>54</v>
      </c>
      <c r="Z828" s="10">
        <f t="shared" si="126"/>
        <v>127</v>
      </c>
      <c r="AA828" s="27">
        <f t="shared" si="132"/>
        <v>-112246.64062698378</v>
      </c>
      <c r="AB828" s="10">
        <f t="shared" si="133"/>
        <v>-8476592.1215264462</v>
      </c>
      <c r="AC828" s="10">
        <f t="shared" si="134"/>
        <v>-10929237.273239037</v>
      </c>
      <c r="AD828" s="28">
        <f t="shared" si="135"/>
        <v>-12409670.827803854</v>
      </c>
      <c r="AF828" s="27">
        <f>IF(V828 &lt;&gt; "-", (V828-V$1883)^4, "-")</f>
        <v>5414576.1935207229</v>
      </c>
      <c r="AG828" s="10">
        <f>(W828-W$1883)^4</f>
        <v>1728336817.8051581</v>
      </c>
      <c r="AH828" s="10">
        <f>(X828-X$1883)^4</f>
        <v>2425417310.0067306</v>
      </c>
      <c r="AI828" s="28">
        <f>(Y828-Y$1883)^4</f>
        <v>2873075347.7781157</v>
      </c>
      <c r="AK828" s="27">
        <f t="shared" si="127"/>
        <v>23.622047244094489</v>
      </c>
      <c r="AL828" s="10">
        <f t="shared" si="128"/>
        <v>212.5984251968504</v>
      </c>
      <c r="AM828" s="10">
        <f t="shared" si="129"/>
        <v>338.58267716535431</v>
      </c>
      <c r="AN828" s="28">
        <f t="shared" si="130"/>
        <v>425.1968503937008</v>
      </c>
      <c r="AP828" s="56">
        <f t="shared" si="131"/>
        <v>1.5925925925925926</v>
      </c>
    </row>
    <row r="829" spans="1:42" ht="15" customHeight="1">
      <c r="A829" s="5" t="s">
        <v>23</v>
      </c>
      <c r="B829" s="5" t="s">
        <v>78</v>
      </c>
      <c r="C829" s="5" t="s">
        <v>34</v>
      </c>
      <c r="D829" s="6" t="s">
        <v>44</v>
      </c>
      <c r="E829" s="5" t="s">
        <v>1593</v>
      </c>
      <c r="F829" s="5" t="s">
        <v>1594</v>
      </c>
      <c r="G829" s="5">
        <v>2002</v>
      </c>
      <c r="H829" s="11">
        <v>1</v>
      </c>
      <c r="I829" s="11">
        <v>11</v>
      </c>
      <c r="J829" s="11">
        <v>27</v>
      </c>
      <c r="K829" s="11">
        <v>32</v>
      </c>
      <c r="O829" s="25" t="s">
        <v>23</v>
      </c>
      <c r="P829" s="5" t="s">
        <v>78</v>
      </c>
      <c r="Q829" s="5" t="s">
        <v>50</v>
      </c>
      <c r="R829" s="6" t="s">
        <v>235</v>
      </c>
      <c r="S829" s="5" t="s">
        <v>1717</v>
      </c>
      <c r="T829" s="5" t="s">
        <v>1718</v>
      </c>
      <c r="U829" s="5">
        <v>2002</v>
      </c>
      <c r="V829" s="11">
        <v>20</v>
      </c>
      <c r="W829" s="11">
        <v>101</v>
      </c>
      <c r="X829" s="11">
        <v>139</v>
      </c>
      <c r="Y829" s="26">
        <v>133</v>
      </c>
      <c r="Z829" s="10">
        <f t="shared" si="126"/>
        <v>393</v>
      </c>
      <c r="AA829" s="27">
        <f t="shared" si="132"/>
        <v>-30483.028522647091</v>
      </c>
      <c r="AB829" s="10">
        <f t="shared" si="133"/>
        <v>-2191693.1428596792</v>
      </c>
      <c r="AC829" s="10">
        <f t="shared" si="134"/>
        <v>-1996572.4192849838</v>
      </c>
      <c r="AD829" s="28">
        <f t="shared" si="135"/>
        <v>-3547908.2118881415</v>
      </c>
      <c r="AF829" s="27">
        <f>IF(V829 &lt;&gt; "-", (V829-V$1883)^4, "-")</f>
        <v>952235.0213372974</v>
      </c>
      <c r="AG829" s="10">
        <f>(W829-W$1883)^4</f>
        <v>284690515.27996546</v>
      </c>
      <c r="AH829" s="10">
        <f>(X829-X$1883)^4</f>
        <v>251408577.02860793</v>
      </c>
      <c r="AI829" s="28">
        <f>(Y829-Y$1883)^4</f>
        <v>541123631.96639395</v>
      </c>
      <c r="AK829" s="27">
        <f t="shared" si="127"/>
        <v>50.890585241730278</v>
      </c>
      <c r="AL829" s="10">
        <f t="shared" si="128"/>
        <v>256.99745547073792</v>
      </c>
      <c r="AM829" s="10">
        <f t="shared" si="129"/>
        <v>353.68956743002542</v>
      </c>
      <c r="AN829" s="28">
        <f t="shared" si="130"/>
        <v>338.4223918575064</v>
      </c>
      <c r="AP829" s="56">
        <f t="shared" si="131"/>
        <v>1.3762376237623761</v>
      </c>
    </row>
    <row r="830" spans="1:42" ht="15" customHeight="1">
      <c r="A830" s="5" t="s">
        <v>23</v>
      </c>
      <c r="B830" s="5" t="s">
        <v>78</v>
      </c>
      <c r="C830" s="5" t="s">
        <v>34</v>
      </c>
      <c r="D830" s="6" t="s">
        <v>44</v>
      </c>
      <c r="E830" s="5" t="s">
        <v>1595</v>
      </c>
      <c r="F830" s="5" t="s">
        <v>1596</v>
      </c>
      <c r="G830" s="5">
        <v>2002</v>
      </c>
      <c r="H830" s="11">
        <v>4</v>
      </c>
      <c r="I830" s="11">
        <v>39</v>
      </c>
      <c r="J830" s="11">
        <v>64</v>
      </c>
      <c r="K830" s="11">
        <v>106</v>
      </c>
      <c r="O830" s="25" t="s">
        <v>23</v>
      </c>
      <c r="P830" s="5" t="s">
        <v>78</v>
      </c>
      <c r="Q830" s="5" t="s">
        <v>50</v>
      </c>
      <c r="R830" s="6" t="s">
        <v>235</v>
      </c>
      <c r="S830" s="5" t="s">
        <v>1719</v>
      </c>
      <c r="T830" s="5" t="s">
        <v>1720</v>
      </c>
      <c r="U830" s="5">
        <v>2002</v>
      </c>
      <c r="V830" s="11">
        <v>3</v>
      </c>
      <c r="W830" s="11">
        <v>35</v>
      </c>
      <c r="X830" s="11">
        <v>48</v>
      </c>
      <c r="Y830" s="26">
        <v>82</v>
      </c>
      <c r="Z830" s="10">
        <f t="shared" si="126"/>
        <v>168</v>
      </c>
      <c r="AA830" s="27">
        <f t="shared" si="132"/>
        <v>-112246.64062698378</v>
      </c>
      <c r="AB830" s="10">
        <f t="shared" si="133"/>
        <v>-7517469.5170021206</v>
      </c>
      <c r="AC830" s="10">
        <f t="shared" si="134"/>
        <v>-10207028.390407342</v>
      </c>
      <c r="AD830" s="28">
        <f t="shared" si="135"/>
        <v>-8429761.2777022794</v>
      </c>
      <c r="AF830" s="27">
        <f>IF(V830 &lt;&gt; "-", (V830-V$1883)^4, "-")</f>
        <v>5414576.1935207229</v>
      </c>
      <c r="AG830" s="10">
        <f>(W830-W$1883)^4</f>
        <v>1472636524.318424</v>
      </c>
      <c r="AH830" s="10">
        <f>(X830-X$1883)^4</f>
        <v>2214109508.3925538</v>
      </c>
      <c r="AI830" s="28">
        <f>(Y830-Y$1883)^4</f>
        <v>1715617106.7607315</v>
      </c>
      <c r="AK830" s="27">
        <f t="shared" si="127"/>
        <v>17.857142857142858</v>
      </c>
      <c r="AL830" s="10">
        <f t="shared" si="128"/>
        <v>208.33333333333334</v>
      </c>
      <c r="AM830" s="10">
        <f t="shared" si="129"/>
        <v>285.71428571428572</v>
      </c>
      <c r="AN830" s="28">
        <f t="shared" si="130"/>
        <v>488.09523809523807</v>
      </c>
      <c r="AP830" s="56">
        <f t="shared" si="131"/>
        <v>1.3714285714285714</v>
      </c>
    </row>
    <row r="831" spans="1:42" ht="15" customHeight="1">
      <c r="A831" s="5" t="s">
        <v>23</v>
      </c>
      <c r="B831" s="5" t="s">
        <v>78</v>
      </c>
      <c r="C831" s="5" t="s">
        <v>34</v>
      </c>
      <c r="D831" s="6" t="s">
        <v>44</v>
      </c>
      <c r="E831" s="5" t="s">
        <v>1597</v>
      </c>
      <c r="F831" s="5" t="s">
        <v>1598</v>
      </c>
      <c r="G831" s="5">
        <v>2002</v>
      </c>
      <c r="H831" s="11">
        <v>2</v>
      </c>
      <c r="I831" s="11">
        <v>46</v>
      </c>
      <c r="J831" s="11">
        <v>67</v>
      </c>
      <c r="K831" s="11">
        <v>59</v>
      </c>
      <c r="O831" s="25" t="s">
        <v>23</v>
      </c>
      <c r="P831" s="5" t="s">
        <v>78</v>
      </c>
      <c r="Q831" s="5" t="s">
        <v>50</v>
      </c>
      <c r="R831" s="6" t="s">
        <v>235</v>
      </c>
      <c r="S831" s="5" t="s">
        <v>1721</v>
      </c>
      <c r="T831" s="5" t="s">
        <v>1722</v>
      </c>
      <c r="U831" s="5">
        <v>2002</v>
      </c>
      <c r="V831" s="11">
        <v>6</v>
      </c>
      <c r="W831" s="11">
        <v>60</v>
      </c>
      <c r="X831" s="11">
        <v>81</v>
      </c>
      <c r="Y831" s="26">
        <v>130</v>
      </c>
      <c r="Z831" s="10">
        <f t="shared" si="126"/>
        <v>277</v>
      </c>
      <c r="AA831" s="27">
        <f t="shared" si="132"/>
        <v>-92579.75437308324</v>
      </c>
      <c r="AB831" s="10">
        <f t="shared" si="133"/>
        <v>-4991027.1064418536</v>
      </c>
      <c r="AC831" s="10">
        <f t="shared" si="134"/>
        <v>-6221391.1390963383</v>
      </c>
      <c r="AD831" s="28">
        <f t="shared" si="135"/>
        <v>-3761411.804574728</v>
      </c>
      <c r="AF831" s="27">
        <f>IF(V831 &lt;&gt; "-", (V831-V$1883)^4, "-")</f>
        <v>4188141.6864615814</v>
      </c>
      <c r="AG831" s="10">
        <f>(W831-W$1883)^4</f>
        <v>852942794.51716256</v>
      </c>
      <c r="AH831" s="10">
        <f>(X831-X$1883)^4</f>
        <v>1144238812.9327996</v>
      </c>
      <c r="AI831" s="28">
        <f>(Y831-Y$1883)^4</f>
        <v>584971235.03583193</v>
      </c>
      <c r="AK831" s="27">
        <f t="shared" si="127"/>
        <v>21.660649819494584</v>
      </c>
      <c r="AL831" s="10">
        <f t="shared" si="128"/>
        <v>216.60649819494586</v>
      </c>
      <c r="AM831" s="10">
        <f t="shared" si="129"/>
        <v>292.4187725631769</v>
      </c>
      <c r="AN831" s="28">
        <f t="shared" si="130"/>
        <v>469.31407942238269</v>
      </c>
      <c r="AP831" s="56">
        <f t="shared" si="131"/>
        <v>1.3499999999999999</v>
      </c>
    </row>
    <row r="832" spans="1:42" ht="15" customHeight="1">
      <c r="A832" s="5" t="s">
        <v>23</v>
      </c>
      <c r="B832" s="5" t="s">
        <v>78</v>
      </c>
      <c r="C832" s="5" t="s">
        <v>34</v>
      </c>
      <c r="D832" s="6" t="s">
        <v>44</v>
      </c>
      <c r="E832" s="5" t="s">
        <v>1599</v>
      </c>
      <c r="F832" s="5" t="s">
        <v>1600</v>
      </c>
      <c r="G832" s="5">
        <v>2002</v>
      </c>
      <c r="H832" s="11">
        <v>2</v>
      </c>
      <c r="I832" s="11">
        <v>24</v>
      </c>
      <c r="J832" s="11">
        <v>25</v>
      </c>
      <c r="K832" s="11">
        <v>41</v>
      </c>
      <c r="O832" s="25" t="s">
        <v>23</v>
      </c>
      <c r="P832" s="5" t="s">
        <v>78</v>
      </c>
      <c r="Q832" s="5" t="s">
        <v>50</v>
      </c>
      <c r="R832" s="6" t="s">
        <v>235</v>
      </c>
      <c r="S832" s="5" t="s">
        <v>1723</v>
      </c>
      <c r="T832" s="5" t="s">
        <v>1724</v>
      </c>
      <c r="U832" s="5">
        <v>2002</v>
      </c>
      <c r="V832" s="11">
        <v>3</v>
      </c>
      <c r="W832" s="11">
        <v>36</v>
      </c>
      <c r="X832" s="11">
        <v>50</v>
      </c>
      <c r="Y832" s="26">
        <v>56</v>
      </c>
      <c r="Z832" s="10">
        <f t="shared" si="126"/>
        <v>145</v>
      </c>
      <c r="AA832" s="27">
        <f t="shared" si="132"/>
        <v>-112246.64062698378</v>
      </c>
      <c r="AB832" s="10">
        <f t="shared" si="133"/>
        <v>-7402931.3630210701</v>
      </c>
      <c r="AC832" s="10">
        <f t="shared" si="134"/>
        <v>-9927297.4810189195</v>
      </c>
      <c r="AD832" s="28">
        <f t="shared" si="135"/>
        <v>-12090834.60057836</v>
      </c>
      <c r="AF832" s="27">
        <f>IF(V832 &lt;&gt; "-", (V832-V$1883)^4, "-")</f>
        <v>5414576.1935207229</v>
      </c>
      <c r="AG832" s="10">
        <f>(W832-W$1883)^4</f>
        <v>1442796113.3488653</v>
      </c>
      <c r="AH832" s="10">
        <f>(X832-X$1883)^4</f>
        <v>2133575659.6282754</v>
      </c>
      <c r="AI832" s="28">
        <f>(Y832-Y$1883)^4</f>
        <v>2775077014.369576</v>
      </c>
      <c r="AK832" s="27">
        <f t="shared" si="127"/>
        <v>20.689655172413794</v>
      </c>
      <c r="AL832" s="10">
        <f t="shared" si="128"/>
        <v>248.27586206896552</v>
      </c>
      <c r="AM832" s="10">
        <f t="shared" si="129"/>
        <v>344.82758620689657</v>
      </c>
      <c r="AN832" s="28">
        <f t="shared" si="130"/>
        <v>386.20689655172413</v>
      </c>
      <c r="AP832" s="56">
        <f t="shared" si="131"/>
        <v>1.3888888888888888</v>
      </c>
    </row>
    <row r="833" spans="1:42" ht="15" customHeight="1">
      <c r="A833" s="5" t="s">
        <v>23</v>
      </c>
      <c r="B833" s="5" t="s">
        <v>78</v>
      </c>
      <c r="C833" s="5" t="s">
        <v>34</v>
      </c>
      <c r="D833" s="6" t="s">
        <v>44</v>
      </c>
      <c r="E833" s="5" t="s">
        <v>1601</v>
      </c>
      <c r="F833" s="5" t="s">
        <v>1602</v>
      </c>
      <c r="G833" s="5">
        <v>2002</v>
      </c>
      <c r="H833" s="11">
        <v>6</v>
      </c>
      <c r="I833" s="11">
        <v>86</v>
      </c>
      <c r="J833" s="11">
        <v>75</v>
      </c>
      <c r="K833" s="11">
        <v>156</v>
      </c>
      <c r="O833" s="25" t="s">
        <v>23</v>
      </c>
      <c r="P833" s="5" t="s">
        <v>78</v>
      </c>
      <c r="Q833" s="5" t="s">
        <v>50</v>
      </c>
      <c r="R833" s="6" t="s">
        <v>235</v>
      </c>
      <c r="S833" s="5" t="s">
        <v>1725</v>
      </c>
      <c r="T833" s="5" t="s">
        <v>1726</v>
      </c>
      <c r="U833" s="5">
        <v>2002</v>
      </c>
      <c r="V833" s="11">
        <v>6</v>
      </c>
      <c r="W833" s="11">
        <v>13</v>
      </c>
      <c r="X833" s="11">
        <v>19</v>
      </c>
      <c r="Y833" s="26">
        <v>20</v>
      </c>
      <c r="Z833" s="10">
        <f t="shared" si="126"/>
        <v>58</v>
      </c>
      <c r="AA833" s="27">
        <f t="shared" si="132"/>
        <v>-92579.75437308324</v>
      </c>
      <c r="AB833" s="10">
        <f t="shared" si="133"/>
        <v>-10345303.884779897</v>
      </c>
      <c r="AC833" s="10">
        <f t="shared" si="134"/>
        <v>-14872433.056974079</v>
      </c>
      <c r="AD833" s="28">
        <f t="shared" si="135"/>
        <v>-18719192.685708344</v>
      </c>
      <c r="AF833" s="27">
        <f>IF(V833 &lt;&gt; "-", (V833-V$1883)^4, "-")</f>
        <v>4188141.6864615814</v>
      </c>
      <c r="AG833" s="10">
        <f>(W833-W$1883)^4</f>
        <v>2254192512.8833771</v>
      </c>
      <c r="AH833" s="10">
        <f>(X833-X$1883)^4</f>
        <v>3657430063.2321711</v>
      </c>
      <c r="AI833" s="28">
        <f>(Y833-Y$1883)^4</f>
        <v>4970302480.2839413</v>
      </c>
      <c r="AK833" s="27">
        <f t="shared" si="127"/>
        <v>103.44827586206897</v>
      </c>
      <c r="AL833" s="10">
        <f t="shared" si="128"/>
        <v>224.13793103448276</v>
      </c>
      <c r="AM833" s="10">
        <f t="shared" si="129"/>
        <v>327.58620689655169</v>
      </c>
      <c r="AN833" s="28">
        <f t="shared" si="130"/>
        <v>344.82758620689657</v>
      </c>
      <c r="AP833" s="56">
        <f t="shared" si="131"/>
        <v>1.4615384615384615</v>
      </c>
    </row>
    <row r="834" spans="1:42" ht="15" customHeight="1">
      <c r="A834" s="5" t="s">
        <v>23</v>
      </c>
      <c r="B834" s="5" t="s">
        <v>78</v>
      </c>
      <c r="C834" s="5" t="s">
        <v>34</v>
      </c>
      <c r="D834" s="6" t="s">
        <v>44</v>
      </c>
      <c r="E834" s="5" t="s">
        <v>1603</v>
      </c>
      <c r="F834" s="5" t="s">
        <v>1604</v>
      </c>
      <c r="G834" s="5">
        <v>2002</v>
      </c>
      <c r="H834" s="11">
        <v>7</v>
      </c>
      <c r="I834" s="11">
        <v>54</v>
      </c>
      <c r="J834" s="11">
        <v>138</v>
      </c>
      <c r="K834" s="11">
        <v>171</v>
      </c>
      <c r="O834" s="25" t="s">
        <v>23</v>
      </c>
      <c r="P834" s="5" t="s">
        <v>78</v>
      </c>
      <c r="Q834" s="5" t="s">
        <v>50</v>
      </c>
      <c r="R834" s="6" t="s">
        <v>235</v>
      </c>
      <c r="S834" s="5" t="s">
        <v>1727</v>
      </c>
      <c r="T834" s="5" t="s">
        <v>1728</v>
      </c>
      <c r="U834" s="5">
        <v>2002</v>
      </c>
      <c r="V834" s="11">
        <v>6</v>
      </c>
      <c r="W834" s="11">
        <v>62</v>
      </c>
      <c r="X834" s="11">
        <v>47</v>
      </c>
      <c r="Y834" s="26">
        <v>56</v>
      </c>
      <c r="Z834" s="10">
        <f t="shared" si="126"/>
        <v>171</v>
      </c>
      <c r="AA834" s="27">
        <f t="shared" si="132"/>
        <v>-92579.75437308324</v>
      </c>
      <c r="AB834" s="10">
        <f t="shared" si="133"/>
        <v>-4817838.7431039726</v>
      </c>
      <c r="AC834" s="10">
        <f t="shared" si="134"/>
        <v>-10348843.125903895</v>
      </c>
      <c r="AD834" s="28">
        <f t="shared" si="135"/>
        <v>-12090834.60057836</v>
      </c>
      <c r="AF834" s="27">
        <f>IF(V834 &lt;&gt; "-", (V834-V$1883)^4, "-")</f>
        <v>4188141.6864615814</v>
      </c>
      <c r="AG834" s="10">
        <f>(W834-W$1883)^4</f>
        <v>813710049.44288135</v>
      </c>
      <c r="AH834" s="10">
        <f>(X834-X$1883)^4</f>
        <v>2255220816.5849981</v>
      </c>
      <c r="AI834" s="28">
        <f>(Y834-Y$1883)^4</f>
        <v>2775077014.369576</v>
      </c>
      <c r="AK834" s="27">
        <f t="shared" si="127"/>
        <v>35.087719298245609</v>
      </c>
      <c r="AL834" s="10">
        <f t="shared" si="128"/>
        <v>362.57309941520464</v>
      </c>
      <c r="AM834" s="10">
        <f t="shared" si="129"/>
        <v>274.85380116959061</v>
      </c>
      <c r="AN834" s="28">
        <f t="shared" si="130"/>
        <v>327.48538011695905</v>
      </c>
      <c r="AP834" s="56">
        <f t="shared" si="131"/>
        <v>0.75806451612903225</v>
      </c>
    </row>
    <row r="835" spans="1:42" ht="15" customHeight="1">
      <c r="A835" s="5" t="s">
        <v>23</v>
      </c>
      <c r="B835" s="5" t="s">
        <v>78</v>
      </c>
      <c r="C835" s="5" t="s">
        <v>34</v>
      </c>
      <c r="D835" s="6" t="s">
        <v>44</v>
      </c>
      <c r="E835" s="5" t="s">
        <v>1605</v>
      </c>
      <c r="F835" s="5" t="s">
        <v>1606</v>
      </c>
      <c r="G835" s="5">
        <v>2002</v>
      </c>
      <c r="H835" s="11">
        <v>29</v>
      </c>
      <c r="I835" s="11">
        <v>109</v>
      </c>
      <c r="J835" s="11">
        <v>96</v>
      </c>
      <c r="K835" s="11">
        <v>105</v>
      </c>
      <c r="O835" s="25" t="s">
        <v>23</v>
      </c>
      <c r="P835" s="5" t="s">
        <v>78</v>
      </c>
      <c r="Q835" s="5" t="s">
        <v>50</v>
      </c>
      <c r="R835" s="6" t="s">
        <v>235</v>
      </c>
      <c r="S835" s="5" t="s">
        <v>1729</v>
      </c>
      <c r="T835" s="5" t="s">
        <v>1730</v>
      </c>
      <c r="U835" s="5">
        <v>2002</v>
      </c>
      <c r="V835" s="11">
        <v>6</v>
      </c>
      <c r="W835" s="11">
        <v>86</v>
      </c>
      <c r="X835" s="11">
        <v>85</v>
      </c>
      <c r="Y835" s="26">
        <v>116</v>
      </c>
      <c r="Z835" s="10">
        <f t="shared" si="126"/>
        <v>293</v>
      </c>
      <c r="AA835" s="27">
        <f t="shared" si="132"/>
        <v>-92579.75437308324</v>
      </c>
      <c r="AB835" s="10">
        <f t="shared" si="133"/>
        <v>-3042022.279574038</v>
      </c>
      <c r="AC835" s="10">
        <f t="shared" si="134"/>
        <v>-5824236.1130649969</v>
      </c>
      <c r="AD835" s="28">
        <f t="shared" si="135"/>
        <v>-4871420.51393151</v>
      </c>
      <c r="AF835" s="27">
        <f>IF(V835 &lt;&gt; "-", (V835-V$1883)^4, "-")</f>
        <v>4188141.6864615814</v>
      </c>
      <c r="AG835" s="10">
        <f>(W835-W$1883)^4</f>
        <v>440774560.05685449</v>
      </c>
      <c r="AH835" s="10">
        <f>(X835-X$1883)^4</f>
        <v>1047897080.6869198</v>
      </c>
      <c r="AI835" s="28">
        <f>(Y835-Y$1883)^4</f>
        <v>825798635.34263659</v>
      </c>
      <c r="AK835" s="27">
        <f t="shared" si="127"/>
        <v>20.477815699658702</v>
      </c>
      <c r="AL835" s="10">
        <f t="shared" si="128"/>
        <v>293.5153583617747</v>
      </c>
      <c r="AM835" s="10">
        <f t="shared" si="129"/>
        <v>290.10238907849828</v>
      </c>
      <c r="AN835" s="28">
        <f t="shared" si="130"/>
        <v>395.90443686006824</v>
      </c>
      <c r="AP835" s="56">
        <f t="shared" si="131"/>
        <v>0.9883720930232559</v>
      </c>
    </row>
    <row r="836" spans="1:42" ht="15" customHeight="1">
      <c r="A836" s="5" t="s">
        <v>23</v>
      </c>
      <c r="B836" s="5" t="s">
        <v>78</v>
      </c>
      <c r="C836" s="5" t="s">
        <v>34</v>
      </c>
      <c r="D836" s="6" t="s">
        <v>44</v>
      </c>
      <c r="E836" s="5" t="s">
        <v>1607</v>
      </c>
      <c r="F836" s="5" t="s">
        <v>1429</v>
      </c>
      <c r="G836" s="5">
        <v>2002</v>
      </c>
      <c r="H836" s="11">
        <v>4</v>
      </c>
      <c r="I836" s="11">
        <v>40</v>
      </c>
      <c r="J836" s="11">
        <v>61</v>
      </c>
      <c r="K836" s="11">
        <v>97</v>
      </c>
      <c r="O836" s="25" t="s">
        <v>23</v>
      </c>
      <c r="P836" s="5" t="s">
        <v>78</v>
      </c>
      <c r="Q836" s="5" t="s">
        <v>50</v>
      </c>
      <c r="R836" s="6" t="s">
        <v>235</v>
      </c>
      <c r="S836" s="5" t="s">
        <v>1731</v>
      </c>
      <c r="T836" s="5" t="s">
        <v>1732</v>
      </c>
      <c r="U836" s="5">
        <v>2002</v>
      </c>
      <c r="V836" s="11">
        <v>13</v>
      </c>
      <c r="W836" s="11">
        <v>30</v>
      </c>
      <c r="X836" s="11">
        <v>39</v>
      </c>
      <c r="Y836" s="26">
        <v>52</v>
      </c>
      <c r="Z836" s="10">
        <f t="shared" si="126"/>
        <v>134</v>
      </c>
      <c r="AA836" s="27">
        <f t="shared" si="132"/>
        <v>-55910.375663325023</v>
      </c>
      <c r="AB836" s="10">
        <f t="shared" si="133"/>
        <v>-8107910.858855675</v>
      </c>
      <c r="AC836" s="10">
        <f t="shared" si="134"/>
        <v>-11530935.749132475</v>
      </c>
      <c r="AD836" s="28">
        <f t="shared" si="135"/>
        <v>-12734063.512513474</v>
      </c>
      <c r="AF836" s="27">
        <f>IF(V836 &lt;&gt; "-", (V836-V$1883)^4, "-")</f>
        <v>2137912.2729463866</v>
      </c>
      <c r="AG836" s="10">
        <f>(W836-W$1883)^4</f>
        <v>1628840729.2660346</v>
      </c>
      <c r="AH836" s="10">
        <f>(X836-X$1883)^4</f>
        <v>2605070032.4142919</v>
      </c>
      <c r="AI836" s="28">
        <f>(Y836-Y$1883)^4</f>
        <v>2973646564.8343954</v>
      </c>
      <c r="AK836" s="27">
        <f t="shared" si="127"/>
        <v>97.014925373134332</v>
      </c>
      <c r="AL836" s="10">
        <f t="shared" si="128"/>
        <v>223.88059701492537</v>
      </c>
      <c r="AM836" s="10">
        <f t="shared" si="129"/>
        <v>291.04477611940297</v>
      </c>
      <c r="AN836" s="28">
        <f t="shared" si="130"/>
        <v>388.05970149253733</v>
      </c>
      <c r="AP836" s="56">
        <f t="shared" si="131"/>
        <v>1.3</v>
      </c>
    </row>
    <row r="837" spans="1:42" ht="15" customHeight="1">
      <c r="A837" s="5" t="s">
        <v>23</v>
      </c>
      <c r="B837" s="5" t="s">
        <v>78</v>
      </c>
      <c r="C837" s="5" t="s">
        <v>34</v>
      </c>
      <c r="D837" s="6" t="s">
        <v>44</v>
      </c>
      <c r="E837" s="5" t="s">
        <v>1608</v>
      </c>
      <c r="F837" s="5" t="s">
        <v>1609</v>
      </c>
      <c r="G837" s="5">
        <v>2002</v>
      </c>
      <c r="H837" s="11">
        <v>8</v>
      </c>
      <c r="I837" s="11">
        <v>67</v>
      </c>
      <c r="J837" s="11">
        <v>83</v>
      </c>
      <c r="K837" s="11">
        <v>133</v>
      </c>
      <c r="O837" s="25" t="s">
        <v>23</v>
      </c>
      <c r="P837" s="5" t="s">
        <v>78</v>
      </c>
      <c r="Q837" s="5" t="s">
        <v>50</v>
      </c>
      <c r="R837" s="6" t="s">
        <v>235</v>
      </c>
      <c r="S837" s="5" t="s">
        <v>1733</v>
      </c>
      <c r="T837" s="5" t="s">
        <v>1734</v>
      </c>
      <c r="U837" s="5">
        <v>2002</v>
      </c>
      <c r="V837" s="11">
        <v>9</v>
      </c>
      <c r="W837" s="11">
        <v>91</v>
      </c>
      <c r="X837" s="11">
        <v>80</v>
      </c>
      <c r="Y837" s="26">
        <v>142</v>
      </c>
      <c r="Z837" s="10">
        <f t="shared" si="126"/>
        <v>322</v>
      </c>
      <c r="AA837" s="27">
        <f t="shared" si="132"/>
        <v>-75355.731060442326</v>
      </c>
      <c r="AB837" s="10">
        <f t="shared" si="133"/>
        <v>-2737844.9474220853</v>
      </c>
      <c r="AC837" s="10">
        <f t="shared" si="134"/>
        <v>-6323423.6969414065</v>
      </c>
      <c r="AD837" s="28">
        <f t="shared" si="135"/>
        <v>-2956165.609864064</v>
      </c>
      <c r="AF837" s="27">
        <f>IF(V837 &lt;&gt; "-", (V837-V$1883)^4, "-")</f>
        <v>3182890.6368016875</v>
      </c>
      <c r="AG837" s="10">
        <f>(W837-W$1883)^4</f>
        <v>383011486.59786075</v>
      </c>
      <c r="AH837" s="10">
        <f>(X837-X$1883)^4</f>
        <v>1169328073.7646964</v>
      </c>
      <c r="AI837" s="28">
        <f>(Y837-Y$1883)^4</f>
        <v>424266114.96701473</v>
      </c>
      <c r="AK837" s="27">
        <f t="shared" si="127"/>
        <v>27.950310559006212</v>
      </c>
      <c r="AL837" s="10">
        <f t="shared" si="128"/>
        <v>282.60869565217388</v>
      </c>
      <c r="AM837" s="10">
        <f t="shared" si="129"/>
        <v>248.44720496894411</v>
      </c>
      <c r="AN837" s="28">
        <f t="shared" si="130"/>
        <v>440.99378881987576</v>
      </c>
      <c r="AP837" s="56">
        <f t="shared" si="131"/>
        <v>0.87912087912087922</v>
      </c>
    </row>
    <row r="838" spans="1:42" ht="15" customHeight="1">
      <c r="A838" s="5" t="s">
        <v>23</v>
      </c>
      <c r="B838" s="5" t="s">
        <v>78</v>
      </c>
      <c r="C838" s="5" t="s">
        <v>34</v>
      </c>
      <c r="D838" s="6" t="s">
        <v>44</v>
      </c>
      <c r="E838" s="5" t="s">
        <v>1610</v>
      </c>
      <c r="F838" s="5" t="s">
        <v>1611</v>
      </c>
      <c r="G838" s="5">
        <v>2002</v>
      </c>
      <c r="H838" s="11">
        <v>5</v>
      </c>
      <c r="I838" s="11">
        <v>23</v>
      </c>
      <c r="J838" s="11">
        <v>48</v>
      </c>
      <c r="K838" s="11">
        <v>38</v>
      </c>
      <c r="O838" s="25" t="s">
        <v>23</v>
      </c>
      <c r="P838" s="5" t="s">
        <v>78</v>
      </c>
      <c r="Q838" s="5" t="s">
        <v>50</v>
      </c>
      <c r="R838" s="6" t="s">
        <v>235</v>
      </c>
      <c r="S838" s="5" t="s">
        <v>1735</v>
      </c>
      <c r="T838" s="5" t="s">
        <v>1736</v>
      </c>
      <c r="U838" s="5">
        <v>2002</v>
      </c>
      <c r="V838" s="11">
        <v>1</v>
      </c>
      <c r="W838" s="11">
        <v>48</v>
      </c>
      <c r="X838" s="11"/>
      <c r="Y838" s="26">
        <v>34</v>
      </c>
      <c r="Z838" s="10">
        <f t="shared" si="126"/>
        <v>83</v>
      </c>
      <c r="AA838" s="27">
        <f t="shared" si="132"/>
        <v>-126795.04420806172</v>
      </c>
      <c r="AB838" s="10">
        <f t="shared" si="133"/>
        <v>-6117968.489379622</v>
      </c>
      <c r="AC838" s="10">
        <f t="shared" si="134"/>
        <v>-18592794.857601617</v>
      </c>
      <c r="AD838" s="28">
        <f t="shared" si="135"/>
        <v>-15911558.26168566</v>
      </c>
      <c r="AF838" s="27">
        <f>IF(V838 &lt;&gt; "-", (V838-V$1883)^4, "-")</f>
        <v>6369955.1216190513</v>
      </c>
      <c r="AG838" s="10">
        <f>(W838-W$1883)^4</f>
        <v>1118947338.8540633</v>
      </c>
      <c r="AH838" s="10">
        <f>(X838-X$1883)^4</f>
        <v>4925604871.2031021</v>
      </c>
      <c r="AI838" s="28">
        <f>(Y838-Y$1883)^4</f>
        <v>4002060206.3682799</v>
      </c>
      <c r="AK838" s="27">
        <f t="shared" si="127"/>
        <v>12.048192771084338</v>
      </c>
      <c r="AL838" s="10">
        <f t="shared" si="128"/>
        <v>578.31325301204822</v>
      </c>
      <c r="AM838" s="10">
        <f t="shared" si="129"/>
        <v>0</v>
      </c>
      <c r="AN838" s="28">
        <f t="shared" si="130"/>
        <v>409.63855421686748</v>
      </c>
      <c r="AP838" s="56">
        <f t="shared" si="131"/>
        <v>0</v>
      </c>
    </row>
    <row r="839" spans="1:42" ht="15" customHeight="1">
      <c r="A839" s="5" t="s">
        <v>23</v>
      </c>
      <c r="B839" s="5" t="s">
        <v>78</v>
      </c>
      <c r="C839" s="5" t="s">
        <v>34</v>
      </c>
      <c r="D839" s="6" t="s">
        <v>44</v>
      </c>
      <c r="E839" s="5" t="s">
        <v>1613</v>
      </c>
      <c r="F839" s="5" t="s">
        <v>1614</v>
      </c>
      <c r="G839" s="5">
        <v>2002</v>
      </c>
      <c r="H839" s="11">
        <v>18</v>
      </c>
      <c r="I839" s="11">
        <v>101</v>
      </c>
      <c r="J839" s="11">
        <v>87</v>
      </c>
      <c r="K839" s="11">
        <v>125</v>
      </c>
      <c r="O839" s="25" t="s">
        <v>23</v>
      </c>
      <c r="P839" s="5" t="s">
        <v>78</v>
      </c>
      <c r="Q839" s="5" t="s">
        <v>50</v>
      </c>
      <c r="R839" s="6" t="s">
        <v>235</v>
      </c>
      <c r="S839" s="5" t="s">
        <v>1737</v>
      </c>
      <c r="T839" s="5" t="s">
        <v>1738</v>
      </c>
      <c r="U839" s="5">
        <v>2002</v>
      </c>
      <c r="V839" s="11">
        <v>10</v>
      </c>
      <c r="W839" s="11">
        <v>48</v>
      </c>
      <c r="X839" s="11">
        <v>89</v>
      </c>
      <c r="Y839" s="26">
        <v>71</v>
      </c>
      <c r="Z839" s="10">
        <f t="shared" ref="Z839:Z902" si="136">IF(V839 &lt;&gt; "-", V839, 0) + IF(W839 &lt;&gt; "-", W839, 0) + IF(X839 &lt;&gt; "-", X839, 0) + IF(Y839 &lt;&gt; "-", Y839, 0)</f>
        <v>218</v>
      </c>
      <c r="AA839" s="27">
        <f t="shared" si="132"/>
        <v>-70129.248387619737</v>
      </c>
      <c r="AB839" s="10">
        <f t="shared" si="133"/>
        <v>-6117968.489379622</v>
      </c>
      <c r="AC839" s="10">
        <f t="shared" si="134"/>
        <v>-5444353.4155919496</v>
      </c>
      <c r="AD839" s="28">
        <f t="shared" si="135"/>
        <v>-9871829.978693625</v>
      </c>
      <c r="AF839" s="27">
        <f>IF(V839 &lt;&gt; "-", (V839-V$1883)^4, "-")</f>
        <v>2892004.1543107955</v>
      </c>
      <c r="AG839" s="10">
        <f>(W839-W$1883)^4</f>
        <v>1118947338.8540633</v>
      </c>
      <c r="AH839" s="10">
        <f>(X839-X$1883)^4</f>
        <v>957771138.22907531</v>
      </c>
      <c r="AI839" s="28">
        <f>(Y839-Y$1883)^4</f>
        <v>2117695705.6588268</v>
      </c>
      <c r="AK839" s="27">
        <f t="shared" ref="AK839:AK902" si="137">IF(V839 &lt;&gt; "-", (V839/$Z839)*1000, 0)</f>
        <v>45.871559633027523</v>
      </c>
      <c r="AL839" s="10">
        <f t="shared" ref="AL839:AL902" si="138">IF(W839 &lt;&gt; "-", (W839/$Z839)*1000, 0)</f>
        <v>220.18348623853211</v>
      </c>
      <c r="AM839" s="10">
        <f t="shared" ref="AM839:AM902" si="139">IF(X839 &lt;&gt; "-", (X839/$Z839)*1000, 0)</f>
        <v>408.25688073394497</v>
      </c>
      <c r="AN839" s="28">
        <f t="shared" ref="AN839:AN902" si="140">IF(Y839 &lt;&gt; "-", (Y839/$Z839)*1000, 0)</f>
        <v>325.6880733944954</v>
      </c>
      <c r="AP839" s="56">
        <f t="shared" ref="AP839:AP902" si="141">AM839/AL839</f>
        <v>1.8541666666666667</v>
      </c>
    </row>
    <row r="840" spans="1:42" ht="15" customHeight="1">
      <c r="A840" s="5" t="s">
        <v>23</v>
      </c>
      <c r="B840" s="5" t="s">
        <v>78</v>
      </c>
      <c r="C840" s="5" t="s">
        <v>34</v>
      </c>
      <c r="D840" s="6" t="s">
        <v>44</v>
      </c>
      <c r="E840" s="5" t="s">
        <v>1615</v>
      </c>
      <c r="F840" s="5" t="s">
        <v>1616</v>
      </c>
      <c r="G840" s="5">
        <v>2002</v>
      </c>
      <c r="H840" s="11">
        <v>6</v>
      </c>
      <c r="I840" s="11">
        <v>55</v>
      </c>
      <c r="J840" s="11">
        <v>93</v>
      </c>
      <c r="K840" s="11">
        <v>112</v>
      </c>
      <c r="O840" s="25" t="s">
        <v>23</v>
      </c>
      <c r="P840" s="5" t="s">
        <v>78</v>
      </c>
      <c r="Q840" s="5" t="s">
        <v>50</v>
      </c>
      <c r="R840" s="6" t="s">
        <v>235</v>
      </c>
      <c r="S840" s="5" t="s">
        <v>1739</v>
      </c>
      <c r="T840" s="5" t="s">
        <v>1740</v>
      </c>
      <c r="U840" s="5">
        <v>2002</v>
      </c>
      <c r="V840" s="11">
        <v>7</v>
      </c>
      <c r="W840" s="11">
        <v>34</v>
      </c>
      <c r="X840" s="11">
        <v>41</v>
      </c>
      <c r="Y840" s="26">
        <v>39</v>
      </c>
      <c r="Z840" s="10">
        <f t="shared" si="136"/>
        <v>121</v>
      </c>
      <c r="AA840" s="27">
        <f t="shared" si="132"/>
        <v>-86574.984053174077</v>
      </c>
      <c r="AB840" s="10">
        <f t="shared" si="133"/>
        <v>-7633183.0424463917</v>
      </c>
      <c r="AC840" s="10">
        <f t="shared" si="134"/>
        <v>-11227399.470115967</v>
      </c>
      <c r="AD840" s="28">
        <f t="shared" si="135"/>
        <v>-14981369.61430154</v>
      </c>
      <c r="AF840" s="27">
        <f>IF(V840 &lt;&gt; "-", (V840-V$1883)^4, "-")</f>
        <v>3829921.6860142983</v>
      </c>
      <c r="AG840" s="10">
        <f>(W840-W$1883)^4</f>
        <v>1502937436.6468332</v>
      </c>
      <c r="AH840" s="10">
        <f>(X840-X$1883)^4</f>
        <v>2514040290.2587237</v>
      </c>
      <c r="AI840" s="28">
        <f>(Y840-Y$1883)^4</f>
        <v>3693193182.373868</v>
      </c>
      <c r="AK840" s="27">
        <f t="shared" si="137"/>
        <v>57.851239669421489</v>
      </c>
      <c r="AL840" s="10">
        <f t="shared" si="138"/>
        <v>280.9917355371901</v>
      </c>
      <c r="AM840" s="10">
        <f t="shared" si="139"/>
        <v>338.84297520661153</v>
      </c>
      <c r="AN840" s="28">
        <f t="shared" si="140"/>
        <v>322.31404958677683</v>
      </c>
      <c r="AP840" s="56">
        <f t="shared" si="141"/>
        <v>1.2058823529411762</v>
      </c>
    </row>
    <row r="841" spans="1:42" ht="15" customHeight="1">
      <c r="A841" s="5" t="s">
        <v>23</v>
      </c>
      <c r="B841" s="5" t="s">
        <v>78</v>
      </c>
      <c r="C841" s="5" t="s">
        <v>34</v>
      </c>
      <c r="D841" s="6" t="s">
        <v>44</v>
      </c>
      <c r="E841" s="5" t="s">
        <v>1617</v>
      </c>
      <c r="F841" s="5" t="s">
        <v>1161</v>
      </c>
      <c r="G841" s="5">
        <v>2002</v>
      </c>
      <c r="H841" s="11">
        <v>10</v>
      </c>
      <c r="I841" s="11">
        <v>85</v>
      </c>
      <c r="J841" s="11">
        <v>70</v>
      </c>
      <c r="K841" s="11">
        <v>116</v>
      </c>
      <c r="O841" s="25" t="s">
        <v>23</v>
      </c>
      <c r="P841" s="5" t="s">
        <v>78</v>
      </c>
      <c r="Q841" s="5" t="s">
        <v>50</v>
      </c>
      <c r="R841" s="6" t="s">
        <v>235</v>
      </c>
      <c r="S841" s="5" t="s">
        <v>1741</v>
      </c>
      <c r="T841" s="5" t="s">
        <v>1742</v>
      </c>
      <c r="U841" s="5">
        <v>2002</v>
      </c>
      <c r="V841" s="11">
        <v>6</v>
      </c>
      <c r="W841" s="11">
        <v>59</v>
      </c>
      <c r="X841" s="11">
        <v>100</v>
      </c>
      <c r="Y841" s="26">
        <v>97</v>
      </c>
      <c r="Z841" s="10">
        <f t="shared" si="136"/>
        <v>262</v>
      </c>
      <c r="AA841" s="27">
        <f t="shared" si="132"/>
        <v>-92579.75437308324</v>
      </c>
      <c r="AB841" s="10">
        <f t="shared" si="133"/>
        <v>-5079156.3453056253</v>
      </c>
      <c r="AC841" s="10">
        <f t="shared" si="134"/>
        <v>-4485601.441669778</v>
      </c>
      <c r="AD841" s="28">
        <f t="shared" si="135"/>
        <v>-6699861.260519702</v>
      </c>
      <c r="AF841" s="27">
        <f>IF(V841 &lt;&gt; "-", (V841-V$1883)^4, "-")</f>
        <v>4188141.6864615814</v>
      </c>
      <c r="AG841" s="10">
        <f>(W841-W$1883)^4</f>
        <v>873082818.63016999</v>
      </c>
      <c r="AH841" s="10">
        <f>(X841-X$1883)^4</f>
        <v>739765789.64663172</v>
      </c>
      <c r="AI841" s="28">
        <f>(Y841-Y$1883)^4</f>
        <v>1263051559.2814815</v>
      </c>
      <c r="AK841" s="27">
        <f t="shared" si="137"/>
        <v>22.900763358778626</v>
      </c>
      <c r="AL841" s="10">
        <f t="shared" si="138"/>
        <v>225.19083969465646</v>
      </c>
      <c r="AM841" s="10">
        <f t="shared" si="139"/>
        <v>381.67938931297715</v>
      </c>
      <c r="AN841" s="28">
        <f t="shared" si="140"/>
        <v>370.2290076335878</v>
      </c>
      <c r="AP841" s="56">
        <f t="shared" si="141"/>
        <v>1.6949152542372885</v>
      </c>
    </row>
    <row r="842" spans="1:42" ht="15" customHeight="1">
      <c r="A842" s="5" t="s">
        <v>23</v>
      </c>
      <c r="B842" s="5" t="s">
        <v>78</v>
      </c>
      <c r="C842" s="5" t="s">
        <v>34</v>
      </c>
      <c r="D842" s="6" t="s">
        <v>44</v>
      </c>
      <c r="E842" s="5" t="s">
        <v>1618</v>
      </c>
      <c r="F842" s="5" t="s">
        <v>1619</v>
      </c>
      <c r="G842" s="5">
        <v>2002</v>
      </c>
      <c r="H842" s="11">
        <v>13</v>
      </c>
      <c r="I842" s="11">
        <v>84</v>
      </c>
      <c r="J842" s="11">
        <v>105</v>
      </c>
      <c r="K842" s="11">
        <v>126</v>
      </c>
      <c r="O842" s="25" t="s">
        <v>23</v>
      </c>
      <c r="P842" s="5" t="s">
        <v>78</v>
      </c>
      <c r="Q842" s="5" t="s">
        <v>50</v>
      </c>
      <c r="R842" s="6" t="s">
        <v>235</v>
      </c>
      <c r="S842" s="5" t="s">
        <v>1743</v>
      </c>
      <c r="T842" s="5" t="s">
        <v>1744</v>
      </c>
      <c r="U842" s="5">
        <v>2002</v>
      </c>
      <c r="V842" s="11">
        <v>2</v>
      </c>
      <c r="W842" s="11">
        <v>42</v>
      </c>
      <c r="X842" s="11">
        <v>38</v>
      </c>
      <c r="Y842" s="26">
        <v>41</v>
      </c>
      <c r="Z842" s="10">
        <f t="shared" si="136"/>
        <v>123</v>
      </c>
      <c r="AA842" s="27">
        <f t="shared" si="132"/>
        <v>-119373.12780967499</v>
      </c>
      <c r="AB842" s="10">
        <f t="shared" si="133"/>
        <v>-6740049.2398623861</v>
      </c>
      <c r="AC842" s="10">
        <f t="shared" si="134"/>
        <v>-11684734.169443067</v>
      </c>
      <c r="AD842" s="28">
        <f t="shared" si="135"/>
        <v>-14619689.95594511</v>
      </c>
      <c r="AF842" s="27">
        <f>IF(V842 &lt;&gt; "-", (V842-V$1883)^4, "-")</f>
        <v>5877718.253988809</v>
      </c>
      <c r="AG842" s="10">
        <f>(W842-W$1883)^4</f>
        <v>1273163244.8596156</v>
      </c>
      <c r="AH842" s="10">
        <f>(X842-X$1883)^4</f>
        <v>2651500919.4112644</v>
      </c>
      <c r="AI842" s="28">
        <f>(Y842-Y$1883)^4</f>
        <v>3574792872.397871</v>
      </c>
      <c r="AK842" s="27">
        <f t="shared" si="137"/>
        <v>16.260162601626018</v>
      </c>
      <c r="AL842" s="10">
        <f t="shared" si="138"/>
        <v>341.46341463414637</v>
      </c>
      <c r="AM842" s="10">
        <f t="shared" si="139"/>
        <v>308.9430894308943</v>
      </c>
      <c r="AN842" s="28">
        <f t="shared" si="140"/>
        <v>333.33333333333331</v>
      </c>
      <c r="AP842" s="56">
        <f t="shared" si="141"/>
        <v>0.90476190476190466</v>
      </c>
    </row>
    <row r="843" spans="1:42" ht="15" customHeight="1">
      <c r="A843" s="5" t="s">
        <v>23</v>
      </c>
      <c r="B843" s="5" t="s">
        <v>78</v>
      </c>
      <c r="C843" s="5" t="s">
        <v>34</v>
      </c>
      <c r="D843" s="6" t="s">
        <v>44</v>
      </c>
      <c r="E843" s="5" t="s">
        <v>1620</v>
      </c>
      <c r="F843" s="5" t="s">
        <v>1621</v>
      </c>
      <c r="G843" s="5">
        <v>2002</v>
      </c>
      <c r="H843" s="11">
        <v>20</v>
      </c>
      <c r="I843" s="11">
        <v>78</v>
      </c>
      <c r="J843" s="11">
        <v>99</v>
      </c>
      <c r="K843" s="11">
        <v>115</v>
      </c>
      <c r="O843" s="25" t="s">
        <v>23</v>
      </c>
      <c r="P843" s="5" t="s">
        <v>78</v>
      </c>
      <c r="Q843" s="5" t="s">
        <v>50</v>
      </c>
      <c r="R843" s="6" t="s">
        <v>235</v>
      </c>
      <c r="S843" s="5" t="s">
        <v>1745</v>
      </c>
      <c r="T843" s="5" t="s">
        <v>1746</v>
      </c>
      <c r="U843" s="5">
        <v>2002</v>
      </c>
      <c r="V843" s="11">
        <v>9</v>
      </c>
      <c r="W843" s="11">
        <v>72</v>
      </c>
      <c r="X843" s="11">
        <v>57</v>
      </c>
      <c r="Y843" s="26">
        <v>67</v>
      </c>
      <c r="Z843" s="10">
        <f t="shared" si="136"/>
        <v>205</v>
      </c>
      <c r="AA843" s="27">
        <f t="shared" si="132"/>
        <v>-75355.731060442326</v>
      </c>
      <c r="AB843" s="10">
        <f t="shared" si="133"/>
        <v>-4011739.2142077666</v>
      </c>
      <c r="AC843" s="10">
        <f t="shared" si="134"/>
        <v>-8988544.1950085796</v>
      </c>
      <c r="AD843" s="28">
        <f t="shared" si="135"/>
        <v>-10434412.028366869</v>
      </c>
      <c r="AF843" s="27">
        <f>IF(V843 &lt;&gt; "-", (V843-V$1883)^4, "-")</f>
        <v>3182890.6368016875</v>
      </c>
      <c r="AG843" s="10">
        <f>(W843-W$1883)^4</f>
        <v>637446280.78438652</v>
      </c>
      <c r="AH843" s="10">
        <f>(X843-X$1883)^4</f>
        <v>1868898910.3450465</v>
      </c>
      <c r="AI843" s="28">
        <f>(Y843-Y$1883)^4</f>
        <v>2280117927.2753954</v>
      </c>
      <c r="AK843" s="27">
        <f t="shared" si="137"/>
        <v>43.90243902439024</v>
      </c>
      <c r="AL843" s="10">
        <f t="shared" si="138"/>
        <v>351.21951219512192</v>
      </c>
      <c r="AM843" s="10">
        <f t="shared" si="139"/>
        <v>278.04878048780489</v>
      </c>
      <c r="AN843" s="28">
        <f t="shared" si="140"/>
        <v>326.82926829268291</v>
      </c>
      <c r="AP843" s="56">
        <f t="shared" si="141"/>
        <v>0.79166666666666674</v>
      </c>
    </row>
    <row r="844" spans="1:42" ht="15" customHeight="1">
      <c r="A844" s="5" t="s">
        <v>23</v>
      </c>
      <c r="B844" s="5" t="s">
        <v>78</v>
      </c>
      <c r="C844" s="5" t="s">
        <v>34</v>
      </c>
      <c r="D844" s="6" t="s">
        <v>44</v>
      </c>
      <c r="E844" s="5" t="s">
        <v>1622</v>
      </c>
      <c r="F844" s="5" t="s">
        <v>1623</v>
      </c>
      <c r="G844" s="5">
        <v>2002</v>
      </c>
      <c r="H844" s="11">
        <v>6</v>
      </c>
      <c r="I844" s="11">
        <v>47</v>
      </c>
      <c r="J844" s="11">
        <v>52</v>
      </c>
      <c r="K844" s="11">
        <v>81</v>
      </c>
      <c r="O844" s="25" t="s">
        <v>23</v>
      </c>
      <c r="P844" s="5" t="s">
        <v>78</v>
      </c>
      <c r="Q844" s="5" t="s">
        <v>50</v>
      </c>
      <c r="R844" s="6" t="s">
        <v>235</v>
      </c>
      <c r="S844" s="5" t="s">
        <v>1747</v>
      </c>
      <c r="T844" s="5" t="s">
        <v>732</v>
      </c>
      <c r="U844" s="5">
        <v>2002</v>
      </c>
      <c r="V844" s="11">
        <v>7</v>
      </c>
      <c r="W844" s="11">
        <v>68</v>
      </c>
      <c r="X844" s="11">
        <v>5</v>
      </c>
      <c r="Y844" s="26">
        <v>23</v>
      </c>
      <c r="Z844" s="10">
        <f t="shared" si="136"/>
        <v>103</v>
      </c>
      <c r="AA844" s="27">
        <f t="shared" si="132"/>
        <v>-86574.984053174077</v>
      </c>
      <c r="AB844" s="10">
        <f t="shared" si="133"/>
        <v>-4322402.5682076085</v>
      </c>
      <c r="AC844" s="10">
        <f t="shared" si="134"/>
        <v>-17559799.059767839</v>
      </c>
      <c r="AD844" s="28">
        <f t="shared" si="135"/>
        <v>-18091831.350581467</v>
      </c>
      <c r="AF844" s="27">
        <f>IF(V844 &lt;&gt; "-", (V844-V$1883)^4, "-")</f>
        <v>3829921.6860142983</v>
      </c>
      <c r="AG844" s="10">
        <f>(W844-W$1883)^4</f>
        <v>704098820.45249414</v>
      </c>
      <c r="AH844" s="10">
        <f>(X844-X$1883)^4</f>
        <v>4564144537.0516958</v>
      </c>
      <c r="AI844" s="28">
        <f>(Y844-Y$1883)^4</f>
        <v>4749450593.095542</v>
      </c>
      <c r="AK844" s="27">
        <f t="shared" si="137"/>
        <v>67.961165048543691</v>
      </c>
      <c r="AL844" s="10">
        <f t="shared" si="138"/>
        <v>660.19417475728164</v>
      </c>
      <c r="AM844" s="10">
        <f t="shared" si="139"/>
        <v>48.543689320388346</v>
      </c>
      <c r="AN844" s="28">
        <f t="shared" si="140"/>
        <v>223.30097087378641</v>
      </c>
      <c r="AP844" s="56">
        <f t="shared" si="141"/>
        <v>7.3529411764705871E-2</v>
      </c>
    </row>
    <row r="845" spans="1:42" ht="15" customHeight="1">
      <c r="A845" s="5" t="s">
        <v>23</v>
      </c>
      <c r="B845" s="5" t="s">
        <v>78</v>
      </c>
      <c r="C845" s="5" t="s">
        <v>34</v>
      </c>
      <c r="D845" s="6" t="s">
        <v>44</v>
      </c>
      <c r="E845" s="5" t="s">
        <v>1624</v>
      </c>
      <c r="F845" s="5" t="s">
        <v>1625</v>
      </c>
      <c r="G845" s="5">
        <v>2002</v>
      </c>
      <c r="H845" s="11">
        <v>3</v>
      </c>
      <c r="I845" s="11">
        <v>34</v>
      </c>
      <c r="J845" s="11">
        <v>41</v>
      </c>
      <c r="K845" s="11">
        <v>53</v>
      </c>
      <c r="O845" s="25" t="s">
        <v>23</v>
      </c>
      <c r="P845" s="5" t="s">
        <v>78</v>
      </c>
      <c r="Q845" s="5" t="s">
        <v>50</v>
      </c>
      <c r="R845" s="6" t="s">
        <v>235</v>
      </c>
      <c r="S845" s="5" t="s">
        <v>1748</v>
      </c>
      <c r="T845" s="5" t="s">
        <v>1749</v>
      </c>
      <c r="U845" s="5">
        <v>2002</v>
      </c>
      <c r="V845" s="11">
        <v>8</v>
      </c>
      <c r="W845" s="11">
        <v>54</v>
      </c>
      <c r="X845" s="11">
        <v>59</v>
      </c>
      <c r="Y845" s="26">
        <v>57</v>
      </c>
      <c r="Z845" s="10">
        <f t="shared" si="136"/>
        <v>178</v>
      </c>
      <c r="AA845" s="27">
        <f t="shared" si="132"/>
        <v>-80835.642948960449</v>
      </c>
      <c r="AB845" s="10">
        <f t="shared" si="133"/>
        <v>-5535393.1115727779</v>
      </c>
      <c r="AC845" s="10">
        <f t="shared" si="134"/>
        <v>-8731646.6552482378</v>
      </c>
      <c r="AD845" s="28">
        <f t="shared" si="135"/>
        <v>-11933485.158522161</v>
      </c>
      <c r="AF845" s="27">
        <f>IF(V845 &lt;&gt; "-", (V845-V$1883)^4, "-")</f>
        <v>3495187.9084152617</v>
      </c>
      <c r="AG845" s="10">
        <f>(W845-W$1883)^4</f>
        <v>979184714.38798642</v>
      </c>
      <c r="AH845" s="10">
        <f>(X845-X$1883)^4</f>
        <v>1798021457.6654458</v>
      </c>
      <c r="AI845" s="28">
        <f>(Y845-Y$1883)^4</f>
        <v>2727028832.8894992</v>
      </c>
      <c r="AK845" s="27">
        <f t="shared" si="137"/>
        <v>44.943820224719097</v>
      </c>
      <c r="AL845" s="10">
        <f t="shared" si="138"/>
        <v>303.37078651685397</v>
      </c>
      <c r="AM845" s="10">
        <f t="shared" si="139"/>
        <v>331.46067415730334</v>
      </c>
      <c r="AN845" s="28">
        <f t="shared" si="140"/>
        <v>320.22471910112358</v>
      </c>
      <c r="AP845" s="56">
        <f t="shared" si="141"/>
        <v>1.0925925925925923</v>
      </c>
    </row>
    <row r="846" spans="1:42" ht="15" customHeight="1">
      <c r="A846" s="5" t="s">
        <v>23</v>
      </c>
      <c r="B846" s="5" t="s">
        <v>78</v>
      </c>
      <c r="C846" s="5" t="s">
        <v>34</v>
      </c>
      <c r="D846" s="6" t="s">
        <v>44</v>
      </c>
      <c r="E846" s="5" t="s">
        <v>1626</v>
      </c>
      <c r="F846" s="5" t="s">
        <v>1627</v>
      </c>
      <c r="G846" s="5">
        <v>2002</v>
      </c>
      <c r="H846" s="11">
        <v>10</v>
      </c>
      <c r="I846" s="11">
        <v>63</v>
      </c>
      <c r="J846" s="11">
        <v>72</v>
      </c>
      <c r="K846" s="11">
        <v>111</v>
      </c>
      <c r="O846" s="25" t="s">
        <v>23</v>
      </c>
      <c r="P846" s="5" t="s">
        <v>78</v>
      </c>
      <c r="Q846" s="5" t="s">
        <v>50</v>
      </c>
      <c r="R846" s="6" t="s">
        <v>235</v>
      </c>
      <c r="S846" s="5" t="s">
        <v>1750</v>
      </c>
      <c r="T846" s="5" t="s">
        <v>1751</v>
      </c>
      <c r="U846" s="5">
        <v>2002</v>
      </c>
      <c r="V846" s="11">
        <v>7</v>
      </c>
      <c r="W846" s="11">
        <v>52</v>
      </c>
      <c r="X846" s="11">
        <v>50</v>
      </c>
      <c r="Y846" s="26">
        <v>60</v>
      </c>
      <c r="Z846" s="10">
        <f t="shared" si="136"/>
        <v>169</v>
      </c>
      <c r="AA846" s="27">
        <f t="shared" si="132"/>
        <v>-86574.984053174077</v>
      </c>
      <c r="AB846" s="10">
        <f t="shared" si="133"/>
        <v>-5725275.4183221795</v>
      </c>
      <c r="AC846" s="10">
        <f t="shared" si="134"/>
        <v>-9927297.4810189195</v>
      </c>
      <c r="AD846" s="28">
        <f t="shared" si="135"/>
        <v>-11469639.518579744</v>
      </c>
      <c r="AF846" s="27">
        <f>IF(V846 &lt;&gt; "-", (V846-V$1883)^4, "-")</f>
        <v>3829921.6860142983</v>
      </c>
      <c r="AG846" s="10">
        <f>(W846-W$1883)^4</f>
        <v>1024224542.1836642</v>
      </c>
      <c r="AH846" s="10">
        <f>(X846-X$1883)^4</f>
        <v>2133575659.6282754</v>
      </c>
      <c r="AI846" s="28">
        <f>(Y846-Y$1883)^4</f>
        <v>2586622343.8562264</v>
      </c>
      <c r="AK846" s="27">
        <f t="shared" si="137"/>
        <v>41.42011834319527</v>
      </c>
      <c r="AL846" s="10">
        <f t="shared" si="138"/>
        <v>307.69230769230774</v>
      </c>
      <c r="AM846" s="10">
        <f t="shared" si="139"/>
        <v>295.85798816568047</v>
      </c>
      <c r="AN846" s="28">
        <f t="shared" si="140"/>
        <v>355.02958579881653</v>
      </c>
      <c r="AP846" s="56">
        <f t="shared" si="141"/>
        <v>0.96153846153846134</v>
      </c>
    </row>
    <row r="847" spans="1:42" ht="15" customHeight="1">
      <c r="A847" s="5" t="s">
        <v>23</v>
      </c>
      <c r="B847" s="5" t="s">
        <v>78</v>
      </c>
      <c r="C847" s="5" t="s">
        <v>34</v>
      </c>
      <c r="D847" s="6" t="s">
        <v>44</v>
      </c>
      <c r="E847" s="5" t="s">
        <v>1628</v>
      </c>
      <c r="F847" s="5" t="s">
        <v>1629</v>
      </c>
      <c r="G847" s="5">
        <v>2002</v>
      </c>
      <c r="H847" s="11">
        <v>8</v>
      </c>
      <c r="I847" s="11">
        <v>58</v>
      </c>
      <c r="J847" s="11">
        <v>67</v>
      </c>
      <c r="K847" s="11">
        <v>63</v>
      </c>
      <c r="O847" s="25" t="s">
        <v>23</v>
      </c>
      <c r="P847" s="5" t="s">
        <v>78</v>
      </c>
      <c r="Q847" s="5" t="s">
        <v>50</v>
      </c>
      <c r="R847" s="6" t="s">
        <v>235</v>
      </c>
      <c r="S847" s="5" t="s">
        <v>1752</v>
      </c>
      <c r="T847" s="5" t="s">
        <v>1753</v>
      </c>
      <c r="U847" s="5">
        <v>2002</v>
      </c>
      <c r="V847" s="11">
        <v>13</v>
      </c>
      <c r="W847" s="11">
        <v>61</v>
      </c>
      <c r="X847" s="11">
        <v>73</v>
      </c>
      <c r="Y847" s="26">
        <v>71</v>
      </c>
      <c r="Z847" s="10">
        <f t="shared" si="136"/>
        <v>218</v>
      </c>
      <c r="AA847" s="27">
        <f t="shared" si="132"/>
        <v>-55910.375663325023</v>
      </c>
      <c r="AB847" s="10">
        <f t="shared" si="133"/>
        <v>-4903923.2390413033</v>
      </c>
      <c r="AC847" s="10">
        <f t="shared" si="134"/>
        <v>-7069054.1768339053</v>
      </c>
      <c r="AD847" s="28">
        <f t="shared" si="135"/>
        <v>-9871829.978693625</v>
      </c>
      <c r="AF847" s="27">
        <f>IF(V847 &lt;&gt; "-", (V847-V$1883)^4, "-")</f>
        <v>2137912.2729463866</v>
      </c>
      <c r="AG847" s="10">
        <f>(W847-W$1883)^4</f>
        <v>833153234.61668408</v>
      </c>
      <c r="AH847" s="10">
        <f>(X847-X$1883)^4</f>
        <v>1356693507.8163946</v>
      </c>
      <c r="AI847" s="28">
        <f>(Y847-Y$1883)^4</f>
        <v>2117695705.6588268</v>
      </c>
      <c r="AK847" s="27">
        <f t="shared" si="137"/>
        <v>59.633027522935784</v>
      </c>
      <c r="AL847" s="10">
        <f t="shared" si="138"/>
        <v>279.81651376146789</v>
      </c>
      <c r="AM847" s="10">
        <f t="shared" si="139"/>
        <v>334.86238532110093</v>
      </c>
      <c r="AN847" s="28">
        <f t="shared" si="140"/>
        <v>325.6880733944954</v>
      </c>
      <c r="AP847" s="56">
        <f t="shared" si="141"/>
        <v>1.1967213114754098</v>
      </c>
    </row>
    <row r="848" spans="1:42" ht="15" customHeight="1">
      <c r="A848" s="5" t="s">
        <v>23</v>
      </c>
      <c r="B848" s="5" t="s">
        <v>78</v>
      </c>
      <c r="C848" s="5" t="s">
        <v>34</v>
      </c>
      <c r="D848" s="6" t="s">
        <v>44</v>
      </c>
      <c r="E848" s="5" t="s">
        <v>1630</v>
      </c>
      <c r="F848" s="5" t="s">
        <v>1631</v>
      </c>
      <c r="G848" s="5">
        <v>2002</v>
      </c>
      <c r="H848" s="11">
        <v>22</v>
      </c>
      <c r="I848" s="11">
        <v>125</v>
      </c>
      <c r="J848" s="11">
        <v>67</v>
      </c>
      <c r="K848" s="11">
        <v>127</v>
      </c>
      <c r="O848" s="25" t="s">
        <v>23</v>
      </c>
      <c r="P848" s="5" t="s">
        <v>78</v>
      </c>
      <c r="Q848" s="5" t="s">
        <v>50</v>
      </c>
      <c r="R848" s="6" t="s">
        <v>235</v>
      </c>
      <c r="S848" s="5" t="s">
        <v>1754</v>
      </c>
      <c r="T848" s="5" t="s">
        <v>1245</v>
      </c>
      <c r="U848" s="5">
        <v>2002</v>
      </c>
      <c r="V848" s="11">
        <v>7</v>
      </c>
      <c r="W848" s="11">
        <v>68</v>
      </c>
      <c r="X848" s="11">
        <v>105</v>
      </c>
      <c r="Y848" s="26">
        <v>157</v>
      </c>
      <c r="Z848" s="10">
        <f t="shared" si="136"/>
        <v>337</v>
      </c>
      <c r="AA848" s="27">
        <f t="shared" si="132"/>
        <v>-86574.984053174077</v>
      </c>
      <c r="AB848" s="10">
        <f t="shared" si="133"/>
        <v>-4322402.5682076085</v>
      </c>
      <c r="AC848" s="10">
        <f t="shared" si="134"/>
        <v>-4089865.9112827093</v>
      </c>
      <c r="AD848" s="28">
        <f t="shared" si="135"/>
        <v>-2122768.5266095474</v>
      </c>
      <c r="AF848" s="27">
        <f>IF(V848 &lt;&gt; "-", (V848-V$1883)^4, "-")</f>
        <v>3829921.6860142983</v>
      </c>
      <c r="AG848" s="10">
        <f>(W848-W$1883)^4</f>
        <v>704098820.45249414</v>
      </c>
      <c r="AH848" s="10">
        <f>(X848-X$1883)^4</f>
        <v>654051721.13939404</v>
      </c>
      <c r="AI848" s="28">
        <f>(Y848-Y$1883)^4</f>
        <v>272816219.54021657</v>
      </c>
      <c r="AK848" s="27">
        <f t="shared" si="137"/>
        <v>20.771513353115726</v>
      </c>
      <c r="AL848" s="10">
        <f t="shared" si="138"/>
        <v>201.78041543026706</v>
      </c>
      <c r="AM848" s="10">
        <f t="shared" si="139"/>
        <v>311.57270029673589</v>
      </c>
      <c r="AN848" s="28">
        <f t="shared" si="140"/>
        <v>465.87537091988128</v>
      </c>
      <c r="AP848" s="56">
        <f t="shared" si="141"/>
        <v>1.5441176470588236</v>
      </c>
    </row>
    <row r="849" spans="1:42" ht="15" customHeight="1">
      <c r="A849" s="5" t="s">
        <v>23</v>
      </c>
      <c r="B849" s="5" t="s">
        <v>78</v>
      </c>
      <c r="C849" s="5" t="s">
        <v>34</v>
      </c>
      <c r="D849" s="6" t="s">
        <v>44</v>
      </c>
      <c r="E849" s="5" t="s">
        <v>1633</v>
      </c>
      <c r="F849" s="5" t="s">
        <v>1558</v>
      </c>
      <c r="G849" s="5">
        <v>2002</v>
      </c>
      <c r="H849" s="11">
        <v>2</v>
      </c>
      <c r="I849" s="11">
        <v>9</v>
      </c>
      <c r="J849" s="11">
        <v>11</v>
      </c>
      <c r="K849" s="11">
        <v>21</v>
      </c>
      <c r="O849" s="25" t="s">
        <v>23</v>
      </c>
      <c r="P849" s="5" t="s">
        <v>78</v>
      </c>
      <c r="Q849" s="5" t="s">
        <v>50</v>
      </c>
      <c r="R849" s="6" t="s">
        <v>235</v>
      </c>
      <c r="S849" s="5" t="s">
        <v>1755</v>
      </c>
      <c r="T849" s="5" t="s">
        <v>1756</v>
      </c>
      <c r="U849" s="5">
        <v>2002</v>
      </c>
      <c r="V849" s="11">
        <v>10</v>
      </c>
      <c r="W849" s="11">
        <v>33</v>
      </c>
      <c r="X849" s="11">
        <v>48</v>
      </c>
      <c r="Y849" s="26">
        <v>43</v>
      </c>
      <c r="Z849" s="10">
        <f t="shared" si="136"/>
        <v>134</v>
      </c>
      <c r="AA849" s="27">
        <f t="shared" si="132"/>
        <v>-70129.248387619737</v>
      </c>
      <c r="AB849" s="10">
        <f t="shared" si="133"/>
        <v>-7750077.9393538814</v>
      </c>
      <c r="AC849" s="10">
        <f t="shared" si="134"/>
        <v>-10207028.390407342</v>
      </c>
      <c r="AD849" s="28">
        <f t="shared" si="135"/>
        <v>-14263878.755072806</v>
      </c>
      <c r="AF849" s="27">
        <f>IF(V849 &lt;&gt; "-", (V849-V$1883)^4, "-")</f>
        <v>2892004.1543107955</v>
      </c>
      <c r="AG849" s="10">
        <f>(W849-W$1883)^4</f>
        <v>1533703563.8199458</v>
      </c>
      <c r="AH849" s="10">
        <f>(X849-X$1883)^4</f>
        <v>2214109508.3925538</v>
      </c>
      <c r="AI849" s="28">
        <f>(Y849-Y$1883)^4</f>
        <v>3459262493.8587885</v>
      </c>
      <c r="AK849" s="27">
        <f t="shared" si="137"/>
        <v>74.626865671641781</v>
      </c>
      <c r="AL849" s="10">
        <f t="shared" si="138"/>
        <v>246.26865671641789</v>
      </c>
      <c r="AM849" s="10">
        <f t="shared" si="139"/>
        <v>358.20895522388059</v>
      </c>
      <c r="AN849" s="28">
        <f t="shared" si="140"/>
        <v>320.8955223880597</v>
      </c>
      <c r="AP849" s="56">
        <f t="shared" si="141"/>
        <v>1.4545454545454546</v>
      </c>
    </row>
    <row r="850" spans="1:42" ht="15" customHeight="1">
      <c r="A850" s="5" t="s">
        <v>23</v>
      </c>
      <c r="B850" s="5" t="s">
        <v>78</v>
      </c>
      <c r="C850" s="5" t="s">
        <v>34</v>
      </c>
      <c r="D850" s="6" t="s">
        <v>44</v>
      </c>
      <c r="E850" s="5" t="s">
        <v>1634</v>
      </c>
      <c r="F850" s="5" t="s">
        <v>1635</v>
      </c>
      <c r="G850" s="5">
        <v>2002</v>
      </c>
      <c r="H850" s="11">
        <v>1</v>
      </c>
      <c r="I850" s="11">
        <v>16</v>
      </c>
      <c r="J850" s="11">
        <v>51</v>
      </c>
      <c r="K850" s="11">
        <v>58</v>
      </c>
      <c r="O850" s="25" t="s">
        <v>23</v>
      </c>
      <c r="P850" s="5" t="s">
        <v>78</v>
      </c>
      <c r="Q850" s="5" t="s">
        <v>50</v>
      </c>
      <c r="R850" s="6" t="s">
        <v>235</v>
      </c>
      <c r="S850" s="5" t="s">
        <v>1757</v>
      </c>
      <c r="T850" s="5" t="s">
        <v>1758</v>
      </c>
      <c r="U850" s="5">
        <v>2002</v>
      </c>
      <c r="V850" s="11">
        <v>1</v>
      </c>
      <c r="W850" s="11">
        <v>28</v>
      </c>
      <c r="X850" s="11">
        <v>29</v>
      </c>
      <c r="Y850" s="26">
        <v>32</v>
      </c>
      <c r="Z850" s="10">
        <f t="shared" si="136"/>
        <v>90</v>
      </c>
      <c r="AA850" s="27">
        <f t="shared" si="132"/>
        <v>-126795.04420806172</v>
      </c>
      <c r="AB850" s="10">
        <f t="shared" si="133"/>
        <v>-8352482.9958396358</v>
      </c>
      <c r="AC850" s="10">
        <f t="shared" si="134"/>
        <v>-13130908.376308607</v>
      </c>
      <c r="AD850" s="28">
        <f t="shared" si="135"/>
        <v>-16294155.521236528</v>
      </c>
      <c r="AF850" s="27">
        <f>IF(V850 &lt;&gt; "-", (V850-V$1883)^4, "-")</f>
        <v>6369955.1216190513</v>
      </c>
      <c r="AG850" s="10">
        <f>(W850-W$1883)^4</f>
        <v>1694679074.3609138</v>
      </c>
      <c r="AH850" s="10">
        <f>(X850-X$1883)^4</f>
        <v>3097845074.7448158</v>
      </c>
      <c r="AI850" s="28">
        <f>(Y850-Y$1883)^4</f>
        <v>4130879021.1949792</v>
      </c>
      <c r="AK850" s="27">
        <f t="shared" si="137"/>
        <v>11.111111111111111</v>
      </c>
      <c r="AL850" s="10">
        <f t="shared" si="138"/>
        <v>311.11111111111114</v>
      </c>
      <c r="AM850" s="10">
        <f t="shared" si="139"/>
        <v>322.22222222222223</v>
      </c>
      <c r="AN850" s="28">
        <f t="shared" si="140"/>
        <v>355.55555555555554</v>
      </c>
      <c r="AP850" s="56">
        <f t="shared" si="141"/>
        <v>1.0357142857142856</v>
      </c>
    </row>
    <row r="851" spans="1:42" ht="15" customHeight="1">
      <c r="A851" s="5" t="s">
        <v>23</v>
      </c>
      <c r="B851" s="5" t="s">
        <v>78</v>
      </c>
      <c r="C851" s="5" t="s">
        <v>37</v>
      </c>
      <c r="D851" s="6" t="s">
        <v>44</v>
      </c>
      <c r="E851" s="6" t="s">
        <v>26</v>
      </c>
      <c r="F851" s="5" t="s">
        <v>1759</v>
      </c>
      <c r="G851" s="5">
        <v>2002</v>
      </c>
      <c r="H851" s="11">
        <v>148</v>
      </c>
      <c r="I851" s="11">
        <v>953</v>
      </c>
      <c r="J851" s="11">
        <v>1067</v>
      </c>
      <c r="K851" s="11">
        <v>1731</v>
      </c>
      <c r="O851" s="25" t="s">
        <v>23</v>
      </c>
      <c r="P851" s="5" t="s">
        <v>78</v>
      </c>
      <c r="Q851" s="5" t="s">
        <v>50</v>
      </c>
      <c r="R851" s="6" t="s">
        <v>235</v>
      </c>
      <c r="S851" s="5" t="s">
        <v>1760</v>
      </c>
      <c r="T851" s="5" t="s">
        <v>1761</v>
      </c>
      <c r="U851" s="5">
        <v>2002</v>
      </c>
      <c r="V851" s="11">
        <v>8</v>
      </c>
      <c r="W851" s="11">
        <v>31</v>
      </c>
      <c r="X851" s="11">
        <v>29</v>
      </c>
      <c r="Y851" s="26">
        <v>56</v>
      </c>
      <c r="Z851" s="10">
        <f t="shared" si="136"/>
        <v>124</v>
      </c>
      <c r="AA851" s="27">
        <f t="shared" si="132"/>
        <v>-80835.642948960449</v>
      </c>
      <c r="AB851" s="10">
        <f t="shared" si="133"/>
        <v>-7987435.8475585245</v>
      </c>
      <c r="AC851" s="10">
        <f t="shared" si="134"/>
        <v>-13130908.376308607</v>
      </c>
      <c r="AD851" s="28">
        <f t="shared" si="135"/>
        <v>-12090834.60057836</v>
      </c>
      <c r="AF851" s="27">
        <f>IF(V851 &lt;&gt; "-", (V851-V$1883)^4, "-")</f>
        <v>3495187.9084152617</v>
      </c>
      <c r="AG851" s="10">
        <f>(W851-W$1883)^4</f>
        <v>1596650436.6436939</v>
      </c>
      <c r="AH851" s="10">
        <f>(X851-X$1883)^4</f>
        <v>3097845074.7448158</v>
      </c>
      <c r="AI851" s="28">
        <f>(Y851-Y$1883)^4</f>
        <v>2775077014.369576</v>
      </c>
      <c r="AK851" s="27">
        <f t="shared" si="137"/>
        <v>64.516129032258064</v>
      </c>
      <c r="AL851" s="10">
        <f t="shared" si="138"/>
        <v>250</v>
      </c>
      <c r="AM851" s="10">
        <f t="shared" si="139"/>
        <v>233.87096774193546</v>
      </c>
      <c r="AN851" s="28">
        <f t="shared" si="140"/>
        <v>451.61290322580646</v>
      </c>
      <c r="AP851" s="56">
        <f t="shared" si="141"/>
        <v>0.93548387096774188</v>
      </c>
    </row>
    <row r="852" spans="1:42" ht="15" customHeight="1">
      <c r="A852" s="5" t="s">
        <v>23</v>
      </c>
      <c r="B852" s="5" t="s">
        <v>78</v>
      </c>
      <c r="C852" s="5" t="s">
        <v>37</v>
      </c>
      <c r="D852" s="6" t="s">
        <v>44</v>
      </c>
      <c r="E852" s="5" t="s">
        <v>1636</v>
      </c>
      <c r="F852" s="5" t="s">
        <v>1637</v>
      </c>
      <c r="G852" s="5">
        <v>2002</v>
      </c>
      <c r="H852" s="11">
        <v>2</v>
      </c>
      <c r="I852" s="11">
        <v>12</v>
      </c>
      <c r="J852" s="11">
        <v>26</v>
      </c>
      <c r="K852" s="11">
        <v>36</v>
      </c>
      <c r="O852" s="25" t="s">
        <v>23</v>
      </c>
      <c r="P852" s="5" t="s">
        <v>78</v>
      </c>
      <c r="Q852" s="5" t="s">
        <v>50</v>
      </c>
      <c r="R852" s="6" t="s">
        <v>235</v>
      </c>
      <c r="S852" s="5" t="s">
        <v>1762</v>
      </c>
      <c r="T852" s="5" t="s">
        <v>1763</v>
      </c>
      <c r="U852" s="5">
        <v>2002</v>
      </c>
      <c r="V852" s="11">
        <v>7</v>
      </c>
      <c r="W852" s="11">
        <v>47</v>
      </c>
      <c r="X852" s="11">
        <v>61</v>
      </c>
      <c r="Y852" s="26">
        <v>81</v>
      </c>
      <c r="Z852" s="10">
        <f t="shared" si="136"/>
        <v>196</v>
      </c>
      <c r="AA852" s="27">
        <f t="shared" si="132"/>
        <v>-86574.984053174077</v>
      </c>
      <c r="AB852" s="10">
        <f t="shared" si="133"/>
        <v>-6218870.1858020322</v>
      </c>
      <c r="AC852" s="10">
        <f t="shared" si="134"/>
        <v>-8479691.1976274699</v>
      </c>
      <c r="AD852" s="28">
        <f t="shared" si="135"/>
        <v>-8554632.8604827002</v>
      </c>
      <c r="AF852" s="27">
        <f>IF(V852 &lt;&gt; "-", (V852-V$1883)^4, "-")</f>
        <v>3829921.6860142983</v>
      </c>
      <c r="AG852" s="10">
        <f>(W852-W$1883)^4</f>
        <v>1143620649.4139388</v>
      </c>
      <c r="AH852" s="10">
        <f>(X852-X$1883)^4</f>
        <v>1729179384.9753695</v>
      </c>
      <c r="AI852" s="28">
        <f>(Y852-Y$1883)^4</f>
        <v>1749585486.9989774</v>
      </c>
      <c r="AK852" s="27">
        <f t="shared" si="137"/>
        <v>35.714285714285715</v>
      </c>
      <c r="AL852" s="10">
        <f t="shared" si="138"/>
        <v>239.79591836734693</v>
      </c>
      <c r="AM852" s="10">
        <f t="shared" si="139"/>
        <v>311.22448979591837</v>
      </c>
      <c r="AN852" s="28">
        <f t="shared" si="140"/>
        <v>413.26530612244898</v>
      </c>
      <c r="AP852" s="56">
        <f t="shared" si="141"/>
        <v>1.2978723404255319</v>
      </c>
    </row>
    <row r="853" spans="1:42" ht="15" customHeight="1">
      <c r="A853" s="5" t="s">
        <v>23</v>
      </c>
      <c r="B853" s="5" t="s">
        <v>78</v>
      </c>
      <c r="C853" s="5" t="s">
        <v>37</v>
      </c>
      <c r="D853" s="6" t="s">
        <v>44</v>
      </c>
      <c r="E853" s="5" t="s">
        <v>1638</v>
      </c>
      <c r="F853" s="5" t="s">
        <v>1639</v>
      </c>
      <c r="G853" s="5">
        <v>2002</v>
      </c>
      <c r="H853" s="11">
        <v>3</v>
      </c>
      <c r="I853" s="11">
        <v>72</v>
      </c>
      <c r="J853" s="11">
        <v>102</v>
      </c>
      <c r="K853" s="11">
        <v>173</v>
      </c>
      <c r="O853" s="25" t="s">
        <v>23</v>
      </c>
      <c r="P853" s="5" t="s">
        <v>78</v>
      </c>
      <c r="Q853" s="5" t="s">
        <v>50</v>
      </c>
      <c r="R853" s="6" t="s">
        <v>235</v>
      </c>
      <c r="S853" s="5" t="s">
        <v>1764</v>
      </c>
      <c r="T853" s="5" t="s">
        <v>1765</v>
      </c>
      <c r="U853" s="5">
        <v>2002</v>
      </c>
      <c r="V853" s="11">
        <v>3</v>
      </c>
      <c r="W853" s="11">
        <v>13</v>
      </c>
      <c r="X853" s="11">
        <v>15</v>
      </c>
      <c r="Y853" s="26">
        <v>25</v>
      </c>
      <c r="Z853" s="10">
        <f t="shared" si="136"/>
        <v>56</v>
      </c>
      <c r="AA853" s="27">
        <f t="shared" si="132"/>
        <v>-112246.64062698378</v>
      </c>
      <c r="AB853" s="10">
        <f t="shared" si="133"/>
        <v>-10345303.884779897</v>
      </c>
      <c r="AC853" s="10">
        <f t="shared" si="134"/>
        <v>-15610021.504217286</v>
      </c>
      <c r="AD853" s="28">
        <f t="shared" si="135"/>
        <v>-17681476.032352041</v>
      </c>
      <c r="AF853" s="27">
        <f>IF(V853 &lt;&gt; "-", (V853-V$1883)^4, "-")</f>
        <v>5414576.1935207229</v>
      </c>
      <c r="AG853" s="10">
        <f>(W853-W$1883)^4</f>
        <v>2254192512.8833771</v>
      </c>
      <c r="AH853" s="10">
        <f>(X853-X$1883)^4</f>
        <v>3901257965.9502912</v>
      </c>
      <c r="AI853" s="28">
        <f>(Y853-Y$1883)^4</f>
        <v>4606361547.8687992</v>
      </c>
      <c r="AK853" s="27">
        <f t="shared" si="137"/>
        <v>53.571428571428569</v>
      </c>
      <c r="AL853" s="10">
        <f t="shared" si="138"/>
        <v>232.14285714285714</v>
      </c>
      <c r="AM853" s="10">
        <f t="shared" si="139"/>
        <v>267.85714285714283</v>
      </c>
      <c r="AN853" s="28">
        <f t="shared" si="140"/>
        <v>446.42857142857144</v>
      </c>
      <c r="AP853" s="56">
        <f t="shared" si="141"/>
        <v>1.1538461538461537</v>
      </c>
    </row>
    <row r="854" spans="1:42" ht="15" customHeight="1">
      <c r="A854" s="5" t="s">
        <v>23</v>
      </c>
      <c r="B854" s="5" t="s">
        <v>78</v>
      </c>
      <c r="C854" s="5" t="s">
        <v>37</v>
      </c>
      <c r="D854" s="6" t="s">
        <v>44</v>
      </c>
      <c r="E854" s="5" t="s">
        <v>1640</v>
      </c>
      <c r="F854" s="5" t="s">
        <v>1641</v>
      </c>
      <c r="G854" s="5">
        <v>2002</v>
      </c>
      <c r="H854" s="11">
        <v>29</v>
      </c>
      <c r="I854" s="11">
        <v>116</v>
      </c>
      <c r="J854" s="11">
        <v>75</v>
      </c>
      <c r="K854" s="11">
        <v>118</v>
      </c>
      <c r="O854" s="25" t="s">
        <v>23</v>
      </c>
      <c r="P854" s="5" t="s">
        <v>78</v>
      </c>
      <c r="Q854" s="5" t="s">
        <v>50</v>
      </c>
      <c r="R854" s="6" t="s">
        <v>235</v>
      </c>
      <c r="S854" s="5" t="s">
        <v>1766</v>
      </c>
      <c r="T854" s="5" t="s">
        <v>1767</v>
      </c>
      <c r="U854" s="5">
        <v>2002</v>
      </c>
      <c r="V854" s="11">
        <v>6</v>
      </c>
      <c r="W854" s="11">
        <v>57</v>
      </c>
      <c r="X854" s="11">
        <v>90</v>
      </c>
      <c r="Y854" s="26">
        <v>124</v>
      </c>
      <c r="Z854" s="10">
        <f t="shared" si="136"/>
        <v>277</v>
      </c>
      <c r="AA854" s="27">
        <f t="shared" si="132"/>
        <v>-92579.75437308324</v>
      </c>
      <c r="AB854" s="10">
        <f t="shared" si="133"/>
        <v>-5258514.937422826</v>
      </c>
      <c r="AC854" s="10">
        <f t="shared" si="134"/>
        <v>-5352036.5425609211</v>
      </c>
      <c r="AD854" s="28">
        <f t="shared" si="135"/>
        <v>-4213775.0779657438</v>
      </c>
      <c r="AF854" s="27">
        <f>IF(V854 &lt;&gt; "-", (V854-V$1883)^4, "-")</f>
        <v>4188141.6864615814</v>
      </c>
      <c r="AG854" s="10">
        <f>(W854-W$1883)^4</f>
        <v>914430737.43718171</v>
      </c>
      <c r="AH854" s="10">
        <f>(X854-X$1883)^4</f>
        <v>936178709.1529479</v>
      </c>
      <c r="AI854" s="28">
        <f>(Y854-Y$1883)^4</f>
        <v>680604997.39160335</v>
      </c>
      <c r="AK854" s="27">
        <f t="shared" si="137"/>
        <v>21.660649819494584</v>
      </c>
      <c r="AL854" s="10">
        <f t="shared" si="138"/>
        <v>205.77617328519855</v>
      </c>
      <c r="AM854" s="10">
        <f t="shared" si="139"/>
        <v>324.90974729241879</v>
      </c>
      <c r="AN854" s="28">
        <f t="shared" si="140"/>
        <v>447.65342960288808</v>
      </c>
      <c r="AP854" s="56">
        <f t="shared" si="141"/>
        <v>1.5789473684210527</v>
      </c>
    </row>
    <row r="855" spans="1:42" ht="15" customHeight="1">
      <c r="A855" s="5" t="s">
        <v>23</v>
      </c>
      <c r="B855" s="5" t="s">
        <v>78</v>
      </c>
      <c r="C855" s="5" t="s">
        <v>37</v>
      </c>
      <c r="D855" s="6" t="s">
        <v>44</v>
      </c>
      <c r="E855" s="5" t="s">
        <v>1642</v>
      </c>
      <c r="F855" s="5" t="s">
        <v>1643</v>
      </c>
      <c r="G855" s="5">
        <v>2002</v>
      </c>
      <c r="H855" s="11">
        <v>4</v>
      </c>
      <c r="I855" s="11">
        <v>23</v>
      </c>
      <c r="J855" s="11">
        <v>38</v>
      </c>
      <c r="K855" s="11">
        <v>82</v>
      </c>
      <c r="O855" s="25" t="s">
        <v>23</v>
      </c>
      <c r="P855" s="5" t="s">
        <v>78</v>
      </c>
      <c r="Q855" s="5" t="s">
        <v>29</v>
      </c>
      <c r="R855" s="6" t="s">
        <v>44</v>
      </c>
      <c r="S855" s="5" t="s">
        <v>1768</v>
      </c>
      <c r="T855" s="5" t="s">
        <v>1769</v>
      </c>
      <c r="U855" s="5">
        <v>2002</v>
      </c>
      <c r="V855" s="11">
        <v>1</v>
      </c>
      <c r="W855" s="11">
        <v>24</v>
      </c>
      <c r="X855" s="11">
        <v>57</v>
      </c>
      <c r="Y855" s="26">
        <v>58</v>
      </c>
      <c r="Z855" s="10">
        <f t="shared" si="136"/>
        <v>140</v>
      </c>
      <c r="AA855" s="27">
        <f t="shared" si="132"/>
        <v>-126795.04420806172</v>
      </c>
      <c r="AB855" s="10">
        <f t="shared" si="133"/>
        <v>-8856283.7273661979</v>
      </c>
      <c r="AC855" s="10">
        <f t="shared" si="134"/>
        <v>-8988544.1950085796</v>
      </c>
      <c r="AD855" s="28">
        <f t="shared" si="135"/>
        <v>-11777506.830836991</v>
      </c>
      <c r="AF855" s="27">
        <f>IF(V855 &lt;&gt; "-", (V855-V$1883)^4, "-")</f>
        <v>6369955.1216190513</v>
      </c>
      <c r="AG855" s="10">
        <f>(W855-W$1883)^4</f>
        <v>1832322981.5553448</v>
      </c>
      <c r="AH855" s="10">
        <f>(X855-X$1883)^4</f>
        <v>1868898910.3450465</v>
      </c>
      <c r="AI855" s="28">
        <f>(Y855-Y$1883)^4</f>
        <v>2679607304.948904</v>
      </c>
      <c r="AK855" s="27">
        <f t="shared" si="137"/>
        <v>7.1428571428571423</v>
      </c>
      <c r="AL855" s="10">
        <f t="shared" si="138"/>
        <v>171.42857142857142</v>
      </c>
      <c r="AM855" s="10">
        <f t="shared" si="139"/>
        <v>407.14285714285717</v>
      </c>
      <c r="AN855" s="28">
        <f t="shared" si="140"/>
        <v>414.28571428571433</v>
      </c>
      <c r="AP855" s="56">
        <f t="shared" si="141"/>
        <v>2.3750000000000004</v>
      </c>
    </row>
    <row r="856" spans="1:42" ht="15" customHeight="1">
      <c r="A856" s="5" t="s">
        <v>23</v>
      </c>
      <c r="B856" s="5" t="s">
        <v>78</v>
      </c>
      <c r="C856" s="5" t="s">
        <v>37</v>
      </c>
      <c r="D856" s="6" t="s">
        <v>44</v>
      </c>
      <c r="E856" s="5" t="s">
        <v>1644</v>
      </c>
      <c r="F856" s="5" t="s">
        <v>1645</v>
      </c>
      <c r="G856" s="5">
        <v>2002</v>
      </c>
      <c r="H856" s="11">
        <v>13</v>
      </c>
      <c r="I856" s="11">
        <v>75</v>
      </c>
      <c r="J856" s="11">
        <v>117</v>
      </c>
      <c r="K856" s="11">
        <v>226</v>
      </c>
      <c r="O856" s="25" t="s">
        <v>23</v>
      </c>
      <c r="P856" s="5" t="s">
        <v>78</v>
      </c>
      <c r="Q856" s="5" t="s">
        <v>29</v>
      </c>
      <c r="R856" s="6" t="s">
        <v>44</v>
      </c>
      <c r="S856" s="5" t="s">
        <v>1770</v>
      </c>
      <c r="T856" s="5" t="s">
        <v>1771</v>
      </c>
      <c r="U856" s="5">
        <v>2002</v>
      </c>
      <c r="V856" s="11">
        <v>1</v>
      </c>
      <c r="W856" s="11">
        <v>23</v>
      </c>
      <c r="X856" s="11">
        <v>59</v>
      </c>
      <c r="Y856" s="26">
        <v>83</v>
      </c>
      <c r="Z856" s="10">
        <f t="shared" si="136"/>
        <v>166</v>
      </c>
      <c r="AA856" s="27">
        <f t="shared" si="132"/>
        <v>-126795.04420806172</v>
      </c>
      <c r="AB856" s="10">
        <f t="shared" si="133"/>
        <v>-8985322.3389058895</v>
      </c>
      <c r="AC856" s="10">
        <f t="shared" si="134"/>
        <v>-8731646.6552482378</v>
      </c>
      <c r="AD856" s="28">
        <f t="shared" si="135"/>
        <v>-8306110.8092928883</v>
      </c>
      <c r="AF856" s="27">
        <f>IF(V856 &lt;&gt; "-", (V856-V$1883)^4, "-")</f>
        <v>6369955.1216190513</v>
      </c>
      <c r="AG856" s="10">
        <f>(W856-W$1883)^4</f>
        <v>1868005778.8974016</v>
      </c>
      <c r="AH856" s="10">
        <f>(X856-X$1883)^4</f>
        <v>1798021457.6654458</v>
      </c>
      <c r="AI856" s="28">
        <f>(Y856-Y$1883)^4</f>
        <v>1682145768.6248643</v>
      </c>
      <c r="AK856" s="27">
        <f t="shared" si="137"/>
        <v>6.024096385542169</v>
      </c>
      <c r="AL856" s="10">
        <f t="shared" si="138"/>
        <v>138.55421686746988</v>
      </c>
      <c r="AM856" s="10">
        <f t="shared" si="139"/>
        <v>355.42168674698792</v>
      </c>
      <c r="AN856" s="28">
        <f t="shared" si="140"/>
        <v>500</v>
      </c>
      <c r="AP856" s="56">
        <f t="shared" si="141"/>
        <v>2.5652173913043477</v>
      </c>
    </row>
    <row r="857" spans="1:42" ht="15" customHeight="1">
      <c r="A857" s="5" t="s">
        <v>23</v>
      </c>
      <c r="B857" s="5" t="s">
        <v>78</v>
      </c>
      <c r="C857" s="5" t="s">
        <v>37</v>
      </c>
      <c r="D857" s="6" t="s">
        <v>44</v>
      </c>
      <c r="E857" s="5" t="s">
        <v>1646</v>
      </c>
      <c r="F857" s="5" t="s">
        <v>596</v>
      </c>
      <c r="G857" s="5">
        <v>2002</v>
      </c>
      <c r="H857" s="11">
        <v>42</v>
      </c>
      <c r="I857" s="11">
        <v>241</v>
      </c>
      <c r="J857" s="11">
        <v>231</v>
      </c>
      <c r="K857" s="11">
        <v>263</v>
      </c>
      <c r="O857" s="25" t="s">
        <v>23</v>
      </c>
      <c r="P857" s="5" t="s">
        <v>78</v>
      </c>
      <c r="Q857" s="5" t="s">
        <v>29</v>
      </c>
      <c r="R857" s="6" t="s">
        <v>44</v>
      </c>
      <c r="S857" s="5" t="s">
        <v>1772</v>
      </c>
      <c r="T857" s="5" t="s">
        <v>1773</v>
      </c>
      <c r="U857" s="5">
        <v>2002</v>
      </c>
      <c r="V857" s="11">
        <v>1</v>
      </c>
      <c r="W857" s="11">
        <v>27</v>
      </c>
      <c r="X857" s="11">
        <v>31</v>
      </c>
      <c r="Y857" s="26">
        <v>77</v>
      </c>
      <c r="Z857" s="10">
        <f t="shared" si="136"/>
        <v>136</v>
      </c>
      <c r="AA857" s="27">
        <f t="shared" si="132"/>
        <v>-126795.04420806172</v>
      </c>
      <c r="AB857" s="10">
        <f t="shared" si="133"/>
        <v>-8476592.1215264462</v>
      </c>
      <c r="AC857" s="10">
        <f t="shared" si="134"/>
        <v>-12799781.686594231</v>
      </c>
      <c r="AD857" s="28">
        <f t="shared" si="135"/>
        <v>-9066450.3353146967</v>
      </c>
      <c r="AF857" s="27">
        <f>IF(V857 &lt;&gt; "-", (V857-V$1883)^4, "-")</f>
        <v>6369955.1216190513</v>
      </c>
      <c r="AG857" s="10">
        <f>(W857-W$1883)^4</f>
        <v>1728336817.8051581</v>
      </c>
      <c r="AH857" s="10">
        <f>(X857-X$1883)^4</f>
        <v>2994126073.2146301</v>
      </c>
      <c r="AI857" s="28">
        <f>(Y857-Y$1883)^4</f>
        <v>1890527718.1254413</v>
      </c>
      <c r="AK857" s="27">
        <f t="shared" si="137"/>
        <v>7.3529411764705879</v>
      </c>
      <c r="AL857" s="10">
        <f t="shared" si="138"/>
        <v>198.52941176470588</v>
      </c>
      <c r="AM857" s="10">
        <f t="shared" si="139"/>
        <v>227.94117647058823</v>
      </c>
      <c r="AN857" s="28">
        <f t="shared" si="140"/>
        <v>566.17647058823525</v>
      </c>
      <c r="AP857" s="56">
        <f t="shared" si="141"/>
        <v>1.1481481481481481</v>
      </c>
    </row>
    <row r="858" spans="1:42" ht="15" customHeight="1">
      <c r="A858" s="5" t="s">
        <v>23</v>
      </c>
      <c r="B858" s="5" t="s">
        <v>78</v>
      </c>
      <c r="C858" s="5" t="s">
        <v>37</v>
      </c>
      <c r="D858" s="6" t="s">
        <v>44</v>
      </c>
      <c r="E858" s="5" t="s">
        <v>1647</v>
      </c>
      <c r="F858" s="5" t="s">
        <v>1648</v>
      </c>
      <c r="G858" s="5">
        <v>2002</v>
      </c>
      <c r="H858" s="11">
        <v>12</v>
      </c>
      <c r="I858" s="11">
        <v>92</v>
      </c>
      <c r="J858" s="11">
        <v>95</v>
      </c>
      <c r="K858" s="11">
        <v>154</v>
      </c>
      <c r="O858" s="25" t="s">
        <v>23</v>
      </c>
      <c r="P858" s="5" t="s">
        <v>78</v>
      </c>
      <c r="Q858" s="5" t="s">
        <v>29</v>
      </c>
      <c r="R858" s="6" t="s">
        <v>44</v>
      </c>
      <c r="S858" s="5" t="s">
        <v>1774</v>
      </c>
      <c r="T858" s="5" t="s">
        <v>1775</v>
      </c>
      <c r="U858" s="5">
        <v>2002</v>
      </c>
      <c r="V858" s="11">
        <v>2</v>
      </c>
      <c r="W858" s="11">
        <v>25</v>
      </c>
      <c r="X858" s="11">
        <v>49</v>
      </c>
      <c r="Y858" s="26">
        <v>57</v>
      </c>
      <c r="Z858" s="10">
        <f t="shared" si="136"/>
        <v>133</v>
      </c>
      <c r="AA858" s="27">
        <f t="shared" si="132"/>
        <v>-119373.12780967499</v>
      </c>
      <c r="AB858" s="10">
        <f t="shared" si="133"/>
        <v>-8728486.4872897267</v>
      </c>
      <c r="AC858" s="10">
        <f t="shared" si="134"/>
        <v>-10066515.175445685</v>
      </c>
      <c r="AD858" s="28">
        <f t="shared" si="135"/>
        <v>-11933485.158522161</v>
      </c>
      <c r="AF858" s="27">
        <f>IF(V858 &lt;&gt; "-", (V858-V$1883)^4, "-")</f>
        <v>5877718.253988809</v>
      </c>
      <c r="AG858" s="10">
        <f>(W858-W$1883)^4</f>
        <v>1797153853.9165206</v>
      </c>
      <c r="AH858" s="10">
        <f>(X858-X$1883)^4</f>
        <v>2173562854.1010265</v>
      </c>
      <c r="AI858" s="28">
        <f>(Y858-Y$1883)^4</f>
        <v>2727028832.8894992</v>
      </c>
      <c r="AK858" s="27">
        <f t="shared" si="137"/>
        <v>15.037593984962406</v>
      </c>
      <c r="AL858" s="10">
        <f t="shared" si="138"/>
        <v>187.96992481203006</v>
      </c>
      <c r="AM858" s="10">
        <f t="shared" si="139"/>
        <v>368.4210526315789</v>
      </c>
      <c r="AN858" s="28">
        <f t="shared" si="140"/>
        <v>428.57142857142856</v>
      </c>
      <c r="AP858" s="56">
        <f t="shared" si="141"/>
        <v>1.96</v>
      </c>
    </row>
    <row r="859" spans="1:42" ht="15" customHeight="1">
      <c r="A859" s="5" t="s">
        <v>23</v>
      </c>
      <c r="B859" s="5" t="s">
        <v>78</v>
      </c>
      <c r="C859" s="5" t="s">
        <v>37</v>
      </c>
      <c r="D859" s="6" t="s">
        <v>44</v>
      </c>
      <c r="E859" s="5" t="s">
        <v>1649</v>
      </c>
      <c r="F859" s="5" t="s">
        <v>1161</v>
      </c>
      <c r="G859" s="5">
        <v>2002</v>
      </c>
      <c r="H859" s="11">
        <v>14</v>
      </c>
      <c r="I859" s="11">
        <v>62</v>
      </c>
      <c r="J859" s="11">
        <v>112</v>
      </c>
      <c r="K859" s="11">
        <v>222</v>
      </c>
      <c r="O859" s="25" t="s">
        <v>23</v>
      </c>
      <c r="P859" s="5" t="s">
        <v>78</v>
      </c>
      <c r="Q859" s="5" t="s">
        <v>29</v>
      </c>
      <c r="R859" s="6" t="s">
        <v>44</v>
      </c>
      <c r="S859" s="5" t="s">
        <v>1776</v>
      </c>
      <c r="T859" s="5" t="s">
        <v>1777</v>
      </c>
      <c r="U859" s="5">
        <v>2002</v>
      </c>
      <c r="V859" s="11">
        <v>1</v>
      </c>
      <c r="W859" s="11">
        <v>20</v>
      </c>
      <c r="X859" s="11">
        <v>9</v>
      </c>
      <c r="Y859" s="26">
        <v>19</v>
      </c>
      <c r="Z859" s="10">
        <f t="shared" si="136"/>
        <v>49</v>
      </c>
      <c r="AA859" s="27">
        <f t="shared" si="132"/>
        <v>-126795.04420806172</v>
      </c>
      <c r="AB859" s="10">
        <f t="shared" si="133"/>
        <v>-9379946.4023042805</v>
      </c>
      <c r="AC859" s="10">
        <f t="shared" si="134"/>
        <v>-16761509.791128896</v>
      </c>
      <c r="AD859" s="28">
        <f t="shared" si="135"/>
        <v>-18931491.359492697</v>
      </c>
      <c r="AF859" s="27">
        <f>IF(V859 &lt;&gt; "-", (V859-V$1883)^4, "-")</f>
        <v>6369955.1216190513</v>
      </c>
      <c r="AG859" s="10">
        <f>(W859-W$1883)^4</f>
        <v>1978186084.0014935</v>
      </c>
      <c r="AH859" s="10">
        <f>(X859-X$1883)^4</f>
        <v>4289607080.0159326</v>
      </c>
      <c r="AI859" s="28">
        <f>(Y859-Y$1883)^4</f>
        <v>5045603316.3362207</v>
      </c>
      <c r="AK859" s="27">
        <f t="shared" si="137"/>
        <v>20.408163265306122</v>
      </c>
      <c r="AL859" s="10">
        <f t="shared" si="138"/>
        <v>408.16326530612247</v>
      </c>
      <c r="AM859" s="10">
        <f t="shared" si="139"/>
        <v>183.67346938775512</v>
      </c>
      <c r="AN859" s="28">
        <f t="shared" si="140"/>
        <v>387.75510204081633</v>
      </c>
      <c r="AP859" s="56">
        <f t="shared" si="141"/>
        <v>0.45</v>
      </c>
    </row>
    <row r="860" spans="1:42" ht="15" customHeight="1">
      <c r="A860" s="5" t="s">
        <v>23</v>
      </c>
      <c r="B860" s="5" t="s">
        <v>78</v>
      </c>
      <c r="C860" s="5" t="s">
        <v>37</v>
      </c>
      <c r="D860" s="6" t="s">
        <v>44</v>
      </c>
      <c r="E860" s="5" t="s">
        <v>1651</v>
      </c>
      <c r="F860" s="5" t="s">
        <v>1652</v>
      </c>
      <c r="G860" s="5">
        <v>2002</v>
      </c>
      <c r="H860" s="11">
        <v>21</v>
      </c>
      <c r="I860" s="11">
        <v>160</v>
      </c>
      <c r="J860" s="11">
        <v>138</v>
      </c>
      <c r="K860" s="11">
        <v>165</v>
      </c>
      <c r="O860" s="25" t="s">
        <v>23</v>
      </c>
      <c r="P860" s="5" t="s">
        <v>78</v>
      </c>
      <c r="Q860" s="5" t="s">
        <v>29</v>
      </c>
      <c r="R860" s="6" t="s">
        <v>44</v>
      </c>
      <c r="S860" s="5" t="s">
        <v>1778</v>
      </c>
      <c r="T860" s="5" t="s">
        <v>1779</v>
      </c>
      <c r="U860" s="5">
        <v>2002</v>
      </c>
      <c r="V860" s="11">
        <v>10</v>
      </c>
      <c r="W860" s="11">
        <v>53</v>
      </c>
      <c r="X860" s="11">
        <v>47</v>
      </c>
      <c r="Y860" s="26">
        <v>58</v>
      </c>
      <c r="Z860" s="10">
        <f t="shared" si="136"/>
        <v>168</v>
      </c>
      <c r="AA860" s="27">
        <f t="shared" si="132"/>
        <v>-70129.248387619737</v>
      </c>
      <c r="AB860" s="10">
        <f t="shared" si="133"/>
        <v>-5629800.5792158684</v>
      </c>
      <c r="AC860" s="10">
        <f t="shared" si="134"/>
        <v>-10348843.125903895</v>
      </c>
      <c r="AD860" s="28">
        <f t="shared" si="135"/>
        <v>-11777506.830836991</v>
      </c>
      <c r="AF860" s="27">
        <f>IF(V860 &lt;&gt; "-", (V860-V$1883)^4, "-")</f>
        <v>2892004.1543107955</v>
      </c>
      <c r="AG860" s="10">
        <f>(W860-W$1883)^4</f>
        <v>1001514746.9790759</v>
      </c>
      <c r="AH860" s="10">
        <f>(X860-X$1883)^4</f>
        <v>2255220816.5849981</v>
      </c>
      <c r="AI860" s="28">
        <f>(Y860-Y$1883)^4</f>
        <v>2679607304.948904</v>
      </c>
      <c r="AK860" s="27">
        <f t="shared" si="137"/>
        <v>59.523809523809518</v>
      </c>
      <c r="AL860" s="10">
        <f t="shared" si="138"/>
        <v>315.47619047619048</v>
      </c>
      <c r="AM860" s="10">
        <f t="shared" si="139"/>
        <v>279.76190476190476</v>
      </c>
      <c r="AN860" s="28">
        <f t="shared" si="140"/>
        <v>345.23809523809524</v>
      </c>
      <c r="AP860" s="56">
        <f t="shared" si="141"/>
        <v>0.8867924528301887</v>
      </c>
    </row>
    <row r="861" spans="1:42" ht="15" customHeight="1">
      <c r="A861" s="5" t="s">
        <v>23</v>
      </c>
      <c r="B861" s="5" t="s">
        <v>78</v>
      </c>
      <c r="C861" s="5" t="s">
        <v>37</v>
      </c>
      <c r="D861" s="6" t="s">
        <v>44</v>
      </c>
      <c r="E861" s="5" t="s">
        <v>1653</v>
      </c>
      <c r="F861" s="5" t="s">
        <v>1654</v>
      </c>
      <c r="G861" s="5">
        <v>2002</v>
      </c>
      <c r="H861" s="11">
        <v>2</v>
      </c>
      <c r="I861" s="11">
        <v>11</v>
      </c>
      <c r="J861" s="11">
        <v>36</v>
      </c>
      <c r="K861" s="11">
        <v>75</v>
      </c>
      <c r="O861" s="25" t="s">
        <v>23</v>
      </c>
      <c r="P861" s="5" t="s">
        <v>78</v>
      </c>
      <c r="Q861" s="5" t="s">
        <v>29</v>
      </c>
      <c r="R861" s="6" t="s">
        <v>44</v>
      </c>
      <c r="S861" s="5" t="s">
        <v>1780</v>
      </c>
      <c r="T861" s="5" t="s">
        <v>1781</v>
      </c>
      <c r="U861" s="5">
        <v>2002</v>
      </c>
      <c r="V861" s="11">
        <v>2</v>
      </c>
      <c r="W861" s="11">
        <v>44</v>
      </c>
      <c r="X861" s="11">
        <v>87</v>
      </c>
      <c r="Y861" s="26">
        <v>138</v>
      </c>
      <c r="Z861" s="10">
        <f t="shared" si="136"/>
        <v>271</v>
      </c>
      <c r="AA861" s="27">
        <f t="shared" si="132"/>
        <v>-119373.12780967499</v>
      </c>
      <c r="AB861" s="10">
        <f t="shared" si="133"/>
        <v>-6528219.5038485853</v>
      </c>
      <c r="AC861" s="10">
        <f t="shared" si="134"/>
        <v>-5632159.7232586863</v>
      </c>
      <c r="AD861" s="28">
        <f t="shared" si="135"/>
        <v>-3210291.1781644532</v>
      </c>
      <c r="AF861" s="27">
        <f>IF(V861 &lt;&gt; "-", (V861-V$1883)^4, "-")</f>
        <v>5877718.253988809</v>
      </c>
      <c r="AG861" s="10">
        <f>(W861-W$1883)^4</f>
        <v>1220093176.2086737</v>
      </c>
      <c r="AH861" s="10">
        <f>(X861-X$1883)^4</f>
        <v>1002074360.0630513</v>
      </c>
      <c r="AI861" s="28">
        <f>(Y861-Y$1883)^4</f>
        <v>473579142.83132756</v>
      </c>
      <c r="AK861" s="27">
        <f t="shared" si="137"/>
        <v>7.3800738007380069</v>
      </c>
      <c r="AL861" s="10">
        <f t="shared" si="138"/>
        <v>162.36162361623616</v>
      </c>
      <c r="AM861" s="10">
        <f t="shared" si="139"/>
        <v>321.03321033210329</v>
      </c>
      <c r="AN861" s="28">
        <f t="shared" si="140"/>
        <v>509.2250922509225</v>
      </c>
      <c r="AP861" s="56">
        <f t="shared" si="141"/>
        <v>1.9772727272727271</v>
      </c>
    </row>
    <row r="862" spans="1:42" ht="15" customHeight="1">
      <c r="A862" s="5" t="s">
        <v>23</v>
      </c>
      <c r="B862" s="5" t="s">
        <v>78</v>
      </c>
      <c r="C862" s="5" t="s">
        <v>37</v>
      </c>
      <c r="D862" s="6" t="s">
        <v>44</v>
      </c>
      <c r="E862" s="5" t="s">
        <v>1655</v>
      </c>
      <c r="F862" s="5" t="s">
        <v>1656</v>
      </c>
      <c r="G862" s="5">
        <v>2002</v>
      </c>
      <c r="H862" s="11">
        <v>1</v>
      </c>
      <c r="I862" s="11">
        <v>50</v>
      </c>
      <c r="J862" s="11">
        <v>45</v>
      </c>
      <c r="K862" s="11">
        <v>97</v>
      </c>
      <c r="O862" s="25" t="s">
        <v>23</v>
      </c>
      <c r="P862" s="5" t="s">
        <v>78</v>
      </c>
      <c r="Q862" s="5" t="s">
        <v>29</v>
      </c>
      <c r="R862" s="6" t="s">
        <v>44</v>
      </c>
      <c r="S862" s="5" t="s">
        <v>1782</v>
      </c>
      <c r="T862" s="5" t="s">
        <v>1783</v>
      </c>
      <c r="U862" s="5">
        <v>2002</v>
      </c>
      <c r="V862" s="11" t="s">
        <v>96</v>
      </c>
      <c r="W862" s="11">
        <v>62</v>
      </c>
      <c r="X862" s="11">
        <v>89</v>
      </c>
      <c r="Y862" s="26">
        <v>136</v>
      </c>
      <c r="Z862" s="10">
        <f t="shared" si="136"/>
        <v>287</v>
      </c>
      <c r="AA862" s="27" t="str">
        <f t="shared" si="132"/>
        <v>-</v>
      </c>
      <c r="AB862" s="10">
        <f t="shared" si="133"/>
        <v>-4817838.7431039726</v>
      </c>
      <c r="AC862" s="10">
        <f t="shared" si="134"/>
        <v>-5444353.4155919496</v>
      </c>
      <c r="AD862" s="28">
        <f t="shared" si="135"/>
        <v>-3342640.6485408349</v>
      </c>
      <c r="AF862" s="27" t="str">
        <f>IF(V862 &lt;&gt; "-", (V862-V$1883)^4, "-")</f>
        <v>-</v>
      </c>
      <c r="AG862" s="10">
        <f>(W862-W$1883)^4</f>
        <v>813710049.44288135</v>
      </c>
      <c r="AH862" s="10">
        <f>(X862-X$1883)^4</f>
        <v>957771138.22907531</v>
      </c>
      <c r="AI862" s="28">
        <f>(Y862-Y$1883)^4</f>
        <v>499788493.83315933</v>
      </c>
      <c r="AK862" s="27">
        <f t="shared" si="137"/>
        <v>0</v>
      </c>
      <c r="AL862" s="10">
        <f t="shared" si="138"/>
        <v>216.02787456445992</v>
      </c>
      <c r="AM862" s="10">
        <f t="shared" si="139"/>
        <v>310.10452961672473</v>
      </c>
      <c r="AN862" s="28">
        <f t="shared" si="140"/>
        <v>473.86759581881535</v>
      </c>
      <c r="AP862" s="56">
        <f t="shared" si="141"/>
        <v>1.435483870967742</v>
      </c>
    </row>
    <row r="863" spans="1:42" ht="15" customHeight="1">
      <c r="A863" s="5" t="s">
        <v>23</v>
      </c>
      <c r="B863" s="5" t="s">
        <v>78</v>
      </c>
      <c r="C863" s="5" t="s">
        <v>37</v>
      </c>
      <c r="D863" s="6" t="s">
        <v>44</v>
      </c>
      <c r="E863" s="5" t="s">
        <v>1657</v>
      </c>
      <c r="F863" s="5" t="s">
        <v>230</v>
      </c>
      <c r="G863" s="5">
        <v>2002</v>
      </c>
      <c r="H863" s="11">
        <v>5</v>
      </c>
      <c r="I863" s="11">
        <v>39</v>
      </c>
      <c r="J863" s="11">
        <v>52</v>
      </c>
      <c r="K863" s="11">
        <v>120</v>
      </c>
      <c r="O863" s="25" t="s">
        <v>23</v>
      </c>
      <c r="P863" s="5" t="s">
        <v>78</v>
      </c>
      <c r="Q863" s="5" t="s">
        <v>29</v>
      </c>
      <c r="R863" s="6" t="s">
        <v>44</v>
      </c>
      <c r="S863" s="5" t="s">
        <v>1784</v>
      </c>
      <c r="T863" s="5" t="s">
        <v>1785</v>
      </c>
      <c r="U863" s="5">
        <v>2002</v>
      </c>
      <c r="V863" s="11">
        <v>2</v>
      </c>
      <c r="W863" s="11">
        <v>25</v>
      </c>
      <c r="X863" s="11">
        <v>61</v>
      </c>
      <c r="Y863" s="26">
        <v>76</v>
      </c>
      <c r="Z863" s="10">
        <f t="shared" si="136"/>
        <v>164</v>
      </c>
      <c r="AA863" s="27">
        <f t="shared" si="132"/>
        <v>-119373.12780967499</v>
      </c>
      <c r="AB863" s="10">
        <f t="shared" si="133"/>
        <v>-8728486.4872897267</v>
      </c>
      <c r="AC863" s="10">
        <f t="shared" si="134"/>
        <v>-8479691.1976274699</v>
      </c>
      <c r="AD863" s="28">
        <f t="shared" si="135"/>
        <v>-9197517.4899502732</v>
      </c>
      <c r="AF863" s="27">
        <f>IF(V863 &lt;&gt; "-", (V863-V$1883)^4, "-")</f>
        <v>5877718.253988809</v>
      </c>
      <c r="AG863" s="10">
        <f>(W863-W$1883)^4</f>
        <v>1797153853.9165206</v>
      </c>
      <c r="AH863" s="10">
        <f>(X863-X$1883)^4</f>
        <v>1729179384.9753695</v>
      </c>
      <c r="AI863" s="28">
        <f>(Y863-Y$1883)^4</f>
        <v>1927055235.7378478</v>
      </c>
      <c r="AK863" s="27">
        <f t="shared" si="137"/>
        <v>12.195121951219512</v>
      </c>
      <c r="AL863" s="10">
        <f t="shared" si="138"/>
        <v>152.4390243902439</v>
      </c>
      <c r="AM863" s="10">
        <f t="shared" si="139"/>
        <v>371.95121951219511</v>
      </c>
      <c r="AN863" s="28">
        <f t="shared" si="140"/>
        <v>463.41463414634148</v>
      </c>
      <c r="AP863" s="56">
        <f t="shared" si="141"/>
        <v>2.44</v>
      </c>
    </row>
    <row r="864" spans="1:42" ht="15" customHeight="1">
      <c r="A864" s="5" t="s">
        <v>23</v>
      </c>
      <c r="B864" s="5" t="s">
        <v>78</v>
      </c>
      <c r="C864" s="5" t="s">
        <v>46</v>
      </c>
      <c r="D864" s="6" t="s">
        <v>44</v>
      </c>
      <c r="E864" s="6" t="s">
        <v>26</v>
      </c>
      <c r="F864" s="5" t="s">
        <v>1786</v>
      </c>
      <c r="G864" s="5">
        <v>2002</v>
      </c>
      <c r="H864" s="11">
        <v>235</v>
      </c>
      <c r="I864" s="11">
        <v>1260</v>
      </c>
      <c r="J864" s="11">
        <v>918</v>
      </c>
      <c r="K864" s="11">
        <v>1972</v>
      </c>
      <c r="O864" s="25" t="s">
        <v>23</v>
      </c>
      <c r="P864" s="5" t="s">
        <v>78</v>
      </c>
      <c r="Q864" s="5" t="s">
        <v>29</v>
      </c>
      <c r="R864" s="6" t="s">
        <v>44</v>
      </c>
      <c r="S864" s="5" t="s">
        <v>1787</v>
      </c>
      <c r="T864" s="5" t="s">
        <v>1788</v>
      </c>
      <c r="U864" s="5">
        <v>2002</v>
      </c>
      <c r="V864" s="11" t="s">
        <v>96</v>
      </c>
      <c r="W864" s="11">
        <v>14</v>
      </c>
      <c r="X864" s="11">
        <v>34</v>
      </c>
      <c r="Y864" s="26">
        <v>72</v>
      </c>
      <c r="Z864" s="10">
        <f t="shared" si="136"/>
        <v>120</v>
      </c>
      <c r="AA864" s="27" t="str">
        <f t="shared" si="132"/>
        <v>-</v>
      </c>
      <c r="AB864" s="10">
        <f t="shared" si="133"/>
        <v>-10203521.558608007</v>
      </c>
      <c r="AC864" s="10">
        <f t="shared" si="134"/>
        <v>-12313603.056034373</v>
      </c>
      <c r="AD864" s="28">
        <f t="shared" si="135"/>
        <v>-9734417.2522028927</v>
      </c>
      <c r="AF864" s="27" t="str">
        <f>IF(V864 &lt;&gt; "-", (V864-V$1883)^4, "-")</f>
        <v>-</v>
      </c>
      <c r="AG864" s="10">
        <f>(W864-W$1883)^4</f>
        <v>2213095296.7870893</v>
      </c>
      <c r="AH864" s="10">
        <f>(X864-X$1883)^4</f>
        <v>2843458315.4436731</v>
      </c>
      <c r="AI864" s="28">
        <f>(Y864-Y$1883)^4</f>
        <v>2078483639.235158</v>
      </c>
      <c r="AK864" s="27">
        <f t="shared" si="137"/>
        <v>0</v>
      </c>
      <c r="AL864" s="10">
        <f t="shared" si="138"/>
        <v>116.66666666666667</v>
      </c>
      <c r="AM864" s="10">
        <f t="shared" si="139"/>
        <v>283.33333333333331</v>
      </c>
      <c r="AN864" s="28">
        <f t="shared" si="140"/>
        <v>600</v>
      </c>
      <c r="AP864" s="56">
        <f t="shared" si="141"/>
        <v>2.4285714285714284</v>
      </c>
    </row>
    <row r="865" spans="1:42" ht="15" customHeight="1">
      <c r="A865" s="5" t="s">
        <v>23</v>
      </c>
      <c r="B865" s="5" t="s">
        <v>78</v>
      </c>
      <c r="C865" s="5" t="s">
        <v>46</v>
      </c>
      <c r="D865" s="6" t="s">
        <v>44</v>
      </c>
      <c r="E865" s="5" t="s">
        <v>1658</v>
      </c>
      <c r="F865" s="5" t="s">
        <v>1659</v>
      </c>
      <c r="G865" s="5">
        <v>2002</v>
      </c>
      <c r="H865" s="11">
        <v>16</v>
      </c>
      <c r="I865" s="11">
        <v>76</v>
      </c>
      <c r="J865" s="11">
        <v>46</v>
      </c>
      <c r="K865" s="11">
        <v>86</v>
      </c>
      <c r="O865" s="25" t="s">
        <v>23</v>
      </c>
      <c r="P865" s="5" t="s">
        <v>78</v>
      </c>
      <c r="Q865" s="5" t="s">
        <v>29</v>
      </c>
      <c r="R865" s="6" t="s">
        <v>44</v>
      </c>
      <c r="S865" s="5" t="s">
        <v>1789</v>
      </c>
      <c r="T865" s="5" t="s">
        <v>713</v>
      </c>
      <c r="U865" s="5">
        <v>2002</v>
      </c>
      <c r="V865" s="11">
        <v>20</v>
      </c>
      <c r="W865" s="11">
        <v>108</v>
      </c>
      <c r="X865" s="11">
        <v>107</v>
      </c>
      <c r="Y865" s="26">
        <v>164</v>
      </c>
      <c r="Z865" s="10">
        <f t="shared" si="136"/>
        <v>399</v>
      </c>
      <c r="AA865" s="27">
        <f t="shared" si="132"/>
        <v>-30483.028522647091</v>
      </c>
      <c r="AB865" s="10">
        <f t="shared" si="133"/>
        <v>-1856116.4817275854</v>
      </c>
      <c r="AC865" s="10">
        <f t="shared" si="134"/>
        <v>-3938330.3428721353</v>
      </c>
      <c r="AD865" s="28">
        <f t="shared" si="135"/>
        <v>-1794457.6943268403</v>
      </c>
      <c r="AF865" s="27">
        <f>IF(V865 &lt;&gt; "-", (V865-V$1883)^4, "-")</f>
        <v>952235.0213372974</v>
      </c>
      <c r="AG865" s="10">
        <f>(W865-W$1883)^4</f>
        <v>228107887.6730386</v>
      </c>
      <c r="AH865" s="10">
        <f>(X865-X$1883)^4</f>
        <v>621941478.84420097</v>
      </c>
      <c r="AI865" s="28">
        <f>(Y865-Y$1883)^4</f>
        <v>218060815.52352834</v>
      </c>
      <c r="AK865" s="27">
        <f t="shared" si="137"/>
        <v>50.125313283208015</v>
      </c>
      <c r="AL865" s="10">
        <f t="shared" si="138"/>
        <v>270.6766917293233</v>
      </c>
      <c r="AM865" s="10">
        <f t="shared" si="139"/>
        <v>268.17042606516287</v>
      </c>
      <c r="AN865" s="28">
        <f t="shared" si="140"/>
        <v>411.02756892230576</v>
      </c>
      <c r="AP865" s="56">
        <f t="shared" si="141"/>
        <v>0.9907407407407407</v>
      </c>
    </row>
    <row r="866" spans="1:42" ht="15" customHeight="1">
      <c r="A866" s="5" t="s">
        <v>23</v>
      </c>
      <c r="B866" s="5" t="s">
        <v>78</v>
      </c>
      <c r="C866" s="5" t="s">
        <v>46</v>
      </c>
      <c r="D866" s="6" t="s">
        <v>44</v>
      </c>
      <c r="E866" s="5" t="s">
        <v>1661</v>
      </c>
      <c r="F866" s="5" t="s">
        <v>1662</v>
      </c>
      <c r="G866" s="5">
        <v>2002</v>
      </c>
      <c r="H866" s="11">
        <v>3</v>
      </c>
      <c r="I866" s="11">
        <v>38</v>
      </c>
      <c r="J866" s="11">
        <v>37</v>
      </c>
      <c r="K866" s="11">
        <v>71</v>
      </c>
      <c r="O866" s="25" t="s">
        <v>23</v>
      </c>
      <c r="P866" s="5" t="s">
        <v>78</v>
      </c>
      <c r="Q866" s="5" t="s">
        <v>89</v>
      </c>
      <c r="R866" s="6" t="s">
        <v>44</v>
      </c>
      <c r="S866" s="5" t="s">
        <v>1790</v>
      </c>
      <c r="T866" s="5" t="s">
        <v>1791</v>
      </c>
      <c r="U866" s="5">
        <v>2002</v>
      </c>
      <c r="V866" s="11">
        <v>2</v>
      </c>
      <c r="W866" s="11">
        <v>27</v>
      </c>
      <c r="X866" s="11">
        <v>66</v>
      </c>
      <c r="Y866" s="26">
        <v>67</v>
      </c>
      <c r="Z866" s="10">
        <f t="shared" si="136"/>
        <v>162</v>
      </c>
      <c r="AA866" s="27">
        <f t="shared" si="132"/>
        <v>-119373.12780967499</v>
      </c>
      <c r="AB866" s="10">
        <f t="shared" si="133"/>
        <v>-8476592.1215264462</v>
      </c>
      <c r="AC866" s="10">
        <f t="shared" si="134"/>
        <v>-7871109.1629361836</v>
      </c>
      <c r="AD866" s="28">
        <f t="shared" si="135"/>
        <v>-10434412.028366869</v>
      </c>
      <c r="AF866" s="27">
        <f>IF(V866 &lt;&gt; "-", (V866-V$1883)^4, "-")</f>
        <v>5877718.253988809</v>
      </c>
      <c r="AG866" s="10">
        <f>(W866-W$1883)^4</f>
        <v>1728336817.8051581</v>
      </c>
      <c r="AH866" s="10">
        <f>(X866-X$1883)^4</f>
        <v>1565721736.3920202</v>
      </c>
      <c r="AI866" s="28">
        <f>(Y866-Y$1883)^4</f>
        <v>2280117927.2753954</v>
      </c>
      <c r="AK866" s="27">
        <f t="shared" si="137"/>
        <v>12.345679012345679</v>
      </c>
      <c r="AL866" s="10">
        <f t="shared" si="138"/>
        <v>166.66666666666666</v>
      </c>
      <c r="AM866" s="10">
        <f t="shared" si="139"/>
        <v>407.40740740740739</v>
      </c>
      <c r="AN866" s="28">
        <f t="shared" si="140"/>
        <v>413.58024691358025</v>
      </c>
      <c r="AP866" s="56">
        <f t="shared" si="141"/>
        <v>2.4444444444444446</v>
      </c>
    </row>
    <row r="867" spans="1:42" ht="15" customHeight="1">
      <c r="A867" s="5" t="s">
        <v>23</v>
      </c>
      <c r="B867" s="5" t="s">
        <v>78</v>
      </c>
      <c r="C867" s="5" t="s">
        <v>46</v>
      </c>
      <c r="D867" s="6" t="s">
        <v>44</v>
      </c>
      <c r="E867" s="5" t="s">
        <v>1663</v>
      </c>
      <c r="F867" s="5" t="s">
        <v>1664</v>
      </c>
      <c r="G867" s="5">
        <v>2002</v>
      </c>
      <c r="H867" s="11">
        <v>7</v>
      </c>
      <c r="I867" s="11">
        <v>37</v>
      </c>
      <c r="J867" s="11">
        <v>37</v>
      </c>
      <c r="K867" s="11">
        <v>74</v>
      </c>
      <c r="O867" s="25" t="s">
        <v>23</v>
      </c>
      <c r="P867" s="5" t="s">
        <v>78</v>
      </c>
      <c r="Q867" s="5" t="s">
        <v>89</v>
      </c>
      <c r="R867" s="6" t="s">
        <v>44</v>
      </c>
      <c r="S867" s="5" t="s">
        <v>1792</v>
      </c>
      <c r="T867" s="5" t="s">
        <v>1793</v>
      </c>
      <c r="U867" s="5">
        <v>2002</v>
      </c>
      <c r="V867" s="11">
        <v>22</v>
      </c>
      <c r="W867" s="11">
        <v>30</v>
      </c>
      <c r="X867" s="11">
        <v>46</v>
      </c>
      <c r="Y867" s="26">
        <v>54</v>
      </c>
      <c r="Z867" s="10">
        <f t="shared" si="136"/>
        <v>152</v>
      </c>
      <c r="AA867" s="27">
        <f t="shared" si="132"/>
        <v>-24994.935137998757</v>
      </c>
      <c r="AB867" s="10">
        <f t="shared" si="133"/>
        <v>-8107910.858855675</v>
      </c>
      <c r="AC867" s="10">
        <f t="shared" si="134"/>
        <v>-10491965.381935339</v>
      </c>
      <c r="AD867" s="28">
        <f t="shared" si="135"/>
        <v>-12409670.827803854</v>
      </c>
      <c r="AF867" s="27">
        <f>IF(V867 &lt;&gt; "-", (V867-V$1883)^4, "-")</f>
        <v>730806.97793656879</v>
      </c>
      <c r="AG867" s="10">
        <f>(W867-W$1883)^4</f>
        <v>1628840729.2660346</v>
      </c>
      <c r="AH867" s="10">
        <f>(X867-X$1883)^4</f>
        <v>2296901996.760498</v>
      </c>
      <c r="AI867" s="28">
        <f>(Y867-Y$1883)^4</f>
        <v>2873075347.7781157</v>
      </c>
      <c r="AK867" s="27">
        <f t="shared" si="137"/>
        <v>144.73684210526315</v>
      </c>
      <c r="AL867" s="10">
        <f t="shared" si="138"/>
        <v>197.36842105263159</v>
      </c>
      <c r="AM867" s="10">
        <f t="shared" si="139"/>
        <v>302.63157894736844</v>
      </c>
      <c r="AN867" s="28">
        <f t="shared" si="140"/>
        <v>355.26315789473682</v>
      </c>
      <c r="AP867" s="56">
        <f t="shared" si="141"/>
        <v>1.5333333333333334</v>
      </c>
    </row>
    <row r="868" spans="1:42" ht="15" customHeight="1">
      <c r="A868" s="5" t="s">
        <v>23</v>
      </c>
      <c r="B868" s="5" t="s">
        <v>78</v>
      </c>
      <c r="C868" s="5" t="s">
        <v>46</v>
      </c>
      <c r="D868" s="6" t="s">
        <v>44</v>
      </c>
      <c r="E868" s="5" t="s">
        <v>1666</v>
      </c>
      <c r="F868" s="5" t="s">
        <v>1667</v>
      </c>
      <c r="G868" s="5">
        <v>2002</v>
      </c>
      <c r="H868" s="11">
        <v>4</v>
      </c>
      <c r="I868" s="11">
        <v>28</v>
      </c>
      <c r="J868" s="11">
        <v>45</v>
      </c>
      <c r="K868" s="11">
        <v>60</v>
      </c>
      <c r="O868" s="25" t="s">
        <v>23</v>
      </c>
      <c r="P868" s="5" t="s">
        <v>78</v>
      </c>
      <c r="Q868" s="5" t="s">
        <v>89</v>
      </c>
      <c r="R868" s="6" t="s">
        <v>44</v>
      </c>
      <c r="S868" s="5" t="s">
        <v>1794</v>
      </c>
      <c r="T868" s="5" t="s">
        <v>1795</v>
      </c>
      <c r="U868" s="5">
        <v>2002</v>
      </c>
      <c r="V868" s="11" t="s">
        <v>96</v>
      </c>
      <c r="W868" s="11">
        <v>9</v>
      </c>
      <c r="X868" s="11">
        <v>9</v>
      </c>
      <c r="Y868" s="26">
        <v>18</v>
      </c>
      <c r="Z868" s="10">
        <f t="shared" si="136"/>
        <v>36</v>
      </c>
      <c r="AA868" s="27" t="str">
        <f t="shared" si="132"/>
        <v>-</v>
      </c>
      <c r="AB868" s="10">
        <f t="shared" si="133"/>
        <v>-10925566.904099658</v>
      </c>
      <c r="AC868" s="10">
        <f t="shared" si="134"/>
        <v>-16761509.791128896</v>
      </c>
      <c r="AD868" s="28">
        <f t="shared" si="135"/>
        <v>-19145389.147648085</v>
      </c>
      <c r="AF868" s="27" t="str">
        <f>IF(V868 &lt;&gt; "-", (V868-V$1883)^4, "-")</f>
        <v>-</v>
      </c>
      <c r="AG868" s="10">
        <f>(W868-W$1883)^4</f>
        <v>2424331332.6031981</v>
      </c>
      <c r="AH868" s="10">
        <f>(X868-X$1883)^4</f>
        <v>4289607080.0159326</v>
      </c>
      <c r="AI868" s="28">
        <f>(Y868-Y$1883)^4</f>
        <v>5121756543.3123789</v>
      </c>
      <c r="AK868" s="27">
        <f t="shared" si="137"/>
        <v>0</v>
      </c>
      <c r="AL868" s="10">
        <f t="shared" si="138"/>
        <v>250</v>
      </c>
      <c r="AM868" s="10">
        <f t="shared" si="139"/>
        <v>250</v>
      </c>
      <c r="AN868" s="28">
        <f t="shared" si="140"/>
        <v>500</v>
      </c>
      <c r="AP868" s="56">
        <f t="shared" si="141"/>
        <v>1</v>
      </c>
    </row>
    <row r="869" spans="1:42" ht="15" customHeight="1">
      <c r="A869" s="5" t="s">
        <v>23</v>
      </c>
      <c r="B869" s="5" t="s">
        <v>78</v>
      </c>
      <c r="C869" s="5" t="s">
        <v>46</v>
      </c>
      <c r="D869" s="6" t="s">
        <v>44</v>
      </c>
      <c r="E869" s="5" t="s">
        <v>1668</v>
      </c>
      <c r="F869" s="5" t="s">
        <v>1669</v>
      </c>
      <c r="G869" s="5">
        <v>2002</v>
      </c>
      <c r="H869" s="11">
        <v>2</v>
      </c>
      <c r="I869" s="11">
        <v>20</v>
      </c>
      <c r="J869" s="11">
        <v>14</v>
      </c>
      <c r="K869" s="11">
        <v>53</v>
      </c>
      <c r="O869" s="25" t="s">
        <v>23</v>
      </c>
      <c r="P869" s="5" t="s">
        <v>78</v>
      </c>
      <c r="Q869" s="5" t="s">
        <v>89</v>
      </c>
      <c r="R869" s="6" t="s">
        <v>44</v>
      </c>
      <c r="S869" s="5" t="s">
        <v>1796</v>
      </c>
      <c r="T869" s="5" t="s">
        <v>1797</v>
      </c>
      <c r="U869" s="5">
        <v>2002</v>
      </c>
      <c r="V869" s="11">
        <v>4</v>
      </c>
      <c r="W869" s="11">
        <v>49</v>
      </c>
      <c r="X869" s="11">
        <v>61</v>
      </c>
      <c r="Y869" s="26">
        <v>108</v>
      </c>
      <c r="Z869" s="10">
        <f t="shared" si="136"/>
        <v>222</v>
      </c>
      <c r="AA869" s="27">
        <f t="shared" si="132"/>
        <v>-105409.58265998808</v>
      </c>
      <c r="AB869" s="10">
        <f t="shared" si="133"/>
        <v>-6018164.1644204315</v>
      </c>
      <c r="AC869" s="10">
        <f t="shared" si="134"/>
        <v>-8479691.1976274699</v>
      </c>
      <c r="AD869" s="28">
        <f t="shared" si="135"/>
        <v>-5594161.2696432723</v>
      </c>
      <c r="AF869" s="27">
        <f>IF(V869 &lt;&gt; "-", (V869-V$1883)^4, "-")</f>
        <v>4979359.2233520132</v>
      </c>
      <c r="AG869" s="10">
        <f>(W869-W$1883)^4</f>
        <v>1094675438.336951</v>
      </c>
      <c r="AH869" s="10">
        <f>(X869-X$1883)^4</f>
        <v>1729179384.9753695</v>
      </c>
      <c r="AI869" s="28">
        <f>(Y869-Y$1883)^4</f>
        <v>993070260.36051047</v>
      </c>
      <c r="AK869" s="27">
        <f t="shared" si="137"/>
        <v>18.018018018018019</v>
      </c>
      <c r="AL869" s="10">
        <f t="shared" si="138"/>
        <v>220.72072072072072</v>
      </c>
      <c r="AM869" s="10">
        <f t="shared" si="139"/>
        <v>274.77477477477481</v>
      </c>
      <c r="AN869" s="28">
        <f t="shared" si="140"/>
        <v>486.48648648648651</v>
      </c>
      <c r="AP869" s="56">
        <f t="shared" si="141"/>
        <v>1.2448979591836737</v>
      </c>
    </row>
    <row r="870" spans="1:42" ht="15" customHeight="1">
      <c r="A870" s="5" t="s">
        <v>23</v>
      </c>
      <c r="B870" s="5" t="s">
        <v>78</v>
      </c>
      <c r="C870" s="5" t="s">
        <v>46</v>
      </c>
      <c r="D870" s="6" t="s">
        <v>44</v>
      </c>
      <c r="E870" s="5" t="s">
        <v>1670</v>
      </c>
      <c r="F870" s="5" t="s">
        <v>1283</v>
      </c>
      <c r="G870" s="5">
        <v>2002</v>
      </c>
      <c r="H870" s="11">
        <v>6</v>
      </c>
      <c r="I870" s="11">
        <v>30</v>
      </c>
      <c r="J870" s="11">
        <v>47</v>
      </c>
      <c r="K870" s="11">
        <v>111</v>
      </c>
      <c r="O870" s="25" t="s">
        <v>23</v>
      </c>
      <c r="P870" s="5" t="s">
        <v>78</v>
      </c>
      <c r="Q870" s="5" t="s">
        <v>89</v>
      </c>
      <c r="R870" s="6" t="s">
        <v>44</v>
      </c>
      <c r="S870" s="5" t="s">
        <v>1798</v>
      </c>
      <c r="T870" s="5" t="s">
        <v>1407</v>
      </c>
      <c r="U870" s="5">
        <v>2002</v>
      </c>
      <c r="V870" s="11">
        <v>12</v>
      </c>
      <c r="W870" s="11">
        <v>45</v>
      </c>
      <c r="X870" s="11">
        <v>46</v>
      </c>
      <c r="Y870" s="26">
        <v>73</v>
      </c>
      <c r="Z870" s="10">
        <f t="shared" si="136"/>
        <v>176</v>
      </c>
      <c r="AA870" s="27">
        <f t="shared" si="132"/>
        <v>-60412.570689061082</v>
      </c>
      <c r="AB870" s="10">
        <f t="shared" si="133"/>
        <v>-6423989.6930365143</v>
      </c>
      <c r="AC870" s="10">
        <f t="shared" si="134"/>
        <v>-10491965.381935339</v>
      </c>
      <c r="AD870" s="28">
        <f t="shared" si="135"/>
        <v>-9598285.6400831919</v>
      </c>
      <c r="AF870" s="27">
        <f>IF(V870 &lt;&gt; "-", (V870-V$1883)^4, "-")</f>
        <v>2370480.6892459271</v>
      </c>
      <c r="AG870" s="10">
        <f>(W870-W$1883)^4</f>
        <v>1194189130.6053913</v>
      </c>
      <c r="AH870" s="10">
        <f>(X870-X$1883)^4</f>
        <v>2296901996.760498</v>
      </c>
      <c r="AI870" s="28">
        <f>(Y870-Y$1883)^4</f>
        <v>2039818659.488709</v>
      </c>
      <c r="AK870" s="27">
        <f t="shared" si="137"/>
        <v>68.181818181818173</v>
      </c>
      <c r="AL870" s="10">
        <f t="shared" si="138"/>
        <v>255.68181818181819</v>
      </c>
      <c r="AM870" s="10">
        <f t="shared" si="139"/>
        <v>261.36363636363637</v>
      </c>
      <c r="AN870" s="28">
        <f t="shared" si="140"/>
        <v>414.77272727272731</v>
      </c>
      <c r="AP870" s="56">
        <f t="shared" si="141"/>
        <v>1.0222222222222221</v>
      </c>
    </row>
    <row r="871" spans="1:42" ht="15" customHeight="1">
      <c r="A871" s="5" t="s">
        <v>23</v>
      </c>
      <c r="B871" s="5" t="s">
        <v>78</v>
      </c>
      <c r="C871" s="5" t="s">
        <v>46</v>
      </c>
      <c r="D871" s="6" t="s">
        <v>44</v>
      </c>
      <c r="E871" s="5" t="s">
        <v>1671</v>
      </c>
      <c r="F871" s="5" t="s">
        <v>1672</v>
      </c>
      <c r="G871" s="5">
        <v>2002</v>
      </c>
      <c r="H871" s="11">
        <v>16</v>
      </c>
      <c r="I871" s="11">
        <v>75</v>
      </c>
      <c r="J871" s="11">
        <v>56</v>
      </c>
      <c r="K871" s="11">
        <v>123</v>
      </c>
      <c r="O871" s="25" t="s">
        <v>23</v>
      </c>
      <c r="P871" s="5" t="s">
        <v>78</v>
      </c>
      <c r="Q871" s="5" t="s">
        <v>89</v>
      </c>
      <c r="R871" s="6" t="s">
        <v>44</v>
      </c>
      <c r="S871" s="5" t="s">
        <v>1799</v>
      </c>
      <c r="T871" s="5" t="s">
        <v>1800</v>
      </c>
      <c r="U871" s="5">
        <v>2002</v>
      </c>
      <c r="V871" s="11" t="s">
        <v>96</v>
      </c>
      <c r="W871" s="11">
        <v>20</v>
      </c>
      <c r="X871" s="11">
        <v>34</v>
      </c>
      <c r="Y871" s="26">
        <v>49</v>
      </c>
      <c r="Z871" s="10">
        <f t="shared" si="136"/>
        <v>103</v>
      </c>
      <c r="AA871" s="27" t="str">
        <f t="shared" si="132"/>
        <v>-</v>
      </c>
      <c r="AB871" s="10">
        <f t="shared" si="133"/>
        <v>-9379946.4023042805</v>
      </c>
      <c r="AC871" s="10">
        <f t="shared" si="134"/>
        <v>-12313603.056034373</v>
      </c>
      <c r="AD871" s="28">
        <f t="shared" si="135"/>
        <v>-13231175.897360638</v>
      </c>
      <c r="AF871" s="27" t="str">
        <f>IF(V871 &lt;&gt; "-", (V871-V$1883)^4, "-")</f>
        <v>-</v>
      </c>
      <c r="AG871" s="10">
        <f>(W871-W$1883)^4</f>
        <v>1978186084.0014935</v>
      </c>
      <c r="AH871" s="10">
        <f>(X871-X$1883)^4</f>
        <v>2843458315.4436731</v>
      </c>
      <c r="AI871" s="28">
        <f>(Y871-Y$1883)^4</f>
        <v>3129425310.2643013</v>
      </c>
      <c r="AK871" s="27">
        <f t="shared" si="137"/>
        <v>0</v>
      </c>
      <c r="AL871" s="10">
        <f t="shared" si="138"/>
        <v>194.17475728155338</v>
      </c>
      <c r="AM871" s="10">
        <f t="shared" si="139"/>
        <v>330.09708737864082</v>
      </c>
      <c r="AN871" s="28">
        <f t="shared" si="140"/>
        <v>475.72815533980582</v>
      </c>
      <c r="AP871" s="56">
        <f t="shared" si="141"/>
        <v>1.7000000000000004</v>
      </c>
    </row>
    <row r="872" spans="1:42" ht="15" customHeight="1">
      <c r="A872" s="5" t="s">
        <v>23</v>
      </c>
      <c r="B872" s="5" t="s">
        <v>78</v>
      </c>
      <c r="C872" s="5" t="s">
        <v>46</v>
      </c>
      <c r="D872" s="6" t="s">
        <v>44</v>
      </c>
      <c r="E872" s="5" t="s">
        <v>1673</v>
      </c>
      <c r="F872" s="5" t="s">
        <v>1674</v>
      </c>
      <c r="G872" s="5">
        <v>2002</v>
      </c>
      <c r="H872" s="11">
        <v>18</v>
      </c>
      <c r="I872" s="11">
        <v>93</v>
      </c>
      <c r="J872" s="11">
        <v>18</v>
      </c>
      <c r="K872" s="11">
        <v>68</v>
      </c>
      <c r="O872" s="25" t="s">
        <v>23</v>
      </c>
      <c r="P872" s="5" t="s">
        <v>78</v>
      </c>
      <c r="Q872" s="5" t="s">
        <v>89</v>
      </c>
      <c r="R872" s="6" t="s">
        <v>44</v>
      </c>
      <c r="S872" s="5" t="s">
        <v>1801</v>
      </c>
      <c r="T872" s="5" t="s">
        <v>1802</v>
      </c>
      <c r="U872" s="5">
        <v>2002</v>
      </c>
      <c r="V872" s="11">
        <v>16</v>
      </c>
      <c r="W872" s="11">
        <v>101</v>
      </c>
      <c r="X872" s="11">
        <v>98</v>
      </c>
      <c r="Y872" s="26">
        <v>158</v>
      </c>
      <c r="Z872" s="10">
        <f t="shared" si="136"/>
        <v>373</v>
      </c>
      <c r="AA872" s="27">
        <f t="shared" si="132"/>
        <v>-43756.365880289959</v>
      </c>
      <c r="AB872" s="10">
        <f t="shared" si="133"/>
        <v>-2191693.1428596792</v>
      </c>
      <c r="AC872" s="10">
        <f t="shared" si="134"/>
        <v>-4650780.2975688586</v>
      </c>
      <c r="AD872" s="28">
        <f t="shared" si="135"/>
        <v>-2073601.6360274958</v>
      </c>
      <c r="AF872" s="27">
        <f>IF(V872 &lt;&gt; "-", (V872-V$1883)^4, "-")</f>
        <v>1541895.6866259559</v>
      </c>
      <c r="AG872" s="10">
        <f>(W872-W$1883)^4</f>
        <v>284690515.27996546</v>
      </c>
      <c r="AH872" s="10">
        <f>(X872-X$1883)^4</f>
        <v>776308661.88215983</v>
      </c>
      <c r="AI872" s="28">
        <f>(Y872-Y$1883)^4</f>
        <v>264423735.25306615</v>
      </c>
      <c r="AK872" s="27">
        <f t="shared" si="137"/>
        <v>42.89544235924933</v>
      </c>
      <c r="AL872" s="10">
        <f t="shared" si="138"/>
        <v>270.77747989276139</v>
      </c>
      <c r="AM872" s="10">
        <f t="shared" si="139"/>
        <v>262.73458445040217</v>
      </c>
      <c r="AN872" s="28">
        <f t="shared" si="140"/>
        <v>423.59249329758711</v>
      </c>
      <c r="AP872" s="56">
        <f t="shared" si="141"/>
        <v>0.97029702970297038</v>
      </c>
    </row>
    <row r="873" spans="1:42" ht="15" customHeight="1">
      <c r="A873" s="5" t="s">
        <v>23</v>
      </c>
      <c r="B873" s="5" t="s">
        <v>78</v>
      </c>
      <c r="C873" s="5" t="s">
        <v>46</v>
      </c>
      <c r="D873" s="6" t="s">
        <v>44</v>
      </c>
      <c r="E873" s="5" t="s">
        <v>1675</v>
      </c>
      <c r="F873" s="5" t="s">
        <v>1676</v>
      </c>
      <c r="G873" s="5">
        <v>2002</v>
      </c>
      <c r="H873" s="11">
        <v>2</v>
      </c>
      <c r="I873" s="11">
        <v>27</v>
      </c>
      <c r="J873" s="11">
        <v>26</v>
      </c>
      <c r="K873" s="11">
        <v>73</v>
      </c>
      <c r="O873" s="25" t="s">
        <v>23</v>
      </c>
      <c r="P873" s="5" t="s">
        <v>78</v>
      </c>
      <c r="Q873" s="5" t="s">
        <v>89</v>
      </c>
      <c r="R873" s="6" t="s">
        <v>44</v>
      </c>
      <c r="S873" s="5" t="s">
        <v>1803</v>
      </c>
      <c r="T873" s="5" t="s">
        <v>1804</v>
      </c>
      <c r="U873" s="5">
        <v>2002</v>
      </c>
      <c r="V873" s="11">
        <v>6</v>
      </c>
      <c r="W873" s="11">
        <v>24</v>
      </c>
      <c r="X873" s="11">
        <v>57</v>
      </c>
      <c r="Y873" s="26">
        <v>131</v>
      </c>
      <c r="Z873" s="10">
        <f t="shared" si="136"/>
        <v>218</v>
      </c>
      <c r="AA873" s="27">
        <f t="shared" si="132"/>
        <v>-92579.75437308324</v>
      </c>
      <c r="AB873" s="10">
        <f t="shared" si="133"/>
        <v>-8856283.7273661979</v>
      </c>
      <c r="AC873" s="10">
        <f t="shared" si="134"/>
        <v>-8988544.1950085796</v>
      </c>
      <c r="AD873" s="28">
        <f t="shared" si="135"/>
        <v>-3689318.8259748346</v>
      </c>
      <c r="AF873" s="27">
        <f>IF(V873 &lt;&gt; "-", (V873-V$1883)^4, "-")</f>
        <v>4188141.6864615814</v>
      </c>
      <c r="AG873" s="10">
        <f>(W873-W$1883)^4</f>
        <v>1832322981.5553448</v>
      </c>
      <c r="AH873" s="10">
        <f>(X873-X$1883)^4</f>
        <v>1868898910.3450465</v>
      </c>
      <c r="AI873" s="28">
        <f>(Y873-Y$1883)^4</f>
        <v>570070083.81285644</v>
      </c>
      <c r="AK873" s="27">
        <f t="shared" si="137"/>
        <v>27.522935779816514</v>
      </c>
      <c r="AL873" s="10">
        <f t="shared" si="138"/>
        <v>110.09174311926606</v>
      </c>
      <c r="AM873" s="10">
        <f t="shared" si="139"/>
        <v>261.46788990825689</v>
      </c>
      <c r="AN873" s="28">
        <f t="shared" si="140"/>
        <v>600.9174311926605</v>
      </c>
      <c r="AP873" s="56">
        <f t="shared" si="141"/>
        <v>2.375</v>
      </c>
    </row>
    <row r="874" spans="1:42" ht="15" customHeight="1">
      <c r="A874" s="5" t="s">
        <v>23</v>
      </c>
      <c r="B874" s="5" t="s">
        <v>78</v>
      </c>
      <c r="C874" s="5" t="s">
        <v>46</v>
      </c>
      <c r="D874" s="6" t="s">
        <v>44</v>
      </c>
      <c r="E874" s="5" t="s">
        <v>1678</v>
      </c>
      <c r="F874" s="5" t="s">
        <v>1679</v>
      </c>
      <c r="G874" s="5">
        <v>2002</v>
      </c>
      <c r="H874" s="11">
        <v>13</v>
      </c>
      <c r="I874" s="11">
        <v>55</v>
      </c>
      <c r="J874" s="11">
        <v>23</v>
      </c>
      <c r="K874" s="11">
        <v>68</v>
      </c>
      <c r="O874" s="25" t="s">
        <v>23</v>
      </c>
      <c r="P874" s="5" t="s">
        <v>78</v>
      </c>
      <c r="Q874" s="5" t="s">
        <v>89</v>
      </c>
      <c r="R874" s="6" t="s">
        <v>44</v>
      </c>
      <c r="S874" s="5" t="s">
        <v>1805</v>
      </c>
      <c r="T874" s="5" t="s">
        <v>1806</v>
      </c>
      <c r="U874" s="5">
        <v>2002</v>
      </c>
      <c r="V874" s="11">
        <v>1</v>
      </c>
      <c r="W874" s="11">
        <v>16</v>
      </c>
      <c r="X874" s="11">
        <v>22</v>
      </c>
      <c r="Y874" s="26">
        <v>59</v>
      </c>
      <c r="Z874" s="10">
        <f t="shared" si="136"/>
        <v>98</v>
      </c>
      <c r="AA874" s="27">
        <f t="shared" si="132"/>
        <v>-126795.04420806172</v>
      </c>
      <c r="AB874" s="10">
        <f t="shared" si="133"/>
        <v>-9923855.0206538849</v>
      </c>
      <c r="AC874" s="10">
        <f t="shared" si="134"/>
        <v>-14334755.687158057</v>
      </c>
      <c r="AD874" s="28">
        <f t="shared" si="135"/>
        <v>-11622893.617522852</v>
      </c>
      <c r="AF874" s="27">
        <f>IF(V874 &lt;&gt; "-", (V874-V$1883)^4, "-")</f>
        <v>6369955.1216190513</v>
      </c>
      <c r="AG874" s="10">
        <f>(W874-W$1883)^4</f>
        <v>2132589244.7939436</v>
      </c>
      <c r="AH874" s="10">
        <f>(X874-X$1883)^4</f>
        <v>3482200129.4521928</v>
      </c>
      <c r="AI874" s="28">
        <f>(Y874-Y$1883)^4</f>
        <v>2632806958.0903087</v>
      </c>
      <c r="AK874" s="27">
        <f t="shared" si="137"/>
        <v>10.204081632653061</v>
      </c>
      <c r="AL874" s="10">
        <f t="shared" si="138"/>
        <v>163.26530612244898</v>
      </c>
      <c r="AM874" s="10">
        <f t="shared" si="139"/>
        <v>224.48979591836735</v>
      </c>
      <c r="AN874" s="28">
        <f t="shared" si="140"/>
        <v>602.0408163265306</v>
      </c>
      <c r="AP874" s="56">
        <f t="shared" si="141"/>
        <v>1.375</v>
      </c>
    </row>
    <row r="875" spans="1:42" ht="15" customHeight="1">
      <c r="A875" s="5" t="s">
        <v>23</v>
      </c>
      <c r="B875" s="5" t="s">
        <v>78</v>
      </c>
      <c r="C875" s="5" t="s">
        <v>46</v>
      </c>
      <c r="D875" s="6" t="s">
        <v>44</v>
      </c>
      <c r="E875" s="5" t="s">
        <v>1681</v>
      </c>
      <c r="F875" s="5" t="s">
        <v>1682</v>
      </c>
      <c r="G875" s="5">
        <v>2002</v>
      </c>
      <c r="H875" s="11">
        <v>1</v>
      </c>
      <c r="I875" s="11">
        <v>57</v>
      </c>
      <c r="J875" s="11">
        <v>26</v>
      </c>
      <c r="K875" s="11">
        <v>98</v>
      </c>
      <c r="O875" s="25" t="s">
        <v>23</v>
      </c>
      <c r="P875" s="5" t="s">
        <v>78</v>
      </c>
      <c r="Q875" s="5" t="s">
        <v>89</v>
      </c>
      <c r="R875" s="6" t="s">
        <v>44</v>
      </c>
      <c r="S875" s="5" t="s">
        <v>1807</v>
      </c>
      <c r="T875" s="5" t="s">
        <v>1808</v>
      </c>
      <c r="U875" s="5">
        <v>2002</v>
      </c>
      <c r="V875" s="11">
        <v>2</v>
      </c>
      <c r="W875" s="11">
        <v>32</v>
      </c>
      <c r="X875" s="11">
        <v>44</v>
      </c>
      <c r="Y875" s="26">
        <v>69</v>
      </c>
      <c r="Z875" s="10">
        <f t="shared" si="136"/>
        <v>147</v>
      </c>
      <c r="AA875" s="27">
        <f t="shared" si="132"/>
        <v>-119373.12780967499</v>
      </c>
      <c r="AB875" s="10">
        <f t="shared" si="133"/>
        <v>-7868160.2077245926</v>
      </c>
      <c r="AC875" s="10">
        <f t="shared" si="134"/>
        <v>-10782156.455602912</v>
      </c>
      <c r="AD875" s="28">
        <f t="shared" si="135"/>
        <v>-10150522.774788186</v>
      </c>
      <c r="AF875" s="27">
        <f>IF(V875 &lt;&gt; "-", (V875-V$1883)^4, "-")</f>
        <v>5877718.253988809</v>
      </c>
      <c r="AG875" s="10">
        <f>(W875-W$1883)^4</f>
        <v>1564939643.3236151</v>
      </c>
      <c r="AH875" s="10">
        <f>(X875-X$1883)^4</f>
        <v>2381994965.389225</v>
      </c>
      <c r="AI875" s="28">
        <f>(Y875-Y$1883)^4</f>
        <v>2197781668.3677649</v>
      </c>
      <c r="AK875" s="27">
        <f t="shared" si="137"/>
        <v>13.605442176870747</v>
      </c>
      <c r="AL875" s="10">
        <f t="shared" si="138"/>
        <v>217.68707482993196</v>
      </c>
      <c r="AM875" s="10">
        <f t="shared" si="139"/>
        <v>299.31972789115645</v>
      </c>
      <c r="AN875" s="28">
        <f t="shared" si="140"/>
        <v>469.38775510204084</v>
      </c>
      <c r="AP875" s="56">
        <f t="shared" si="141"/>
        <v>1.375</v>
      </c>
    </row>
    <row r="876" spans="1:42" ht="15" customHeight="1">
      <c r="A876" s="5" t="s">
        <v>23</v>
      </c>
      <c r="B876" s="5" t="s">
        <v>78</v>
      </c>
      <c r="C876" s="5" t="s">
        <v>46</v>
      </c>
      <c r="D876" s="6" t="s">
        <v>44</v>
      </c>
      <c r="E876" s="5" t="s">
        <v>1683</v>
      </c>
      <c r="F876" s="5" t="s">
        <v>1684</v>
      </c>
      <c r="G876" s="5">
        <v>2002</v>
      </c>
      <c r="H876" s="11">
        <v>87</v>
      </c>
      <c r="I876" s="11">
        <v>311</v>
      </c>
      <c r="J876" s="11">
        <v>135</v>
      </c>
      <c r="K876" s="11">
        <v>215</v>
      </c>
      <c r="O876" s="25" t="s">
        <v>23</v>
      </c>
      <c r="P876" s="5" t="s">
        <v>78</v>
      </c>
      <c r="Q876" s="5" t="s">
        <v>89</v>
      </c>
      <c r="R876" s="6" t="s">
        <v>44</v>
      </c>
      <c r="S876" s="5" t="s">
        <v>1809</v>
      </c>
      <c r="T876" s="5" t="s">
        <v>1810</v>
      </c>
      <c r="U876" s="5">
        <v>2002</v>
      </c>
      <c r="V876" s="11" t="s">
        <v>96</v>
      </c>
      <c r="W876" s="11">
        <v>7</v>
      </c>
      <c r="X876" s="11">
        <v>17</v>
      </c>
      <c r="Y876" s="26">
        <v>42</v>
      </c>
      <c r="Z876" s="10">
        <f t="shared" si="136"/>
        <v>66</v>
      </c>
      <c r="AA876" s="27" t="str">
        <f t="shared" si="132"/>
        <v>-</v>
      </c>
      <c r="AB876" s="10">
        <f t="shared" si="133"/>
        <v>-11223662.64253886</v>
      </c>
      <c r="AC876" s="10">
        <f t="shared" si="134"/>
        <v>-15238252.239525896</v>
      </c>
      <c r="AD876" s="28">
        <f t="shared" si="135"/>
        <v>-14441053.798323441</v>
      </c>
      <c r="AF876" s="27" t="str">
        <f>IF(V876 &lt;&gt; "-", (V876-V$1883)^4, "-")</f>
        <v>-</v>
      </c>
      <c r="AG876" s="10">
        <f>(W876-W$1883)^4</f>
        <v>2512924684.4658504</v>
      </c>
      <c r="AH876" s="10">
        <f>(X876-X$1883)^4</f>
        <v>3777868853.6967449</v>
      </c>
      <c r="AI876" s="28">
        <f>(Y876-Y$1883)^4</f>
        <v>3516671872.9274569</v>
      </c>
      <c r="AK876" s="27">
        <f t="shared" si="137"/>
        <v>0</v>
      </c>
      <c r="AL876" s="10">
        <f t="shared" si="138"/>
        <v>106.06060606060606</v>
      </c>
      <c r="AM876" s="10">
        <f t="shared" si="139"/>
        <v>257.57575757575756</v>
      </c>
      <c r="AN876" s="28">
        <f t="shared" si="140"/>
        <v>636.36363636363637</v>
      </c>
      <c r="AP876" s="56">
        <f t="shared" si="141"/>
        <v>2.4285714285714284</v>
      </c>
    </row>
    <row r="877" spans="1:42" ht="15" customHeight="1">
      <c r="A877" s="5" t="s">
        <v>23</v>
      </c>
      <c r="B877" s="5" t="s">
        <v>78</v>
      </c>
      <c r="C877" s="5" t="s">
        <v>46</v>
      </c>
      <c r="D877" s="6" t="s">
        <v>44</v>
      </c>
      <c r="E877" s="5" t="s">
        <v>1685</v>
      </c>
      <c r="F877" s="5" t="s">
        <v>275</v>
      </c>
      <c r="G877" s="5">
        <v>2002</v>
      </c>
      <c r="H877" s="11">
        <v>4</v>
      </c>
      <c r="I877" s="11">
        <v>33</v>
      </c>
      <c r="J877" s="11">
        <v>29</v>
      </c>
      <c r="K877" s="11">
        <v>106</v>
      </c>
      <c r="O877" s="25" t="s">
        <v>23</v>
      </c>
      <c r="P877" s="5" t="s">
        <v>78</v>
      </c>
      <c r="Q877" s="5" t="s">
        <v>89</v>
      </c>
      <c r="R877" s="6" t="s">
        <v>44</v>
      </c>
      <c r="S877" s="5" t="s">
        <v>1811</v>
      </c>
      <c r="T877" s="5" t="s">
        <v>1812</v>
      </c>
      <c r="U877" s="5">
        <v>2002</v>
      </c>
      <c r="V877" s="11">
        <v>1</v>
      </c>
      <c r="W877" s="11">
        <v>10</v>
      </c>
      <c r="X877" s="11">
        <v>23</v>
      </c>
      <c r="Y877" s="26">
        <v>26</v>
      </c>
      <c r="Z877" s="10">
        <f t="shared" si="136"/>
        <v>60</v>
      </c>
      <c r="AA877" s="27">
        <f t="shared" si="132"/>
        <v>-126795.04420806172</v>
      </c>
      <c r="AB877" s="10">
        <f t="shared" si="133"/>
        <v>-10778519.092074888</v>
      </c>
      <c r="AC877" s="10">
        <f t="shared" si="134"/>
        <v>-14158452.938289169</v>
      </c>
      <c r="AD877" s="28">
        <f t="shared" si="135"/>
        <v>-17478646.044793874</v>
      </c>
      <c r="AF877" s="27">
        <f>IF(V877 &lt;&gt; "-", (V877-V$1883)^4, "-")</f>
        <v>6369955.1216190513</v>
      </c>
      <c r="AG877" s="10">
        <f>(W877-W$1883)^4</f>
        <v>2380923603.4013367</v>
      </c>
      <c r="AH877" s="10">
        <f>(X877-X$1883)^4</f>
        <v>3425214197.0414762</v>
      </c>
      <c r="AI877" s="28">
        <f>(Y877-Y$1883)^4</f>
        <v>4536041823.7526302</v>
      </c>
      <c r="AK877" s="27">
        <f t="shared" si="137"/>
        <v>16.666666666666668</v>
      </c>
      <c r="AL877" s="10">
        <f t="shared" si="138"/>
        <v>166.66666666666666</v>
      </c>
      <c r="AM877" s="10">
        <f t="shared" si="139"/>
        <v>383.33333333333337</v>
      </c>
      <c r="AN877" s="28">
        <f t="shared" si="140"/>
        <v>433.33333333333337</v>
      </c>
      <c r="AP877" s="56">
        <f t="shared" si="141"/>
        <v>2.3000000000000003</v>
      </c>
    </row>
    <row r="878" spans="1:42" ht="15" customHeight="1">
      <c r="A878" s="5" t="s">
        <v>23</v>
      </c>
      <c r="B878" s="5" t="s">
        <v>78</v>
      </c>
      <c r="C878" s="5" t="s">
        <v>46</v>
      </c>
      <c r="D878" s="6" t="s">
        <v>44</v>
      </c>
      <c r="E878" s="5" t="s">
        <v>1686</v>
      </c>
      <c r="F878" s="5" t="s">
        <v>1687</v>
      </c>
      <c r="G878" s="5">
        <v>2002</v>
      </c>
      <c r="H878" s="11" t="s">
        <v>96</v>
      </c>
      <c r="I878" s="11">
        <v>20</v>
      </c>
      <c r="J878" s="11">
        <v>16</v>
      </c>
      <c r="K878" s="11">
        <v>45</v>
      </c>
      <c r="O878" s="25" t="s">
        <v>23</v>
      </c>
      <c r="P878" s="5" t="s">
        <v>78</v>
      </c>
      <c r="Q878" s="5" t="s">
        <v>89</v>
      </c>
      <c r="R878" s="6" t="s">
        <v>44</v>
      </c>
      <c r="S878" s="5" t="s">
        <v>1813</v>
      </c>
      <c r="T878" s="5" t="s">
        <v>1814</v>
      </c>
      <c r="U878" s="5">
        <v>2002</v>
      </c>
      <c r="V878" s="11">
        <v>1</v>
      </c>
      <c r="W878" s="11">
        <v>17</v>
      </c>
      <c r="X878" s="11">
        <v>6</v>
      </c>
      <c r="Y878" s="26">
        <v>37</v>
      </c>
      <c r="Z878" s="10">
        <f t="shared" si="136"/>
        <v>61</v>
      </c>
      <c r="AA878" s="27">
        <f t="shared" ref="AA878:AA941" si="142">IF(V878 &lt;&gt; "-", (V878-V$1883)^3, "-")</f>
        <v>-126795.04420806172</v>
      </c>
      <c r="AB878" s="10">
        <f t="shared" ref="AB878:AB941" si="143">IF(W878 &lt;&gt; "-", (W878-W$1883)^3, "-")</f>
        <v>-9785958.8088716529</v>
      </c>
      <c r="AC878" s="10">
        <f t="shared" ref="AC878:AC941" si="144">IF(X878 &lt;&gt; "-", (X878-X$1883)^3, "-")</f>
        <v>-17357902.461805765</v>
      </c>
      <c r="AD878" s="28">
        <f t="shared" ref="AD878:AD941" si="145">IF(Y878 &lt;&gt; "-", (Y878-Y$1883)^3, "-")</f>
        <v>-15348965.730142096</v>
      </c>
      <c r="AF878" s="27">
        <f>IF(V878 &lt;&gt; "-", (V878-V$1883)^4, "-")</f>
        <v>6369955.1216190513</v>
      </c>
      <c r="AG878" s="10">
        <f>(W878-W$1883)^4</f>
        <v>2093170045.9253798</v>
      </c>
      <c r="AH878" s="10">
        <f>(X878-X$1883)^4</f>
        <v>4494309652.8487282</v>
      </c>
      <c r="AI878" s="28">
        <f>(Y878-Y$1883)^4</f>
        <v>3814510563.4466534</v>
      </c>
      <c r="AK878" s="27">
        <f t="shared" si="137"/>
        <v>16.393442622950822</v>
      </c>
      <c r="AL878" s="10">
        <f t="shared" si="138"/>
        <v>278.68852459016392</v>
      </c>
      <c r="AM878" s="10">
        <f t="shared" si="139"/>
        <v>98.360655737704917</v>
      </c>
      <c r="AN878" s="28">
        <f t="shared" si="140"/>
        <v>606.55737704918033</v>
      </c>
      <c r="AP878" s="56">
        <f t="shared" si="141"/>
        <v>0.35294117647058826</v>
      </c>
    </row>
    <row r="879" spans="1:42" ht="15" customHeight="1">
      <c r="A879" s="5" t="s">
        <v>23</v>
      </c>
      <c r="B879" s="5" t="s">
        <v>78</v>
      </c>
      <c r="C879" s="5" t="s">
        <v>46</v>
      </c>
      <c r="D879" s="6" t="s">
        <v>44</v>
      </c>
      <c r="E879" s="5" t="s">
        <v>1688</v>
      </c>
      <c r="F879" s="5" t="s">
        <v>1689</v>
      </c>
      <c r="G879" s="5">
        <v>2002</v>
      </c>
      <c r="H879" s="11">
        <v>6</v>
      </c>
      <c r="I879" s="11">
        <v>56</v>
      </c>
      <c r="J879" s="11">
        <v>22</v>
      </c>
      <c r="K879" s="11">
        <v>115</v>
      </c>
      <c r="O879" s="25" t="s">
        <v>23</v>
      </c>
      <c r="P879" s="5" t="s">
        <v>78</v>
      </c>
      <c r="Q879" s="5" t="s">
        <v>89</v>
      </c>
      <c r="R879" s="6" t="s">
        <v>44</v>
      </c>
      <c r="S879" s="5" t="s">
        <v>1815</v>
      </c>
      <c r="T879" s="5" t="s">
        <v>1816</v>
      </c>
      <c r="U879" s="5">
        <v>2002</v>
      </c>
      <c r="V879" s="11">
        <v>7</v>
      </c>
      <c r="W879" s="11">
        <v>32</v>
      </c>
      <c r="X879" s="11">
        <v>23</v>
      </c>
      <c r="Y879" s="26">
        <v>90</v>
      </c>
      <c r="Z879" s="10">
        <f t="shared" si="136"/>
        <v>152</v>
      </c>
      <c r="AA879" s="27">
        <f t="shared" si="142"/>
        <v>-86574.984053174077</v>
      </c>
      <c r="AB879" s="10">
        <f t="shared" si="143"/>
        <v>-7868160.2077245926</v>
      </c>
      <c r="AC879" s="10">
        <f t="shared" si="144"/>
        <v>-14158452.938289169</v>
      </c>
      <c r="AD879" s="28">
        <f t="shared" si="145"/>
        <v>-7474244.7328160321</v>
      </c>
      <c r="AF879" s="27">
        <f>IF(V879 &lt;&gt; "-", (V879-V$1883)^4, "-")</f>
        <v>3829921.6860142983</v>
      </c>
      <c r="AG879" s="10">
        <f>(W879-W$1883)^4</f>
        <v>1564939643.3236151</v>
      </c>
      <c r="AH879" s="10">
        <f>(X879-X$1883)^4</f>
        <v>3425214197.0414762</v>
      </c>
      <c r="AI879" s="28">
        <f>(Y879-Y$1883)^4</f>
        <v>1461357318.1117611</v>
      </c>
      <c r="AK879" s="27">
        <f t="shared" si="137"/>
        <v>46.052631578947363</v>
      </c>
      <c r="AL879" s="10">
        <f t="shared" si="138"/>
        <v>210.52631578947367</v>
      </c>
      <c r="AM879" s="10">
        <f t="shared" si="139"/>
        <v>151.31578947368422</v>
      </c>
      <c r="AN879" s="28">
        <f t="shared" si="140"/>
        <v>592.10526315789468</v>
      </c>
      <c r="AP879" s="56">
        <f t="shared" si="141"/>
        <v>0.71875000000000011</v>
      </c>
    </row>
    <row r="880" spans="1:42" ht="15" customHeight="1">
      <c r="A880" s="5" t="s">
        <v>23</v>
      </c>
      <c r="B880" s="5" t="s">
        <v>78</v>
      </c>
      <c r="C880" s="5" t="s">
        <v>46</v>
      </c>
      <c r="D880" s="6" t="s">
        <v>44</v>
      </c>
      <c r="E880" s="5" t="s">
        <v>1690</v>
      </c>
      <c r="F880" s="5" t="s">
        <v>1691</v>
      </c>
      <c r="G880" s="5">
        <v>2002</v>
      </c>
      <c r="H880" s="11">
        <v>9</v>
      </c>
      <c r="I880" s="11">
        <v>46</v>
      </c>
      <c r="J880" s="11">
        <v>83</v>
      </c>
      <c r="K880" s="11">
        <v>119</v>
      </c>
      <c r="O880" s="25" t="s">
        <v>23</v>
      </c>
      <c r="P880" s="5" t="s">
        <v>78</v>
      </c>
      <c r="Q880" s="5" t="s">
        <v>89</v>
      </c>
      <c r="R880" s="6" t="s">
        <v>44</v>
      </c>
      <c r="S880" s="5" t="s">
        <v>1817</v>
      </c>
      <c r="T880" s="5" t="s">
        <v>1818</v>
      </c>
      <c r="U880" s="5">
        <v>2002</v>
      </c>
      <c r="V880" s="11">
        <v>19</v>
      </c>
      <c r="W880" s="11">
        <v>83</v>
      </c>
      <c r="X880" s="11">
        <v>43</v>
      </c>
      <c r="Y880" s="26">
        <v>101</v>
      </c>
      <c r="Z880" s="10">
        <f t="shared" si="136"/>
        <v>246</v>
      </c>
      <c r="AA880" s="27">
        <f t="shared" si="142"/>
        <v>-33505.219038514537</v>
      </c>
      <c r="AB880" s="10">
        <f t="shared" si="143"/>
        <v>-3234913.13642385</v>
      </c>
      <c r="AC880" s="10">
        <f t="shared" si="144"/>
        <v>-10929237.273239037</v>
      </c>
      <c r="AD880" s="28">
        <f t="shared" si="145"/>
        <v>-6282372.9353702012</v>
      </c>
      <c r="AF880" s="27">
        <f>IF(V880 &lt;&gt; "-", (V880-V$1883)^4, "-")</f>
        <v>1080148.040054389</v>
      </c>
      <c r="AG880" s="10">
        <f>(W880-W$1883)^4</f>
        <v>478428267.20967287</v>
      </c>
      <c r="AH880" s="10">
        <f>(X880-X$1883)^4</f>
        <v>2425417310.0067306</v>
      </c>
      <c r="AI880" s="28">
        <f>(Y880-Y$1883)^4</f>
        <v>1159217560.1542783</v>
      </c>
      <c r="AK880" s="27">
        <f t="shared" si="137"/>
        <v>77.235772357723576</v>
      </c>
      <c r="AL880" s="10">
        <f t="shared" si="138"/>
        <v>337.39837398373982</v>
      </c>
      <c r="AM880" s="10">
        <f t="shared" si="139"/>
        <v>174.79674796747969</v>
      </c>
      <c r="AN880" s="28">
        <f t="shared" si="140"/>
        <v>410.5691056910569</v>
      </c>
      <c r="AP880" s="56">
        <f t="shared" si="141"/>
        <v>0.51807228915662662</v>
      </c>
    </row>
    <row r="881" spans="1:42" ht="15" customHeight="1">
      <c r="A881" s="5" t="s">
        <v>23</v>
      </c>
      <c r="B881" s="5" t="s">
        <v>78</v>
      </c>
      <c r="C881" s="5" t="s">
        <v>46</v>
      </c>
      <c r="D881" s="6" t="s">
        <v>44</v>
      </c>
      <c r="E881" s="5" t="s">
        <v>1692</v>
      </c>
      <c r="F881" s="5" t="s">
        <v>1693</v>
      </c>
      <c r="G881" s="5">
        <v>2002</v>
      </c>
      <c r="H881" s="11">
        <v>7</v>
      </c>
      <c r="I881" s="11">
        <v>65</v>
      </c>
      <c r="J881" s="11">
        <v>52</v>
      </c>
      <c r="K881" s="11">
        <v>148</v>
      </c>
      <c r="O881" s="25" t="s">
        <v>23</v>
      </c>
      <c r="P881" s="5" t="s">
        <v>78</v>
      </c>
      <c r="Q881" s="5" t="s">
        <v>89</v>
      </c>
      <c r="R881" s="6" t="s">
        <v>44</v>
      </c>
      <c r="S881" s="5" t="s">
        <v>1819</v>
      </c>
      <c r="T881" s="5" t="s">
        <v>1820</v>
      </c>
      <c r="U881" s="5">
        <v>2002</v>
      </c>
      <c r="V881" s="11">
        <v>3</v>
      </c>
      <c r="W881" s="11">
        <v>58</v>
      </c>
      <c r="X881" s="11">
        <v>32</v>
      </c>
      <c r="Y881" s="26">
        <v>163</v>
      </c>
      <c r="Z881" s="10">
        <f t="shared" si="136"/>
        <v>256</v>
      </c>
      <c r="AA881" s="27">
        <f t="shared" si="142"/>
        <v>-112246.64062698378</v>
      </c>
      <c r="AB881" s="10">
        <f t="shared" si="143"/>
        <v>-5168316.9556326158</v>
      </c>
      <c r="AC881" s="10">
        <f t="shared" si="144"/>
        <v>-12636326.622539386</v>
      </c>
      <c r="AD881" s="28">
        <f t="shared" si="145"/>
        <v>-1839123.8986827051</v>
      </c>
      <c r="AF881" s="27">
        <f>IF(V881 &lt;&gt; "-", (V881-V$1883)^4, "-")</f>
        <v>5414576.1935207229</v>
      </c>
      <c r="AG881" s="10">
        <f>(W881-W$1883)^4</f>
        <v>893577420.44155872</v>
      </c>
      <c r="AH881" s="10">
        <f>(X881-X$1883)^4</f>
        <v>2943254323.4365416</v>
      </c>
      <c r="AI881" s="28">
        <f>(Y881-Y$1883)^4</f>
        <v>225327734.67142373</v>
      </c>
      <c r="AK881" s="27">
        <f t="shared" si="137"/>
        <v>11.71875</v>
      </c>
      <c r="AL881" s="10">
        <f t="shared" si="138"/>
        <v>226.5625</v>
      </c>
      <c r="AM881" s="10">
        <f t="shared" si="139"/>
        <v>125</v>
      </c>
      <c r="AN881" s="28">
        <f t="shared" si="140"/>
        <v>636.71875</v>
      </c>
      <c r="AP881" s="56">
        <f t="shared" si="141"/>
        <v>0.55172413793103448</v>
      </c>
    </row>
    <row r="882" spans="1:42" ht="15" customHeight="1">
      <c r="A882" s="5" t="s">
        <v>23</v>
      </c>
      <c r="B882" s="5" t="s">
        <v>78</v>
      </c>
      <c r="C882" s="5" t="s">
        <v>46</v>
      </c>
      <c r="D882" s="6" t="s">
        <v>44</v>
      </c>
      <c r="E882" s="5" t="s">
        <v>1694</v>
      </c>
      <c r="F882" s="5" t="s">
        <v>1695</v>
      </c>
      <c r="G882" s="5">
        <v>2002</v>
      </c>
      <c r="H882" s="11">
        <v>10</v>
      </c>
      <c r="I882" s="11">
        <v>57</v>
      </c>
      <c r="J882" s="11">
        <v>61</v>
      </c>
      <c r="K882" s="11">
        <v>85</v>
      </c>
      <c r="O882" s="25" t="s">
        <v>23</v>
      </c>
      <c r="P882" s="5" t="s">
        <v>78</v>
      </c>
      <c r="Q882" s="5" t="s">
        <v>89</v>
      </c>
      <c r="R882" s="6" t="s">
        <v>44</v>
      </c>
      <c r="S882" s="5" t="s">
        <v>1821</v>
      </c>
      <c r="T882" s="5" t="s">
        <v>1822</v>
      </c>
      <c r="U882" s="5">
        <v>2002</v>
      </c>
      <c r="V882" s="11">
        <v>2</v>
      </c>
      <c r="W882" s="11">
        <v>48</v>
      </c>
      <c r="X882" s="11">
        <v>54</v>
      </c>
      <c r="Y882" s="26">
        <v>83</v>
      </c>
      <c r="Z882" s="10">
        <f t="shared" si="136"/>
        <v>187</v>
      </c>
      <c r="AA882" s="27">
        <f t="shared" si="142"/>
        <v>-119373.12780967499</v>
      </c>
      <c r="AB882" s="10">
        <f t="shared" si="143"/>
        <v>-6117968.489379622</v>
      </c>
      <c r="AC882" s="10">
        <f t="shared" si="144"/>
        <v>-9383261.9086607937</v>
      </c>
      <c r="AD882" s="28">
        <f t="shared" si="145"/>
        <v>-8306110.8092928883</v>
      </c>
      <c r="AF882" s="27">
        <f>IF(V882 &lt;&gt; "-", (V882-V$1883)^4, "-")</f>
        <v>5877718.253988809</v>
      </c>
      <c r="AG882" s="10">
        <f>(W882-W$1883)^4</f>
        <v>1118947338.8540633</v>
      </c>
      <c r="AH882" s="10">
        <f>(X882-X$1883)^4</f>
        <v>1979118438.282249</v>
      </c>
      <c r="AI882" s="28">
        <f>(Y882-Y$1883)^4</f>
        <v>1682145768.6248643</v>
      </c>
      <c r="AK882" s="27">
        <f t="shared" si="137"/>
        <v>10.695187165775401</v>
      </c>
      <c r="AL882" s="10">
        <f t="shared" si="138"/>
        <v>256.68449197860963</v>
      </c>
      <c r="AM882" s="10">
        <f t="shared" si="139"/>
        <v>288.77005347593581</v>
      </c>
      <c r="AN882" s="28">
        <f t="shared" si="140"/>
        <v>443.85026737967917</v>
      </c>
      <c r="AP882" s="56">
        <f t="shared" si="141"/>
        <v>1.125</v>
      </c>
    </row>
    <row r="883" spans="1:42" ht="15" customHeight="1">
      <c r="A883" s="5" t="s">
        <v>23</v>
      </c>
      <c r="B883" s="5" t="s">
        <v>78</v>
      </c>
      <c r="C883" s="5" t="s">
        <v>46</v>
      </c>
      <c r="D883" s="6" t="s">
        <v>44</v>
      </c>
      <c r="E883" s="5" t="s">
        <v>1696</v>
      </c>
      <c r="F883" s="5" t="s">
        <v>1697</v>
      </c>
      <c r="G883" s="5">
        <v>2002</v>
      </c>
      <c r="H883" s="11">
        <v>3</v>
      </c>
      <c r="I883" s="11">
        <v>29</v>
      </c>
      <c r="J883" s="11">
        <v>33</v>
      </c>
      <c r="K883" s="11">
        <v>79</v>
      </c>
      <c r="O883" s="25" t="s">
        <v>23</v>
      </c>
      <c r="P883" s="5" t="s">
        <v>78</v>
      </c>
      <c r="Q883" s="5" t="s">
        <v>89</v>
      </c>
      <c r="R883" s="6" t="s">
        <v>44</v>
      </c>
      <c r="S883" s="5" t="s">
        <v>1823</v>
      </c>
      <c r="T883" s="5" t="s">
        <v>1824</v>
      </c>
      <c r="U883" s="5">
        <v>2002</v>
      </c>
      <c r="V883" s="11">
        <v>3</v>
      </c>
      <c r="W883" s="11">
        <v>51</v>
      </c>
      <c r="X883" s="11">
        <v>57</v>
      </c>
      <c r="Y883" s="26">
        <v>105</v>
      </c>
      <c r="Z883" s="10">
        <f t="shared" si="136"/>
        <v>216</v>
      </c>
      <c r="AA883" s="27">
        <f t="shared" si="142"/>
        <v>-112246.64062698378</v>
      </c>
      <c r="AB883" s="10">
        <f t="shared" si="143"/>
        <v>-5821823.6288917102</v>
      </c>
      <c r="AC883" s="10">
        <f t="shared" si="144"/>
        <v>-8988544.1950085796</v>
      </c>
      <c r="AD883" s="28">
        <f t="shared" si="145"/>
        <v>-5882598.4401571974</v>
      </c>
      <c r="AF883" s="27">
        <f>IF(V883 &lt;&gt; "-", (V883-V$1883)^4, "-")</f>
        <v>5414576.1935207229</v>
      </c>
      <c r="AG883" s="10">
        <f>(W883-W$1883)^4</f>
        <v>1047318381.4876044</v>
      </c>
      <c r="AH883" s="10">
        <f>(X883-X$1883)^4</f>
        <v>1868898910.3450465</v>
      </c>
      <c r="AI883" s="28">
        <f>(Y883-Y$1883)^4</f>
        <v>1061921151.589974</v>
      </c>
      <c r="AK883" s="27">
        <f t="shared" si="137"/>
        <v>13.888888888888888</v>
      </c>
      <c r="AL883" s="10">
        <f t="shared" si="138"/>
        <v>236.11111111111111</v>
      </c>
      <c r="AM883" s="10">
        <f t="shared" si="139"/>
        <v>263.88888888888891</v>
      </c>
      <c r="AN883" s="28">
        <f t="shared" si="140"/>
        <v>486.11111111111109</v>
      </c>
      <c r="AP883" s="56">
        <f t="shared" si="141"/>
        <v>1.1176470588235294</v>
      </c>
    </row>
    <row r="884" spans="1:42" ht="15" customHeight="1">
      <c r="A884" s="5" t="s">
        <v>23</v>
      </c>
      <c r="B884" s="5" t="s">
        <v>78</v>
      </c>
      <c r="C884" s="5" t="s">
        <v>46</v>
      </c>
      <c r="D884" s="6" t="s">
        <v>44</v>
      </c>
      <c r="E884" s="5" t="s">
        <v>1698</v>
      </c>
      <c r="F884" s="5" t="s">
        <v>1297</v>
      </c>
      <c r="G884" s="5">
        <v>2002</v>
      </c>
      <c r="H884" s="11">
        <v>18</v>
      </c>
      <c r="I884" s="11">
        <v>72</v>
      </c>
      <c r="J884" s="11">
        <v>52</v>
      </c>
      <c r="K884" s="11">
        <v>66</v>
      </c>
      <c r="O884" s="25" t="s">
        <v>23</v>
      </c>
      <c r="P884" s="5" t="s">
        <v>78</v>
      </c>
      <c r="Q884" s="5" t="s">
        <v>89</v>
      </c>
      <c r="R884" s="6" t="s">
        <v>44</v>
      </c>
      <c r="S884" s="5" t="s">
        <v>1825</v>
      </c>
      <c r="T884" s="5" t="s">
        <v>1761</v>
      </c>
      <c r="U884" s="5">
        <v>2002</v>
      </c>
      <c r="V884" s="11">
        <v>3</v>
      </c>
      <c r="W884" s="11">
        <v>22</v>
      </c>
      <c r="X884" s="11">
        <v>49</v>
      </c>
      <c r="Y884" s="26">
        <v>78</v>
      </c>
      <c r="Z884" s="10">
        <f t="shared" si="136"/>
        <v>152</v>
      </c>
      <c r="AA884" s="27">
        <f t="shared" si="142"/>
        <v>-112246.64062698378</v>
      </c>
      <c r="AB884" s="10">
        <f t="shared" si="143"/>
        <v>-9115608.3219087999</v>
      </c>
      <c r="AC884" s="10">
        <f t="shared" si="144"/>
        <v>-10066515.175445685</v>
      </c>
      <c r="AD884" s="28">
        <f t="shared" si="145"/>
        <v>-8936634.2950501498</v>
      </c>
      <c r="AF884" s="27">
        <f>IF(V884 &lt;&gt; "-", (V884-V$1883)^4, "-")</f>
        <v>5414576.1935207229</v>
      </c>
      <c r="AG884" s="10">
        <f>(W884-W$1883)^4</f>
        <v>1904207223.4285433</v>
      </c>
      <c r="AH884" s="10">
        <f>(X884-X$1883)^4</f>
        <v>2173562854.1010265</v>
      </c>
      <c r="AI884" s="28">
        <f>(Y884-Y$1883)^4</f>
        <v>1854521964.9028356</v>
      </c>
      <c r="AK884" s="27">
        <f t="shared" si="137"/>
        <v>19.736842105263158</v>
      </c>
      <c r="AL884" s="10">
        <f t="shared" si="138"/>
        <v>144.73684210526315</v>
      </c>
      <c r="AM884" s="10">
        <f t="shared" si="139"/>
        <v>322.36842105263156</v>
      </c>
      <c r="AN884" s="28">
        <f t="shared" si="140"/>
        <v>513.1578947368422</v>
      </c>
      <c r="AP884" s="56">
        <f t="shared" si="141"/>
        <v>2.2272727272727271</v>
      </c>
    </row>
    <row r="885" spans="1:42" ht="15" customHeight="1">
      <c r="A885" s="5" t="s">
        <v>23</v>
      </c>
      <c r="B885" s="5" t="s">
        <v>78</v>
      </c>
      <c r="C885" s="5" t="s">
        <v>46</v>
      </c>
      <c r="D885" s="6" t="s">
        <v>44</v>
      </c>
      <c r="E885" s="5" t="s">
        <v>1699</v>
      </c>
      <c r="F885" s="5" t="s">
        <v>1700</v>
      </c>
      <c r="G885" s="5">
        <v>2002</v>
      </c>
      <c r="H885" s="11">
        <v>3</v>
      </c>
      <c r="I885" s="11">
        <v>35</v>
      </c>
      <c r="J885" s="11">
        <v>60</v>
      </c>
      <c r="K885" s="11">
        <v>109</v>
      </c>
      <c r="O885" s="25" t="s">
        <v>23</v>
      </c>
      <c r="P885" s="5" t="s">
        <v>78</v>
      </c>
      <c r="Q885" s="5" t="s">
        <v>89</v>
      </c>
      <c r="R885" s="6" t="s">
        <v>44</v>
      </c>
      <c r="S885" s="5" t="s">
        <v>1826</v>
      </c>
      <c r="T885" s="5" t="s">
        <v>1827</v>
      </c>
      <c r="U885" s="5">
        <v>2002</v>
      </c>
      <c r="V885" s="11">
        <v>2</v>
      </c>
      <c r="W885" s="11">
        <v>35</v>
      </c>
      <c r="X885" s="11">
        <v>2</v>
      </c>
      <c r="Y885" s="26">
        <v>32</v>
      </c>
      <c r="Z885" s="10">
        <f t="shared" si="136"/>
        <v>71</v>
      </c>
      <c r="AA885" s="27">
        <f t="shared" si="142"/>
        <v>-119373.12780967499</v>
      </c>
      <c r="AB885" s="10">
        <f t="shared" si="143"/>
        <v>-7517469.5170021206</v>
      </c>
      <c r="AC885" s="10">
        <f t="shared" si="144"/>
        <v>-18174869.976863429</v>
      </c>
      <c r="AD885" s="28">
        <f t="shared" si="145"/>
        <v>-16294155.521236528</v>
      </c>
      <c r="AF885" s="27">
        <f>IF(V885 &lt;&gt; "-", (V885-V$1883)^4, "-")</f>
        <v>5877718.253988809</v>
      </c>
      <c r="AG885" s="10">
        <f>(W885-W$1883)^4</f>
        <v>1472636524.318424</v>
      </c>
      <c r="AH885" s="10">
        <f>(X885-X$1883)^4</f>
        <v>4778538434.5866699</v>
      </c>
      <c r="AI885" s="28">
        <f>(Y885-Y$1883)^4</f>
        <v>4130879021.1949792</v>
      </c>
      <c r="AK885" s="27">
        <f t="shared" si="137"/>
        <v>28.169014084507044</v>
      </c>
      <c r="AL885" s="10">
        <f t="shared" si="138"/>
        <v>492.95774647887328</v>
      </c>
      <c r="AM885" s="10">
        <f t="shared" si="139"/>
        <v>28.169014084507044</v>
      </c>
      <c r="AN885" s="28">
        <f t="shared" si="140"/>
        <v>450.7042253521127</v>
      </c>
      <c r="AP885" s="56">
        <f t="shared" si="141"/>
        <v>5.7142857142857141E-2</v>
      </c>
    </row>
    <row r="886" spans="1:42" ht="15" customHeight="1">
      <c r="A886" s="5" t="s">
        <v>23</v>
      </c>
      <c r="B886" s="5" t="s">
        <v>78</v>
      </c>
      <c r="C886" s="5" t="s">
        <v>50</v>
      </c>
      <c r="D886" s="6" t="s">
        <v>233</v>
      </c>
      <c r="E886" s="6" t="s">
        <v>26</v>
      </c>
      <c r="F886" s="5" t="s">
        <v>1828</v>
      </c>
      <c r="G886" s="5">
        <v>2002</v>
      </c>
      <c r="H886" s="11">
        <v>1584</v>
      </c>
      <c r="I886" s="11">
        <v>6238</v>
      </c>
      <c r="J886" s="11">
        <v>3650</v>
      </c>
      <c r="K886" s="11">
        <v>4553</v>
      </c>
      <c r="O886" s="25" t="s">
        <v>23</v>
      </c>
      <c r="P886" s="5" t="s">
        <v>82</v>
      </c>
      <c r="Q886" s="5" t="s">
        <v>28</v>
      </c>
      <c r="R886" s="6" t="s">
        <v>235</v>
      </c>
      <c r="S886" s="5" t="s">
        <v>1829</v>
      </c>
      <c r="T886" s="5" t="s">
        <v>153</v>
      </c>
      <c r="U886" s="5">
        <v>2002</v>
      </c>
      <c r="V886" s="11">
        <v>5</v>
      </c>
      <c r="W886" s="11">
        <v>58</v>
      </c>
      <c r="X886" s="11">
        <v>155</v>
      </c>
      <c r="Y886" s="26">
        <v>191</v>
      </c>
      <c r="Z886" s="10">
        <f t="shared" si="136"/>
        <v>409</v>
      </c>
      <c r="AA886" s="27">
        <f t="shared" si="142"/>
        <v>-98855.953908687909</v>
      </c>
      <c r="AB886" s="10">
        <f t="shared" si="143"/>
        <v>-5168316.9556326158</v>
      </c>
      <c r="AC886" s="10">
        <f t="shared" si="144"/>
        <v>-1328101.3428904824</v>
      </c>
      <c r="AD886" s="28">
        <f t="shared" si="145"/>
        <v>-844419.40896828019</v>
      </c>
      <c r="AF886" s="27">
        <f>IF(V886 &lt;&gt; "-", (V886-V$1883)^4, "-")</f>
        <v>4570921.6266198922</v>
      </c>
      <c r="AG886" s="10">
        <f>(W886-W$1883)^4</f>
        <v>893577420.44155872</v>
      </c>
      <c r="AH886" s="10">
        <f>(X886-X$1883)^4</f>
        <v>145985018.00930083</v>
      </c>
      <c r="AI886" s="28">
        <f>(Y886-Y$1883)^4</f>
        <v>79813730.333927378</v>
      </c>
      <c r="AK886" s="27">
        <f t="shared" si="137"/>
        <v>12.224938875305625</v>
      </c>
      <c r="AL886" s="10">
        <f t="shared" si="138"/>
        <v>141.80929095354523</v>
      </c>
      <c r="AM886" s="10">
        <f t="shared" si="139"/>
        <v>378.97310513447434</v>
      </c>
      <c r="AN886" s="28">
        <f t="shared" si="140"/>
        <v>466.99266503667479</v>
      </c>
      <c r="AP886" s="56">
        <f t="shared" si="141"/>
        <v>2.6724137931034484</v>
      </c>
    </row>
    <row r="887" spans="1:42" ht="15" customHeight="1">
      <c r="A887" s="5" t="s">
        <v>23</v>
      </c>
      <c r="B887" s="5" t="s">
        <v>78</v>
      </c>
      <c r="C887" s="5" t="s">
        <v>50</v>
      </c>
      <c r="D887" s="6" t="s">
        <v>30</v>
      </c>
      <c r="E887" s="6" t="s">
        <v>26</v>
      </c>
      <c r="F887" s="5" t="s">
        <v>79</v>
      </c>
      <c r="G887" s="5">
        <v>2002</v>
      </c>
      <c r="H887" s="11">
        <v>1332</v>
      </c>
      <c r="I887" s="11">
        <v>4447</v>
      </c>
      <c r="J887" s="11">
        <v>1738</v>
      </c>
      <c r="K887" s="11">
        <v>1991</v>
      </c>
      <c r="O887" s="25" t="s">
        <v>23</v>
      </c>
      <c r="P887" s="5" t="s">
        <v>82</v>
      </c>
      <c r="Q887" s="5" t="s">
        <v>28</v>
      </c>
      <c r="R887" s="6" t="s">
        <v>235</v>
      </c>
      <c r="S887" s="5" t="s">
        <v>1830</v>
      </c>
      <c r="T887" s="5" t="s">
        <v>1831</v>
      </c>
      <c r="U887" s="5">
        <v>2002</v>
      </c>
      <c r="V887" s="11">
        <v>45</v>
      </c>
      <c r="W887" s="11">
        <v>287</v>
      </c>
      <c r="X887" s="11">
        <v>352</v>
      </c>
      <c r="Y887" s="26">
        <v>325</v>
      </c>
      <c r="Z887" s="10">
        <f t="shared" si="136"/>
        <v>1009</v>
      </c>
      <c r="AA887" s="27">
        <f t="shared" si="142"/>
        <v>-242.76072700368897</v>
      </c>
      <c r="AB887" s="10">
        <f t="shared" si="143"/>
        <v>176603.39042687256</v>
      </c>
      <c r="AC887" s="10">
        <f t="shared" si="144"/>
        <v>660319.20288534521</v>
      </c>
      <c r="AD887" s="28">
        <f t="shared" si="145"/>
        <v>61540.694349789053</v>
      </c>
      <c r="AF887" s="27">
        <f>IF(V887 &lt;&gt; "-", (V887-V$1883)^4, "-")</f>
        <v>1514.3906022368867</v>
      </c>
      <c r="AG887" s="10">
        <f>(W887-W$1883)^4</f>
        <v>9908290.1516308058</v>
      </c>
      <c r="AH887" s="10">
        <f>(X887-X$1883)^4</f>
        <v>57500537.320522688</v>
      </c>
      <c r="AI887" s="28">
        <f>(Y887-Y$1883)^4</f>
        <v>2429684.3480379805</v>
      </c>
      <c r="AK887" s="27">
        <f t="shared" si="137"/>
        <v>44.598612487611497</v>
      </c>
      <c r="AL887" s="10">
        <f t="shared" si="138"/>
        <v>284.44003964321109</v>
      </c>
      <c r="AM887" s="10">
        <f t="shared" si="139"/>
        <v>348.86025768087217</v>
      </c>
      <c r="AN887" s="28">
        <f t="shared" si="140"/>
        <v>322.10109018830525</v>
      </c>
      <c r="AP887" s="56">
        <f t="shared" si="141"/>
        <v>1.2264808362369339</v>
      </c>
    </row>
    <row r="888" spans="1:42" ht="15" customHeight="1">
      <c r="A888" s="5" t="s">
        <v>23</v>
      </c>
      <c r="B888" s="5" t="s">
        <v>78</v>
      </c>
      <c r="C888" s="5" t="s">
        <v>50</v>
      </c>
      <c r="D888" s="6" t="s">
        <v>235</v>
      </c>
      <c r="E888" s="6" t="s">
        <v>26</v>
      </c>
      <c r="F888" s="5" t="s">
        <v>1832</v>
      </c>
      <c r="G888" s="5">
        <v>2002</v>
      </c>
      <c r="H888" s="11">
        <v>252</v>
      </c>
      <c r="I888" s="11">
        <v>1791</v>
      </c>
      <c r="J888" s="11">
        <v>1912</v>
      </c>
      <c r="K888" s="11">
        <v>2562</v>
      </c>
      <c r="O888" s="25" t="s">
        <v>23</v>
      </c>
      <c r="P888" s="5" t="s">
        <v>82</v>
      </c>
      <c r="Q888" s="5" t="s">
        <v>28</v>
      </c>
      <c r="R888" s="6" t="s">
        <v>235</v>
      </c>
      <c r="S888" s="5" t="s">
        <v>1833</v>
      </c>
      <c r="T888" s="5" t="s">
        <v>202</v>
      </c>
      <c r="U888" s="5">
        <v>2002</v>
      </c>
      <c r="V888" s="11">
        <v>17</v>
      </c>
      <c r="W888" s="11">
        <v>89</v>
      </c>
      <c r="X888" s="11">
        <v>127</v>
      </c>
      <c r="Y888" s="26">
        <v>137</v>
      </c>
      <c r="Z888" s="10">
        <f t="shared" si="136"/>
        <v>370</v>
      </c>
      <c r="AA888" s="27">
        <f t="shared" si="142"/>
        <v>-40135.887717335972</v>
      </c>
      <c r="AB888" s="10">
        <f t="shared" si="143"/>
        <v>-2856955.7658932065</v>
      </c>
      <c r="AC888" s="10">
        <f t="shared" si="144"/>
        <v>-2623509.1764429552</v>
      </c>
      <c r="AD888" s="28">
        <f t="shared" si="145"/>
        <v>-3276020.3561671283</v>
      </c>
      <c r="AF888" s="27">
        <f>IF(V888 &lt;&gt; "-", (V888-V$1883)^4, "-")</f>
        <v>1374180.6558359363</v>
      </c>
      <c r="AG888" s="10">
        <f>(W888-W$1883)^4</f>
        <v>405388435.12722009</v>
      </c>
      <c r="AH888" s="10">
        <f>(X888-X$1883)^4</f>
        <v>361834619.49797988</v>
      </c>
      <c r="AI888" s="28">
        <f>(Y888-Y$1883)^4</f>
        <v>486551469.86186707</v>
      </c>
      <c r="AK888" s="27">
        <f t="shared" si="137"/>
        <v>45.945945945945951</v>
      </c>
      <c r="AL888" s="10">
        <f t="shared" si="138"/>
        <v>240.54054054054055</v>
      </c>
      <c r="AM888" s="10">
        <f t="shared" si="139"/>
        <v>343.24324324324323</v>
      </c>
      <c r="AN888" s="28">
        <f t="shared" si="140"/>
        <v>370.27027027027026</v>
      </c>
      <c r="AP888" s="56">
        <f t="shared" si="141"/>
        <v>1.4269662921348314</v>
      </c>
    </row>
    <row r="889" spans="1:42" ht="15" customHeight="1">
      <c r="A889" s="5" t="s">
        <v>23</v>
      </c>
      <c r="B889" s="5" t="s">
        <v>78</v>
      </c>
      <c r="C889" s="5" t="s">
        <v>50</v>
      </c>
      <c r="D889" s="6" t="s">
        <v>235</v>
      </c>
      <c r="E889" s="5" t="s">
        <v>1701</v>
      </c>
      <c r="F889" s="5" t="s">
        <v>586</v>
      </c>
      <c r="G889" s="5">
        <v>2002</v>
      </c>
      <c r="H889" s="11">
        <v>14</v>
      </c>
      <c r="I889" s="11">
        <v>76</v>
      </c>
      <c r="J889" s="11">
        <v>104</v>
      </c>
      <c r="K889" s="11">
        <v>87</v>
      </c>
      <c r="O889" s="25" t="s">
        <v>23</v>
      </c>
      <c r="P889" s="5" t="s">
        <v>82</v>
      </c>
      <c r="Q889" s="5" t="s">
        <v>28</v>
      </c>
      <c r="R889" s="6" t="s">
        <v>235</v>
      </c>
      <c r="S889" s="5" t="s">
        <v>1834</v>
      </c>
      <c r="T889" s="5" t="s">
        <v>1357</v>
      </c>
      <c r="U889" s="5">
        <v>2002</v>
      </c>
      <c r="V889" s="11">
        <v>19</v>
      </c>
      <c r="W889" s="11">
        <v>81</v>
      </c>
      <c r="X889" s="11">
        <v>113</v>
      </c>
      <c r="Y889" s="26">
        <v>95</v>
      </c>
      <c r="Z889" s="10">
        <f t="shared" si="136"/>
        <v>308</v>
      </c>
      <c r="AA889" s="27">
        <f t="shared" si="142"/>
        <v>-33505.219038514537</v>
      </c>
      <c r="AB889" s="10">
        <f t="shared" si="143"/>
        <v>-3367933.8983064913</v>
      </c>
      <c r="AC889" s="10">
        <f t="shared" si="144"/>
        <v>-3506272.1304778578</v>
      </c>
      <c r="AD889" s="28">
        <f t="shared" si="145"/>
        <v>-6915368.1093206406</v>
      </c>
      <c r="AF889" s="27">
        <f>IF(V889 &lt;&gt; "-", (V889-V$1883)^4, "-")</f>
        <v>1080148.040054389</v>
      </c>
      <c r="AG889" s="10">
        <f>(W889-W$1883)^4</f>
        <v>504837273.02469236</v>
      </c>
      <c r="AH889" s="10">
        <f>(X889-X$1883)^4</f>
        <v>532673174.64251333</v>
      </c>
      <c r="AI889" s="28">
        <f>(Y889-Y$1883)^4</f>
        <v>1317509444.4558535</v>
      </c>
      <c r="AK889" s="27">
        <f t="shared" si="137"/>
        <v>61.688311688311686</v>
      </c>
      <c r="AL889" s="10">
        <f t="shared" si="138"/>
        <v>262.98701298701297</v>
      </c>
      <c r="AM889" s="10">
        <f t="shared" si="139"/>
        <v>366.88311688311688</v>
      </c>
      <c r="AN889" s="28">
        <f t="shared" si="140"/>
        <v>308.44155844155847</v>
      </c>
      <c r="AP889" s="56">
        <f t="shared" si="141"/>
        <v>1.3950617283950617</v>
      </c>
    </row>
    <row r="890" spans="1:42" ht="15" customHeight="1">
      <c r="A890" s="5" t="s">
        <v>23</v>
      </c>
      <c r="B890" s="5" t="s">
        <v>78</v>
      </c>
      <c r="C890" s="5" t="s">
        <v>50</v>
      </c>
      <c r="D890" s="6" t="s">
        <v>235</v>
      </c>
      <c r="E890" s="5" t="s">
        <v>1702</v>
      </c>
      <c r="F890" s="5" t="s">
        <v>1703</v>
      </c>
      <c r="G890" s="5">
        <v>2002</v>
      </c>
      <c r="H890" s="11">
        <v>8</v>
      </c>
      <c r="I890" s="11">
        <v>105</v>
      </c>
      <c r="J890" s="11">
        <v>17</v>
      </c>
      <c r="K890" s="11">
        <v>109</v>
      </c>
      <c r="O890" s="25" t="s">
        <v>23</v>
      </c>
      <c r="P890" s="5" t="s">
        <v>82</v>
      </c>
      <c r="Q890" s="5" t="s">
        <v>28</v>
      </c>
      <c r="R890" s="6" t="s">
        <v>235</v>
      </c>
      <c r="S890" s="5" t="s">
        <v>1835</v>
      </c>
      <c r="T890" s="5" t="s">
        <v>1836</v>
      </c>
      <c r="U890" s="5">
        <v>2002</v>
      </c>
      <c r="V890" s="11">
        <v>5</v>
      </c>
      <c r="W890" s="11">
        <v>64</v>
      </c>
      <c r="X890" s="11">
        <v>87</v>
      </c>
      <c r="Y890" s="26">
        <v>121</v>
      </c>
      <c r="Z890" s="10">
        <f t="shared" si="136"/>
        <v>277</v>
      </c>
      <c r="AA890" s="27">
        <f t="shared" si="142"/>
        <v>-98855.953908687909</v>
      </c>
      <c r="AB890" s="10">
        <f t="shared" si="143"/>
        <v>-4648703.8656189712</v>
      </c>
      <c r="AC890" s="10">
        <f t="shared" si="144"/>
        <v>-5632159.7232586863</v>
      </c>
      <c r="AD890" s="28">
        <f t="shared" si="145"/>
        <v>-4452958.7586701727</v>
      </c>
      <c r="AF890" s="27">
        <f>IF(V890 &lt;&gt; "-", (V890-V$1883)^4, "-")</f>
        <v>4570921.6266198922</v>
      </c>
      <c r="AG890" s="10">
        <f>(W890-W$1883)^4</f>
        <v>775846565.33189142</v>
      </c>
      <c r="AH890" s="10">
        <f>(X890-X$1883)^4</f>
        <v>1002074360.0630513</v>
      </c>
      <c r="AI890" s="28">
        <f>(Y890-Y$1883)^4</f>
        <v>732596597.3820796</v>
      </c>
      <c r="AK890" s="27">
        <f t="shared" si="137"/>
        <v>18.050541516245488</v>
      </c>
      <c r="AL890" s="10">
        <f t="shared" si="138"/>
        <v>231.04693140794225</v>
      </c>
      <c r="AM890" s="10">
        <f t="shared" si="139"/>
        <v>314.07942238267151</v>
      </c>
      <c r="AN890" s="28">
        <f t="shared" si="140"/>
        <v>436.82310469314081</v>
      </c>
      <c r="AP890" s="56">
        <f t="shared" si="141"/>
        <v>1.359375</v>
      </c>
    </row>
    <row r="891" spans="1:42" ht="15" customHeight="1">
      <c r="A891" s="5" t="s">
        <v>23</v>
      </c>
      <c r="B891" s="5" t="s">
        <v>78</v>
      </c>
      <c r="C891" s="5" t="s">
        <v>50</v>
      </c>
      <c r="D891" s="6" t="s">
        <v>235</v>
      </c>
      <c r="E891" s="5" t="s">
        <v>1704</v>
      </c>
      <c r="F891" s="5" t="s">
        <v>1705</v>
      </c>
      <c r="G891" s="5">
        <v>2002</v>
      </c>
      <c r="H891" s="11">
        <v>18</v>
      </c>
      <c r="I891" s="11">
        <v>110</v>
      </c>
      <c r="J891" s="11">
        <v>98</v>
      </c>
      <c r="K891" s="11">
        <v>162</v>
      </c>
      <c r="O891" s="25" t="s">
        <v>23</v>
      </c>
      <c r="P891" s="5" t="s">
        <v>82</v>
      </c>
      <c r="Q891" s="5" t="s">
        <v>28</v>
      </c>
      <c r="R891" s="6" t="s">
        <v>235</v>
      </c>
      <c r="S891" s="5" t="s">
        <v>1837</v>
      </c>
      <c r="T891" s="5" t="s">
        <v>1838</v>
      </c>
      <c r="U891" s="5">
        <v>2002</v>
      </c>
      <c r="V891" s="11">
        <v>22</v>
      </c>
      <c r="W891" s="11">
        <v>117</v>
      </c>
      <c r="X891" s="11">
        <v>289</v>
      </c>
      <c r="Y891" s="26">
        <v>269</v>
      </c>
      <c r="Z891" s="10">
        <f t="shared" si="136"/>
        <v>697</v>
      </c>
      <c r="AA891" s="27">
        <f t="shared" si="142"/>
        <v>-24994.935137998757</v>
      </c>
      <c r="AB891" s="10">
        <f t="shared" si="143"/>
        <v>-1477463.5199095907</v>
      </c>
      <c r="AC891" s="10">
        <f t="shared" si="144"/>
        <v>13962.546234561136</v>
      </c>
      <c r="AD891" s="28">
        <f t="shared" si="145"/>
        <v>-4507.7117495526936</v>
      </c>
      <c r="AF891" s="27">
        <f>IF(V891 &lt;&gt; "-", (V891-V$1883)^4, "-")</f>
        <v>730806.97793656879</v>
      </c>
      <c r="AG891" s="10">
        <f>(W891-W$1883)^4</f>
        <v>168276067.90913188</v>
      </c>
      <c r="AH891" s="10">
        <f>(X891-X$1883)^4</f>
        <v>336216.86858253949</v>
      </c>
      <c r="AI891" s="28">
        <f>(Y891-Y$1883)^4</f>
        <v>74463.169141126782</v>
      </c>
      <c r="AK891" s="27">
        <f t="shared" si="137"/>
        <v>31.563845050215207</v>
      </c>
      <c r="AL891" s="10">
        <f t="shared" si="138"/>
        <v>167.86226685796271</v>
      </c>
      <c r="AM891" s="10">
        <f t="shared" si="139"/>
        <v>414.63414634146341</v>
      </c>
      <c r="AN891" s="28">
        <f t="shared" si="140"/>
        <v>385.93974175035868</v>
      </c>
      <c r="AP891" s="56">
        <f t="shared" si="141"/>
        <v>2.4700854700854697</v>
      </c>
    </row>
    <row r="892" spans="1:42" ht="15" customHeight="1">
      <c r="A892" s="5" t="s">
        <v>23</v>
      </c>
      <c r="B892" s="5" t="s">
        <v>78</v>
      </c>
      <c r="C892" s="5" t="s">
        <v>50</v>
      </c>
      <c r="D892" s="6" t="s">
        <v>235</v>
      </c>
      <c r="E892" s="5" t="s">
        <v>1706</v>
      </c>
      <c r="F892" s="5" t="s">
        <v>1707</v>
      </c>
      <c r="G892" s="5">
        <v>2002</v>
      </c>
      <c r="H892" s="11">
        <v>6</v>
      </c>
      <c r="I892" s="11">
        <v>25</v>
      </c>
      <c r="J892" s="11">
        <v>27</v>
      </c>
      <c r="K892" s="11">
        <v>61</v>
      </c>
      <c r="O892" s="25" t="s">
        <v>23</v>
      </c>
      <c r="P892" s="5" t="s">
        <v>82</v>
      </c>
      <c r="Q892" s="5" t="s">
        <v>28</v>
      </c>
      <c r="R892" s="6" t="s">
        <v>235</v>
      </c>
      <c r="S892" s="5" t="s">
        <v>1839</v>
      </c>
      <c r="T892" s="5" t="s">
        <v>1840</v>
      </c>
      <c r="U892" s="5">
        <v>2002</v>
      </c>
      <c r="V892" s="11">
        <v>5</v>
      </c>
      <c r="W892" s="11">
        <v>77</v>
      </c>
      <c r="X892" s="11">
        <v>3</v>
      </c>
      <c r="Y892" s="26">
        <v>43</v>
      </c>
      <c r="Z892" s="10">
        <f t="shared" si="136"/>
        <v>128</v>
      </c>
      <c r="AA892" s="27">
        <f t="shared" si="142"/>
        <v>-98855.953908687909</v>
      </c>
      <c r="AB892" s="10">
        <f t="shared" si="143"/>
        <v>-3644815.8796304138</v>
      </c>
      <c r="AC892" s="10">
        <f t="shared" si="144"/>
        <v>-17968276.817296669</v>
      </c>
      <c r="AD892" s="28">
        <f t="shared" si="145"/>
        <v>-14263878.755072806</v>
      </c>
      <c r="AF892" s="27">
        <f>IF(V892 &lt;&gt; "-", (V892-V$1883)^4, "-")</f>
        <v>4570921.6266198922</v>
      </c>
      <c r="AG892" s="10">
        <f>(W892-W$1883)^4</f>
        <v>560919828.65697217</v>
      </c>
      <c r="AH892" s="10">
        <f>(X892-X$1883)^4</f>
        <v>4706252665.8385267</v>
      </c>
      <c r="AI892" s="28">
        <f>(Y892-Y$1883)^4</f>
        <v>3459262493.8587885</v>
      </c>
      <c r="AK892" s="27">
        <f t="shared" si="137"/>
        <v>39.0625</v>
      </c>
      <c r="AL892" s="10">
        <f t="shared" si="138"/>
        <v>601.5625</v>
      </c>
      <c r="AM892" s="10">
        <f t="shared" si="139"/>
        <v>23.4375</v>
      </c>
      <c r="AN892" s="28">
        <f t="shared" si="140"/>
        <v>335.9375</v>
      </c>
      <c r="AP892" s="56">
        <f t="shared" si="141"/>
        <v>3.896103896103896E-2</v>
      </c>
    </row>
    <row r="893" spans="1:42" ht="15" customHeight="1">
      <c r="A893" s="5" t="s">
        <v>23</v>
      </c>
      <c r="B893" s="5" t="s">
        <v>78</v>
      </c>
      <c r="C893" s="5" t="s">
        <v>50</v>
      </c>
      <c r="D893" s="6" t="s">
        <v>235</v>
      </c>
      <c r="E893" s="5" t="s">
        <v>1708</v>
      </c>
      <c r="F893" s="5" t="s">
        <v>1709</v>
      </c>
      <c r="G893" s="5">
        <v>2002</v>
      </c>
      <c r="H893" s="11">
        <v>5</v>
      </c>
      <c r="I893" s="11">
        <v>23</v>
      </c>
      <c r="J893" s="11">
        <v>62</v>
      </c>
      <c r="K893" s="11">
        <v>84</v>
      </c>
      <c r="O893" s="25" t="s">
        <v>23</v>
      </c>
      <c r="P893" s="5" t="s">
        <v>82</v>
      </c>
      <c r="Q893" s="5" t="s">
        <v>28</v>
      </c>
      <c r="R893" s="6" t="s">
        <v>235</v>
      </c>
      <c r="S893" s="5" t="s">
        <v>1841</v>
      </c>
      <c r="T893" s="5" t="s">
        <v>1155</v>
      </c>
      <c r="U893" s="5">
        <v>2002</v>
      </c>
      <c r="V893" s="11">
        <v>9</v>
      </c>
      <c r="W893" s="11">
        <v>58</v>
      </c>
      <c r="X893" s="11">
        <v>119</v>
      </c>
      <c r="Y893" s="26">
        <v>119</v>
      </c>
      <c r="Z893" s="10">
        <f t="shared" si="136"/>
        <v>305</v>
      </c>
      <c r="AA893" s="27">
        <f t="shared" si="142"/>
        <v>-75355.731060442326</v>
      </c>
      <c r="AB893" s="10">
        <f t="shared" si="143"/>
        <v>-5168316.9556326158</v>
      </c>
      <c r="AC893" s="10">
        <f t="shared" si="144"/>
        <v>-3107028.6573397429</v>
      </c>
      <c r="AD893" s="28">
        <f t="shared" si="145"/>
        <v>-4617340.117661614</v>
      </c>
      <c r="AF893" s="27">
        <f>IF(V893 &lt;&gt; "-", (V893-V$1883)^4, "-")</f>
        <v>3182890.6368016875</v>
      </c>
      <c r="AG893" s="10">
        <f>(W893-W$1883)^4</f>
        <v>893577420.44155872</v>
      </c>
      <c r="AH893" s="10">
        <f>(X893-X$1883)^4</f>
        <v>453377898.66721451</v>
      </c>
      <c r="AI893" s="28">
        <f>(Y893-Y$1883)^4</f>
        <v>768875144.58241725</v>
      </c>
      <c r="AK893" s="27">
        <f t="shared" si="137"/>
        <v>29.508196721311478</v>
      </c>
      <c r="AL893" s="10">
        <f t="shared" si="138"/>
        <v>190.1639344262295</v>
      </c>
      <c r="AM893" s="10">
        <f t="shared" si="139"/>
        <v>390.1639344262295</v>
      </c>
      <c r="AN893" s="28">
        <f t="shared" si="140"/>
        <v>390.1639344262295</v>
      </c>
      <c r="AP893" s="56">
        <f t="shared" si="141"/>
        <v>2.0517241379310347</v>
      </c>
    </row>
    <row r="894" spans="1:42" ht="15" customHeight="1">
      <c r="A894" s="5" t="s">
        <v>23</v>
      </c>
      <c r="B894" s="5" t="s">
        <v>78</v>
      </c>
      <c r="C894" s="5" t="s">
        <v>50</v>
      </c>
      <c r="D894" s="6" t="s">
        <v>235</v>
      </c>
      <c r="E894" s="5" t="s">
        <v>1710</v>
      </c>
      <c r="F894" s="5" t="s">
        <v>1711</v>
      </c>
      <c r="G894" s="5">
        <v>2002</v>
      </c>
      <c r="H894" s="11">
        <v>11</v>
      </c>
      <c r="I894" s="11">
        <v>70</v>
      </c>
      <c r="J894" s="11">
        <v>71</v>
      </c>
      <c r="K894" s="11">
        <v>106</v>
      </c>
      <c r="O894" s="25" t="s">
        <v>23</v>
      </c>
      <c r="P894" s="5" t="s">
        <v>82</v>
      </c>
      <c r="Q894" s="5" t="s">
        <v>28</v>
      </c>
      <c r="R894" s="6" t="s">
        <v>235</v>
      </c>
      <c r="S894" s="5" t="s">
        <v>1842</v>
      </c>
      <c r="T894" s="5" t="s">
        <v>1843</v>
      </c>
      <c r="U894" s="5">
        <v>2002</v>
      </c>
      <c r="V894" s="11">
        <v>10</v>
      </c>
      <c r="W894" s="11">
        <v>27</v>
      </c>
      <c r="X894" s="11">
        <v>96</v>
      </c>
      <c r="Y894" s="26">
        <v>88</v>
      </c>
      <c r="Z894" s="10">
        <f t="shared" si="136"/>
        <v>221</v>
      </c>
      <c r="AA894" s="27">
        <f t="shared" si="142"/>
        <v>-70129.248387619737</v>
      </c>
      <c r="AB894" s="10">
        <f t="shared" si="143"/>
        <v>-8476592.1215264462</v>
      </c>
      <c r="AC894" s="10">
        <f t="shared" si="144"/>
        <v>-4819965.2356075132</v>
      </c>
      <c r="AD894" s="28">
        <f t="shared" si="145"/>
        <v>-7705965.1828114064</v>
      </c>
      <c r="AF894" s="27">
        <f>IF(V894 &lt;&gt; "-", (V894-V$1883)^4, "-")</f>
        <v>2892004.1543107955</v>
      </c>
      <c r="AG894" s="10">
        <f>(W894-W$1883)^4</f>
        <v>1728336817.8051581</v>
      </c>
      <c r="AH894" s="10">
        <f>(X894-X$1883)^4</f>
        <v>814188957.29343879</v>
      </c>
      <c r="AI894" s="28">
        <f>(Y894-Y$1883)^4</f>
        <v>1522075013.4692814</v>
      </c>
      <c r="AK894" s="27">
        <f t="shared" si="137"/>
        <v>45.248868778280539</v>
      </c>
      <c r="AL894" s="10">
        <f t="shared" si="138"/>
        <v>122.17194570135746</v>
      </c>
      <c r="AM894" s="10">
        <f t="shared" si="139"/>
        <v>434.3891402714932</v>
      </c>
      <c r="AN894" s="28">
        <f t="shared" si="140"/>
        <v>398.19004524886873</v>
      </c>
      <c r="AP894" s="56">
        <f t="shared" si="141"/>
        <v>3.5555555555555558</v>
      </c>
    </row>
    <row r="895" spans="1:42" ht="15" customHeight="1">
      <c r="A895" s="5" t="s">
        <v>23</v>
      </c>
      <c r="B895" s="5" t="s">
        <v>78</v>
      </c>
      <c r="C895" s="5" t="s">
        <v>50</v>
      </c>
      <c r="D895" s="6" t="s">
        <v>235</v>
      </c>
      <c r="E895" s="5" t="s">
        <v>1712</v>
      </c>
      <c r="F895" s="5" t="s">
        <v>1713</v>
      </c>
      <c r="G895" s="5">
        <v>2002</v>
      </c>
      <c r="H895" s="11">
        <v>3</v>
      </c>
      <c r="I895" s="11">
        <v>26</v>
      </c>
      <c r="J895" s="11">
        <v>13</v>
      </c>
      <c r="K895" s="11">
        <v>34</v>
      </c>
      <c r="O895" s="25" t="s">
        <v>23</v>
      </c>
      <c r="P895" s="5" t="s">
        <v>82</v>
      </c>
      <c r="Q895" s="5" t="s">
        <v>28</v>
      </c>
      <c r="R895" s="6" t="s">
        <v>235</v>
      </c>
      <c r="S895" s="5" t="s">
        <v>1844</v>
      </c>
      <c r="T895" s="5" t="s">
        <v>1845</v>
      </c>
      <c r="U895" s="5">
        <v>2002</v>
      </c>
      <c r="V895" s="11">
        <v>17</v>
      </c>
      <c r="W895" s="11">
        <v>128</v>
      </c>
      <c r="X895" s="11">
        <v>209</v>
      </c>
      <c r="Y895" s="26">
        <v>193</v>
      </c>
      <c r="Z895" s="10">
        <f t="shared" si="136"/>
        <v>547</v>
      </c>
      <c r="AA895" s="27">
        <f t="shared" si="142"/>
        <v>-40135.887717335972</v>
      </c>
      <c r="AB895" s="10">
        <f t="shared" si="143"/>
        <v>-1089396.3164195751</v>
      </c>
      <c r="AC895" s="10">
        <f t="shared" si="144"/>
        <v>-174865.2710076104</v>
      </c>
      <c r="AD895" s="28">
        <f t="shared" si="145"/>
        <v>-791942.51940532797</v>
      </c>
      <c r="AF895" s="27">
        <f>IF(V895 &lt;&gt; "-", (V895-V$1883)^4, "-")</f>
        <v>1374180.6558359363</v>
      </c>
      <c r="AG895" s="10">
        <f>(W895-W$1883)^4</f>
        <v>112093699.64907221</v>
      </c>
      <c r="AH895" s="10">
        <f>(X895-X$1883)^4</f>
        <v>9778481.5437928159</v>
      </c>
      <c r="AI895" s="28">
        <f>(Y895-Y$1883)^4</f>
        <v>73269778.925422356</v>
      </c>
      <c r="AK895" s="27">
        <f t="shared" si="137"/>
        <v>31.078610603290677</v>
      </c>
      <c r="AL895" s="10">
        <f t="shared" si="138"/>
        <v>234.0036563071298</v>
      </c>
      <c r="AM895" s="10">
        <f t="shared" si="139"/>
        <v>382.08409506398539</v>
      </c>
      <c r="AN895" s="28">
        <f t="shared" si="140"/>
        <v>352.83363802559415</v>
      </c>
      <c r="AP895" s="56">
        <f t="shared" si="141"/>
        <v>1.6328125</v>
      </c>
    </row>
    <row r="896" spans="1:42" ht="15" customHeight="1">
      <c r="A896" s="5" t="s">
        <v>23</v>
      </c>
      <c r="B896" s="5" t="s">
        <v>78</v>
      </c>
      <c r="C896" s="5" t="s">
        <v>50</v>
      </c>
      <c r="D896" s="6" t="s">
        <v>235</v>
      </c>
      <c r="E896" s="5" t="s">
        <v>1715</v>
      </c>
      <c r="F896" s="5" t="s">
        <v>1716</v>
      </c>
      <c r="G896" s="5">
        <v>2002</v>
      </c>
      <c r="H896" s="11">
        <v>3</v>
      </c>
      <c r="I896" s="11">
        <v>27</v>
      </c>
      <c r="J896" s="11">
        <v>43</v>
      </c>
      <c r="K896" s="11">
        <v>54</v>
      </c>
      <c r="O896" s="25" t="s">
        <v>23</v>
      </c>
      <c r="P896" s="5" t="s">
        <v>82</v>
      </c>
      <c r="Q896" s="5" t="s">
        <v>28</v>
      </c>
      <c r="R896" s="6" t="s">
        <v>235</v>
      </c>
      <c r="S896" s="5" t="s">
        <v>1846</v>
      </c>
      <c r="T896" s="5" t="s">
        <v>684</v>
      </c>
      <c r="U896" s="5">
        <v>2002</v>
      </c>
      <c r="V896" s="11">
        <v>11</v>
      </c>
      <c r="W896" s="11">
        <v>107</v>
      </c>
      <c r="X896" s="11">
        <v>126</v>
      </c>
      <c r="Y896" s="26">
        <v>180</v>
      </c>
      <c r="Z896" s="10">
        <f t="shared" si="136"/>
        <v>424</v>
      </c>
      <c r="AA896" s="27">
        <f t="shared" si="142"/>
        <v>-65150.194930492646</v>
      </c>
      <c r="AB896" s="10">
        <f t="shared" si="143"/>
        <v>-1901795.8903567961</v>
      </c>
      <c r="AC896" s="10">
        <f t="shared" si="144"/>
        <v>-2680989.7896829266</v>
      </c>
      <c r="AD896" s="28">
        <f t="shared" si="145"/>
        <v>-1174877.9790932464</v>
      </c>
      <c r="AF896" s="27">
        <f>IF(V896 &lt;&gt; "-", (V896-V$1883)^4, "-")</f>
        <v>2621526.7440798022</v>
      </c>
      <c r="AG896" s="10">
        <f>(W896-W$1883)^4</f>
        <v>235623465.62671965</v>
      </c>
      <c r="AH896" s="10">
        <f>(X896-X$1883)^4</f>
        <v>372443340.59005332</v>
      </c>
      <c r="AI896" s="28">
        <f>(Y896-Y$1883)^4</f>
        <v>123972022.12866679</v>
      </c>
      <c r="AK896" s="27">
        <f t="shared" si="137"/>
        <v>25.943396226415096</v>
      </c>
      <c r="AL896" s="10">
        <f t="shared" si="138"/>
        <v>252.35849056603777</v>
      </c>
      <c r="AM896" s="10">
        <f t="shared" si="139"/>
        <v>297.16981132075472</v>
      </c>
      <c r="AN896" s="28">
        <f t="shared" si="140"/>
        <v>424.52830188679246</v>
      </c>
      <c r="AP896" s="56">
        <f t="shared" si="141"/>
        <v>1.1775700934579438</v>
      </c>
    </row>
    <row r="897" spans="1:42" ht="15" customHeight="1">
      <c r="A897" s="5" t="s">
        <v>23</v>
      </c>
      <c r="B897" s="5" t="s">
        <v>78</v>
      </c>
      <c r="C897" s="5" t="s">
        <v>50</v>
      </c>
      <c r="D897" s="6" t="s">
        <v>235</v>
      </c>
      <c r="E897" s="5" t="s">
        <v>1717</v>
      </c>
      <c r="F897" s="5" t="s">
        <v>1718</v>
      </c>
      <c r="G897" s="5">
        <v>2002</v>
      </c>
      <c r="H897" s="11">
        <v>20</v>
      </c>
      <c r="I897" s="11">
        <v>101</v>
      </c>
      <c r="J897" s="11">
        <v>139</v>
      </c>
      <c r="K897" s="11">
        <v>133</v>
      </c>
      <c r="O897" s="25" t="s">
        <v>23</v>
      </c>
      <c r="P897" s="5" t="s">
        <v>82</v>
      </c>
      <c r="Q897" s="5" t="s">
        <v>28</v>
      </c>
      <c r="R897" s="6" t="s">
        <v>235</v>
      </c>
      <c r="S897" s="5" t="s">
        <v>1847</v>
      </c>
      <c r="T897" s="5" t="s">
        <v>1848</v>
      </c>
      <c r="U897" s="5">
        <v>2002</v>
      </c>
      <c r="V897" s="11">
        <v>30</v>
      </c>
      <c r="W897" s="11">
        <v>124</v>
      </c>
      <c r="X897" s="11">
        <v>176</v>
      </c>
      <c r="Y897" s="26">
        <v>162</v>
      </c>
      <c r="Z897" s="10">
        <f t="shared" si="136"/>
        <v>492</v>
      </c>
      <c r="AA897" s="27">
        <f t="shared" si="142"/>
        <v>-9579.7302272260404</v>
      </c>
      <c r="AB897" s="10">
        <f t="shared" si="143"/>
        <v>-1221448.4626581371</v>
      </c>
      <c r="AC897" s="10">
        <f t="shared" si="144"/>
        <v>-703071.78292879427</v>
      </c>
      <c r="AD897" s="28">
        <f t="shared" si="145"/>
        <v>-1884525.217409601</v>
      </c>
      <c r="AF897" s="27">
        <f>IF(V897 &lt;&gt; "-", (V897-V$1883)^4, "-")</f>
        <v>203456.25157167341</v>
      </c>
      <c r="AG897" s="10">
        <f>(W897-W$1883)^4</f>
        <v>130567031.29047854</v>
      </c>
      <c r="AH897" s="10">
        <f>(X897-X$1883)^4</f>
        <v>62517205.616107203</v>
      </c>
      <c r="AI897" s="28">
        <f>(Y897-Y$1883)^4</f>
        <v>232774786.86548468</v>
      </c>
      <c r="AK897" s="27">
        <f t="shared" si="137"/>
        <v>60.975609756097562</v>
      </c>
      <c r="AL897" s="10">
        <f t="shared" si="138"/>
        <v>252.03252032520322</v>
      </c>
      <c r="AM897" s="10">
        <f t="shared" si="139"/>
        <v>357.72357723577238</v>
      </c>
      <c r="AN897" s="28">
        <f t="shared" si="140"/>
        <v>329.26829268292687</v>
      </c>
      <c r="AP897" s="56">
        <f t="shared" si="141"/>
        <v>1.4193548387096777</v>
      </c>
    </row>
    <row r="898" spans="1:42" ht="15" customHeight="1">
      <c r="A898" s="5" t="s">
        <v>23</v>
      </c>
      <c r="B898" s="5" t="s">
        <v>78</v>
      </c>
      <c r="C898" s="5" t="s">
        <v>50</v>
      </c>
      <c r="D898" s="6" t="s">
        <v>235</v>
      </c>
      <c r="E898" s="5" t="s">
        <v>1719</v>
      </c>
      <c r="F898" s="5" t="s">
        <v>1720</v>
      </c>
      <c r="G898" s="5">
        <v>2002</v>
      </c>
      <c r="H898" s="11">
        <v>3</v>
      </c>
      <c r="I898" s="11">
        <v>35</v>
      </c>
      <c r="J898" s="11">
        <v>48</v>
      </c>
      <c r="K898" s="11">
        <v>82</v>
      </c>
      <c r="O898" s="25" t="s">
        <v>23</v>
      </c>
      <c r="P898" s="5" t="s">
        <v>82</v>
      </c>
      <c r="Q898" s="5" t="s">
        <v>28</v>
      </c>
      <c r="R898" s="6" t="s">
        <v>235</v>
      </c>
      <c r="S898" s="5" t="s">
        <v>1849</v>
      </c>
      <c r="T898" s="5" t="s">
        <v>1850</v>
      </c>
      <c r="U898" s="5">
        <v>2002</v>
      </c>
      <c r="V898" s="11">
        <v>9</v>
      </c>
      <c r="W898" s="11">
        <v>76</v>
      </c>
      <c r="X898" s="11">
        <v>149</v>
      </c>
      <c r="Y898" s="26">
        <v>123</v>
      </c>
      <c r="Z898" s="10">
        <f t="shared" si="136"/>
        <v>357</v>
      </c>
      <c r="AA898" s="27">
        <f t="shared" si="142"/>
        <v>-75355.731060442326</v>
      </c>
      <c r="AB898" s="10">
        <f t="shared" si="143"/>
        <v>-3716329.8036194439</v>
      </c>
      <c r="AC898" s="10">
        <f t="shared" si="144"/>
        <v>-1557672.3804916176</v>
      </c>
      <c r="AD898" s="28">
        <f t="shared" si="145"/>
        <v>-4292525.8571628556</v>
      </c>
      <c r="AF898" s="27">
        <f>IF(V898 &lt;&gt; "-", (V898-V$1883)^4, "-")</f>
        <v>3182890.6368016875</v>
      </c>
      <c r="AG898" s="10">
        <f>(W898-W$1883)^4</f>
        <v>575641811.23298419</v>
      </c>
      <c r="AH898" s="10">
        <f>(X898-X$1883)^4</f>
        <v>180565521.21137369</v>
      </c>
      <c r="AI898" s="28">
        <f>(Y898-Y$1883)^4</f>
        <v>697617275.22373688</v>
      </c>
      <c r="AK898" s="27">
        <f t="shared" si="137"/>
        <v>25.210084033613445</v>
      </c>
      <c r="AL898" s="10">
        <f t="shared" si="138"/>
        <v>212.88515406162463</v>
      </c>
      <c r="AM898" s="10">
        <f t="shared" si="139"/>
        <v>417.36694677871151</v>
      </c>
      <c r="AN898" s="28">
        <f t="shared" si="140"/>
        <v>344.53781512605042</v>
      </c>
      <c r="AP898" s="56">
        <f t="shared" si="141"/>
        <v>1.9605263157894739</v>
      </c>
    </row>
    <row r="899" spans="1:42" ht="15" customHeight="1">
      <c r="A899" s="5" t="s">
        <v>23</v>
      </c>
      <c r="B899" s="5" t="s">
        <v>78</v>
      </c>
      <c r="C899" s="5" t="s">
        <v>50</v>
      </c>
      <c r="D899" s="6" t="s">
        <v>235</v>
      </c>
      <c r="E899" s="5" t="s">
        <v>1721</v>
      </c>
      <c r="F899" s="5" t="s">
        <v>1722</v>
      </c>
      <c r="G899" s="5">
        <v>2002</v>
      </c>
      <c r="H899" s="11">
        <v>6</v>
      </c>
      <c r="I899" s="11">
        <v>60</v>
      </c>
      <c r="J899" s="11">
        <v>81</v>
      </c>
      <c r="K899" s="11">
        <v>130</v>
      </c>
      <c r="O899" s="25" t="s">
        <v>23</v>
      </c>
      <c r="P899" s="5" t="s">
        <v>82</v>
      </c>
      <c r="Q899" s="5" t="s">
        <v>34</v>
      </c>
      <c r="R899" s="6" t="s">
        <v>44</v>
      </c>
      <c r="S899" s="5" t="s">
        <v>1851</v>
      </c>
      <c r="T899" s="5" t="s">
        <v>273</v>
      </c>
      <c r="U899" s="5">
        <v>2002</v>
      </c>
      <c r="V899" s="11">
        <v>17</v>
      </c>
      <c r="W899" s="11">
        <v>152</v>
      </c>
      <c r="X899" s="11">
        <v>170</v>
      </c>
      <c r="Y899" s="26">
        <v>283</v>
      </c>
      <c r="Z899" s="10">
        <f t="shared" si="136"/>
        <v>622</v>
      </c>
      <c r="AA899" s="27">
        <f t="shared" si="142"/>
        <v>-40135.887717335972</v>
      </c>
      <c r="AB899" s="10">
        <f t="shared" si="143"/>
        <v>-491080.25063012325</v>
      </c>
      <c r="AC899" s="10">
        <f t="shared" si="144"/>
        <v>-855213.23313335818</v>
      </c>
      <c r="AD899" s="28">
        <f t="shared" si="145"/>
        <v>-15.985141551277763</v>
      </c>
      <c r="AF899" s="27">
        <f>IF(V899 &lt;&gt; "-", (V899-V$1883)^4, "-")</f>
        <v>1374180.6558359363</v>
      </c>
      <c r="AG899" s="10">
        <f>(W899-W$1883)^4</f>
        <v>38743896.133204453</v>
      </c>
      <c r="AH899" s="10">
        <f>(X899-X$1883)^4</f>
        <v>81176916.330340698</v>
      </c>
      <c r="AI899" s="28">
        <f>(Y899-Y$1883)^4</f>
        <v>40.267560065315536</v>
      </c>
      <c r="AK899" s="27">
        <f t="shared" si="137"/>
        <v>27.331189710610932</v>
      </c>
      <c r="AL899" s="10">
        <f t="shared" si="138"/>
        <v>244.37299035369776</v>
      </c>
      <c r="AM899" s="10">
        <f t="shared" si="139"/>
        <v>273.31189710610931</v>
      </c>
      <c r="AN899" s="28">
        <f t="shared" si="140"/>
        <v>454.98392282958201</v>
      </c>
      <c r="AP899" s="56">
        <f t="shared" si="141"/>
        <v>1.1184210526315788</v>
      </c>
    </row>
    <row r="900" spans="1:42" ht="15" customHeight="1">
      <c r="A900" s="5" t="s">
        <v>23</v>
      </c>
      <c r="B900" s="5" t="s">
        <v>78</v>
      </c>
      <c r="C900" s="5" t="s">
        <v>50</v>
      </c>
      <c r="D900" s="6" t="s">
        <v>235</v>
      </c>
      <c r="E900" s="5" t="s">
        <v>1723</v>
      </c>
      <c r="F900" s="5" t="s">
        <v>1724</v>
      </c>
      <c r="G900" s="5">
        <v>2002</v>
      </c>
      <c r="H900" s="11">
        <v>3</v>
      </c>
      <c r="I900" s="11">
        <v>36</v>
      </c>
      <c r="J900" s="11">
        <v>50</v>
      </c>
      <c r="K900" s="11">
        <v>56</v>
      </c>
      <c r="O900" s="25" t="s">
        <v>23</v>
      </c>
      <c r="P900" s="5" t="s">
        <v>82</v>
      </c>
      <c r="Q900" s="5" t="s">
        <v>34</v>
      </c>
      <c r="R900" s="6" t="s">
        <v>44</v>
      </c>
      <c r="S900" s="5" t="s">
        <v>1852</v>
      </c>
      <c r="T900" s="5" t="s">
        <v>1853</v>
      </c>
      <c r="U900" s="5">
        <v>2002</v>
      </c>
      <c r="V900" s="11">
        <v>115</v>
      </c>
      <c r="W900" s="11">
        <v>599</v>
      </c>
      <c r="X900" s="11">
        <v>944</v>
      </c>
      <c r="Y900" s="26">
        <v>877</v>
      </c>
      <c r="Z900" s="10">
        <f t="shared" si="136"/>
        <v>2535</v>
      </c>
      <c r="AA900" s="27">
        <f t="shared" si="142"/>
        <v>259227.84691320756</v>
      </c>
      <c r="AB900" s="10">
        <f t="shared" si="143"/>
        <v>49878603.59872365</v>
      </c>
      <c r="AC900" s="10">
        <f t="shared" si="144"/>
        <v>313157378.54437166</v>
      </c>
      <c r="AD900" s="28">
        <f t="shared" si="145"/>
        <v>206929428.89475781</v>
      </c>
      <c r="AF900" s="27">
        <f>IF(V900 &lt;&gt; "-", (V900-V$1883)^4, "-")</f>
        <v>16528833.451191425</v>
      </c>
      <c r="AG900" s="10">
        <f>(W900-W$1883)^4</f>
        <v>18360551213.813095</v>
      </c>
      <c r="AH900" s="10">
        <f>(X900-X$1883)^4</f>
        <v>212658884704.27487</v>
      </c>
      <c r="AI900" s="28">
        <f>(Y900-Y$1883)^4</f>
        <v>122394812735.88864</v>
      </c>
      <c r="AK900" s="27">
        <f t="shared" si="137"/>
        <v>45.364891518737679</v>
      </c>
      <c r="AL900" s="10">
        <f t="shared" si="138"/>
        <v>236.29191321499013</v>
      </c>
      <c r="AM900" s="10">
        <f t="shared" si="139"/>
        <v>372.38658777120315</v>
      </c>
      <c r="AN900" s="28">
        <f t="shared" si="140"/>
        <v>345.95660749506902</v>
      </c>
      <c r="AP900" s="56">
        <f t="shared" si="141"/>
        <v>1.5759599332220369</v>
      </c>
    </row>
    <row r="901" spans="1:42" ht="15" customHeight="1">
      <c r="A901" s="5" t="s">
        <v>23</v>
      </c>
      <c r="B901" s="5" t="s">
        <v>78</v>
      </c>
      <c r="C901" s="5" t="s">
        <v>50</v>
      </c>
      <c r="D901" s="6" t="s">
        <v>235</v>
      </c>
      <c r="E901" s="5" t="s">
        <v>1725</v>
      </c>
      <c r="F901" s="5" t="s">
        <v>1726</v>
      </c>
      <c r="G901" s="5">
        <v>2002</v>
      </c>
      <c r="H901" s="11">
        <v>6</v>
      </c>
      <c r="I901" s="11">
        <v>13</v>
      </c>
      <c r="J901" s="11">
        <v>19</v>
      </c>
      <c r="K901" s="11">
        <v>20</v>
      </c>
      <c r="O901" s="25" t="s">
        <v>23</v>
      </c>
      <c r="P901" s="5" t="s">
        <v>82</v>
      </c>
      <c r="Q901" s="5" t="s">
        <v>34</v>
      </c>
      <c r="R901" s="6" t="s">
        <v>44</v>
      </c>
      <c r="S901" s="5" t="s">
        <v>1854</v>
      </c>
      <c r="T901" s="5" t="s">
        <v>1855</v>
      </c>
      <c r="U901" s="5">
        <v>2002</v>
      </c>
      <c r="V901" s="11">
        <v>139</v>
      </c>
      <c r="W901" s="11">
        <v>631</v>
      </c>
      <c r="X901" s="11">
        <v>578</v>
      </c>
      <c r="Y901" s="26">
        <v>617</v>
      </c>
      <c r="Z901" s="10">
        <f t="shared" si="136"/>
        <v>1965</v>
      </c>
      <c r="AA901" s="27">
        <f t="shared" si="142"/>
        <v>675953.04279959528</v>
      </c>
      <c r="AB901" s="10">
        <f t="shared" si="143"/>
        <v>64050296.112165563</v>
      </c>
      <c r="AC901" s="10">
        <f t="shared" si="144"/>
        <v>30687789.355237119</v>
      </c>
      <c r="AD901" s="28">
        <f t="shared" si="145"/>
        <v>36422996.991372898</v>
      </c>
      <c r="AF901" s="27">
        <f>IF(V901 &lt;&gt; "-", (V901-V$1883)^4, "-")</f>
        <v>59322853.983330905</v>
      </c>
      <c r="AG901" s="10">
        <f>(W901-W$1883)^4</f>
        <v>25626828106.012268</v>
      </c>
      <c r="AH901" s="10">
        <f>(X901-X$1883)^4</f>
        <v>9607730355.5548534</v>
      </c>
      <c r="AI901" s="28">
        <f>(Y901-Y$1883)^4</f>
        <v>12073529213.352705</v>
      </c>
      <c r="AK901" s="27">
        <f t="shared" si="137"/>
        <v>70.737913486005084</v>
      </c>
      <c r="AL901" s="10">
        <f t="shared" si="138"/>
        <v>321.11959287531806</v>
      </c>
      <c r="AM901" s="10">
        <f t="shared" si="139"/>
        <v>294.14758269720102</v>
      </c>
      <c r="AN901" s="28">
        <f t="shared" si="140"/>
        <v>313.99491094147578</v>
      </c>
      <c r="AP901" s="56">
        <f t="shared" si="141"/>
        <v>0.91600633914421559</v>
      </c>
    </row>
    <row r="902" spans="1:42" ht="15" customHeight="1">
      <c r="A902" s="5" t="s">
        <v>23</v>
      </c>
      <c r="B902" s="5" t="s">
        <v>78</v>
      </c>
      <c r="C902" s="5" t="s">
        <v>50</v>
      </c>
      <c r="D902" s="6" t="s">
        <v>235</v>
      </c>
      <c r="E902" s="5" t="s">
        <v>1727</v>
      </c>
      <c r="F902" s="5" t="s">
        <v>1728</v>
      </c>
      <c r="G902" s="5">
        <v>2002</v>
      </c>
      <c r="H902" s="11">
        <v>6</v>
      </c>
      <c r="I902" s="11">
        <v>62</v>
      </c>
      <c r="J902" s="11">
        <v>47</v>
      </c>
      <c r="K902" s="11">
        <v>56</v>
      </c>
      <c r="O902" s="25" t="s">
        <v>23</v>
      </c>
      <c r="P902" s="5" t="s">
        <v>82</v>
      </c>
      <c r="Q902" s="5" t="s">
        <v>34</v>
      </c>
      <c r="R902" s="6" t="s">
        <v>44</v>
      </c>
      <c r="S902" s="5" t="s">
        <v>1856</v>
      </c>
      <c r="T902" s="5" t="s">
        <v>1857</v>
      </c>
      <c r="U902" s="5">
        <v>2002</v>
      </c>
      <c r="V902" s="11">
        <v>36</v>
      </c>
      <c r="W902" s="11">
        <v>242</v>
      </c>
      <c r="X902" s="11">
        <v>510</v>
      </c>
      <c r="Y902" s="26">
        <v>621</v>
      </c>
      <c r="Z902" s="10">
        <f t="shared" si="136"/>
        <v>1409</v>
      </c>
      <c r="AA902" s="27">
        <f t="shared" si="142"/>
        <v>-3538.3536033581713</v>
      </c>
      <c r="AB902" s="10">
        <f t="shared" si="143"/>
        <v>1369.3897617110979</v>
      </c>
      <c r="AC902" s="10">
        <f t="shared" si="144"/>
        <v>14720519.640543349</v>
      </c>
      <c r="AD902" s="28">
        <f t="shared" si="145"/>
        <v>37757527.424777552</v>
      </c>
      <c r="AF902" s="27">
        <f>IF(V902 &lt;&gt; "-", (V902-V$1883)^4, "-")</f>
        <v>53918.149134740008</v>
      </c>
      <c r="AG902" s="10">
        <f>(W902-W$1883)^4</f>
        <v>15206.739350720125</v>
      </c>
      <c r="AH902" s="10">
        <f>(X902-X$1883)^4</f>
        <v>3607703641.186173</v>
      </c>
      <c r="AI902" s="28">
        <f>(Y902-Y$1883)^4</f>
        <v>12666930723.121824</v>
      </c>
      <c r="AK902" s="27">
        <f t="shared" si="137"/>
        <v>25.5500354861604</v>
      </c>
      <c r="AL902" s="10">
        <f t="shared" si="138"/>
        <v>171.7530163236338</v>
      </c>
      <c r="AM902" s="10">
        <f t="shared" si="139"/>
        <v>361.95883605393897</v>
      </c>
      <c r="AN902" s="28">
        <f t="shared" si="140"/>
        <v>440.73811213626686</v>
      </c>
      <c r="AP902" s="56">
        <f t="shared" si="141"/>
        <v>2.1074380165289255</v>
      </c>
    </row>
    <row r="903" spans="1:42" ht="15" customHeight="1">
      <c r="A903" s="5" t="s">
        <v>23</v>
      </c>
      <c r="B903" s="5" t="s">
        <v>78</v>
      </c>
      <c r="C903" s="5" t="s">
        <v>50</v>
      </c>
      <c r="D903" s="6" t="s">
        <v>235</v>
      </c>
      <c r="E903" s="5" t="s">
        <v>1729</v>
      </c>
      <c r="F903" s="5" t="s">
        <v>1730</v>
      </c>
      <c r="G903" s="5">
        <v>2002</v>
      </c>
      <c r="H903" s="11">
        <v>6</v>
      </c>
      <c r="I903" s="11">
        <v>86</v>
      </c>
      <c r="J903" s="11">
        <v>85</v>
      </c>
      <c r="K903" s="11">
        <v>116</v>
      </c>
      <c r="O903" s="25" t="s">
        <v>23</v>
      </c>
      <c r="P903" s="5" t="s">
        <v>82</v>
      </c>
      <c r="Q903" s="5" t="s">
        <v>37</v>
      </c>
      <c r="R903" s="6" t="s">
        <v>235</v>
      </c>
      <c r="S903" s="5" t="s">
        <v>1858</v>
      </c>
      <c r="T903" s="5" t="s">
        <v>1859</v>
      </c>
      <c r="U903" s="5">
        <v>2002</v>
      </c>
      <c r="V903" s="11">
        <v>32</v>
      </c>
      <c r="W903" s="11">
        <v>132</v>
      </c>
      <c r="X903" s="11">
        <v>295</v>
      </c>
      <c r="Y903" s="26">
        <v>200</v>
      </c>
      <c r="Z903" s="10">
        <f t="shared" ref="Z903:Z966" si="146">IF(V903 &lt;&gt; "-", V903, 0) + IF(W903 &lt;&gt; "-", W903, 0) + IF(X903 &lt;&gt; "-", X903, 0) + IF(Y903 &lt;&gt; "-", Y903, 0)</f>
        <v>659</v>
      </c>
      <c r="AA903" s="27">
        <f t="shared" si="142"/>
        <v>-7120.2211564880208</v>
      </c>
      <c r="AB903" s="10">
        <f t="shared" si="143"/>
        <v>-967222.11359253281</v>
      </c>
      <c r="AC903" s="10">
        <f t="shared" si="144"/>
        <v>27216.334525220747</v>
      </c>
      <c r="AD903" s="28">
        <f t="shared" si="145"/>
        <v>-625444.5086224773</v>
      </c>
      <c r="AF903" s="27">
        <f>IF(V903 &lt;&gt; "-", (V903-V$1883)^4, "-")</f>
        <v>136980.2572786719</v>
      </c>
      <c r="AG903" s="10">
        <f>(W903-W$1883)^4</f>
        <v>95653666.800190672</v>
      </c>
      <c r="AH903" s="10">
        <f>(X903-X$1883)^4</f>
        <v>818664.91621224862</v>
      </c>
      <c r="AI903" s="28">
        <f>(Y903-Y$1883)^4</f>
        <v>53487427.609454304</v>
      </c>
      <c r="AK903" s="27">
        <f t="shared" ref="AK903:AK966" si="147">IF(V903 &lt;&gt; "-", (V903/$Z903)*1000, 0)</f>
        <v>48.558421851289836</v>
      </c>
      <c r="AL903" s="10">
        <f t="shared" ref="AL903:AL966" si="148">IF(W903 &lt;&gt; "-", (W903/$Z903)*1000, 0)</f>
        <v>200.30349013657056</v>
      </c>
      <c r="AM903" s="10">
        <f t="shared" ref="AM903:AM966" si="149">IF(X903 &lt;&gt; "-", (X903/$Z903)*1000, 0)</f>
        <v>447.64795144157813</v>
      </c>
      <c r="AN903" s="28">
        <f t="shared" ref="AN903:AN966" si="150">IF(Y903 &lt;&gt; "-", (Y903/$Z903)*1000, 0)</f>
        <v>303.49013657056145</v>
      </c>
      <c r="AP903" s="56">
        <f t="shared" ref="AP903:AP966" si="151">AM903/AL903</f>
        <v>2.2348484848484849</v>
      </c>
    </row>
    <row r="904" spans="1:42" ht="15" customHeight="1">
      <c r="A904" s="5" t="s">
        <v>23</v>
      </c>
      <c r="B904" s="5" t="s">
        <v>78</v>
      </c>
      <c r="C904" s="5" t="s">
        <v>50</v>
      </c>
      <c r="D904" s="6" t="s">
        <v>235</v>
      </c>
      <c r="E904" s="5" t="s">
        <v>1731</v>
      </c>
      <c r="F904" s="5" t="s">
        <v>1732</v>
      </c>
      <c r="G904" s="5">
        <v>2002</v>
      </c>
      <c r="H904" s="11">
        <v>13</v>
      </c>
      <c r="I904" s="11">
        <v>30</v>
      </c>
      <c r="J904" s="11">
        <v>39</v>
      </c>
      <c r="K904" s="11">
        <v>52</v>
      </c>
      <c r="O904" s="25" t="s">
        <v>23</v>
      </c>
      <c r="P904" s="5" t="s">
        <v>82</v>
      </c>
      <c r="Q904" s="5" t="s">
        <v>37</v>
      </c>
      <c r="R904" s="6" t="s">
        <v>235</v>
      </c>
      <c r="S904" s="5" t="s">
        <v>1860</v>
      </c>
      <c r="T904" s="5" t="s">
        <v>1861</v>
      </c>
      <c r="U904" s="5">
        <v>2002</v>
      </c>
      <c r="V904" s="11">
        <v>49</v>
      </c>
      <c r="W904" s="11">
        <v>222</v>
      </c>
      <c r="X904" s="11">
        <v>412</v>
      </c>
      <c r="Y904" s="26">
        <v>374</v>
      </c>
      <c r="Z904" s="10">
        <f t="shared" si="146"/>
        <v>1057</v>
      </c>
      <c r="AA904" s="27">
        <f t="shared" si="142"/>
        <v>-11.212390040665291</v>
      </c>
      <c r="AB904" s="10">
        <f t="shared" si="143"/>
        <v>-703.83940469521508</v>
      </c>
      <c r="AC904" s="10">
        <f t="shared" si="144"/>
        <v>3181706.1973674544</v>
      </c>
      <c r="AD904" s="28">
        <f t="shared" si="145"/>
        <v>692706.33020901075</v>
      </c>
      <c r="AF904" s="27">
        <f>IF(V904 &lt;&gt; "-", (V904-V$1883)^4, "-")</f>
        <v>25.095600719724708</v>
      </c>
      <c r="AG904" s="10">
        <f>(W904-W$1883)^4</f>
        <v>6260.8231500797829</v>
      </c>
      <c r="AH904" s="10">
        <f>(X904-X$1883)^4</f>
        <v>467965063.86318511</v>
      </c>
      <c r="AI904" s="28">
        <f>(Y904-Y$1883)^4</f>
        <v>61291305.967282668</v>
      </c>
      <c r="AK904" s="27">
        <f t="shared" si="147"/>
        <v>46.357615894039739</v>
      </c>
      <c r="AL904" s="10">
        <f t="shared" si="148"/>
        <v>210.02838221381268</v>
      </c>
      <c r="AM904" s="10">
        <f t="shared" si="149"/>
        <v>389.78240302743615</v>
      </c>
      <c r="AN904" s="28">
        <f t="shared" si="150"/>
        <v>353.83159886471145</v>
      </c>
      <c r="AP904" s="56">
        <f t="shared" si="151"/>
        <v>1.855855855855856</v>
      </c>
    </row>
    <row r="905" spans="1:42" ht="15" customHeight="1">
      <c r="A905" s="5" t="s">
        <v>23</v>
      </c>
      <c r="B905" s="5" t="s">
        <v>78</v>
      </c>
      <c r="C905" s="5" t="s">
        <v>50</v>
      </c>
      <c r="D905" s="6" t="s">
        <v>235</v>
      </c>
      <c r="E905" s="5" t="s">
        <v>1733</v>
      </c>
      <c r="F905" s="5" t="s">
        <v>1734</v>
      </c>
      <c r="G905" s="5">
        <v>2002</v>
      </c>
      <c r="H905" s="11">
        <v>9</v>
      </c>
      <c r="I905" s="11">
        <v>91</v>
      </c>
      <c r="J905" s="11">
        <v>80</v>
      </c>
      <c r="K905" s="11">
        <v>142</v>
      </c>
      <c r="O905" s="25" t="s">
        <v>23</v>
      </c>
      <c r="P905" s="5" t="s">
        <v>82</v>
      </c>
      <c r="Q905" s="5" t="s">
        <v>37</v>
      </c>
      <c r="R905" s="6" t="s">
        <v>235</v>
      </c>
      <c r="S905" s="5" t="s">
        <v>1862</v>
      </c>
      <c r="T905" s="5" t="s">
        <v>1863</v>
      </c>
      <c r="U905" s="5">
        <v>2002</v>
      </c>
      <c r="V905" s="11">
        <v>31</v>
      </c>
      <c r="W905" s="11">
        <v>198</v>
      </c>
      <c r="X905" s="11">
        <v>365</v>
      </c>
      <c r="Y905" s="26">
        <v>347</v>
      </c>
      <c r="Z905" s="10">
        <f t="shared" si="146"/>
        <v>941</v>
      </c>
      <c r="AA905" s="27">
        <f t="shared" si="142"/>
        <v>-8289.261084009273</v>
      </c>
      <c r="AB905" s="10">
        <f t="shared" si="143"/>
        <v>-35595.846984543779</v>
      </c>
      <c r="AC905" s="10">
        <f t="shared" si="144"/>
        <v>1002399.2417664097</v>
      </c>
      <c r="AD905" s="28">
        <f t="shared" si="145"/>
        <v>232392.15211549506</v>
      </c>
      <c r="AF905" s="27">
        <f>IF(V905 &lt;&gt; "-", (V905-V$1883)^4, "-")</f>
        <v>167759.74535443462</v>
      </c>
      <c r="AG905" s="10">
        <f>(W905-W$1883)^4</f>
        <v>1170934.0673157829</v>
      </c>
      <c r="AH905" s="10">
        <f>(X905-X$1883)^4</f>
        <v>100320026.7531886</v>
      </c>
      <c r="AI905" s="28">
        <f>(Y905-Y$1883)^4</f>
        <v>14287687.533423806</v>
      </c>
      <c r="AK905" s="27">
        <f t="shared" si="147"/>
        <v>32.94367693942614</v>
      </c>
      <c r="AL905" s="10">
        <f t="shared" si="148"/>
        <v>210.41445270988311</v>
      </c>
      <c r="AM905" s="10">
        <f t="shared" si="149"/>
        <v>387.88522848034006</v>
      </c>
      <c r="AN905" s="28">
        <f t="shared" si="150"/>
        <v>368.75664187035068</v>
      </c>
      <c r="AP905" s="56">
        <f t="shared" si="151"/>
        <v>1.8434343434343434</v>
      </c>
    </row>
    <row r="906" spans="1:42" ht="15" customHeight="1">
      <c r="A906" s="5" t="s">
        <v>23</v>
      </c>
      <c r="B906" s="5" t="s">
        <v>78</v>
      </c>
      <c r="C906" s="5" t="s">
        <v>50</v>
      </c>
      <c r="D906" s="6" t="s">
        <v>235</v>
      </c>
      <c r="E906" s="5" t="s">
        <v>1735</v>
      </c>
      <c r="F906" s="5" t="s">
        <v>1736</v>
      </c>
      <c r="G906" s="5">
        <v>2002</v>
      </c>
      <c r="H906" s="11">
        <v>1</v>
      </c>
      <c r="I906" s="11">
        <v>48</v>
      </c>
      <c r="J906" s="11"/>
      <c r="K906" s="11">
        <v>34</v>
      </c>
      <c r="O906" s="25" t="s">
        <v>23</v>
      </c>
      <c r="P906" s="5" t="s">
        <v>82</v>
      </c>
      <c r="Q906" s="5" t="s">
        <v>37</v>
      </c>
      <c r="R906" s="6" t="s">
        <v>235</v>
      </c>
      <c r="S906" s="5" t="s">
        <v>1864</v>
      </c>
      <c r="T906" s="5" t="s">
        <v>1865</v>
      </c>
      <c r="U906" s="5">
        <v>2002</v>
      </c>
      <c r="V906" s="11">
        <v>35</v>
      </c>
      <c r="W906" s="11">
        <v>194</v>
      </c>
      <c r="X906" s="11">
        <v>280</v>
      </c>
      <c r="Y906" s="26">
        <v>248</v>
      </c>
      <c r="Z906" s="10">
        <f t="shared" si="146"/>
        <v>757</v>
      </c>
      <c r="AA906" s="27">
        <f t="shared" si="142"/>
        <v>-4281.6766680973597</v>
      </c>
      <c r="AB906" s="10">
        <f t="shared" si="143"/>
        <v>-50223.983521505317</v>
      </c>
      <c r="AC906" s="10">
        <f t="shared" si="144"/>
        <v>3429.2276932656373</v>
      </c>
      <c r="AD906" s="28">
        <f t="shared" si="145"/>
        <v>-52814.833015512297</v>
      </c>
      <c r="AF906" s="27">
        <f>IF(V906 &lt;&gt; "-", (V906-V$1883)^4, "-")</f>
        <v>69526.733272419238</v>
      </c>
      <c r="AG906" s="10">
        <f>(W906-W$1883)^4</f>
        <v>1853026.1201488157</v>
      </c>
      <c r="AH906" s="10">
        <f>(X906-X$1883)^4</f>
        <v>51712.447902555694</v>
      </c>
      <c r="AI906" s="28">
        <f>(Y906-Y$1883)^4</f>
        <v>1981562.9859006137</v>
      </c>
      <c r="AK906" s="27">
        <f t="shared" si="147"/>
        <v>46.235138705416119</v>
      </c>
      <c r="AL906" s="10">
        <f t="shared" si="148"/>
        <v>256.27476882430648</v>
      </c>
      <c r="AM906" s="10">
        <f t="shared" si="149"/>
        <v>369.88110964332895</v>
      </c>
      <c r="AN906" s="28">
        <f t="shared" si="150"/>
        <v>327.60898282694848</v>
      </c>
      <c r="AP906" s="56">
        <f t="shared" si="151"/>
        <v>1.4432989690721649</v>
      </c>
    </row>
    <row r="907" spans="1:42" ht="15" customHeight="1">
      <c r="A907" s="5" t="s">
        <v>23</v>
      </c>
      <c r="B907" s="5" t="s">
        <v>78</v>
      </c>
      <c r="C907" s="5" t="s">
        <v>50</v>
      </c>
      <c r="D907" s="6" t="s">
        <v>235</v>
      </c>
      <c r="E907" s="5" t="s">
        <v>1737</v>
      </c>
      <c r="F907" s="5" t="s">
        <v>1738</v>
      </c>
      <c r="G907" s="5">
        <v>2002</v>
      </c>
      <c r="H907" s="11">
        <v>10</v>
      </c>
      <c r="I907" s="11">
        <v>48</v>
      </c>
      <c r="J907" s="11">
        <v>89</v>
      </c>
      <c r="K907" s="11">
        <v>71</v>
      </c>
      <c r="O907" s="25" t="s">
        <v>23</v>
      </c>
      <c r="P907" s="5" t="s">
        <v>82</v>
      </c>
      <c r="Q907" s="5" t="s">
        <v>37</v>
      </c>
      <c r="R907" s="6" t="s">
        <v>235</v>
      </c>
      <c r="S907" s="5" t="s">
        <v>1866</v>
      </c>
      <c r="T907" s="5" t="s">
        <v>1867</v>
      </c>
      <c r="U907" s="5">
        <v>2002</v>
      </c>
      <c r="V907" s="11">
        <v>78</v>
      </c>
      <c r="W907" s="11">
        <v>392</v>
      </c>
      <c r="X907" s="11">
        <v>704</v>
      </c>
      <c r="Y907" s="26">
        <v>622</v>
      </c>
      <c r="Z907" s="10">
        <f t="shared" si="146"/>
        <v>1796</v>
      </c>
      <c r="AA907" s="27">
        <f t="shared" si="142"/>
        <v>19166.633342636909</v>
      </c>
      <c r="AB907" s="10">
        <f t="shared" si="143"/>
        <v>4181432.4524547341</v>
      </c>
      <c r="AC907" s="10">
        <f t="shared" si="144"/>
        <v>84650728.907937571</v>
      </c>
      <c r="AD907" s="28">
        <f t="shared" si="145"/>
        <v>38096177.247201137</v>
      </c>
      <c r="AF907" s="27">
        <f>IF(V907 &lt;&gt; "-", (V907-V$1883)^4, "-")</f>
        <v>512933.55805061408</v>
      </c>
      <c r="AG907" s="10">
        <f>(W907-W$1883)^4</f>
        <v>673648655.52678645</v>
      </c>
      <c r="AH907" s="10">
        <f>(X907-X$1883)^4</f>
        <v>37168434502.377525</v>
      </c>
      <c r="AI907" s="28">
        <f>(Y907-Y$1883)^4</f>
        <v>12818637460.503908</v>
      </c>
      <c r="AK907" s="27">
        <f t="shared" si="147"/>
        <v>43.429844097995542</v>
      </c>
      <c r="AL907" s="10">
        <f t="shared" si="148"/>
        <v>218.26280623608019</v>
      </c>
      <c r="AM907" s="10">
        <f t="shared" si="149"/>
        <v>391.98218262806233</v>
      </c>
      <c r="AN907" s="28">
        <f t="shared" si="150"/>
        <v>346.32516703786195</v>
      </c>
      <c r="AP907" s="56">
        <f t="shared" si="151"/>
        <v>1.7959183673469385</v>
      </c>
    </row>
    <row r="908" spans="1:42" ht="15" customHeight="1">
      <c r="A908" s="5" t="s">
        <v>23</v>
      </c>
      <c r="B908" s="5" t="s">
        <v>78</v>
      </c>
      <c r="C908" s="5" t="s">
        <v>50</v>
      </c>
      <c r="D908" s="6" t="s">
        <v>235</v>
      </c>
      <c r="E908" s="5" t="s">
        <v>1739</v>
      </c>
      <c r="F908" s="5" t="s">
        <v>1740</v>
      </c>
      <c r="G908" s="5">
        <v>2002</v>
      </c>
      <c r="H908" s="11">
        <v>7</v>
      </c>
      <c r="I908" s="11">
        <v>34</v>
      </c>
      <c r="J908" s="11">
        <v>41</v>
      </c>
      <c r="K908" s="11">
        <v>39</v>
      </c>
      <c r="O908" s="25" t="s">
        <v>23</v>
      </c>
      <c r="P908" s="5" t="s">
        <v>82</v>
      </c>
      <c r="Q908" s="5" t="s">
        <v>37</v>
      </c>
      <c r="R908" s="6" t="s">
        <v>235</v>
      </c>
      <c r="S908" s="5" t="s">
        <v>1868</v>
      </c>
      <c r="T908" s="5" t="s">
        <v>1869</v>
      </c>
      <c r="U908" s="5">
        <v>2002</v>
      </c>
      <c r="V908" s="11">
        <v>35</v>
      </c>
      <c r="W908" s="11">
        <v>263</v>
      </c>
      <c r="X908" s="11">
        <v>408</v>
      </c>
      <c r="Y908" s="26">
        <v>525</v>
      </c>
      <c r="Z908" s="10">
        <f t="shared" si="146"/>
        <v>1231</v>
      </c>
      <c r="AA908" s="27">
        <f t="shared" si="142"/>
        <v>-4281.6766680973597</v>
      </c>
      <c r="AB908" s="10">
        <f t="shared" si="143"/>
        <v>33090.865470226912</v>
      </c>
      <c r="AC908" s="10">
        <f t="shared" si="144"/>
        <v>2929112.0309767108</v>
      </c>
      <c r="AD908" s="28">
        <f t="shared" si="145"/>
        <v>13734499.960592169</v>
      </c>
      <c r="AF908" s="27">
        <f>IF(V908 &lt;&gt; "-", (V908-V$1883)^4, "-")</f>
        <v>69526.733272419238</v>
      </c>
      <c r="AG908" s="10">
        <f>(W908-W$1883)^4</f>
        <v>1062374.1660522623</v>
      </c>
      <c r="AH908" s="10">
        <f>(X908-X$1883)^4</f>
        <v>419097088.26502079</v>
      </c>
      <c r="AI908" s="28">
        <f>(Y908-Y$1883)^4</f>
        <v>3289150935.7412925</v>
      </c>
      <c r="AK908" s="27">
        <f t="shared" si="147"/>
        <v>28.43216896831844</v>
      </c>
      <c r="AL908" s="10">
        <f t="shared" si="148"/>
        <v>213.64744110479288</v>
      </c>
      <c r="AM908" s="10">
        <f t="shared" si="149"/>
        <v>331.43785540211212</v>
      </c>
      <c r="AN908" s="28">
        <f t="shared" si="150"/>
        <v>426.48253452477655</v>
      </c>
      <c r="AP908" s="56">
        <f t="shared" si="151"/>
        <v>1.5513307984790874</v>
      </c>
    </row>
    <row r="909" spans="1:42" ht="15" customHeight="1">
      <c r="A909" s="5" t="s">
        <v>23</v>
      </c>
      <c r="B909" s="5" t="s">
        <v>78</v>
      </c>
      <c r="C909" s="5" t="s">
        <v>50</v>
      </c>
      <c r="D909" s="6" t="s">
        <v>235</v>
      </c>
      <c r="E909" s="5" t="s">
        <v>1741</v>
      </c>
      <c r="F909" s="5" t="s">
        <v>1742</v>
      </c>
      <c r="G909" s="5">
        <v>2002</v>
      </c>
      <c r="H909" s="11">
        <v>6</v>
      </c>
      <c r="I909" s="11">
        <v>59</v>
      </c>
      <c r="J909" s="11">
        <v>100</v>
      </c>
      <c r="K909" s="11">
        <v>97</v>
      </c>
      <c r="O909" s="25" t="s">
        <v>23</v>
      </c>
      <c r="P909" s="5" t="s">
        <v>82</v>
      </c>
      <c r="Q909" s="5" t="s">
        <v>37</v>
      </c>
      <c r="R909" s="6" t="s">
        <v>235</v>
      </c>
      <c r="S909" s="5" t="s">
        <v>1870</v>
      </c>
      <c r="T909" s="5" t="s">
        <v>1871</v>
      </c>
      <c r="U909" s="5">
        <v>2002</v>
      </c>
      <c r="V909" s="11">
        <v>102</v>
      </c>
      <c r="W909" s="11">
        <v>509</v>
      </c>
      <c r="X909" s="11">
        <v>733</v>
      </c>
      <c r="Y909" s="26">
        <v>611</v>
      </c>
      <c r="Z909" s="10">
        <f t="shared" si="146"/>
        <v>1955</v>
      </c>
      <c r="AA909" s="27">
        <f t="shared" si="142"/>
        <v>130800.97276664266</v>
      </c>
      <c r="AB909" s="10">
        <f t="shared" si="143"/>
        <v>21509249.071590479</v>
      </c>
      <c r="AC909" s="10">
        <f t="shared" si="144"/>
        <v>102555748.14884645</v>
      </c>
      <c r="AD909" s="28">
        <f t="shared" si="145"/>
        <v>34480747.910134979</v>
      </c>
      <c r="AF909" s="27">
        <f>IF(V909 &lt;&gt; "-", (V909-V$1883)^4, "-")</f>
        <v>6639692.4772209711</v>
      </c>
      <c r="AG909" s="10">
        <f>(W909-W$1883)^4</f>
        <v>5981824467.5940943</v>
      </c>
      <c r="AH909" s="10">
        <f>(X909-X$1883)^4</f>
        <v>48004285450.77951</v>
      </c>
      <c r="AI909" s="28">
        <f>(Y909-Y$1883)^4</f>
        <v>11222826178.299898</v>
      </c>
      <c r="AK909" s="27">
        <f t="shared" si="147"/>
        <v>52.173913043478258</v>
      </c>
      <c r="AL909" s="10">
        <f t="shared" si="148"/>
        <v>260.3580562659846</v>
      </c>
      <c r="AM909" s="10">
        <f t="shared" si="149"/>
        <v>374.93606138107418</v>
      </c>
      <c r="AN909" s="28">
        <f t="shared" si="150"/>
        <v>312.53196930946291</v>
      </c>
      <c r="AP909" s="56">
        <f t="shared" si="151"/>
        <v>1.44007858546169</v>
      </c>
    </row>
    <row r="910" spans="1:42" ht="15" customHeight="1">
      <c r="A910" s="5" t="s">
        <v>23</v>
      </c>
      <c r="B910" s="5" t="s">
        <v>78</v>
      </c>
      <c r="C910" s="5" t="s">
        <v>50</v>
      </c>
      <c r="D910" s="6" t="s">
        <v>235</v>
      </c>
      <c r="E910" s="5" t="s">
        <v>1743</v>
      </c>
      <c r="F910" s="5" t="s">
        <v>1744</v>
      </c>
      <c r="G910" s="5">
        <v>2002</v>
      </c>
      <c r="H910" s="11">
        <v>2</v>
      </c>
      <c r="I910" s="11">
        <v>42</v>
      </c>
      <c r="J910" s="11">
        <v>38</v>
      </c>
      <c r="K910" s="11">
        <v>41</v>
      </c>
      <c r="O910" s="25" t="s">
        <v>23</v>
      </c>
      <c r="P910" s="5" t="s">
        <v>82</v>
      </c>
      <c r="Q910" s="5" t="s">
        <v>37</v>
      </c>
      <c r="R910" s="6" t="s">
        <v>235</v>
      </c>
      <c r="S910" s="5" t="s">
        <v>1872</v>
      </c>
      <c r="T910" s="5" t="s">
        <v>1873</v>
      </c>
      <c r="U910" s="5">
        <v>2002</v>
      </c>
      <c r="V910" s="11">
        <v>40</v>
      </c>
      <c r="W910" s="11">
        <v>326</v>
      </c>
      <c r="X910" s="11">
        <v>608</v>
      </c>
      <c r="Y910" s="26">
        <v>417</v>
      </c>
      <c r="Z910" s="10">
        <f t="shared" si="146"/>
        <v>1391</v>
      </c>
      <c r="AA910" s="27">
        <f t="shared" si="142"/>
        <v>-1419.3535013565759</v>
      </c>
      <c r="AB910" s="10">
        <f t="shared" si="143"/>
        <v>860214.40091564925</v>
      </c>
      <c r="AC910" s="10">
        <f t="shared" si="144"/>
        <v>40381817.866602801</v>
      </c>
      <c r="AD910" s="28">
        <f t="shared" si="145"/>
        <v>2272942.1521041705</v>
      </c>
      <c r="AF910" s="27">
        <f>IF(V910 &lt;&gt; "-", (V910-V$1883)^4, "-")</f>
        <v>15950.982231859709</v>
      </c>
      <c r="AG910" s="10">
        <f>(W910-W$1883)^4</f>
        <v>81810480.818596601</v>
      </c>
      <c r="AH910" s="10">
        <f>(X910-X$1883)^4</f>
        <v>13854190473.679289</v>
      </c>
      <c r="AI910" s="28">
        <f>(Y910-Y$1883)^4</f>
        <v>298848566.54540819</v>
      </c>
      <c r="AK910" s="27">
        <f t="shared" si="147"/>
        <v>28.75629043853343</v>
      </c>
      <c r="AL910" s="10">
        <f t="shared" si="148"/>
        <v>234.36376707404744</v>
      </c>
      <c r="AM910" s="10">
        <f t="shared" si="149"/>
        <v>437.09561466570813</v>
      </c>
      <c r="AN910" s="28">
        <f t="shared" si="150"/>
        <v>299.78432782171097</v>
      </c>
      <c r="AP910" s="56">
        <f t="shared" si="151"/>
        <v>1.8650306748466259</v>
      </c>
    </row>
    <row r="911" spans="1:42" ht="15" customHeight="1">
      <c r="A911" s="5" t="s">
        <v>23</v>
      </c>
      <c r="B911" s="5" t="s">
        <v>78</v>
      </c>
      <c r="C911" s="5" t="s">
        <v>50</v>
      </c>
      <c r="D911" s="6" t="s">
        <v>235</v>
      </c>
      <c r="E911" s="5" t="s">
        <v>1745</v>
      </c>
      <c r="F911" s="5" t="s">
        <v>1746</v>
      </c>
      <c r="G911" s="5">
        <v>2002</v>
      </c>
      <c r="H911" s="11">
        <v>9</v>
      </c>
      <c r="I911" s="11">
        <v>72</v>
      </c>
      <c r="J911" s="11">
        <v>57</v>
      </c>
      <c r="K911" s="11">
        <v>67</v>
      </c>
      <c r="O911" s="25" t="s">
        <v>23</v>
      </c>
      <c r="P911" s="5" t="s">
        <v>82</v>
      </c>
      <c r="Q911" s="5" t="s">
        <v>37</v>
      </c>
      <c r="R911" s="6" t="s">
        <v>235</v>
      </c>
      <c r="S911" s="5" t="s">
        <v>1874</v>
      </c>
      <c r="T911" s="5" t="s">
        <v>315</v>
      </c>
      <c r="U911" s="5">
        <v>2002</v>
      </c>
      <c r="V911" s="11">
        <v>21</v>
      </c>
      <c r="W911" s="11">
        <v>180</v>
      </c>
      <c r="X911" s="11">
        <v>242</v>
      </c>
      <c r="Y911" s="26">
        <v>220</v>
      </c>
      <c r="Z911" s="10">
        <f t="shared" si="146"/>
        <v>663</v>
      </c>
      <c r="AA911" s="27">
        <f t="shared" si="142"/>
        <v>-27648.267222475166</v>
      </c>
      <c r="AB911" s="10">
        <f t="shared" si="143"/>
        <v>-131835.26576659092</v>
      </c>
      <c r="AC911" s="10">
        <f t="shared" si="144"/>
        <v>-12040.621585364741</v>
      </c>
      <c r="AD911" s="28">
        <f t="shared" si="145"/>
        <v>-281256.78656417906</v>
      </c>
      <c r="AF911" s="27">
        <f>IF(V911 &lt;&gt; "-", (V911-V$1883)^4, "-")</f>
        <v>836033.90625228477</v>
      </c>
      <c r="AG911" s="10">
        <f>(W911-W$1883)^4</f>
        <v>6709788.0018569492</v>
      </c>
      <c r="AH911" s="10">
        <f>(X911-X$1883)^4</f>
        <v>275972.12014477659</v>
      </c>
      <c r="AI911" s="28">
        <f>(Y911-Y$1883)^4</f>
        <v>18427680.79140453</v>
      </c>
      <c r="AK911" s="27">
        <f t="shared" si="147"/>
        <v>31.674208144796378</v>
      </c>
      <c r="AL911" s="10">
        <f t="shared" si="148"/>
        <v>271.49321266968326</v>
      </c>
      <c r="AM911" s="10">
        <f t="shared" si="149"/>
        <v>365.00754147812967</v>
      </c>
      <c r="AN911" s="28">
        <f t="shared" si="150"/>
        <v>331.82503770739066</v>
      </c>
      <c r="AP911" s="56">
        <f t="shared" si="151"/>
        <v>1.3444444444444443</v>
      </c>
    </row>
    <row r="912" spans="1:42" ht="15" customHeight="1">
      <c r="A912" s="5" t="s">
        <v>23</v>
      </c>
      <c r="B912" s="5" t="s">
        <v>78</v>
      </c>
      <c r="C912" s="5" t="s">
        <v>50</v>
      </c>
      <c r="D912" s="6" t="s">
        <v>235</v>
      </c>
      <c r="E912" s="5" t="s">
        <v>1747</v>
      </c>
      <c r="F912" s="5" t="s">
        <v>732</v>
      </c>
      <c r="G912" s="5">
        <v>2002</v>
      </c>
      <c r="H912" s="11">
        <v>7</v>
      </c>
      <c r="I912" s="11">
        <v>68</v>
      </c>
      <c r="J912" s="11">
        <v>5</v>
      </c>
      <c r="K912" s="11">
        <v>23</v>
      </c>
      <c r="O912" s="25" t="s">
        <v>23</v>
      </c>
      <c r="P912" s="5" t="s">
        <v>82</v>
      </c>
      <c r="Q912" s="5" t="s">
        <v>37</v>
      </c>
      <c r="R912" s="6" t="s">
        <v>235</v>
      </c>
      <c r="S912" s="5" t="s">
        <v>1875</v>
      </c>
      <c r="T912" s="5" t="s">
        <v>1876</v>
      </c>
      <c r="U912" s="5">
        <v>2002</v>
      </c>
      <c r="V912" s="11">
        <v>72</v>
      </c>
      <c r="W912" s="11">
        <v>343</v>
      </c>
      <c r="X912" s="11">
        <v>399</v>
      </c>
      <c r="Y912" s="26">
        <v>248</v>
      </c>
      <c r="Z912" s="10">
        <f t="shared" si="146"/>
        <v>1062</v>
      </c>
      <c r="AA912" s="27">
        <f t="shared" si="142"/>
        <v>8949.4190740390404</v>
      </c>
      <c r="AB912" s="10">
        <f t="shared" si="143"/>
        <v>1408873.8710462414</v>
      </c>
      <c r="AC912" s="10">
        <f t="shared" si="144"/>
        <v>2410411.205306272</v>
      </c>
      <c r="AD912" s="28">
        <f t="shared" si="145"/>
        <v>-52814.833015512297</v>
      </c>
      <c r="AF912" s="27">
        <f>IF(V912 &lt;&gt; "-", (V912-V$1883)^4, "-")</f>
        <v>185806.02552042558</v>
      </c>
      <c r="AG912" s="10">
        <f>(W912-W$1883)^4</f>
        <v>157941461.7315675</v>
      </c>
      <c r="AH912" s="10">
        <f>(X912-X$1883)^4</f>
        <v>323187719.52194804</v>
      </c>
      <c r="AI912" s="28">
        <f>(Y912-Y$1883)^4</f>
        <v>1981562.9859006137</v>
      </c>
      <c r="AK912" s="27">
        <f t="shared" si="147"/>
        <v>67.79661016949153</v>
      </c>
      <c r="AL912" s="10">
        <f t="shared" si="148"/>
        <v>322.9755178907721</v>
      </c>
      <c r="AM912" s="10">
        <f t="shared" si="149"/>
        <v>375.70621468926549</v>
      </c>
      <c r="AN912" s="28">
        <f t="shared" si="150"/>
        <v>233.52165725047081</v>
      </c>
      <c r="AP912" s="56">
        <f t="shared" si="151"/>
        <v>1.1632653061224489</v>
      </c>
    </row>
    <row r="913" spans="1:42" ht="15" customHeight="1">
      <c r="A913" s="5" t="s">
        <v>23</v>
      </c>
      <c r="B913" s="5" t="s">
        <v>78</v>
      </c>
      <c r="C913" s="5" t="s">
        <v>50</v>
      </c>
      <c r="D913" s="6" t="s">
        <v>235</v>
      </c>
      <c r="E913" s="5" t="s">
        <v>1748</v>
      </c>
      <c r="F913" s="5" t="s">
        <v>1749</v>
      </c>
      <c r="G913" s="5">
        <v>2002</v>
      </c>
      <c r="H913" s="11">
        <v>8</v>
      </c>
      <c r="I913" s="11">
        <v>54</v>
      </c>
      <c r="J913" s="11">
        <v>59</v>
      </c>
      <c r="K913" s="11">
        <v>57</v>
      </c>
      <c r="O913" s="25" t="s">
        <v>23</v>
      </c>
      <c r="P913" s="5" t="s">
        <v>82</v>
      </c>
      <c r="Q913" s="5" t="s">
        <v>37</v>
      </c>
      <c r="R913" s="6" t="s">
        <v>235</v>
      </c>
      <c r="S913" s="5" t="s">
        <v>1877</v>
      </c>
      <c r="T913" s="5" t="s">
        <v>1878</v>
      </c>
      <c r="U913" s="5">
        <v>2002</v>
      </c>
      <c r="V913" s="11">
        <v>20</v>
      </c>
      <c r="W913" s="11">
        <v>148</v>
      </c>
      <c r="X913" s="11">
        <v>264</v>
      </c>
      <c r="Y913" s="26">
        <v>238</v>
      </c>
      <c r="Z913" s="10">
        <f t="shared" si="146"/>
        <v>670</v>
      </c>
      <c r="AA913" s="27">
        <f t="shared" si="142"/>
        <v>-30483.028522647091</v>
      </c>
      <c r="AB913" s="10">
        <f t="shared" si="143"/>
        <v>-569624.73639956512</v>
      </c>
      <c r="AC913" s="10">
        <f t="shared" si="144"/>
        <v>-0.77891438883269726</v>
      </c>
      <c r="AD913" s="28">
        <f t="shared" si="145"/>
        <v>-107300.95160437307</v>
      </c>
      <c r="AF913" s="27">
        <f>IF(V913 &lt;&gt; "-", (V913-V$1883)^4, "-")</f>
        <v>952235.0213372974</v>
      </c>
      <c r="AG913" s="10">
        <f>(W913-W$1883)^4</f>
        <v>47219181.438226596</v>
      </c>
      <c r="AH913" s="10">
        <f>(X913-X$1883)^4</f>
        <v>0.71667067709008747</v>
      </c>
      <c r="AI913" s="28">
        <f>(Y913-Y$1883)^4</f>
        <v>5098840.5546212615</v>
      </c>
      <c r="AK913" s="27">
        <f t="shared" si="147"/>
        <v>29.850746268656717</v>
      </c>
      <c r="AL913" s="10">
        <f t="shared" si="148"/>
        <v>220.8955223880597</v>
      </c>
      <c r="AM913" s="10">
        <f t="shared" si="149"/>
        <v>394.02985074626866</v>
      </c>
      <c r="AN913" s="28">
        <f t="shared" si="150"/>
        <v>355.22388059701495</v>
      </c>
      <c r="AP913" s="56">
        <f t="shared" si="151"/>
        <v>1.7837837837837838</v>
      </c>
    </row>
    <row r="914" spans="1:42" ht="15" customHeight="1">
      <c r="A914" s="5" t="s">
        <v>23</v>
      </c>
      <c r="B914" s="5" t="s">
        <v>78</v>
      </c>
      <c r="C914" s="5" t="s">
        <v>50</v>
      </c>
      <c r="D914" s="6" t="s">
        <v>235</v>
      </c>
      <c r="E914" s="5" t="s">
        <v>1750</v>
      </c>
      <c r="F914" s="5" t="s">
        <v>1751</v>
      </c>
      <c r="G914" s="5">
        <v>2002</v>
      </c>
      <c r="H914" s="11">
        <v>7</v>
      </c>
      <c r="I914" s="11">
        <v>52</v>
      </c>
      <c r="J914" s="11">
        <v>50</v>
      </c>
      <c r="K914" s="11">
        <v>60</v>
      </c>
      <c r="O914" s="25" t="s">
        <v>23</v>
      </c>
      <c r="P914" s="5" t="s">
        <v>82</v>
      </c>
      <c r="Q914" s="5" t="s">
        <v>37</v>
      </c>
      <c r="R914" s="6" t="s">
        <v>235</v>
      </c>
      <c r="S914" s="5" t="s">
        <v>1879</v>
      </c>
      <c r="T914" s="5" t="s">
        <v>1880</v>
      </c>
      <c r="U914" s="5">
        <v>2002</v>
      </c>
      <c r="V914" s="11">
        <v>38</v>
      </c>
      <c r="W914" s="11">
        <v>191</v>
      </c>
      <c r="X914" s="11">
        <v>325</v>
      </c>
      <c r="Y914" s="26">
        <v>254</v>
      </c>
      <c r="Z914" s="10">
        <f t="shared" si="146"/>
        <v>808</v>
      </c>
      <c r="AA914" s="27">
        <f t="shared" si="142"/>
        <v>-2319.9951209663418</v>
      </c>
      <c r="AB914" s="10">
        <f t="shared" si="143"/>
        <v>-63498.486288036489</v>
      </c>
      <c r="AC914" s="10">
        <f t="shared" si="144"/>
        <v>216864.1871360701</v>
      </c>
      <c r="AD914" s="28">
        <f t="shared" si="145"/>
        <v>-31312.651671692307</v>
      </c>
      <c r="AF914" s="27">
        <f>IF(V914 &lt;&gt; "-", (V914-V$1883)^4, "-")</f>
        <v>30712.565479296667</v>
      </c>
      <c r="AG914" s="10">
        <f>(W914-W$1883)^4</f>
        <v>2533287.5958370864</v>
      </c>
      <c r="AH914" s="10">
        <f>(X914-X$1883)^4</f>
        <v>13029181.029930511</v>
      </c>
      <c r="AI914" s="28">
        <f>(Y914-Y$1883)^4</f>
        <v>986945.4043684029</v>
      </c>
      <c r="AK914" s="27">
        <f t="shared" si="147"/>
        <v>47.029702970297031</v>
      </c>
      <c r="AL914" s="10">
        <f t="shared" si="148"/>
        <v>236.38613861386136</v>
      </c>
      <c r="AM914" s="10">
        <f t="shared" si="149"/>
        <v>402.22772277227727</v>
      </c>
      <c r="AN914" s="28">
        <f t="shared" si="150"/>
        <v>314.35643564356434</v>
      </c>
      <c r="AP914" s="56">
        <f t="shared" si="151"/>
        <v>1.7015706806282727</v>
      </c>
    </row>
    <row r="915" spans="1:42" ht="15" customHeight="1">
      <c r="A915" s="5" t="s">
        <v>23</v>
      </c>
      <c r="B915" s="5" t="s">
        <v>78</v>
      </c>
      <c r="C915" s="5" t="s">
        <v>50</v>
      </c>
      <c r="D915" s="6" t="s">
        <v>235</v>
      </c>
      <c r="E915" s="5" t="s">
        <v>1752</v>
      </c>
      <c r="F915" s="5" t="s">
        <v>1753</v>
      </c>
      <c r="G915" s="5">
        <v>2002</v>
      </c>
      <c r="H915" s="11">
        <v>13</v>
      </c>
      <c r="I915" s="11">
        <v>61</v>
      </c>
      <c r="J915" s="11">
        <v>73</v>
      </c>
      <c r="K915" s="11">
        <v>71</v>
      </c>
      <c r="O915" s="25" t="s">
        <v>23</v>
      </c>
      <c r="P915" s="5" t="s">
        <v>82</v>
      </c>
      <c r="Q915" s="5" t="s">
        <v>37</v>
      </c>
      <c r="R915" s="6" t="s">
        <v>235</v>
      </c>
      <c r="S915" s="5" t="s">
        <v>1881</v>
      </c>
      <c r="T915" s="5" t="s">
        <v>1882</v>
      </c>
      <c r="U915" s="5">
        <v>2002</v>
      </c>
      <c r="V915" s="11">
        <v>114</v>
      </c>
      <c r="W915" s="11">
        <v>387</v>
      </c>
      <c r="X915" s="11">
        <v>575</v>
      </c>
      <c r="Y915" s="26">
        <v>488</v>
      </c>
      <c r="Z915" s="10">
        <f t="shared" si="146"/>
        <v>1564</v>
      </c>
      <c r="AA915" s="27">
        <f t="shared" si="142"/>
        <v>247221.43188841411</v>
      </c>
      <c r="AB915" s="10">
        <f t="shared" si="143"/>
        <v>3804069.1724488847</v>
      </c>
      <c r="AC915" s="10">
        <f t="shared" si="144"/>
        <v>29814044.237623326</v>
      </c>
      <c r="AD915" s="28">
        <f t="shared" si="145"/>
        <v>8301420.8821818428</v>
      </c>
      <c r="AF915" s="27">
        <f>IF(V915 &lt;&gt; "-", (V915-V$1883)^4, "-")</f>
        <v>15516061.417182952</v>
      </c>
      <c r="AG915" s="10">
        <f>(W915-W$1883)^4</f>
        <v>593833290.46678293</v>
      </c>
      <c r="AH915" s="10">
        <f>(X915-X$1883)^4</f>
        <v>9244736179.3128777</v>
      </c>
      <c r="AI915" s="28">
        <f>(Y915-Y$1883)^4</f>
        <v>1680879488.2974017</v>
      </c>
      <c r="AK915" s="27">
        <f t="shared" si="147"/>
        <v>72.890025575447581</v>
      </c>
      <c r="AL915" s="10">
        <f t="shared" si="148"/>
        <v>247.44245524296676</v>
      </c>
      <c r="AM915" s="10">
        <f t="shared" si="149"/>
        <v>367.64705882352945</v>
      </c>
      <c r="AN915" s="28">
        <f t="shared" si="150"/>
        <v>312.02046035805625</v>
      </c>
      <c r="AP915" s="56">
        <f t="shared" si="151"/>
        <v>1.4857881136950906</v>
      </c>
    </row>
    <row r="916" spans="1:42" ht="15" customHeight="1">
      <c r="A916" s="5" t="s">
        <v>23</v>
      </c>
      <c r="B916" s="5" t="s">
        <v>78</v>
      </c>
      <c r="C916" s="5" t="s">
        <v>50</v>
      </c>
      <c r="D916" s="6" t="s">
        <v>235</v>
      </c>
      <c r="E916" s="5" t="s">
        <v>1754</v>
      </c>
      <c r="F916" s="5" t="s">
        <v>1245</v>
      </c>
      <c r="G916" s="5">
        <v>2002</v>
      </c>
      <c r="H916" s="11">
        <v>7</v>
      </c>
      <c r="I916" s="11">
        <v>68</v>
      </c>
      <c r="J916" s="11">
        <v>105</v>
      </c>
      <c r="K916" s="11">
        <v>157</v>
      </c>
      <c r="O916" s="25" t="s">
        <v>23</v>
      </c>
      <c r="P916" s="5" t="s">
        <v>82</v>
      </c>
      <c r="Q916" s="5" t="s">
        <v>37</v>
      </c>
      <c r="R916" s="6" t="s">
        <v>235</v>
      </c>
      <c r="S916" s="5" t="s">
        <v>1883</v>
      </c>
      <c r="T916" s="5" t="s">
        <v>1884</v>
      </c>
      <c r="U916" s="5">
        <v>2002</v>
      </c>
      <c r="V916" s="11">
        <v>18</v>
      </c>
      <c r="W916" s="11">
        <v>100</v>
      </c>
      <c r="X916" s="11">
        <v>206</v>
      </c>
      <c r="Y916" s="26">
        <v>172</v>
      </c>
      <c r="Z916" s="10">
        <f t="shared" si="146"/>
        <v>496</v>
      </c>
      <c r="AA916" s="27">
        <f t="shared" si="142"/>
        <v>-36720.838770077491</v>
      </c>
      <c r="AB916" s="10">
        <f t="shared" si="143"/>
        <v>-2242702.1517314301</v>
      </c>
      <c r="AC916" s="10">
        <f t="shared" si="144"/>
        <v>-204545.62074842307</v>
      </c>
      <c r="AD916" s="28">
        <f t="shared" si="145"/>
        <v>-1462872.1768370455</v>
      </c>
      <c r="AF916" s="27">
        <f>IF(V916 &lt;&gt; "-", (V916-V$1883)^4, "-")</f>
        <v>1220534.679266341</v>
      </c>
      <c r="AG916" s="10">
        <f>(W916-W$1883)^4</f>
        <v>293559045.07866001</v>
      </c>
      <c r="AH916" s="10">
        <f>(X916-X$1883)^4</f>
        <v>12051846.209514977</v>
      </c>
      <c r="AI916" s="28">
        <f>(Y916-Y$1883)^4</f>
        <v>166063877.10422879</v>
      </c>
      <c r="AK916" s="27">
        <f t="shared" si="147"/>
        <v>36.290322580645167</v>
      </c>
      <c r="AL916" s="10">
        <f t="shared" si="148"/>
        <v>201.61290322580643</v>
      </c>
      <c r="AM916" s="10">
        <f t="shared" si="149"/>
        <v>415.32258064516134</v>
      </c>
      <c r="AN916" s="28">
        <f t="shared" si="150"/>
        <v>346.77419354838713</v>
      </c>
      <c r="AP916" s="56">
        <f t="shared" si="151"/>
        <v>2.0600000000000005</v>
      </c>
    </row>
    <row r="917" spans="1:42" ht="15" customHeight="1">
      <c r="A917" s="5" t="s">
        <v>23</v>
      </c>
      <c r="B917" s="5" t="s">
        <v>78</v>
      </c>
      <c r="C917" s="5" t="s">
        <v>50</v>
      </c>
      <c r="D917" s="6" t="s">
        <v>235</v>
      </c>
      <c r="E917" s="5" t="s">
        <v>1755</v>
      </c>
      <c r="F917" s="5" t="s">
        <v>1756</v>
      </c>
      <c r="G917" s="5">
        <v>2002</v>
      </c>
      <c r="H917" s="11">
        <v>10</v>
      </c>
      <c r="I917" s="11">
        <v>33</v>
      </c>
      <c r="J917" s="11">
        <v>48</v>
      </c>
      <c r="K917" s="11">
        <v>43</v>
      </c>
      <c r="O917" s="25" t="s">
        <v>23</v>
      </c>
      <c r="P917" s="5" t="s">
        <v>82</v>
      </c>
      <c r="Q917" s="5" t="s">
        <v>37</v>
      </c>
      <c r="R917" s="6" t="s">
        <v>235</v>
      </c>
      <c r="S917" s="5" t="s">
        <v>1885</v>
      </c>
      <c r="T917" s="5" t="s">
        <v>147</v>
      </c>
      <c r="U917" s="5">
        <v>2002</v>
      </c>
      <c r="V917" s="11">
        <v>23</v>
      </c>
      <c r="W917" s="11">
        <v>160</v>
      </c>
      <c r="X917" s="11">
        <v>283</v>
      </c>
      <c r="Y917" s="26">
        <v>255</v>
      </c>
      <c r="Z917" s="10">
        <f t="shared" si="146"/>
        <v>721</v>
      </c>
      <c r="AA917" s="27">
        <f t="shared" si="142"/>
        <v>-22517.03226921786</v>
      </c>
      <c r="AB917" s="10">
        <f t="shared" si="143"/>
        <v>-356329.10932579957</v>
      </c>
      <c r="AC917" s="10">
        <f t="shared" si="144"/>
        <v>5910.0186877382812</v>
      </c>
      <c r="AD917" s="28">
        <f t="shared" si="145"/>
        <v>-28425.855079664761</v>
      </c>
      <c r="AF917" s="27">
        <f>IF(V917 &lt;&gt; "-", (V917-V$1883)^4, "-")</f>
        <v>635840.51952736743</v>
      </c>
      <c r="AG917" s="10">
        <f>(W917-W$1883)^4</f>
        <v>25262039.103632562</v>
      </c>
      <c r="AH917" s="10">
        <f>(X917-X$1883)^4</f>
        <v>106852.61100262002</v>
      </c>
      <c r="AI917" s="28">
        <f>(Y917-Y$1883)^4</f>
        <v>867530.42898936581</v>
      </c>
      <c r="AK917" s="27">
        <f t="shared" si="147"/>
        <v>31.900138696255201</v>
      </c>
      <c r="AL917" s="10">
        <f t="shared" si="148"/>
        <v>221.91400832177533</v>
      </c>
      <c r="AM917" s="10">
        <f t="shared" si="149"/>
        <v>392.51040221914008</v>
      </c>
      <c r="AN917" s="28">
        <f t="shared" si="150"/>
        <v>353.67545076282943</v>
      </c>
      <c r="AP917" s="56">
        <f t="shared" si="151"/>
        <v>1.7687499999999998</v>
      </c>
    </row>
    <row r="918" spans="1:42" ht="15" customHeight="1">
      <c r="A918" s="5" t="s">
        <v>23</v>
      </c>
      <c r="B918" s="5" t="s">
        <v>78</v>
      </c>
      <c r="C918" s="5" t="s">
        <v>50</v>
      </c>
      <c r="D918" s="6" t="s">
        <v>235</v>
      </c>
      <c r="E918" s="5" t="s">
        <v>1757</v>
      </c>
      <c r="F918" s="5" t="s">
        <v>1758</v>
      </c>
      <c r="G918" s="5">
        <v>2002</v>
      </c>
      <c r="H918" s="11">
        <v>1</v>
      </c>
      <c r="I918" s="11">
        <v>28</v>
      </c>
      <c r="J918" s="11">
        <v>29</v>
      </c>
      <c r="K918" s="11">
        <v>32</v>
      </c>
      <c r="O918" s="25" t="s">
        <v>23</v>
      </c>
      <c r="P918" s="5" t="s">
        <v>82</v>
      </c>
      <c r="Q918" s="5" t="s">
        <v>46</v>
      </c>
      <c r="R918" s="6" t="s">
        <v>44</v>
      </c>
      <c r="S918" s="5" t="s">
        <v>1886</v>
      </c>
      <c r="T918" s="5" t="s">
        <v>1887</v>
      </c>
      <c r="U918" s="5">
        <v>2002</v>
      </c>
      <c r="V918" s="11">
        <v>148</v>
      </c>
      <c r="W918" s="11">
        <v>745</v>
      </c>
      <c r="X918" s="11">
        <v>1312</v>
      </c>
      <c r="Y918" s="26">
        <v>1383</v>
      </c>
      <c r="Z918" s="10">
        <f t="shared" si="146"/>
        <v>3588</v>
      </c>
      <c r="AA918" s="27">
        <f t="shared" si="142"/>
        <v>905965.75272620667</v>
      </c>
      <c r="AB918" s="10">
        <f t="shared" si="143"/>
        <v>135879789.37438551</v>
      </c>
      <c r="AC918" s="10">
        <f t="shared" si="144"/>
        <v>1147993640.0406399</v>
      </c>
      <c r="AD918" s="28">
        <f t="shared" si="145"/>
        <v>1321876730.2603993</v>
      </c>
      <c r="AF918" s="27">
        <f>IF(V918 &lt;&gt; "-", (V918-V$1883)^4, "-")</f>
        <v>87662874.602209345</v>
      </c>
      <c r="AG918" s="10">
        <f>(W918-W$1883)^4</f>
        <v>69856445979.314178</v>
      </c>
      <c r="AH918" s="10">
        <f>(X918-X$1883)^4</f>
        <v>1202041078271.3784</v>
      </c>
      <c r="AI918" s="28">
        <f>(Y918-Y$1883)^4</f>
        <v>1450734514060.0002</v>
      </c>
      <c r="AK918" s="27">
        <f t="shared" si="147"/>
        <v>41.248606465997767</v>
      </c>
      <c r="AL918" s="10">
        <f t="shared" si="148"/>
        <v>207.63656633221851</v>
      </c>
      <c r="AM918" s="10">
        <f t="shared" si="149"/>
        <v>365.6633221850613</v>
      </c>
      <c r="AN918" s="28">
        <f t="shared" si="150"/>
        <v>385.45150501672242</v>
      </c>
      <c r="AP918" s="56">
        <f t="shared" si="151"/>
        <v>1.7610738255033556</v>
      </c>
    </row>
    <row r="919" spans="1:42" ht="15" customHeight="1">
      <c r="A919" s="5" t="s">
        <v>23</v>
      </c>
      <c r="B919" s="5" t="s">
        <v>78</v>
      </c>
      <c r="C919" s="5" t="s">
        <v>50</v>
      </c>
      <c r="D919" s="6" t="s">
        <v>235</v>
      </c>
      <c r="E919" s="5" t="s">
        <v>1760</v>
      </c>
      <c r="F919" s="5" t="s">
        <v>1761</v>
      </c>
      <c r="G919" s="5">
        <v>2002</v>
      </c>
      <c r="H919" s="11">
        <v>8</v>
      </c>
      <c r="I919" s="11">
        <v>31</v>
      </c>
      <c r="J919" s="11">
        <v>29</v>
      </c>
      <c r="K919" s="11">
        <v>56</v>
      </c>
      <c r="O919" s="25" t="s">
        <v>23</v>
      </c>
      <c r="P919" s="5" t="s">
        <v>82</v>
      </c>
      <c r="Q919" s="5" t="s">
        <v>46</v>
      </c>
      <c r="R919" s="6" t="s">
        <v>44</v>
      </c>
      <c r="S919" s="5" t="s">
        <v>1888</v>
      </c>
      <c r="T919" s="5" t="s">
        <v>1399</v>
      </c>
      <c r="U919" s="5">
        <v>2002</v>
      </c>
      <c r="V919" s="11">
        <v>84</v>
      </c>
      <c r="W919" s="11">
        <v>533</v>
      </c>
      <c r="X919" s="11">
        <v>726</v>
      </c>
      <c r="Y919" s="26">
        <v>746</v>
      </c>
      <c r="Z919" s="10">
        <f t="shared" si="146"/>
        <v>2089</v>
      </c>
      <c r="AA919" s="27">
        <f t="shared" si="142"/>
        <v>35164.395846196203</v>
      </c>
      <c r="AB919" s="10">
        <f t="shared" si="143"/>
        <v>27572280.477696236</v>
      </c>
      <c r="AC919" s="10">
        <f t="shared" si="144"/>
        <v>98023138.033951789</v>
      </c>
      <c r="AD919" s="28">
        <f t="shared" si="145"/>
        <v>97641618.85223414</v>
      </c>
      <c r="AF919" s="27">
        <f>IF(V919 &lt;&gt; "-", (V919-V$1883)^4, "-")</f>
        <v>1152048.8118466886</v>
      </c>
      <c r="AG919" s="10">
        <f>(W919-W$1883)^4</f>
        <v>8329717069.6623726</v>
      </c>
      <c r="AH919" s="10">
        <f>(X919-X$1883)^4</f>
        <v>45196499746.039177</v>
      </c>
      <c r="AI919" s="28">
        <f>(Y919-Y$1883)^4</f>
        <v>44962104252.681503</v>
      </c>
      <c r="AK919" s="27">
        <f t="shared" si="147"/>
        <v>40.210627094303497</v>
      </c>
      <c r="AL919" s="10">
        <f t="shared" si="148"/>
        <v>255.14600287218764</v>
      </c>
      <c r="AM919" s="10">
        <f t="shared" si="149"/>
        <v>347.53470560076596</v>
      </c>
      <c r="AN919" s="28">
        <f t="shared" si="150"/>
        <v>357.1086644327429</v>
      </c>
      <c r="AP919" s="56">
        <f t="shared" si="151"/>
        <v>1.3621013133208257</v>
      </c>
    </row>
    <row r="920" spans="1:42" ht="15" customHeight="1">
      <c r="A920" s="5" t="s">
        <v>23</v>
      </c>
      <c r="B920" s="5" t="s">
        <v>78</v>
      </c>
      <c r="C920" s="5" t="s">
        <v>50</v>
      </c>
      <c r="D920" s="6" t="s">
        <v>235</v>
      </c>
      <c r="E920" s="5" t="s">
        <v>1762</v>
      </c>
      <c r="F920" s="5" t="s">
        <v>1763</v>
      </c>
      <c r="G920" s="5">
        <v>2002</v>
      </c>
      <c r="H920" s="11">
        <v>7</v>
      </c>
      <c r="I920" s="11">
        <v>47</v>
      </c>
      <c r="J920" s="11">
        <v>61</v>
      </c>
      <c r="K920" s="11">
        <v>81</v>
      </c>
      <c r="O920" s="25" t="s">
        <v>23</v>
      </c>
      <c r="P920" s="5" t="s">
        <v>82</v>
      </c>
      <c r="Q920" s="5" t="s">
        <v>46</v>
      </c>
      <c r="R920" s="6" t="s">
        <v>44</v>
      </c>
      <c r="S920" s="5" t="s">
        <v>1889</v>
      </c>
      <c r="T920" s="5" t="s">
        <v>1890</v>
      </c>
      <c r="U920" s="5">
        <v>2002</v>
      </c>
      <c r="V920" s="11">
        <v>27</v>
      </c>
      <c r="W920" s="11">
        <v>297</v>
      </c>
      <c r="X920" s="11">
        <v>568</v>
      </c>
      <c r="Y920" s="26">
        <v>696</v>
      </c>
      <c r="Z920" s="10">
        <f t="shared" si="146"/>
        <v>1588</v>
      </c>
      <c r="AA920" s="27">
        <f t="shared" si="142"/>
        <v>-14239.712951049438</v>
      </c>
      <c r="AB920" s="10">
        <f t="shared" si="143"/>
        <v>288867.12707807461</v>
      </c>
      <c r="AC920" s="10">
        <f t="shared" si="144"/>
        <v>27840142.411136542</v>
      </c>
      <c r="AD920" s="28">
        <f t="shared" si="145"/>
        <v>69163821.726934969</v>
      </c>
      <c r="AF920" s="27">
        <f>IF(V920 &lt;&gt; "-", (V920-V$1883)^4, "-")</f>
        <v>345145.04770006659</v>
      </c>
      <c r="AG920" s="10">
        <f>(W920-W$1883)^4</f>
        <v>19095490.989469752</v>
      </c>
      <c r="AH920" s="10">
        <f>(X920-X$1883)^4</f>
        <v>8437787880.0490828</v>
      </c>
      <c r="AI920" s="28">
        <f>(Y920-Y$1883)^4</f>
        <v>28390430429.304962</v>
      </c>
      <c r="AK920" s="27">
        <f t="shared" si="147"/>
        <v>17.002518891687657</v>
      </c>
      <c r="AL920" s="10">
        <f t="shared" si="148"/>
        <v>187.02770780856423</v>
      </c>
      <c r="AM920" s="10">
        <f t="shared" si="149"/>
        <v>357.68261964735512</v>
      </c>
      <c r="AN920" s="28">
        <f t="shared" si="150"/>
        <v>438.28715365239293</v>
      </c>
      <c r="AP920" s="56">
        <f t="shared" si="151"/>
        <v>1.9124579124579122</v>
      </c>
    </row>
    <row r="921" spans="1:42" ht="15" customHeight="1">
      <c r="A921" s="5" t="s">
        <v>23</v>
      </c>
      <c r="B921" s="5" t="s">
        <v>78</v>
      </c>
      <c r="C921" s="5" t="s">
        <v>50</v>
      </c>
      <c r="D921" s="6" t="s">
        <v>235</v>
      </c>
      <c r="E921" s="5" t="s">
        <v>1764</v>
      </c>
      <c r="F921" s="5" t="s">
        <v>1765</v>
      </c>
      <c r="G921" s="5">
        <v>2002</v>
      </c>
      <c r="H921" s="11">
        <v>3</v>
      </c>
      <c r="I921" s="11">
        <v>13</v>
      </c>
      <c r="J921" s="11">
        <v>15</v>
      </c>
      <c r="K921" s="11">
        <v>25</v>
      </c>
      <c r="O921" s="25" t="s">
        <v>23</v>
      </c>
      <c r="P921" s="5" t="s">
        <v>82</v>
      </c>
      <c r="Q921" s="5" t="s">
        <v>50</v>
      </c>
      <c r="R921" s="6" t="s">
        <v>44</v>
      </c>
      <c r="S921" s="5" t="s">
        <v>1891</v>
      </c>
      <c r="T921" s="5" t="s">
        <v>1892</v>
      </c>
      <c r="U921" s="5">
        <v>2002</v>
      </c>
      <c r="V921" s="11" t="s">
        <v>96</v>
      </c>
      <c r="W921" s="11">
        <v>10</v>
      </c>
      <c r="X921" s="11">
        <v>38</v>
      </c>
      <c r="Y921" s="26">
        <v>44</v>
      </c>
      <c r="Z921" s="10">
        <f t="shared" si="146"/>
        <v>92</v>
      </c>
      <c r="AA921" s="27" t="str">
        <f t="shared" si="142"/>
        <v>-</v>
      </c>
      <c r="AB921" s="10">
        <f t="shared" si="143"/>
        <v>-10778519.092074888</v>
      </c>
      <c r="AC921" s="10">
        <f t="shared" si="144"/>
        <v>-11684734.169443067</v>
      </c>
      <c r="AD921" s="28">
        <f t="shared" si="145"/>
        <v>-14088158.826193199</v>
      </c>
      <c r="AF921" s="27" t="str">
        <f>IF(V921 &lt;&gt; "-", (V921-V$1883)^4, "-")</f>
        <v>-</v>
      </c>
      <c r="AG921" s="10">
        <f>(W921-W$1883)^4</f>
        <v>2380923603.4013367</v>
      </c>
      <c r="AH921" s="10">
        <f>(X921-X$1883)^4</f>
        <v>2651500919.4112644</v>
      </c>
      <c r="AI921" s="28">
        <f>(Y921-Y$1883)^4</f>
        <v>3402558902.7343798</v>
      </c>
      <c r="AK921" s="27">
        <f t="shared" si="147"/>
        <v>0</v>
      </c>
      <c r="AL921" s="10">
        <f t="shared" si="148"/>
        <v>108.69565217391305</v>
      </c>
      <c r="AM921" s="10">
        <f t="shared" si="149"/>
        <v>413.04347826086956</v>
      </c>
      <c r="AN921" s="28">
        <f t="shared" si="150"/>
        <v>478.26086956521743</v>
      </c>
      <c r="AP921" s="56">
        <f t="shared" si="151"/>
        <v>3.8</v>
      </c>
    </row>
    <row r="922" spans="1:42" ht="15" customHeight="1">
      <c r="A922" s="5" t="s">
        <v>23</v>
      </c>
      <c r="B922" s="5" t="s">
        <v>78</v>
      </c>
      <c r="C922" s="5" t="s">
        <v>50</v>
      </c>
      <c r="D922" s="6" t="s">
        <v>235</v>
      </c>
      <c r="E922" s="5" t="s">
        <v>1766</v>
      </c>
      <c r="F922" s="5" t="s">
        <v>1767</v>
      </c>
      <c r="G922" s="5">
        <v>2002</v>
      </c>
      <c r="H922" s="11">
        <v>6</v>
      </c>
      <c r="I922" s="11">
        <v>57</v>
      </c>
      <c r="J922" s="11">
        <v>90</v>
      </c>
      <c r="K922" s="11">
        <v>124</v>
      </c>
      <c r="O922" s="25" t="s">
        <v>23</v>
      </c>
      <c r="P922" s="5" t="s">
        <v>82</v>
      </c>
      <c r="Q922" s="5" t="s">
        <v>50</v>
      </c>
      <c r="R922" s="6" t="s">
        <v>44</v>
      </c>
      <c r="S922" s="5" t="s">
        <v>1893</v>
      </c>
      <c r="T922" s="5" t="s">
        <v>1894</v>
      </c>
      <c r="U922" s="5">
        <v>2002</v>
      </c>
      <c r="V922" s="11">
        <v>19</v>
      </c>
      <c r="W922" s="11">
        <v>115</v>
      </c>
      <c r="X922" s="11">
        <v>218</v>
      </c>
      <c r="Y922" s="26">
        <v>208</v>
      </c>
      <c r="Z922" s="10">
        <f t="shared" si="146"/>
        <v>560</v>
      </c>
      <c r="AA922" s="27">
        <f t="shared" si="142"/>
        <v>-33505.219038514537</v>
      </c>
      <c r="AB922" s="10">
        <f t="shared" si="143"/>
        <v>-1556671.022293272</v>
      </c>
      <c r="AC922" s="10">
        <f t="shared" si="144"/>
        <v>-103294.33066941731</v>
      </c>
      <c r="AD922" s="28">
        <f t="shared" si="145"/>
        <v>-465827.9299896615</v>
      </c>
      <c r="AF922" s="27">
        <f>IF(V922 &lt;&gt; "-", (V922-V$1883)^4, "-")</f>
        <v>1080148.040054389</v>
      </c>
      <c r="AG922" s="10">
        <f>(W922-W$1883)^4</f>
        <v>180410767.75404146</v>
      </c>
      <c r="AH922" s="10">
        <f>(X922-X$1883)^4</f>
        <v>4846579.2035854198</v>
      </c>
      <c r="AI922" s="28">
        <f>(Y922-Y$1883)^4</f>
        <v>36110544.110982738</v>
      </c>
      <c r="AK922" s="27">
        <f t="shared" si="147"/>
        <v>33.928571428571423</v>
      </c>
      <c r="AL922" s="10">
        <f t="shared" si="148"/>
        <v>205.35714285714286</v>
      </c>
      <c r="AM922" s="10">
        <f t="shared" si="149"/>
        <v>389.28571428571428</v>
      </c>
      <c r="AN922" s="28">
        <f t="shared" si="150"/>
        <v>371.42857142857144</v>
      </c>
      <c r="AP922" s="56">
        <f t="shared" si="151"/>
        <v>1.8956521739130434</v>
      </c>
    </row>
    <row r="923" spans="1:42" ht="15" customHeight="1">
      <c r="A923" s="5" t="s">
        <v>23</v>
      </c>
      <c r="B923" s="5" t="s">
        <v>78</v>
      </c>
      <c r="C923" s="5" t="s">
        <v>29</v>
      </c>
      <c r="D923" s="6" t="s">
        <v>44</v>
      </c>
      <c r="E923" s="6" t="s">
        <v>26</v>
      </c>
      <c r="F923" s="5" t="s">
        <v>1895</v>
      </c>
      <c r="G923" s="5">
        <v>2002</v>
      </c>
      <c r="H923" s="11">
        <v>40</v>
      </c>
      <c r="I923" s="11">
        <v>425</v>
      </c>
      <c r="J923" s="11">
        <v>630</v>
      </c>
      <c r="K923" s="11">
        <v>938</v>
      </c>
      <c r="O923" s="25" t="s">
        <v>23</v>
      </c>
      <c r="P923" s="5" t="s">
        <v>82</v>
      </c>
      <c r="Q923" s="5" t="s">
        <v>50</v>
      </c>
      <c r="R923" s="6" t="s">
        <v>44</v>
      </c>
      <c r="S923" s="5" t="s">
        <v>1896</v>
      </c>
      <c r="T923" s="5" t="s">
        <v>1897</v>
      </c>
      <c r="U923" s="5">
        <v>2002</v>
      </c>
      <c r="V923" s="11">
        <v>3</v>
      </c>
      <c r="W923" s="11">
        <v>44</v>
      </c>
      <c r="X923" s="11">
        <v>93</v>
      </c>
      <c r="Y923" s="26">
        <v>73</v>
      </c>
      <c r="Z923" s="10">
        <f t="shared" si="146"/>
        <v>213</v>
      </c>
      <c r="AA923" s="27">
        <f t="shared" si="142"/>
        <v>-112246.64062698378</v>
      </c>
      <c r="AB923" s="10">
        <f t="shared" si="143"/>
        <v>-6528219.5038485853</v>
      </c>
      <c r="AC923" s="10">
        <f t="shared" si="144"/>
        <v>-5081359.0466771973</v>
      </c>
      <c r="AD923" s="28">
        <f t="shared" si="145"/>
        <v>-9598285.6400831919</v>
      </c>
      <c r="AF923" s="27">
        <f>IF(V923 &lt;&gt; "-", (V923-V$1883)^4, "-")</f>
        <v>5414576.1935207229</v>
      </c>
      <c r="AG923" s="10">
        <f>(W923-W$1883)^4</f>
        <v>1220093176.2086737</v>
      </c>
      <c r="AH923" s="10">
        <f>(X923-X$1883)^4</f>
        <v>873587700.30233312</v>
      </c>
      <c r="AI923" s="28">
        <f>(Y923-Y$1883)^4</f>
        <v>2039818659.488709</v>
      </c>
      <c r="AK923" s="27">
        <f t="shared" si="147"/>
        <v>14.084507042253522</v>
      </c>
      <c r="AL923" s="10">
        <f t="shared" si="148"/>
        <v>206.57276995305165</v>
      </c>
      <c r="AM923" s="10">
        <f t="shared" si="149"/>
        <v>436.61971830985914</v>
      </c>
      <c r="AN923" s="28">
        <f t="shared" si="150"/>
        <v>342.72300469483571</v>
      </c>
      <c r="AP923" s="56">
        <f t="shared" si="151"/>
        <v>2.1136363636363633</v>
      </c>
    </row>
    <row r="924" spans="1:42" ht="15" customHeight="1">
      <c r="A924" s="5" t="s">
        <v>23</v>
      </c>
      <c r="B924" s="5" t="s">
        <v>78</v>
      </c>
      <c r="C924" s="5" t="s">
        <v>29</v>
      </c>
      <c r="D924" s="6" t="s">
        <v>44</v>
      </c>
      <c r="E924" s="5" t="s">
        <v>1768</v>
      </c>
      <c r="F924" s="5" t="s">
        <v>1769</v>
      </c>
      <c r="G924" s="5">
        <v>2002</v>
      </c>
      <c r="H924" s="11">
        <v>1</v>
      </c>
      <c r="I924" s="11">
        <v>24</v>
      </c>
      <c r="J924" s="11">
        <v>57</v>
      </c>
      <c r="K924" s="11">
        <v>58</v>
      </c>
      <c r="O924" s="25" t="s">
        <v>23</v>
      </c>
      <c r="P924" s="5" t="s">
        <v>82</v>
      </c>
      <c r="Q924" s="5" t="s">
        <v>50</v>
      </c>
      <c r="R924" s="6" t="s">
        <v>44</v>
      </c>
      <c r="S924" s="5" t="s">
        <v>1898</v>
      </c>
      <c r="T924" s="5" t="s">
        <v>1899</v>
      </c>
      <c r="U924" s="5">
        <v>2002</v>
      </c>
      <c r="V924" s="11">
        <v>27</v>
      </c>
      <c r="W924" s="11">
        <v>103</v>
      </c>
      <c r="X924" s="11">
        <v>208</v>
      </c>
      <c r="Y924" s="26">
        <v>205</v>
      </c>
      <c r="Z924" s="10">
        <f t="shared" si="146"/>
        <v>543</v>
      </c>
      <c r="AA924" s="27">
        <f t="shared" si="142"/>
        <v>-14239.712951049438</v>
      </c>
      <c r="AB924" s="10">
        <f t="shared" si="143"/>
        <v>-2092007.2395058384</v>
      </c>
      <c r="AC924" s="10">
        <f t="shared" si="144"/>
        <v>-184415.2003863212</v>
      </c>
      <c r="AD924" s="28">
        <f t="shared" si="145"/>
        <v>-522030.7891942336</v>
      </c>
      <c r="AF924" s="27">
        <f>IF(V924 &lt;&gt; "-", (V924-V$1883)^4, "-")</f>
        <v>345145.04770006659</v>
      </c>
      <c r="AG924" s="10">
        <f>(W924-W$1883)^4</f>
        <v>267557776.07440537</v>
      </c>
      <c r="AH924" s="10">
        <f>(X924-X$1883)^4</f>
        <v>10496929.646402383</v>
      </c>
      <c r="AI924" s="28">
        <f>(Y924-Y$1883)^4</f>
        <v>42033429.396746837</v>
      </c>
      <c r="AK924" s="27">
        <f t="shared" si="147"/>
        <v>49.723756906077348</v>
      </c>
      <c r="AL924" s="10">
        <f t="shared" si="148"/>
        <v>189.68692449355433</v>
      </c>
      <c r="AM924" s="10">
        <f t="shared" si="149"/>
        <v>383.05709023941068</v>
      </c>
      <c r="AN924" s="28">
        <f t="shared" si="150"/>
        <v>377.53222836095762</v>
      </c>
      <c r="AP924" s="56">
        <f t="shared" si="151"/>
        <v>2.0194174757281553</v>
      </c>
    </row>
    <row r="925" spans="1:42" ht="15" customHeight="1">
      <c r="A925" s="5" t="s">
        <v>23</v>
      </c>
      <c r="B925" s="5" t="s">
        <v>78</v>
      </c>
      <c r="C925" s="5" t="s">
        <v>29</v>
      </c>
      <c r="D925" s="6" t="s">
        <v>44</v>
      </c>
      <c r="E925" s="5" t="s">
        <v>1770</v>
      </c>
      <c r="F925" s="5" t="s">
        <v>1771</v>
      </c>
      <c r="G925" s="5">
        <v>2002</v>
      </c>
      <c r="H925" s="11">
        <v>1</v>
      </c>
      <c r="I925" s="11">
        <v>23</v>
      </c>
      <c r="J925" s="11">
        <v>59</v>
      </c>
      <c r="K925" s="11">
        <v>83</v>
      </c>
      <c r="O925" s="25" t="s">
        <v>23</v>
      </c>
      <c r="P925" s="5" t="s">
        <v>82</v>
      </c>
      <c r="Q925" s="5" t="s">
        <v>50</v>
      </c>
      <c r="R925" s="6" t="s">
        <v>44</v>
      </c>
      <c r="S925" s="5" t="s">
        <v>1900</v>
      </c>
      <c r="T925" s="5" t="s">
        <v>1901</v>
      </c>
      <c r="U925" s="5">
        <v>2002</v>
      </c>
      <c r="V925" s="11" t="s">
        <v>96</v>
      </c>
      <c r="W925" s="11">
        <v>36</v>
      </c>
      <c r="X925" s="11">
        <v>56</v>
      </c>
      <c r="Y925" s="26">
        <v>68</v>
      </c>
      <c r="Z925" s="10">
        <f t="shared" si="146"/>
        <v>160</v>
      </c>
      <c r="AA925" s="27" t="str">
        <f t="shared" si="142"/>
        <v>-</v>
      </c>
      <c r="AB925" s="10">
        <f t="shared" si="143"/>
        <v>-7402931.3630210701</v>
      </c>
      <c r="AC925" s="10">
        <f t="shared" si="144"/>
        <v>-9118861.245691089</v>
      </c>
      <c r="AD925" s="28">
        <f t="shared" si="145"/>
        <v>-10291814.844392011</v>
      </c>
      <c r="AF925" s="27" t="str">
        <f>IF(V925 &lt;&gt; "-", (V925-V$1883)^4, "-")</f>
        <v>-</v>
      </c>
      <c r="AG925" s="10">
        <f>(W925-W$1883)^4</f>
        <v>1442796113.3488653</v>
      </c>
      <c r="AH925" s="10">
        <f>(X925-X$1883)^4</f>
        <v>1905113304.3862672</v>
      </c>
      <c r="AI925" s="28">
        <f>(Y925-Y$1883)^4</f>
        <v>2238665909.5680013</v>
      </c>
      <c r="AK925" s="27">
        <f t="shared" si="147"/>
        <v>0</v>
      </c>
      <c r="AL925" s="10">
        <f t="shared" si="148"/>
        <v>225</v>
      </c>
      <c r="AM925" s="10">
        <f t="shared" si="149"/>
        <v>350</v>
      </c>
      <c r="AN925" s="28">
        <f t="shared" si="150"/>
        <v>425</v>
      </c>
      <c r="AP925" s="56">
        <f t="shared" si="151"/>
        <v>1.5555555555555556</v>
      </c>
    </row>
    <row r="926" spans="1:42" ht="15" customHeight="1">
      <c r="A926" s="5" t="s">
        <v>23</v>
      </c>
      <c r="B926" s="5" t="s">
        <v>78</v>
      </c>
      <c r="C926" s="5" t="s">
        <v>29</v>
      </c>
      <c r="D926" s="6" t="s">
        <v>44</v>
      </c>
      <c r="E926" s="5" t="s">
        <v>1772</v>
      </c>
      <c r="F926" s="5" t="s">
        <v>1773</v>
      </c>
      <c r="G926" s="5">
        <v>2002</v>
      </c>
      <c r="H926" s="11">
        <v>1</v>
      </c>
      <c r="I926" s="11">
        <v>27</v>
      </c>
      <c r="J926" s="11">
        <v>31</v>
      </c>
      <c r="K926" s="11">
        <v>77</v>
      </c>
      <c r="O926" s="25" t="s">
        <v>23</v>
      </c>
      <c r="P926" s="5" t="s">
        <v>82</v>
      </c>
      <c r="Q926" s="5" t="s">
        <v>50</v>
      </c>
      <c r="R926" s="6" t="s">
        <v>44</v>
      </c>
      <c r="S926" s="5" t="s">
        <v>1902</v>
      </c>
      <c r="T926" s="5" t="s">
        <v>1903</v>
      </c>
      <c r="U926" s="5">
        <v>2002</v>
      </c>
      <c r="V926" s="11">
        <v>16</v>
      </c>
      <c r="W926" s="11">
        <v>77</v>
      </c>
      <c r="X926" s="11">
        <v>102</v>
      </c>
      <c r="Y926" s="26">
        <v>88</v>
      </c>
      <c r="Z926" s="10">
        <f t="shared" si="146"/>
        <v>283</v>
      </c>
      <c r="AA926" s="27">
        <f t="shared" si="142"/>
        <v>-43756.365880289959</v>
      </c>
      <c r="AB926" s="10">
        <f t="shared" si="143"/>
        <v>-3644815.8796304138</v>
      </c>
      <c r="AC926" s="10">
        <f t="shared" si="144"/>
        <v>-4324380.6679102695</v>
      </c>
      <c r="AD926" s="28">
        <f t="shared" si="145"/>
        <v>-7705965.1828114064</v>
      </c>
      <c r="AF926" s="27">
        <f>IF(V926 &lt;&gt; "-", (V926-V$1883)^4, "-")</f>
        <v>1541895.6866259559</v>
      </c>
      <c r="AG926" s="10">
        <f>(W926-W$1883)^4</f>
        <v>560919828.65697217</v>
      </c>
      <c r="AH926" s="10">
        <f>(X926-X$1883)^4</f>
        <v>704528483.92973781</v>
      </c>
      <c r="AI926" s="28">
        <f>(Y926-Y$1883)^4</f>
        <v>1522075013.4692814</v>
      </c>
      <c r="AK926" s="27">
        <f t="shared" si="147"/>
        <v>56.53710247349823</v>
      </c>
      <c r="AL926" s="10">
        <f t="shared" si="148"/>
        <v>272.08480565371025</v>
      </c>
      <c r="AM926" s="10">
        <f t="shared" si="149"/>
        <v>360.42402826855124</v>
      </c>
      <c r="AN926" s="28">
        <f t="shared" si="150"/>
        <v>310.95406360424028</v>
      </c>
      <c r="AP926" s="56">
        <f t="shared" si="151"/>
        <v>1.3246753246753247</v>
      </c>
    </row>
    <row r="927" spans="1:42" ht="15" customHeight="1">
      <c r="A927" s="5" t="s">
        <v>23</v>
      </c>
      <c r="B927" s="5" t="s">
        <v>78</v>
      </c>
      <c r="C927" s="5" t="s">
        <v>29</v>
      </c>
      <c r="D927" s="6" t="s">
        <v>44</v>
      </c>
      <c r="E927" s="5" t="s">
        <v>1774</v>
      </c>
      <c r="F927" s="5" t="s">
        <v>1775</v>
      </c>
      <c r="G927" s="5">
        <v>2002</v>
      </c>
      <c r="H927" s="11">
        <v>2</v>
      </c>
      <c r="I927" s="11">
        <v>25</v>
      </c>
      <c r="J927" s="11">
        <v>49</v>
      </c>
      <c r="K927" s="11">
        <v>57</v>
      </c>
      <c r="O927" s="25" t="s">
        <v>23</v>
      </c>
      <c r="P927" s="5" t="s">
        <v>82</v>
      </c>
      <c r="Q927" s="5" t="s">
        <v>50</v>
      </c>
      <c r="R927" s="6" t="s">
        <v>44</v>
      </c>
      <c r="S927" s="5" t="s">
        <v>1904</v>
      </c>
      <c r="T927" s="5" t="s">
        <v>1905</v>
      </c>
      <c r="U927" s="5">
        <v>2002</v>
      </c>
      <c r="V927" s="11">
        <v>14</v>
      </c>
      <c r="W927" s="11">
        <v>92</v>
      </c>
      <c r="X927" s="11">
        <v>144</v>
      </c>
      <c r="Y927" s="26">
        <v>199</v>
      </c>
      <c r="Z927" s="10">
        <f t="shared" si="146"/>
        <v>449</v>
      </c>
      <c r="AA927" s="27">
        <f t="shared" si="142"/>
        <v>-51637.609853284492</v>
      </c>
      <c r="AB927" s="10">
        <f t="shared" si="143"/>
        <v>-2679551.5953813549</v>
      </c>
      <c r="AC927" s="10">
        <f t="shared" si="144"/>
        <v>-1768053.393202133</v>
      </c>
      <c r="AD927" s="28">
        <f t="shared" si="145"/>
        <v>-647642.5956212196</v>
      </c>
      <c r="AF927" s="27">
        <f>IF(V927 &lt;&gt; "-", (V927-V$1883)^4, "-")</f>
        <v>1922891.7783183996</v>
      </c>
      <c r="AG927" s="10">
        <f>(W927-W$1883)^4</f>
        <v>372176972.30274171</v>
      </c>
      <c r="AH927" s="10">
        <f>(X927-X$1883)^4</f>
        <v>213793173.92602399</v>
      </c>
      <c r="AI927" s="28">
        <f>(Y927-Y$1883)^4</f>
        <v>56033429.779818028</v>
      </c>
      <c r="AK927" s="27">
        <f t="shared" si="147"/>
        <v>31.180400890868597</v>
      </c>
      <c r="AL927" s="10">
        <f t="shared" si="148"/>
        <v>204.89977728285078</v>
      </c>
      <c r="AM927" s="10">
        <f t="shared" si="149"/>
        <v>320.71269487750561</v>
      </c>
      <c r="AN927" s="28">
        <f t="shared" si="150"/>
        <v>443.20712694877506</v>
      </c>
      <c r="AP927" s="56">
        <f t="shared" si="151"/>
        <v>1.5652173913043481</v>
      </c>
    </row>
    <row r="928" spans="1:42" ht="15" customHeight="1">
      <c r="A928" s="5" t="s">
        <v>23</v>
      </c>
      <c r="B928" s="5" t="s">
        <v>78</v>
      </c>
      <c r="C928" s="5" t="s">
        <v>29</v>
      </c>
      <c r="D928" s="6" t="s">
        <v>44</v>
      </c>
      <c r="E928" s="5" t="s">
        <v>1776</v>
      </c>
      <c r="F928" s="5" t="s">
        <v>1777</v>
      </c>
      <c r="G928" s="5">
        <v>2002</v>
      </c>
      <c r="H928" s="11">
        <v>1</v>
      </c>
      <c r="I928" s="11">
        <v>20</v>
      </c>
      <c r="J928" s="11">
        <v>9</v>
      </c>
      <c r="K928" s="11">
        <v>19</v>
      </c>
      <c r="O928" s="25" t="s">
        <v>23</v>
      </c>
      <c r="P928" s="5" t="s">
        <v>82</v>
      </c>
      <c r="Q928" s="5" t="s">
        <v>50</v>
      </c>
      <c r="R928" s="6" t="s">
        <v>44</v>
      </c>
      <c r="S928" s="5" t="s">
        <v>1906</v>
      </c>
      <c r="T928" s="5" t="s">
        <v>1907</v>
      </c>
      <c r="U928" s="5">
        <v>2002</v>
      </c>
      <c r="V928" s="11">
        <v>6</v>
      </c>
      <c r="W928" s="11">
        <v>21</v>
      </c>
      <c r="X928" s="11">
        <v>47</v>
      </c>
      <c r="Y928" s="26">
        <v>29</v>
      </c>
      <c r="Z928" s="10">
        <f t="shared" si="146"/>
        <v>103</v>
      </c>
      <c r="AA928" s="27">
        <f t="shared" si="142"/>
        <v>-92579.75437308324</v>
      </c>
      <c r="AB928" s="10">
        <f t="shared" si="143"/>
        <v>-9247147.6763749309</v>
      </c>
      <c r="AC928" s="10">
        <f t="shared" si="144"/>
        <v>-10348843.125903895</v>
      </c>
      <c r="AD928" s="28">
        <f t="shared" si="145"/>
        <v>-16879474.768345561</v>
      </c>
      <c r="AF928" s="27">
        <f>IF(V928 &lt;&gt; "-", (V928-V$1883)^4, "-")</f>
        <v>4188141.6864615814</v>
      </c>
      <c r="AG928" s="10">
        <f>(W928-W$1883)^4</f>
        <v>1940932316.6346228</v>
      </c>
      <c r="AH928" s="10">
        <f>(X928-X$1883)^4</f>
        <v>2255220816.5849981</v>
      </c>
      <c r="AI928" s="28">
        <f>(Y928-Y$1883)^4</f>
        <v>4329907031.9031334</v>
      </c>
      <c r="AK928" s="27">
        <f t="shared" si="147"/>
        <v>58.252427184466022</v>
      </c>
      <c r="AL928" s="10">
        <f t="shared" si="148"/>
        <v>203.88349514563106</v>
      </c>
      <c r="AM928" s="10">
        <f t="shared" si="149"/>
        <v>456.31067961165053</v>
      </c>
      <c r="AN928" s="28">
        <f t="shared" si="150"/>
        <v>281.55339805825241</v>
      </c>
      <c r="AP928" s="56">
        <f t="shared" si="151"/>
        <v>2.2380952380952386</v>
      </c>
    </row>
    <row r="929" spans="1:42" ht="15" customHeight="1">
      <c r="A929" s="5" t="s">
        <v>23</v>
      </c>
      <c r="B929" s="5" t="s">
        <v>78</v>
      </c>
      <c r="C929" s="5" t="s">
        <v>29</v>
      </c>
      <c r="D929" s="6" t="s">
        <v>44</v>
      </c>
      <c r="E929" s="5" t="s">
        <v>1778</v>
      </c>
      <c r="F929" s="5" t="s">
        <v>1779</v>
      </c>
      <c r="G929" s="5">
        <v>2002</v>
      </c>
      <c r="H929" s="11">
        <v>10</v>
      </c>
      <c r="I929" s="11">
        <v>53</v>
      </c>
      <c r="J929" s="11">
        <v>47</v>
      </c>
      <c r="K929" s="11">
        <v>58</v>
      </c>
      <c r="O929" s="25" t="s">
        <v>23</v>
      </c>
      <c r="P929" s="5" t="s">
        <v>82</v>
      </c>
      <c r="Q929" s="5" t="s">
        <v>50</v>
      </c>
      <c r="R929" s="6" t="s">
        <v>44</v>
      </c>
      <c r="S929" s="5" t="s">
        <v>1908</v>
      </c>
      <c r="T929" s="5" t="s">
        <v>1909</v>
      </c>
      <c r="U929" s="5">
        <v>2002</v>
      </c>
      <c r="V929" s="11">
        <v>3</v>
      </c>
      <c r="W929" s="11">
        <v>28</v>
      </c>
      <c r="X929" s="11">
        <v>49</v>
      </c>
      <c r="Y929" s="26">
        <v>85</v>
      </c>
      <c r="Z929" s="10">
        <f t="shared" si="146"/>
        <v>165</v>
      </c>
      <c r="AA929" s="27">
        <f t="shared" si="142"/>
        <v>-112246.64062698378</v>
      </c>
      <c r="AB929" s="10">
        <f t="shared" si="143"/>
        <v>-8352482.9958396358</v>
      </c>
      <c r="AC929" s="10">
        <f t="shared" si="144"/>
        <v>-10066515.175445685</v>
      </c>
      <c r="AD929" s="28">
        <f t="shared" si="145"/>
        <v>-8062449.2155872015</v>
      </c>
      <c r="AF929" s="27">
        <f>IF(V929 &lt;&gt; "-", (V929-V$1883)^4, "-")</f>
        <v>5414576.1935207229</v>
      </c>
      <c r="AG929" s="10">
        <f>(W929-W$1883)^4</f>
        <v>1694679074.3609138</v>
      </c>
      <c r="AH929" s="10">
        <f>(X929-X$1883)^4</f>
        <v>2173562854.1010265</v>
      </c>
      <c r="AI929" s="28">
        <f>(Y929-Y$1883)^4</f>
        <v>1616674752.8303335</v>
      </c>
      <c r="AK929" s="27">
        <f t="shared" si="147"/>
        <v>18.18181818181818</v>
      </c>
      <c r="AL929" s="10">
        <f t="shared" si="148"/>
        <v>169.69696969696972</v>
      </c>
      <c r="AM929" s="10">
        <f t="shared" si="149"/>
        <v>296.969696969697</v>
      </c>
      <c r="AN929" s="28">
        <f t="shared" si="150"/>
        <v>515.15151515151513</v>
      </c>
      <c r="AP929" s="56">
        <f t="shared" si="151"/>
        <v>1.75</v>
      </c>
    </row>
    <row r="930" spans="1:42" ht="15" customHeight="1">
      <c r="A930" s="5" t="s">
        <v>23</v>
      </c>
      <c r="B930" s="5" t="s">
        <v>78</v>
      </c>
      <c r="C930" s="5" t="s">
        <v>29</v>
      </c>
      <c r="D930" s="6" t="s">
        <v>44</v>
      </c>
      <c r="E930" s="5" t="s">
        <v>1780</v>
      </c>
      <c r="F930" s="5" t="s">
        <v>1781</v>
      </c>
      <c r="G930" s="5">
        <v>2002</v>
      </c>
      <c r="H930" s="11">
        <v>2</v>
      </c>
      <c r="I930" s="11">
        <v>44</v>
      </c>
      <c r="J930" s="11">
        <v>87</v>
      </c>
      <c r="K930" s="11">
        <v>138</v>
      </c>
      <c r="O930" s="25" t="s">
        <v>23</v>
      </c>
      <c r="P930" s="5" t="s">
        <v>82</v>
      </c>
      <c r="Q930" s="5" t="s">
        <v>50</v>
      </c>
      <c r="R930" s="6" t="s">
        <v>44</v>
      </c>
      <c r="S930" s="5" t="s">
        <v>1910</v>
      </c>
      <c r="T930" s="5" t="s">
        <v>1911</v>
      </c>
      <c r="U930" s="5">
        <v>2002</v>
      </c>
      <c r="V930" s="11">
        <v>4</v>
      </c>
      <c r="W930" s="11">
        <v>29</v>
      </c>
      <c r="X930" s="11">
        <v>68</v>
      </c>
      <c r="Y930" s="26">
        <v>78</v>
      </c>
      <c r="Z930" s="10">
        <f t="shared" si="146"/>
        <v>179</v>
      </c>
      <c r="AA930" s="27">
        <f t="shared" si="142"/>
        <v>-105409.58265998808</v>
      </c>
      <c r="AB930" s="10">
        <f t="shared" si="143"/>
        <v>-8229591.2416160451</v>
      </c>
      <c r="AC930" s="10">
        <f t="shared" si="144"/>
        <v>-7636072.9928039219</v>
      </c>
      <c r="AD930" s="28">
        <f t="shared" si="145"/>
        <v>-8936634.2950501498</v>
      </c>
      <c r="AF930" s="27">
        <f>IF(V930 &lt;&gt; "-", (V930-V$1883)^4, "-")</f>
        <v>4979359.2233520132</v>
      </c>
      <c r="AG930" s="10">
        <f>(W930-W$1883)^4</f>
        <v>1661515330.6764901</v>
      </c>
      <c r="AH930" s="10">
        <f>(X930-X$1883)^4</f>
        <v>1503696174.4904857</v>
      </c>
      <c r="AI930" s="28">
        <f>(Y930-Y$1883)^4</f>
        <v>1854521964.9028356</v>
      </c>
      <c r="AK930" s="27">
        <f t="shared" si="147"/>
        <v>22.346368715083798</v>
      </c>
      <c r="AL930" s="10">
        <f t="shared" si="148"/>
        <v>162.01117318435755</v>
      </c>
      <c r="AM930" s="10">
        <f t="shared" si="149"/>
        <v>379.88826815642454</v>
      </c>
      <c r="AN930" s="28">
        <f t="shared" si="150"/>
        <v>435.75418994413405</v>
      </c>
      <c r="AP930" s="56">
        <f t="shared" si="151"/>
        <v>2.3448275862068964</v>
      </c>
    </row>
    <row r="931" spans="1:42" ht="15" customHeight="1">
      <c r="A931" s="5" t="s">
        <v>23</v>
      </c>
      <c r="B931" s="5" t="s">
        <v>78</v>
      </c>
      <c r="C931" s="5" t="s">
        <v>29</v>
      </c>
      <c r="D931" s="6" t="s">
        <v>44</v>
      </c>
      <c r="E931" s="5" t="s">
        <v>1782</v>
      </c>
      <c r="F931" s="5" t="s">
        <v>1783</v>
      </c>
      <c r="G931" s="5">
        <v>2002</v>
      </c>
      <c r="H931" s="11" t="s">
        <v>96</v>
      </c>
      <c r="I931" s="11">
        <v>62</v>
      </c>
      <c r="J931" s="11">
        <v>89</v>
      </c>
      <c r="K931" s="11">
        <v>136</v>
      </c>
      <c r="O931" s="25" t="s">
        <v>23</v>
      </c>
      <c r="P931" s="5" t="s">
        <v>82</v>
      </c>
      <c r="Q931" s="5" t="s">
        <v>50</v>
      </c>
      <c r="R931" s="6" t="s">
        <v>44</v>
      </c>
      <c r="S931" s="5" t="s">
        <v>1912</v>
      </c>
      <c r="T931" s="5" t="s">
        <v>1913</v>
      </c>
      <c r="U931" s="5">
        <v>2002</v>
      </c>
      <c r="V931" s="11">
        <v>5</v>
      </c>
      <c r="W931" s="11">
        <v>62</v>
      </c>
      <c r="X931" s="11">
        <v>103</v>
      </c>
      <c r="Y931" s="26">
        <v>131</v>
      </c>
      <c r="Z931" s="10">
        <f t="shared" si="146"/>
        <v>301</v>
      </c>
      <c r="AA931" s="27">
        <f t="shared" si="142"/>
        <v>-98855.953908687909</v>
      </c>
      <c r="AB931" s="10">
        <f t="shared" si="143"/>
        <v>-4817838.7431039726</v>
      </c>
      <c r="AC931" s="10">
        <f t="shared" si="144"/>
        <v>-4245239.5618328564</v>
      </c>
      <c r="AD931" s="28">
        <f t="shared" si="145"/>
        <v>-3689318.8259748346</v>
      </c>
      <c r="AF931" s="27">
        <f>IF(V931 &lt;&gt; "-", (V931-V$1883)^4, "-")</f>
        <v>4570921.6266198922</v>
      </c>
      <c r="AG931" s="10">
        <f>(W931-W$1883)^4</f>
        <v>813710049.44288135</v>
      </c>
      <c r="AH931" s="10">
        <f>(X931-X$1883)^4</f>
        <v>687389568.31042981</v>
      </c>
      <c r="AI931" s="28">
        <f>(Y931-Y$1883)^4</f>
        <v>570070083.81285644</v>
      </c>
      <c r="AK931" s="27">
        <f t="shared" si="147"/>
        <v>16.611295681063122</v>
      </c>
      <c r="AL931" s="10">
        <f t="shared" si="148"/>
        <v>205.9800664451827</v>
      </c>
      <c r="AM931" s="10">
        <f t="shared" si="149"/>
        <v>342.19269102990035</v>
      </c>
      <c r="AN931" s="28">
        <f t="shared" si="150"/>
        <v>435.21594684385383</v>
      </c>
      <c r="AP931" s="56">
        <f t="shared" si="151"/>
        <v>1.6612903225806455</v>
      </c>
    </row>
    <row r="932" spans="1:42" ht="15" customHeight="1">
      <c r="A932" s="5" t="s">
        <v>23</v>
      </c>
      <c r="B932" s="5" t="s">
        <v>78</v>
      </c>
      <c r="C932" s="5" t="s">
        <v>29</v>
      </c>
      <c r="D932" s="6" t="s">
        <v>44</v>
      </c>
      <c r="E932" s="5" t="s">
        <v>1784</v>
      </c>
      <c r="F932" s="5" t="s">
        <v>1785</v>
      </c>
      <c r="G932" s="5">
        <v>2002</v>
      </c>
      <c r="H932" s="11">
        <v>2</v>
      </c>
      <c r="I932" s="11">
        <v>25</v>
      </c>
      <c r="J932" s="11">
        <v>61</v>
      </c>
      <c r="K932" s="11">
        <v>76</v>
      </c>
      <c r="O932" s="25" t="s">
        <v>23</v>
      </c>
      <c r="P932" s="5" t="s">
        <v>82</v>
      </c>
      <c r="Q932" s="5" t="s">
        <v>50</v>
      </c>
      <c r="R932" s="6" t="s">
        <v>44</v>
      </c>
      <c r="S932" s="5" t="s">
        <v>1914</v>
      </c>
      <c r="T932" s="5" t="s">
        <v>1915</v>
      </c>
      <c r="U932" s="5">
        <v>2002</v>
      </c>
      <c r="V932" s="11">
        <v>31</v>
      </c>
      <c r="W932" s="11">
        <v>173</v>
      </c>
      <c r="X932" s="11">
        <v>195</v>
      </c>
      <c r="Y932" s="26">
        <v>215</v>
      </c>
      <c r="Z932" s="10">
        <f t="shared" si="146"/>
        <v>614</v>
      </c>
      <c r="AA932" s="27">
        <f t="shared" si="142"/>
        <v>-8289.261084009273</v>
      </c>
      <c r="AB932" s="10">
        <f t="shared" si="143"/>
        <v>-194056.70943580387</v>
      </c>
      <c r="AC932" s="10">
        <f t="shared" si="144"/>
        <v>-341826.65098486311</v>
      </c>
      <c r="AD932" s="28">
        <f t="shared" si="145"/>
        <v>-350686.92816508445</v>
      </c>
      <c r="AF932" s="27">
        <f>IF(V932 &lt;&gt; "-", (V932-V$1883)^4, "-")</f>
        <v>167759.74535443462</v>
      </c>
      <c r="AG932" s="10">
        <f>(W932-W$1883)^4</f>
        <v>11234960.517395657</v>
      </c>
      <c r="AH932" s="10">
        <f>(X932-X$1883)^4</f>
        <v>23900549.910332892</v>
      </c>
      <c r="AI932" s="28">
        <f>(Y932-Y$1883)^4</f>
        <v>24730113.173237532</v>
      </c>
      <c r="AK932" s="27">
        <f t="shared" si="147"/>
        <v>50.488599348534201</v>
      </c>
      <c r="AL932" s="10">
        <f t="shared" si="148"/>
        <v>281.75895765472313</v>
      </c>
      <c r="AM932" s="10">
        <f t="shared" si="149"/>
        <v>317.58957654723122</v>
      </c>
      <c r="AN932" s="28">
        <f t="shared" si="150"/>
        <v>350.1628664495114</v>
      </c>
      <c r="AP932" s="56">
        <f t="shared" si="151"/>
        <v>1.1271676300578033</v>
      </c>
    </row>
    <row r="933" spans="1:42" ht="15" customHeight="1">
      <c r="A933" s="5" t="s">
        <v>23</v>
      </c>
      <c r="B933" s="5" t="s">
        <v>78</v>
      </c>
      <c r="C933" s="5" t="s">
        <v>29</v>
      </c>
      <c r="D933" s="6" t="s">
        <v>44</v>
      </c>
      <c r="E933" s="5" t="s">
        <v>1787</v>
      </c>
      <c r="F933" s="5" t="s">
        <v>1788</v>
      </c>
      <c r="G933" s="5">
        <v>2002</v>
      </c>
      <c r="H933" s="11" t="s">
        <v>96</v>
      </c>
      <c r="I933" s="11">
        <v>14</v>
      </c>
      <c r="J933" s="11">
        <v>34</v>
      </c>
      <c r="K933" s="11">
        <v>72</v>
      </c>
      <c r="O933" s="25" t="s">
        <v>23</v>
      </c>
      <c r="P933" s="5" t="s">
        <v>82</v>
      </c>
      <c r="Q933" s="5" t="s">
        <v>50</v>
      </c>
      <c r="R933" s="6" t="s">
        <v>44</v>
      </c>
      <c r="S933" s="5" t="s">
        <v>1916</v>
      </c>
      <c r="T933" s="5" t="s">
        <v>1917</v>
      </c>
      <c r="U933" s="5">
        <v>2002</v>
      </c>
      <c r="V933" s="11">
        <v>2</v>
      </c>
      <c r="W933" s="11">
        <v>22</v>
      </c>
      <c r="X933" s="11">
        <v>62</v>
      </c>
      <c r="Y933" s="26">
        <v>72</v>
      </c>
      <c r="Z933" s="10">
        <f t="shared" si="146"/>
        <v>158</v>
      </c>
      <c r="AA933" s="27">
        <f t="shared" si="142"/>
        <v>-119373.12780967499</v>
      </c>
      <c r="AB933" s="10">
        <f t="shared" si="143"/>
        <v>-9115608.3219087999</v>
      </c>
      <c r="AC933" s="10">
        <f t="shared" si="144"/>
        <v>-8355551.7496194243</v>
      </c>
      <c r="AD933" s="28">
        <f t="shared" si="145"/>
        <v>-9734417.2522028927</v>
      </c>
      <c r="AF933" s="27">
        <f>IF(V933 &lt;&gt; "-", (V933-V$1883)^4, "-")</f>
        <v>5877718.253988809</v>
      </c>
      <c r="AG933" s="10">
        <f>(W933-W$1883)^4</f>
        <v>1904207223.4285433</v>
      </c>
      <c r="AH933" s="10">
        <f>(X933-X$1883)^4</f>
        <v>1695509305.9210536</v>
      </c>
      <c r="AI933" s="28">
        <f>(Y933-Y$1883)^4</f>
        <v>2078483639.235158</v>
      </c>
      <c r="AK933" s="27">
        <f t="shared" si="147"/>
        <v>12.658227848101266</v>
      </c>
      <c r="AL933" s="10">
        <f t="shared" si="148"/>
        <v>139.24050632911391</v>
      </c>
      <c r="AM933" s="10">
        <f t="shared" si="149"/>
        <v>392.40506329113924</v>
      </c>
      <c r="AN933" s="28">
        <f t="shared" si="150"/>
        <v>455.69620253164555</v>
      </c>
      <c r="AP933" s="56">
        <f t="shared" si="151"/>
        <v>2.8181818181818183</v>
      </c>
    </row>
    <row r="934" spans="1:42" ht="15" customHeight="1">
      <c r="A934" s="5" t="s">
        <v>23</v>
      </c>
      <c r="B934" s="5" t="s">
        <v>78</v>
      </c>
      <c r="C934" s="5" t="s">
        <v>29</v>
      </c>
      <c r="D934" s="6" t="s">
        <v>44</v>
      </c>
      <c r="E934" s="5" t="s">
        <v>1789</v>
      </c>
      <c r="F934" s="5" t="s">
        <v>713</v>
      </c>
      <c r="G934" s="5">
        <v>2002</v>
      </c>
      <c r="H934" s="11">
        <v>20</v>
      </c>
      <c r="I934" s="11">
        <v>108</v>
      </c>
      <c r="J934" s="11">
        <v>107</v>
      </c>
      <c r="K934" s="11">
        <v>164</v>
      </c>
      <c r="O934" s="25" t="s">
        <v>23</v>
      </c>
      <c r="P934" s="5" t="s">
        <v>82</v>
      </c>
      <c r="Q934" s="5" t="s">
        <v>50</v>
      </c>
      <c r="R934" s="6" t="s">
        <v>44</v>
      </c>
      <c r="S934" s="5" t="s">
        <v>1918</v>
      </c>
      <c r="T934" s="5" t="s">
        <v>1919</v>
      </c>
      <c r="U934" s="5">
        <v>2002</v>
      </c>
      <c r="V934" s="11">
        <v>16</v>
      </c>
      <c r="W934" s="11">
        <v>70</v>
      </c>
      <c r="X934" s="11">
        <v>133</v>
      </c>
      <c r="Y934" s="26">
        <v>141</v>
      </c>
      <c r="Z934" s="10">
        <f t="shared" si="146"/>
        <v>360</v>
      </c>
      <c r="AA934" s="27">
        <f t="shared" si="142"/>
        <v>-43756.365880289959</v>
      </c>
      <c r="AB934" s="10">
        <f t="shared" si="143"/>
        <v>-4165140.1482812478</v>
      </c>
      <c r="AC934" s="10">
        <f t="shared" si="144"/>
        <v>-2295793.428235888</v>
      </c>
      <c r="AD934" s="28">
        <f t="shared" si="145"/>
        <v>-3018390.3303826144</v>
      </c>
      <c r="AF934" s="27">
        <f>IF(V934 &lt;&gt; "-", (V934-V$1883)^4, "-")</f>
        <v>1541895.6866259559</v>
      </c>
      <c r="AG934" s="10">
        <f>(W934-W$1883)^4</f>
        <v>670151239.91044068</v>
      </c>
      <c r="AH934" s="10">
        <f>(X934-X$1883)^4</f>
        <v>302861273.72034609</v>
      </c>
      <c r="AI934" s="28">
        <f>(Y934-Y$1883)^4</f>
        <v>436214938.80938447</v>
      </c>
      <c r="AK934" s="27">
        <f t="shared" si="147"/>
        <v>44.444444444444443</v>
      </c>
      <c r="AL934" s="10">
        <f t="shared" si="148"/>
        <v>194.44444444444446</v>
      </c>
      <c r="AM934" s="10">
        <f t="shared" si="149"/>
        <v>369.44444444444446</v>
      </c>
      <c r="AN934" s="28">
        <f t="shared" si="150"/>
        <v>391.66666666666669</v>
      </c>
      <c r="AP934" s="56">
        <f t="shared" si="151"/>
        <v>1.9</v>
      </c>
    </row>
    <row r="935" spans="1:42" ht="15" customHeight="1">
      <c r="A935" s="5" t="s">
        <v>23</v>
      </c>
      <c r="B935" s="5" t="s">
        <v>78</v>
      </c>
      <c r="C935" s="5" t="s">
        <v>89</v>
      </c>
      <c r="D935" s="6" t="s">
        <v>44</v>
      </c>
      <c r="E935" s="6" t="s">
        <v>26</v>
      </c>
      <c r="F935" s="5" t="s">
        <v>1920</v>
      </c>
      <c r="G935" s="5">
        <v>2002</v>
      </c>
      <c r="H935" s="11">
        <v>106</v>
      </c>
      <c r="I935" s="11">
        <v>716</v>
      </c>
      <c r="J935" s="11">
        <v>789</v>
      </c>
      <c r="K935" s="11">
        <v>1543</v>
      </c>
      <c r="O935" s="25" t="s">
        <v>23</v>
      </c>
      <c r="P935" s="5" t="s">
        <v>82</v>
      </c>
      <c r="Q935" s="5" t="s">
        <v>50</v>
      </c>
      <c r="R935" s="6" t="s">
        <v>44</v>
      </c>
      <c r="S935" s="5" t="s">
        <v>1921</v>
      </c>
      <c r="T935" s="5" t="s">
        <v>1922</v>
      </c>
      <c r="U935" s="5">
        <v>2002</v>
      </c>
      <c r="V935" s="11">
        <v>3</v>
      </c>
      <c r="W935" s="11">
        <v>44</v>
      </c>
      <c r="X935" s="11">
        <v>70</v>
      </c>
      <c r="Y935" s="26">
        <v>84</v>
      </c>
      <c r="Z935" s="10">
        <f t="shared" si="146"/>
        <v>201</v>
      </c>
      <c r="AA935" s="27">
        <f t="shared" si="142"/>
        <v>-112246.64062698378</v>
      </c>
      <c r="AB935" s="10">
        <f t="shared" si="143"/>
        <v>-6528219.5038485853</v>
      </c>
      <c r="AC935" s="10">
        <f t="shared" si="144"/>
        <v>-7405762.9048112351</v>
      </c>
      <c r="AD935" s="28">
        <f t="shared" si="145"/>
        <v>-8183675.4552545305</v>
      </c>
      <c r="AF935" s="27">
        <f>IF(V935 &lt;&gt; "-", (V935-V$1883)^4, "-")</f>
        <v>5414576.1935207229</v>
      </c>
      <c r="AG935" s="10">
        <f>(W935-W$1883)^4</f>
        <v>1220093176.2086737</v>
      </c>
      <c r="AH935" s="10">
        <f>(X935-X$1883)^4</f>
        <v>1443531965.6214516</v>
      </c>
      <c r="AI935" s="28">
        <f>(Y935-Y$1883)^4</f>
        <v>1649166600.1338935</v>
      </c>
      <c r="AK935" s="27">
        <f t="shared" si="147"/>
        <v>14.925373134328359</v>
      </c>
      <c r="AL935" s="10">
        <f t="shared" si="148"/>
        <v>218.90547263681592</v>
      </c>
      <c r="AM935" s="10">
        <f t="shared" si="149"/>
        <v>348.25870646766174</v>
      </c>
      <c r="AN935" s="28">
        <f t="shared" si="150"/>
        <v>417.91044776119401</v>
      </c>
      <c r="AP935" s="56">
        <f t="shared" si="151"/>
        <v>1.5909090909090913</v>
      </c>
    </row>
    <row r="936" spans="1:42" ht="15" customHeight="1">
      <c r="A936" s="5" t="s">
        <v>23</v>
      </c>
      <c r="B936" s="5" t="s">
        <v>78</v>
      </c>
      <c r="C936" s="5" t="s">
        <v>89</v>
      </c>
      <c r="D936" s="6" t="s">
        <v>44</v>
      </c>
      <c r="E936" s="5" t="s">
        <v>1790</v>
      </c>
      <c r="F936" s="5" t="s">
        <v>1791</v>
      </c>
      <c r="G936" s="5">
        <v>2002</v>
      </c>
      <c r="H936" s="11">
        <v>2</v>
      </c>
      <c r="I936" s="11">
        <v>27</v>
      </c>
      <c r="J936" s="11">
        <v>66</v>
      </c>
      <c r="K936" s="11">
        <v>67</v>
      </c>
      <c r="O936" s="25" t="s">
        <v>23</v>
      </c>
      <c r="P936" s="5" t="s">
        <v>82</v>
      </c>
      <c r="Q936" s="5" t="s">
        <v>29</v>
      </c>
      <c r="R936" s="6" t="s">
        <v>44</v>
      </c>
      <c r="S936" s="5" t="s">
        <v>1923</v>
      </c>
      <c r="T936" s="5" t="s">
        <v>1924</v>
      </c>
      <c r="U936" s="5">
        <v>2002</v>
      </c>
      <c r="V936" s="11">
        <v>18</v>
      </c>
      <c r="W936" s="11">
        <v>149</v>
      </c>
      <c r="X936" s="11">
        <v>326</v>
      </c>
      <c r="Y936" s="26">
        <v>293</v>
      </c>
      <c r="Z936" s="10">
        <f t="shared" si="146"/>
        <v>786</v>
      </c>
      <c r="AA936" s="27">
        <f t="shared" si="142"/>
        <v>-36720.838770077491</v>
      </c>
      <c r="AB936" s="10">
        <f t="shared" si="143"/>
        <v>-549257.55776237464</v>
      </c>
      <c r="AC936" s="10">
        <f t="shared" si="144"/>
        <v>227874.21393225036</v>
      </c>
      <c r="AD936" s="28">
        <f t="shared" si="145"/>
        <v>418.66648327994591</v>
      </c>
      <c r="AF936" s="27">
        <f>IF(V936 &lt;&gt; "-", (V936-V$1883)^4, "-")</f>
        <v>1220534.679266341</v>
      </c>
      <c r="AG936" s="10">
        <f>(W936-W$1883)^4</f>
        <v>44981581.640390456</v>
      </c>
      <c r="AH936" s="10">
        <f>(X936-X$1883)^4</f>
        <v>13918536.67224545</v>
      </c>
      <c r="AI936" s="28">
        <f>(Y936-Y$1883)^4</f>
        <v>3132.018071697612</v>
      </c>
      <c r="AK936" s="27">
        <f t="shared" si="147"/>
        <v>22.900763358778626</v>
      </c>
      <c r="AL936" s="10">
        <f t="shared" si="148"/>
        <v>189.5674300254453</v>
      </c>
      <c r="AM936" s="10">
        <f t="shared" si="149"/>
        <v>414.75826972010179</v>
      </c>
      <c r="AN936" s="28">
        <f t="shared" si="150"/>
        <v>372.77353689567428</v>
      </c>
      <c r="AP936" s="56">
        <f t="shared" si="151"/>
        <v>2.1879194630872481</v>
      </c>
    </row>
    <row r="937" spans="1:42" ht="15" customHeight="1">
      <c r="A937" s="5" t="s">
        <v>23</v>
      </c>
      <c r="B937" s="5" t="s">
        <v>78</v>
      </c>
      <c r="C937" s="5" t="s">
        <v>89</v>
      </c>
      <c r="D937" s="6" t="s">
        <v>44</v>
      </c>
      <c r="E937" s="5" t="s">
        <v>1792</v>
      </c>
      <c r="F937" s="5" t="s">
        <v>1793</v>
      </c>
      <c r="G937" s="5">
        <v>2002</v>
      </c>
      <c r="H937" s="11">
        <v>22</v>
      </c>
      <c r="I937" s="11">
        <v>30</v>
      </c>
      <c r="J937" s="11">
        <v>46</v>
      </c>
      <c r="K937" s="11">
        <v>54</v>
      </c>
      <c r="O937" s="25" t="s">
        <v>23</v>
      </c>
      <c r="P937" s="5" t="s">
        <v>82</v>
      </c>
      <c r="Q937" s="5" t="s">
        <v>29</v>
      </c>
      <c r="R937" s="6" t="s">
        <v>44</v>
      </c>
      <c r="S937" s="5" t="s">
        <v>1925</v>
      </c>
      <c r="T937" s="5" t="s">
        <v>1926</v>
      </c>
      <c r="U937" s="5">
        <v>2002</v>
      </c>
      <c r="V937" s="11">
        <v>30</v>
      </c>
      <c r="W937" s="11">
        <v>103</v>
      </c>
      <c r="X937" s="11">
        <v>127</v>
      </c>
      <c r="Y937" s="26">
        <v>135</v>
      </c>
      <c r="Z937" s="10">
        <f t="shared" si="146"/>
        <v>395</v>
      </c>
      <c r="AA937" s="27">
        <f t="shared" si="142"/>
        <v>-9579.7302272260404</v>
      </c>
      <c r="AB937" s="10">
        <f t="shared" si="143"/>
        <v>-2092007.2395058384</v>
      </c>
      <c r="AC937" s="10">
        <f t="shared" si="144"/>
        <v>-2623509.1764429552</v>
      </c>
      <c r="AD937" s="28">
        <f t="shared" si="145"/>
        <v>-3410158.0552855725</v>
      </c>
      <c r="AF937" s="27">
        <f>IF(V937 &lt;&gt; "-", (V937-V$1883)^4, "-")</f>
        <v>203456.25157167341</v>
      </c>
      <c r="AG937" s="10">
        <f>(W937-W$1883)^4</f>
        <v>267557776.07440537</v>
      </c>
      <c r="AH937" s="10">
        <f>(X937-X$1883)^4</f>
        <v>361834619.49797988</v>
      </c>
      <c r="AI937" s="28">
        <f>(Y937-Y$1883)^4</f>
        <v>513293791.20268846</v>
      </c>
      <c r="AK937" s="27">
        <f t="shared" si="147"/>
        <v>75.949367088607602</v>
      </c>
      <c r="AL937" s="10">
        <f t="shared" si="148"/>
        <v>260.75949367088606</v>
      </c>
      <c r="AM937" s="10">
        <f t="shared" si="149"/>
        <v>321.51898734177212</v>
      </c>
      <c r="AN937" s="28">
        <f t="shared" si="150"/>
        <v>341.77215189873419</v>
      </c>
      <c r="AP937" s="56">
        <f t="shared" si="151"/>
        <v>1.233009708737864</v>
      </c>
    </row>
    <row r="938" spans="1:42" ht="15" customHeight="1">
      <c r="A938" s="5" t="s">
        <v>23</v>
      </c>
      <c r="B938" s="5" t="s">
        <v>78</v>
      </c>
      <c r="C938" s="5" t="s">
        <v>89</v>
      </c>
      <c r="D938" s="6" t="s">
        <v>44</v>
      </c>
      <c r="E938" s="5" t="s">
        <v>1794</v>
      </c>
      <c r="F938" s="5" t="s">
        <v>1795</v>
      </c>
      <c r="G938" s="5">
        <v>2002</v>
      </c>
      <c r="H938" s="11" t="s">
        <v>96</v>
      </c>
      <c r="I938" s="11">
        <v>9</v>
      </c>
      <c r="J938" s="11">
        <v>9</v>
      </c>
      <c r="K938" s="11">
        <v>18</v>
      </c>
      <c r="O938" s="25" t="s">
        <v>23</v>
      </c>
      <c r="P938" s="5" t="s">
        <v>82</v>
      </c>
      <c r="Q938" s="5" t="s">
        <v>29</v>
      </c>
      <c r="R938" s="6" t="s">
        <v>44</v>
      </c>
      <c r="S938" s="5" t="s">
        <v>1927</v>
      </c>
      <c r="T938" s="5" t="s">
        <v>1928</v>
      </c>
      <c r="U938" s="5">
        <v>2002</v>
      </c>
      <c r="V938" s="11">
        <v>143</v>
      </c>
      <c r="W938" s="11">
        <v>711</v>
      </c>
      <c r="X938" s="11">
        <v>1189</v>
      </c>
      <c r="Y938" s="26">
        <v>1026</v>
      </c>
      <c r="Z938" s="10">
        <f t="shared" si="146"/>
        <v>3069</v>
      </c>
      <c r="AA938" s="27">
        <f t="shared" si="142"/>
        <v>772655.20603504439</v>
      </c>
      <c r="AB938" s="10">
        <f t="shared" si="143"/>
        <v>110664423.24054474</v>
      </c>
      <c r="AC938" s="10">
        <f t="shared" si="144"/>
        <v>789093719.60220921</v>
      </c>
      <c r="AD938" s="28">
        <f t="shared" si="145"/>
        <v>406014598.81226909</v>
      </c>
      <c r="AF938" s="27">
        <f>IF(V938 &lt;&gt; "-", (V938-V$1883)^4, "-")</f>
        <v>70900230.46394287</v>
      </c>
      <c r="AG938" s="10">
        <f>(W938-W$1883)^4</f>
        <v>53130515932.1688</v>
      </c>
      <c r="AH938" s="10">
        <f>(X938-X$1883)^4</f>
        <v>729185654063.16931</v>
      </c>
      <c r="AI938" s="28">
        <f>(Y938-Y$1883)^4</f>
        <v>300646071035.76208</v>
      </c>
      <c r="AK938" s="27">
        <f t="shared" si="147"/>
        <v>46.59498207885305</v>
      </c>
      <c r="AL938" s="10">
        <f t="shared" si="148"/>
        <v>231.6715542521994</v>
      </c>
      <c r="AM938" s="10">
        <f t="shared" si="149"/>
        <v>387.42261322906484</v>
      </c>
      <c r="AN938" s="28">
        <f t="shared" si="150"/>
        <v>334.3108504398827</v>
      </c>
      <c r="AP938" s="56">
        <f t="shared" si="151"/>
        <v>1.6722925457102673</v>
      </c>
    </row>
    <row r="939" spans="1:42" ht="15" customHeight="1">
      <c r="A939" s="5" t="s">
        <v>23</v>
      </c>
      <c r="B939" s="5" t="s">
        <v>78</v>
      </c>
      <c r="C939" s="5" t="s">
        <v>89</v>
      </c>
      <c r="D939" s="6" t="s">
        <v>44</v>
      </c>
      <c r="E939" s="5" t="s">
        <v>1796</v>
      </c>
      <c r="F939" s="5" t="s">
        <v>1797</v>
      </c>
      <c r="G939" s="5">
        <v>2002</v>
      </c>
      <c r="H939" s="11">
        <v>4</v>
      </c>
      <c r="I939" s="11">
        <v>49</v>
      </c>
      <c r="J939" s="11">
        <v>61</v>
      </c>
      <c r="K939" s="11">
        <v>108</v>
      </c>
      <c r="O939" s="25" t="s">
        <v>23</v>
      </c>
      <c r="P939" s="5" t="s">
        <v>82</v>
      </c>
      <c r="Q939" s="5" t="s">
        <v>29</v>
      </c>
      <c r="R939" s="6" t="s">
        <v>44</v>
      </c>
      <c r="S939" s="5" t="s">
        <v>1929</v>
      </c>
      <c r="T939" s="5" t="s">
        <v>1930</v>
      </c>
      <c r="U939" s="5">
        <v>2002</v>
      </c>
      <c r="V939" s="11">
        <v>47</v>
      </c>
      <c r="W939" s="11">
        <v>249</v>
      </c>
      <c r="X939" s="11">
        <v>534</v>
      </c>
      <c r="Y939" s="26">
        <v>508</v>
      </c>
      <c r="Z939" s="10">
        <f t="shared" si="146"/>
        <v>1338</v>
      </c>
      <c r="AA939" s="27">
        <f t="shared" si="142"/>
        <v>-76.128127131145391</v>
      </c>
      <c r="AB939" s="10">
        <f t="shared" si="143"/>
        <v>5934.4166956631298</v>
      </c>
      <c r="AC939" s="10">
        <f t="shared" si="144"/>
        <v>19482461.44109429</v>
      </c>
      <c r="AD939" s="28">
        <f t="shared" si="145"/>
        <v>11012309.827100562</v>
      </c>
      <c r="AF939" s="27">
        <f>IF(V939 &lt;&gt; "-", (V939-V$1883)^4, "-")</f>
        <v>322.64642755225844</v>
      </c>
      <c r="AG939" s="10">
        <f>(W939-W$1883)^4</f>
        <v>107441.16704877952</v>
      </c>
      <c r="AH939" s="10">
        <f>(X939-X$1883)^4</f>
        <v>5242338987.7295685</v>
      </c>
      <c r="AI939" s="28">
        <f>(Y939-Y$1883)^4</f>
        <v>2450029021.6581144</v>
      </c>
      <c r="AK939" s="27">
        <f t="shared" si="147"/>
        <v>35.127055306427508</v>
      </c>
      <c r="AL939" s="10">
        <f t="shared" si="148"/>
        <v>186.0986547085202</v>
      </c>
      <c r="AM939" s="10">
        <f t="shared" si="149"/>
        <v>399.1031390134529</v>
      </c>
      <c r="AN939" s="28">
        <f t="shared" si="150"/>
        <v>379.67115097159945</v>
      </c>
      <c r="AP939" s="56">
        <f t="shared" si="151"/>
        <v>2.1445783132530116</v>
      </c>
    </row>
    <row r="940" spans="1:42" ht="15" customHeight="1">
      <c r="A940" s="5" t="s">
        <v>23</v>
      </c>
      <c r="B940" s="5" t="s">
        <v>78</v>
      </c>
      <c r="C940" s="5" t="s">
        <v>89</v>
      </c>
      <c r="D940" s="6" t="s">
        <v>44</v>
      </c>
      <c r="E940" s="5" t="s">
        <v>1798</v>
      </c>
      <c r="F940" s="5" t="s">
        <v>1407</v>
      </c>
      <c r="G940" s="5">
        <v>2002</v>
      </c>
      <c r="H940" s="11">
        <v>12</v>
      </c>
      <c r="I940" s="11">
        <v>45</v>
      </c>
      <c r="J940" s="11">
        <v>46</v>
      </c>
      <c r="K940" s="11">
        <v>73</v>
      </c>
      <c r="O940" s="25" t="s">
        <v>23</v>
      </c>
      <c r="P940" s="5" t="s">
        <v>82</v>
      </c>
      <c r="Q940" s="5" t="s">
        <v>89</v>
      </c>
      <c r="R940" s="6" t="s">
        <v>235</v>
      </c>
      <c r="S940" s="5" t="s">
        <v>1931</v>
      </c>
      <c r="T940" s="5" t="s">
        <v>1932</v>
      </c>
      <c r="U940" s="5">
        <v>2002</v>
      </c>
      <c r="V940" s="11">
        <v>29</v>
      </c>
      <c r="W940" s="11">
        <v>218</v>
      </c>
      <c r="X940" s="11">
        <v>209</v>
      </c>
      <c r="Y940" s="26">
        <v>204</v>
      </c>
      <c r="Z940" s="10">
        <f t="shared" si="146"/>
        <v>660</v>
      </c>
      <c r="AA940" s="27">
        <f t="shared" si="142"/>
        <v>-10997.628586138324</v>
      </c>
      <c r="AB940" s="10">
        <f t="shared" si="143"/>
        <v>-2144.315472536568</v>
      </c>
      <c r="AC940" s="10">
        <f t="shared" si="144"/>
        <v>-174865.2710076104</v>
      </c>
      <c r="AD940" s="28">
        <f t="shared" si="145"/>
        <v>-541723.30433782004</v>
      </c>
      <c r="AF940" s="27">
        <f>IF(V940 &lt;&gt; "-", (V940-V$1883)^4, "-")</f>
        <v>244567.49279317027</v>
      </c>
      <c r="AG940" s="10">
        <f>(W940-W$1883)^4</f>
        <v>27651.470952574007</v>
      </c>
      <c r="AH940" s="10">
        <f>(X940-X$1883)^4</f>
        <v>9778481.5437928159</v>
      </c>
      <c r="AI940" s="28">
        <f>(Y940-Y$1883)^4</f>
        <v>44160775.545687266</v>
      </c>
      <c r="AK940" s="27">
        <f t="shared" si="147"/>
        <v>43.939393939393938</v>
      </c>
      <c r="AL940" s="10">
        <f t="shared" si="148"/>
        <v>330.30303030303031</v>
      </c>
      <c r="AM940" s="10">
        <f t="shared" si="149"/>
        <v>316.66666666666663</v>
      </c>
      <c r="AN940" s="28">
        <f t="shared" si="150"/>
        <v>309.09090909090907</v>
      </c>
      <c r="AP940" s="56">
        <f t="shared" si="151"/>
        <v>0.95871559633027514</v>
      </c>
    </row>
    <row r="941" spans="1:42" ht="15" customHeight="1">
      <c r="A941" s="5" t="s">
        <v>23</v>
      </c>
      <c r="B941" s="5" t="s">
        <v>78</v>
      </c>
      <c r="C941" s="5" t="s">
        <v>89</v>
      </c>
      <c r="D941" s="6" t="s">
        <v>44</v>
      </c>
      <c r="E941" s="5" t="s">
        <v>1799</v>
      </c>
      <c r="F941" s="5" t="s">
        <v>1800</v>
      </c>
      <c r="G941" s="5">
        <v>2002</v>
      </c>
      <c r="H941" s="11" t="s">
        <v>96</v>
      </c>
      <c r="I941" s="11">
        <v>20</v>
      </c>
      <c r="J941" s="11">
        <v>34</v>
      </c>
      <c r="K941" s="11">
        <v>49</v>
      </c>
      <c r="O941" s="25" t="s">
        <v>23</v>
      </c>
      <c r="P941" s="5" t="s">
        <v>82</v>
      </c>
      <c r="Q941" s="5" t="s">
        <v>89</v>
      </c>
      <c r="R941" s="6" t="s">
        <v>235</v>
      </c>
      <c r="S941" s="5" t="s">
        <v>1933</v>
      </c>
      <c r="T941" s="5" t="s">
        <v>1934</v>
      </c>
      <c r="U941" s="5">
        <v>2002</v>
      </c>
      <c r="V941" s="11">
        <v>18</v>
      </c>
      <c r="W941" s="11">
        <v>173</v>
      </c>
      <c r="X941" s="11">
        <v>473</v>
      </c>
      <c r="Y941" s="26">
        <v>542</v>
      </c>
      <c r="Z941" s="10">
        <f t="shared" si="146"/>
        <v>1206</v>
      </c>
      <c r="AA941" s="27">
        <f t="shared" si="142"/>
        <v>-36720.838770077491</v>
      </c>
      <c r="AB941" s="10">
        <f t="shared" si="143"/>
        <v>-194056.70943580387</v>
      </c>
      <c r="AC941" s="10">
        <f t="shared" si="144"/>
        <v>9009287.7744000871</v>
      </c>
      <c r="AD941" s="28">
        <f t="shared" si="145"/>
        <v>16871950.040855765</v>
      </c>
      <c r="AF941" s="27">
        <f>IF(V941 &lt;&gt; "-", (V941-V$1883)^4, "-")</f>
        <v>1220534.679266341</v>
      </c>
      <c r="AG941" s="10">
        <f>(W941-W$1883)^4</f>
        <v>11234960.517395657</v>
      </c>
      <c r="AH941" s="10">
        <f>(X941-X$1883)^4</f>
        <v>1874651796.92904</v>
      </c>
      <c r="AI941" s="28">
        <f>(Y941-Y$1883)^4</f>
        <v>4327333575.0921478</v>
      </c>
      <c r="AK941" s="27">
        <f t="shared" si="147"/>
        <v>14.925373134328359</v>
      </c>
      <c r="AL941" s="10">
        <f t="shared" si="148"/>
        <v>143.44941956882258</v>
      </c>
      <c r="AM941" s="10">
        <f t="shared" si="149"/>
        <v>392.2056384742952</v>
      </c>
      <c r="AN941" s="28">
        <f t="shared" si="150"/>
        <v>449.41956882255391</v>
      </c>
      <c r="AP941" s="56">
        <f t="shared" si="151"/>
        <v>2.7341040462427744</v>
      </c>
    </row>
    <row r="942" spans="1:42" ht="15" customHeight="1">
      <c r="A942" s="5" t="s">
        <v>23</v>
      </c>
      <c r="B942" s="5" t="s">
        <v>78</v>
      </c>
      <c r="C942" s="5" t="s">
        <v>89</v>
      </c>
      <c r="D942" s="6" t="s">
        <v>44</v>
      </c>
      <c r="E942" s="5" t="s">
        <v>1801</v>
      </c>
      <c r="F942" s="5" t="s">
        <v>1802</v>
      </c>
      <c r="G942" s="5">
        <v>2002</v>
      </c>
      <c r="H942" s="11">
        <v>16</v>
      </c>
      <c r="I942" s="11">
        <v>101</v>
      </c>
      <c r="J942" s="11">
        <v>98</v>
      </c>
      <c r="K942" s="11">
        <v>158</v>
      </c>
      <c r="O942" s="25" t="s">
        <v>23</v>
      </c>
      <c r="P942" s="5" t="s">
        <v>82</v>
      </c>
      <c r="Q942" s="5" t="s">
        <v>89</v>
      </c>
      <c r="R942" s="6" t="s">
        <v>235</v>
      </c>
      <c r="S942" s="5" t="s">
        <v>1935</v>
      </c>
      <c r="T942" s="5" t="s">
        <v>1936</v>
      </c>
      <c r="U942" s="5">
        <v>2002</v>
      </c>
      <c r="V942" s="11">
        <v>56</v>
      </c>
      <c r="W942" s="11">
        <v>349</v>
      </c>
      <c r="X942" s="11">
        <v>339</v>
      </c>
      <c r="Y942" s="26">
        <v>310</v>
      </c>
      <c r="Z942" s="10">
        <f t="shared" si="146"/>
        <v>1054</v>
      </c>
      <c r="AA942" s="27">
        <f t="shared" ref="AA942:AA1005" si="152">IF(V942 &lt;&gt; "-", (V942-V$1883)^3, "-")</f>
        <v>107.97239536726487</v>
      </c>
      <c r="AB942" s="10">
        <f t="shared" ref="AB942:AB1005" si="153">IF(W942 &lt;&gt; "-", (W942-W$1883)^3, "-")</f>
        <v>1647411.7589536819</v>
      </c>
      <c r="AC942" s="10">
        <f t="shared" ref="AC942:AC1005" si="154">IF(X942 &lt;&gt; "-", (X942-X$1883)^3, "-")</f>
        <v>406538.19360729208</v>
      </c>
      <c r="AD942" s="28">
        <f t="shared" ref="AD942:AD1005" si="155">IF(Y942 &lt;&gt; "-", (Y942-Y$1883)^3, "-")</f>
        <v>14671.82609383795</v>
      </c>
      <c r="AF942" s="27">
        <f>IF(V942 &lt;&gt; "-", (V942-V$1883)^4, "-")</f>
        <v>514.14266981276751</v>
      </c>
      <c r="AG942" s="10">
        <f>(W942-W$1883)^4</f>
        <v>194567164.03691843</v>
      </c>
      <c r="AH942" s="10">
        <f>(X942-X$1883)^4</f>
        <v>30116313.139993843</v>
      </c>
      <c r="AI942" s="28">
        <f>(Y942-Y$1883)^4</f>
        <v>359180.06731909659</v>
      </c>
      <c r="AK942" s="27">
        <f t="shared" si="147"/>
        <v>53.130929791271349</v>
      </c>
      <c r="AL942" s="10">
        <f t="shared" si="148"/>
        <v>331.11954459203037</v>
      </c>
      <c r="AM942" s="10">
        <f t="shared" si="149"/>
        <v>321.63187855787476</v>
      </c>
      <c r="AN942" s="28">
        <f t="shared" si="150"/>
        <v>294.11764705882354</v>
      </c>
      <c r="AP942" s="56">
        <f t="shared" si="151"/>
        <v>0.97134670487106012</v>
      </c>
    </row>
    <row r="943" spans="1:42" ht="15" customHeight="1">
      <c r="A943" s="5" t="s">
        <v>23</v>
      </c>
      <c r="B943" s="5" t="s">
        <v>78</v>
      </c>
      <c r="C943" s="5" t="s">
        <v>89</v>
      </c>
      <c r="D943" s="6" t="s">
        <v>44</v>
      </c>
      <c r="E943" s="5" t="s">
        <v>1803</v>
      </c>
      <c r="F943" s="5" t="s">
        <v>1804</v>
      </c>
      <c r="G943" s="5">
        <v>2002</v>
      </c>
      <c r="H943" s="11">
        <v>6</v>
      </c>
      <c r="I943" s="11">
        <v>24</v>
      </c>
      <c r="J943" s="11">
        <v>57</v>
      </c>
      <c r="K943" s="11">
        <v>131</v>
      </c>
      <c r="O943" s="25" t="s">
        <v>23</v>
      </c>
      <c r="P943" s="5" t="s">
        <v>82</v>
      </c>
      <c r="Q943" s="5" t="s">
        <v>89</v>
      </c>
      <c r="R943" s="6" t="s">
        <v>235</v>
      </c>
      <c r="S943" s="5" t="s">
        <v>1937</v>
      </c>
      <c r="T943" s="5" t="s">
        <v>1843</v>
      </c>
      <c r="U943" s="5">
        <v>2002</v>
      </c>
      <c r="V943" s="11">
        <v>76</v>
      </c>
      <c r="W943" s="11">
        <v>690</v>
      </c>
      <c r="X943" s="11">
        <v>803</v>
      </c>
      <c r="Y943" s="26">
        <v>713</v>
      </c>
      <c r="Z943" s="10">
        <f t="shared" si="146"/>
        <v>2282</v>
      </c>
      <c r="AA943" s="27">
        <f t="shared" si="152"/>
        <v>15182.612115886348</v>
      </c>
      <c r="AB943" s="10">
        <f t="shared" si="153"/>
        <v>96768804.490809992</v>
      </c>
      <c r="AC943" s="10">
        <f t="shared" si="154"/>
        <v>155790271.45625529</v>
      </c>
      <c r="AD943" s="28">
        <f t="shared" si="155"/>
        <v>78117846.330610931</v>
      </c>
      <c r="AF943" s="27">
        <f>IF(V943 &lt;&gt; "-", (V943-V$1883)^4, "-")</f>
        <v>375948.76497466629</v>
      </c>
      <c r="AG943" s="10">
        <f>(W943-W$1883)^4</f>
        <v>44427018386.744942</v>
      </c>
      <c r="AH943" s="10">
        <f>(X943-X$1883)^4</f>
        <v>83827615376.649902</v>
      </c>
      <c r="AI943" s="28">
        <f>(Y943-Y$1883)^4</f>
        <v>33393890236.563152</v>
      </c>
      <c r="AK943" s="27">
        <f t="shared" si="147"/>
        <v>33.304119193689743</v>
      </c>
      <c r="AL943" s="10">
        <f t="shared" si="148"/>
        <v>302.3663453111306</v>
      </c>
      <c r="AM943" s="10">
        <f t="shared" si="149"/>
        <v>351.88431200701137</v>
      </c>
      <c r="AN943" s="28">
        <f t="shared" si="150"/>
        <v>312.44522348816827</v>
      </c>
      <c r="AP943" s="56">
        <f t="shared" si="151"/>
        <v>1.1637681159420288</v>
      </c>
    </row>
    <row r="944" spans="1:42" ht="15" customHeight="1">
      <c r="A944" s="5" t="s">
        <v>23</v>
      </c>
      <c r="B944" s="5" t="s">
        <v>78</v>
      </c>
      <c r="C944" s="5" t="s">
        <v>89</v>
      </c>
      <c r="D944" s="6" t="s">
        <v>44</v>
      </c>
      <c r="E944" s="5" t="s">
        <v>1805</v>
      </c>
      <c r="F944" s="5" t="s">
        <v>1806</v>
      </c>
      <c r="G944" s="5">
        <v>2002</v>
      </c>
      <c r="H944" s="11">
        <v>1</v>
      </c>
      <c r="I944" s="11">
        <v>16</v>
      </c>
      <c r="J944" s="11">
        <v>22</v>
      </c>
      <c r="K944" s="11">
        <v>59</v>
      </c>
      <c r="O944" s="25" t="s">
        <v>23</v>
      </c>
      <c r="P944" s="5" t="s">
        <v>82</v>
      </c>
      <c r="Q944" s="5" t="s">
        <v>78</v>
      </c>
      <c r="R944" s="6" t="s">
        <v>44</v>
      </c>
      <c r="S944" s="5" t="s">
        <v>1938</v>
      </c>
      <c r="T944" s="5" t="s">
        <v>1939</v>
      </c>
      <c r="U944" s="5">
        <v>2002</v>
      </c>
      <c r="V944" s="11">
        <v>13</v>
      </c>
      <c r="W944" s="11">
        <v>60</v>
      </c>
      <c r="X944" s="11">
        <v>130</v>
      </c>
      <c r="Y944" s="26">
        <v>264</v>
      </c>
      <c r="Z944" s="10">
        <f t="shared" si="146"/>
        <v>467</v>
      </c>
      <c r="AA944" s="27">
        <f t="shared" si="152"/>
        <v>-55910.375663325023</v>
      </c>
      <c r="AB944" s="10">
        <f t="shared" si="153"/>
        <v>-4991027.1064418536</v>
      </c>
      <c r="AC944" s="10">
        <f t="shared" si="154"/>
        <v>-2456008.4599324008</v>
      </c>
      <c r="AD944" s="28">
        <f t="shared" si="155"/>
        <v>-9964.8324478198119</v>
      </c>
      <c r="AF944" s="27">
        <f>IF(V944 &lt;&gt; "-", (V944-V$1883)^4, "-")</f>
        <v>2137912.2729463866</v>
      </c>
      <c r="AG944" s="10">
        <f>(W944-W$1883)^4</f>
        <v>852942794.51716256</v>
      </c>
      <c r="AH944" s="10">
        <f>(X944-X$1883)^4</f>
        <v>331364880.36454171</v>
      </c>
      <c r="AI944" s="28">
        <f>(Y944-Y$1883)^4</f>
        <v>214433.84565521945</v>
      </c>
      <c r="AK944" s="27">
        <f t="shared" si="147"/>
        <v>27.837259100642395</v>
      </c>
      <c r="AL944" s="10">
        <f t="shared" si="148"/>
        <v>128.47965738758029</v>
      </c>
      <c r="AM944" s="10">
        <f t="shared" si="149"/>
        <v>278.37259100642399</v>
      </c>
      <c r="AN944" s="28">
        <f t="shared" si="150"/>
        <v>565.31049250535341</v>
      </c>
      <c r="AP944" s="56">
        <f t="shared" si="151"/>
        <v>2.166666666666667</v>
      </c>
    </row>
    <row r="945" spans="1:42" ht="15" customHeight="1">
      <c r="A945" s="5" t="s">
        <v>23</v>
      </c>
      <c r="B945" s="5" t="s">
        <v>78</v>
      </c>
      <c r="C945" s="5" t="s">
        <v>89</v>
      </c>
      <c r="D945" s="6" t="s">
        <v>44</v>
      </c>
      <c r="E945" s="5" t="s">
        <v>1807</v>
      </c>
      <c r="F945" s="5" t="s">
        <v>1808</v>
      </c>
      <c r="G945" s="5">
        <v>2002</v>
      </c>
      <c r="H945" s="11">
        <v>2</v>
      </c>
      <c r="I945" s="11">
        <v>32</v>
      </c>
      <c r="J945" s="11">
        <v>44</v>
      </c>
      <c r="K945" s="11">
        <v>69</v>
      </c>
      <c r="O945" s="25" t="s">
        <v>23</v>
      </c>
      <c r="P945" s="5" t="s">
        <v>82</v>
      </c>
      <c r="Q945" s="5" t="s">
        <v>78</v>
      </c>
      <c r="R945" s="6" t="s">
        <v>44</v>
      </c>
      <c r="S945" s="5" t="s">
        <v>1940</v>
      </c>
      <c r="T945" s="5" t="s">
        <v>1941</v>
      </c>
      <c r="U945" s="5">
        <v>2002</v>
      </c>
      <c r="V945" s="11">
        <v>31</v>
      </c>
      <c r="W945" s="11">
        <v>257</v>
      </c>
      <c r="X945" s="11">
        <v>553</v>
      </c>
      <c r="Y945" s="26">
        <v>541</v>
      </c>
      <c r="Z945" s="10">
        <f t="shared" si="146"/>
        <v>1382</v>
      </c>
      <c r="AA945" s="27">
        <f t="shared" si="152"/>
        <v>-8289.261084009273</v>
      </c>
      <c r="AB945" s="10">
        <f t="shared" si="153"/>
        <v>17789.302541265337</v>
      </c>
      <c r="AC945" s="10">
        <f t="shared" si="154"/>
        <v>23907761.894693155</v>
      </c>
      <c r="AD945" s="28">
        <f t="shared" si="155"/>
        <v>16675371.068749685</v>
      </c>
      <c r="AF945" s="27">
        <f>IF(V945 &lt;&gt; "-", (V945-V$1883)^4, "-")</f>
        <v>167759.74535443462</v>
      </c>
      <c r="AG945" s="10">
        <f>(W945-W$1883)^4</f>
        <v>464385.40456251526</v>
      </c>
      <c r="AH945" s="10">
        <f>(X945-X$1883)^4</f>
        <v>6887345915.2724352</v>
      </c>
      <c r="AI945" s="28">
        <f>(Y945-Y$1883)^4</f>
        <v>4260239444.8348131</v>
      </c>
      <c r="AK945" s="27">
        <f t="shared" si="147"/>
        <v>22.431259044862518</v>
      </c>
      <c r="AL945" s="10">
        <f t="shared" si="148"/>
        <v>185.96237337192474</v>
      </c>
      <c r="AM945" s="10">
        <f t="shared" si="149"/>
        <v>400.14471780028941</v>
      </c>
      <c r="AN945" s="28">
        <f t="shared" si="150"/>
        <v>391.4616497829233</v>
      </c>
      <c r="AP945" s="56">
        <f t="shared" si="151"/>
        <v>2.1517509727626458</v>
      </c>
    </row>
    <row r="946" spans="1:42" ht="15" customHeight="1">
      <c r="A946" s="5" t="s">
        <v>23</v>
      </c>
      <c r="B946" s="5" t="s">
        <v>78</v>
      </c>
      <c r="C946" s="5" t="s">
        <v>89</v>
      </c>
      <c r="D946" s="6" t="s">
        <v>44</v>
      </c>
      <c r="E946" s="5" t="s">
        <v>1809</v>
      </c>
      <c r="F946" s="5" t="s">
        <v>1810</v>
      </c>
      <c r="G946" s="5">
        <v>2002</v>
      </c>
      <c r="H946" s="11" t="s">
        <v>96</v>
      </c>
      <c r="I946" s="11">
        <v>7</v>
      </c>
      <c r="J946" s="11">
        <v>17</v>
      </c>
      <c r="K946" s="11">
        <v>42</v>
      </c>
      <c r="O946" s="25" t="s">
        <v>23</v>
      </c>
      <c r="P946" s="5" t="s">
        <v>82</v>
      </c>
      <c r="Q946" s="5" t="s">
        <v>78</v>
      </c>
      <c r="R946" s="6" t="s">
        <v>44</v>
      </c>
      <c r="S946" s="5" t="s">
        <v>1942</v>
      </c>
      <c r="T946" s="5" t="s">
        <v>1943</v>
      </c>
      <c r="U946" s="5">
        <v>2002</v>
      </c>
      <c r="V946" s="11">
        <v>32</v>
      </c>
      <c r="W946" s="11">
        <v>166</v>
      </c>
      <c r="X946" s="11">
        <v>349</v>
      </c>
      <c r="Y946" s="26">
        <v>565</v>
      </c>
      <c r="Z946" s="10">
        <f t="shared" si="146"/>
        <v>1112</v>
      </c>
      <c r="AA946" s="27">
        <f t="shared" si="152"/>
        <v>-7120.2211564880208</v>
      </c>
      <c r="AB946" s="10">
        <f t="shared" si="153"/>
        <v>-273299.35480279691</v>
      </c>
      <c r="AC946" s="10">
        <f t="shared" si="154"/>
        <v>594397.1626138112</v>
      </c>
      <c r="AD946" s="28">
        <f t="shared" si="155"/>
        <v>21830142.832890999</v>
      </c>
      <c r="AF946" s="27">
        <f>IF(V946 &lt;&gt; "-", (V946-V$1883)^4, "-")</f>
        <v>136980.2572786719</v>
      </c>
      <c r="AG946" s="10">
        <f>(W946-W$1883)^4</f>
        <v>17735828.279441249</v>
      </c>
      <c r="AH946" s="10">
        <f>(X946-X$1883)^4</f>
        <v>49976860.442713708</v>
      </c>
      <c r="AI946" s="28">
        <f>(Y946-Y$1883)^4</f>
        <v>6101108799.1352777</v>
      </c>
      <c r="AK946" s="27">
        <f t="shared" si="147"/>
        <v>28.776978417266189</v>
      </c>
      <c r="AL946" s="10">
        <f t="shared" si="148"/>
        <v>149.28057553956833</v>
      </c>
      <c r="AM946" s="10">
        <f t="shared" si="149"/>
        <v>313.84892086330933</v>
      </c>
      <c r="AN946" s="28">
        <f t="shared" si="150"/>
        <v>508.09352517985604</v>
      </c>
      <c r="AP946" s="56">
        <f t="shared" si="151"/>
        <v>2.1024096385542168</v>
      </c>
    </row>
    <row r="947" spans="1:42" ht="15" customHeight="1">
      <c r="A947" s="5" t="s">
        <v>23</v>
      </c>
      <c r="B947" s="5" t="s">
        <v>78</v>
      </c>
      <c r="C947" s="5" t="s">
        <v>89</v>
      </c>
      <c r="D947" s="6" t="s">
        <v>44</v>
      </c>
      <c r="E947" s="5" t="s">
        <v>1811</v>
      </c>
      <c r="F947" s="5" t="s">
        <v>1812</v>
      </c>
      <c r="G947" s="5">
        <v>2002</v>
      </c>
      <c r="H947" s="11">
        <v>1</v>
      </c>
      <c r="I947" s="11">
        <v>10</v>
      </c>
      <c r="J947" s="11">
        <v>23</v>
      </c>
      <c r="K947" s="11">
        <v>26</v>
      </c>
      <c r="O947" s="25" t="s">
        <v>23</v>
      </c>
      <c r="P947" s="5" t="s">
        <v>82</v>
      </c>
      <c r="Q947" s="5" t="s">
        <v>78</v>
      </c>
      <c r="R947" s="6" t="s">
        <v>44</v>
      </c>
      <c r="S947" s="5" t="s">
        <v>1944</v>
      </c>
      <c r="T947" s="5" t="s">
        <v>1945</v>
      </c>
      <c r="U947" s="5">
        <v>2002</v>
      </c>
      <c r="V947" s="11">
        <v>94</v>
      </c>
      <c r="W947" s="11">
        <v>403</v>
      </c>
      <c r="X947" s="11">
        <v>678</v>
      </c>
      <c r="Y947" s="26">
        <v>895</v>
      </c>
      <c r="Z947" s="10">
        <f t="shared" si="146"/>
        <v>2070</v>
      </c>
      <c r="AA947" s="27">
        <f t="shared" si="152"/>
        <v>78192.996096487099</v>
      </c>
      <c r="AB947" s="10">
        <f t="shared" si="153"/>
        <v>5097750.9797042441</v>
      </c>
      <c r="AC947" s="10">
        <f t="shared" si="154"/>
        <v>70485895.854329079</v>
      </c>
      <c r="AD947" s="28">
        <f t="shared" si="155"/>
        <v>226402064.17790294</v>
      </c>
      <c r="AF947" s="27">
        <f>IF(V947 &lt;&gt; "-", (V947-V$1883)^4, "-")</f>
        <v>3343673.0559321935</v>
      </c>
      <c r="AG947" s="10">
        <f>(W947-W$1883)^4</f>
        <v>877347189.17346597</v>
      </c>
      <c r="AH947" s="10">
        <f>(X947-X$1883)^4</f>
        <v>29116307575.7659</v>
      </c>
      <c r="AI947" s="28">
        <f>(Y947-Y$1883)^4</f>
        <v>137987742476.84174</v>
      </c>
      <c r="AK947" s="27">
        <f t="shared" si="147"/>
        <v>45.410628019323667</v>
      </c>
      <c r="AL947" s="10">
        <f t="shared" si="148"/>
        <v>194.68599033816426</v>
      </c>
      <c r="AM947" s="10">
        <f t="shared" si="149"/>
        <v>327.53623188405794</v>
      </c>
      <c r="AN947" s="28">
        <f t="shared" si="150"/>
        <v>432.3671497584541</v>
      </c>
      <c r="AP947" s="56">
        <f t="shared" si="151"/>
        <v>1.6823821339950369</v>
      </c>
    </row>
    <row r="948" spans="1:42" ht="15" customHeight="1">
      <c r="A948" s="5" t="s">
        <v>23</v>
      </c>
      <c r="B948" s="5" t="s">
        <v>78</v>
      </c>
      <c r="C948" s="5" t="s">
        <v>89</v>
      </c>
      <c r="D948" s="6" t="s">
        <v>44</v>
      </c>
      <c r="E948" s="5" t="s">
        <v>1813</v>
      </c>
      <c r="F948" s="5" t="s">
        <v>1814</v>
      </c>
      <c r="G948" s="5">
        <v>2002</v>
      </c>
      <c r="H948" s="11">
        <v>1</v>
      </c>
      <c r="I948" s="11">
        <v>17</v>
      </c>
      <c r="J948" s="11">
        <v>6</v>
      </c>
      <c r="K948" s="11">
        <v>37</v>
      </c>
      <c r="O948" s="25" t="s">
        <v>23</v>
      </c>
      <c r="P948" s="5" t="s">
        <v>82</v>
      </c>
      <c r="Q948" s="5" t="s">
        <v>78</v>
      </c>
      <c r="R948" s="6" t="s">
        <v>44</v>
      </c>
      <c r="S948" s="5" t="s">
        <v>1946</v>
      </c>
      <c r="T948" s="5" t="s">
        <v>1947</v>
      </c>
      <c r="U948" s="5">
        <v>2002</v>
      </c>
      <c r="V948" s="11">
        <v>8</v>
      </c>
      <c r="W948" s="11">
        <v>33</v>
      </c>
      <c r="X948" s="11">
        <v>93</v>
      </c>
      <c r="Y948" s="26">
        <v>140</v>
      </c>
      <c r="Z948" s="10">
        <f t="shared" si="146"/>
        <v>274</v>
      </c>
      <c r="AA948" s="27">
        <f t="shared" si="152"/>
        <v>-80835.642948960449</v>
      </c>
      <c r="AB948" s="10">
        <f t="shared" si="153"/>
        <v>-7750077.9393538814</v>
      </c>
      <c r="AC948" s="10">
        <f t="shared" si="154"/>
        <v>-5081359.0466771973</v>
      </c>
      <c r="AD948" s="28">
        <f t="shared" si="155"/>
        <v>-3081482.1652721963</v>
      </c>
      <c r="AF948" s="27">
        <f>IF(V948 &lt;&gt; "-", (V948-V$1883)^4, "-")</f>
        <v>3495187.9084152617</v>
      </c>
      <c r="AG948" s="10">
        <f>(W948-W$1883)^4</f>
        <v>1533703563.8199458</v>
      </c>
      <c r="AH948" s="10">
        <f>(X948-X$1883)^4</f>
        <v>873587700.30233312</v>
      </c>
      <c r="AI948" s="28">
        <f>(Y948-Y$1883)^4</f>
        <v>448414393.76257038</v>
      </c>
      <c r="AK948" s="27">
        <f t="shared" si="147"/>
        <v>29.197080291970803</v>
      </c>
      <c r="AL948" s="10">
        <f t="shared" si="148"/>
        <v>120.43795620437957</v>
      </c>
      <c r="AM948" s="10">
        <f t="shared" si="149"/>
        <v>339.41605839416059</v>
      </c>
      <c r="AN948" s="28">
        <f t="shared" si="150"/>
        <v>510.94890510948909</v>
      </c>
      <c r="AP948" s="56">
        <f t="shared" si="151"/>
        <v>2.8181818181818179</v>
      </c>
    </row>
    <row r="949" spans="1:42" ht="15" customHeight="1">
      <c r="A949" s="5" t="s">
        <v>23</v>
      </c>
      <c r="B949" s="5" t="s">
        <v>78</v>
      </c>
      <c r="C949" s="5" t="s">
        <v>89</v>
      </c>
      <c r="D949" s="6" t="s">
        <v>44</v>
      </c>
      <c r="E949" s="5" t="s">
        <v>1815</v>
      </c>
      <c r="F949" s="5" t="s">
        <v>1816</v>
      </c>
      <c r="G949" s="5">
        <v>2002</v>
      </c>
      <c r="H949" s="11">
        <v>7</v>
      </c>
      <c r="I949" s="11">
        <v>32</v>
      </c>
      <c r="J949" s="11">
        <v>23</v>
      </c>
      <c r="K949" s="11">
        <v>90</v>
      </c>
      <c r="O949" s="25" t="s">
        <v>23</v>
      </c>
      <c r="P949" s="5" t="s">
        <v>82</v>
      </c>
      <c r="Q949" s="5" t="s">
        <v>78</v>
      </c>
      <c r="R949" s="6" t="s">
        <v>44</v>
      </c>
      <c r="S949" s="5" t="s">
        <v>1948</v>
      </c>
      <c r="T949" s="5" t="s">
        <v>1558</v>
      </c>
      <c r="U949" s="5">
        <v>2002</v>
      </c>
      <c r="V949" s="11">
        <v>2</v>
      </c>
      <c r="W949" s="11">
        <v>7</v>
      </c>
      <c r="X949" s="11">
        <v>28</v>
      </c>
      <c r="Y949" s="26">
        <v>81</v>
      </c>
      <c r="Z949" s="10">
        <f t="shared" si="146"/>
        <v>118</v>
      </c>
      <c r="AA949" s="27">
        <f t="shared" si="152"/>
        <v>-119373.12780967499</v>
      </c>
      <c r="AB949" s="10">
        <f t="shared" si="153"/>
        <v>-11223662.64253886</v>
      </c>
      <c r="AC949" s="10">
        <f t="shared" si="154"/>
        <v>-13298592.001968132</v>
      </c>
      <c r="AD949" s="28">
        <f t="shared" si="155"/>
        <v>-8554632.8604827002</v>
      </c>
      <c r="AF949" s="27">
        <f>IF(V949 &lt;&gt; "-", (V949-V$1883)^4, "-")</f>
        <v>5877718.253988809</v>
      </c>
      <c r="AG949" s="10">
        <f>(W949-W$1883)^4</f>
        <v>2512924684.4658504</v>
      </c>
      <c r="AH949" s="10">
        <f>(X949-X$1883)^4</f>
        <v>3150703602.6611905</v>
      </c>
      <c r="AI949" s="28">
        <f>(Y949-Y$1883)^4</f>
        <v>1749585486.9989774</v>
      </c>
      <c r="AK949" s="27">
        <f t="shared" si="147"/>
        <v>16.949152542372882</v>
      </c>
      <c r="AL949" s="10">
        <f t="shared" si="148"/>
        <v>59.322033898305087</v>
      </c>
      <c r="AM949" s="10">
        <f t="shared" si="149"/>
        <v>237.28813559322035</v>
      </c>
      <c r="AN949" s="28">
        <f t="shared" si="150"/>
        <v>686.44067796610159</v>
      </c>
      <c r="AP949" s="56">
        <f t="shared" si="151"/>
        <v>4</v>
      </c>
    </row>
    <row r="950" spans="1:42" ht="15" customHeight="1">
      <c r="A950" s="5" t="s">
        <v>23</v>
      </c>
      <c r="B950" s="5" t="s">
        <v>78</v>
      </c>
      <c r="C950" s="5" t="s">
        <v>89</v>
      </c>
      <c r="D950" s="6" t="s">
        <v>44</v>
      </c>
      <c r="E950" s="5" t="s">
        <v>1817</v>
      </c>
      <c r="F950" s="5" t="s">
        <v>1818</v>
      </c>
      <c r="G950" s="5">
        <v>2002</v>
      </c>
      <c r="H950" s="11">
        <v>19</v>
      </c>
      <c r="I950" s="11">
        <v>83</v>
      </c>
      <c r="J950" s="11">
        <v>43</v>
      </c>
      <c r="K950" s="11">
        <v>101</v>
      </c>
      <c r="O950" s="25" t="s">
        <v>23</v>
      </c>
      <c r="P950" s="5" t="s">
        <v>82</v>
      </c>
      <c r="Q950" s="5" t="s">
        <v>82</v>
      </c>
      <c r="R950" s="6" t="s">
        <v>44</v>
      </c>
      <c r="S950" s="5" t="s">
        <v>1949</v>
      </c>
      <c r="T950" s="5" t="s">
        <v>1950</v>
      </c>
      <c r="U950" s="5">
        <v>2002</v>
      </c>
      <c r="V950" s="11">
        <v>21</v>
      </c>
      <c r="W950" s="11">
        <v>128</v>
      </c>
      <c r="X950" s="11">
        <v>52</v>
      </c>
      <c r="Y950" s="26">
        <v>96</v>
      </c>
      <c r="Z950" s="10">
        <f t="shared" si="146"/>
        <v>297</v>
      </c>
      <c r="AA950" s="27">
        <f t="shared" si="152"/>
        <v>-27648.267222475166</v>
      </c>
      <c r="AB950" s="10">
        <f t="shared" si="153"/>
        <v>-1089396.3164195751</v>
      </c>
      <c r="AC950" s="10">
        <f t="shared" si="154"/>
        <v>-9652724.6537700687</v>
      </c>
      <c r="AD950" s="28">
        <f t="shared" si="155"/>
        <v>-6807046.1277346564</v>
      </c>
      <c r="AF950" s="27">
        <f>IF(V950 &lt;&gt; "-", (V950-V$1883)^4, "-")</f>
        <v>836033.90625228477</v>
      </c>
      <c r="AG950" s="10">
        <f>(W950-W$1883)^4</f>
        <v>112093699.64907221</v>
      </c>
      <c r="AH950" s="10">
        <f>(X950-X$1883)^4</f>
        <v>2055258993.8105459</v>
      </c>
      <c r="AI950" s="28">
        <f>(Y950-Y$1883)^4</f>
        <v>1290064996.0198669</v>
      </c>
      <c r="AK950" s="27">
        <f t="shared" si="147"/>
        <v>70.707070707070699</v>
      </c>
      <c r="AL950" s="10">
        <f t="shared" si="148"/>
        <v>430.97643097643095</v>
      </c>
      <c r="AM950" s="10">
        <f t="shared" si="149"/>
        <v>175.08417508417509</v>
      </c>
      <c r="AN950" s="28">
        <f t="shared" si="150"/>
        <v>323.23232323232327</v>
      </c>
      <c r="AP950" s="56">
        <f t="shared" si="151"/>
        <v>0.40625000000000006</v>
      </c>
    </row>
    <row r="951" spans="1:42" ht="15" customHeight="1">
      <c r="A951" s="5" t="s">
        <v>23</v>
      </c>
      <c r="B951" s="5" t="s">
        <v>78</v>
      </c>
      <c r="C951" s="5" t="s">
        <v>89</v>
      </c>
      <c r="D951" s="6" t="s">
        <v>44</v>
      </c>
      <c r="E951" s="5" t="s">
        <v>1819</v>
      </c>
      <c r="F951" s="5" t="s">
        <v>1820</v>
      </c>
      <c r="G951" s="5">
        <v>2002</v>
      </c>
      <c r="H951" s="11">
        <v>3</v>
      </c>
      <c r="I951" s="11">
        <v>58</v>
      </c>
      <c r="J951" s="11">
        <v>32</v>
      </c>
      <c r="K951" s="11">
        <v>163</v>
      </c>
      <c r="O951" s="25" t="s">
        <v>23</v>
      </c>
      <c r="P951" s="5" t="s">
        <v>82</v>
      </c>
      <c r="Q951" s="5" t="s">
        <v>82</v>
      </c>
      <c r="R951" s="6" t="s">
        <v>44</v>
      </c>
      <c r="S951" s="5" t="s">
        <v>1951</v>
      </c>
      <c r="T951" s="5" t="s">
        <v>1952</v>
      </c>
      <c r="U951" s="5">
        <v>2002</v>
      </c>
      <c r="V951" s="11">
        <v>13</v>
      </c>
      <c r="W951" s="11">
        <v>47</v>
      </c>
      <c r="X951" s="11">
        <v>111</v>
      </c>
      <c r="Y951" s="26">
        <v>180</v>
      </c>
      <c r="Z951" s="10">
        <f t="shared" si="146"/>
        <v>351</v>
      </c>
      <c r="AA951" s="27">
        <f t="shared" si="152"/>
        <v>-55910.375663325023</v>
      </c>
      <c r="AB951" s="10">
        <f t="shared" si="153"/>
        <v>-6218870.1858020322</v>
      </c>
      <c r="AC951" s="10">
        <f t="shared" si="154"/>
        <v>-3646581.4524697103</v>
      </c>
      <c r="AD951" s="28">
        <f t="shared" si="155"/>
        <v>-1174877.9790932464</v>
      </c>
      <c r="AF951" s="27">
        <f>IF(V951 &lt;&gt; "-", (V951-V$1883)^4, "-")</f>
        <v>2137912.2729463866</v>
      </c>
      <c r="AG951" s="10">
        <f>(W951-W$1883)^4</f>
        <v>1143620649.4139388</v>
      </c>
      <c r="AH951" s="10">
        <f>(X951-X$1883)^4</f>
        <v>561282142.25287735</v>
      </c>
      <c r="AI951" s="28">
        <f>(Y951-Y$1883)^4</f>
        <v>123972022.12866679</v>
      </c>
      <c r="AK951" s="27">
        <f t="shared" si="147"/>
        <v>37.037037037037038</v>
      </c>
      <c r="AL951" s="10">
        <f t="shared" si="148"/>
        <v>133.90313390313392</v>
      </c>
      <c r="AM951" s="10">
        <f t="shared" si="149"/>
        <v>316.23931623931622</v>
      </c>
      <c r="AN951" s="28">
        <f t="shared" si="150"/>
        <v>512.82051282051282</v>
      </c>
      <c r="AP951" s="56">
        <f t="shared" si="151"/>
        <v>2.3617021276595742</v>
      </c>
    </row>
    <row r="952" spans="1:42" ht="15" customHeight="1">
      <c r="A952" s="5" t="s">
        <v>23</v>
      </c>
      <c r="B952" s="5" t="s">
        <v>78</v>
      </c>
      <c r="C952" s="5" t="s">
        <v>89</v>
      </c>
      <c r="D952" s="6" t="s">
        <v>44</v>
      </c>
      <c r="E952" s="5" t="s">
        <v>1821</v>
      </c>
      <c r="F952" s="5" t="s">
        <v>1822</v>
      </c>
      <c r="G952" s="5">
        <v>2002</v>
      </c>
      <c r="H952" s="11">
        <v>2</v>
      </c>
      <c r="I952" s="11">
        <v>48</v>
      </c>
      <c r="J952" s="11">
        <v>54</v>
      </c>
      <c r="K952" s="11">
        <v>83</v>
      </c>
      <c r="O952" s="25" t="s">
        <v>23</v>
      </c>
      <c r="P952" s="5" t="s">
        <v>82</v>
      </c>
      <c r="Q952" s="5" t="s">
        <v>82</v>
      </c>
      <c r="R952" s="6" t="s">
        <v>44</v>
      </c>
      <c r="S952" s="5" t="s">
        <v>1953</v>
      </c>
      <c r="T952" s="5" t="s">
        <v>1954</v>
      </c>
      <c r="U952" s="5">
        <v>2002</v>
      </c>
      <c r="V952" s="11">
        <v>25</v>
      </c>
      <c r="W952" s="11">
        <v>188</v>
      </c>
      <c r="X952" s="11">
        <v>398</v>
      </c>
      <c r="Y952" s="26">
        <v>436</v>
      </c>
      <c r="Z952" s="10">
        <f t="shared" si="146"/>
        <v>1047</v>
      </c>
      <c r="AA952" s="27">
        <f t="shared" si="152"/>
        <v>-18063.514178742618</v>
      </c>
      <c r="AB952" s="10">
        <f t="shared" si="153"/>
        <v>-78927.332223547681</v>
      </c>
      <c r="AC952" s="10">
        <f t="shared" si="154"/>
        <v>2356880.1775573115</v>
      </c>
      <c r="AD952" s="28">
        <f t="shared" si="155"/>
        <v>3407567.5228228075</v>
      </c>
      <c r="AF952" s="27">
        <f>IF(V952 &lt;&gt; "-", (V952-V$1883)^4, "-")</f>
        <v>473954.14497738023</v>
      </c>
      <c r="AG952" s="10">
        <f>(W952-W$1883)^4</f>
        <v>3385607.1637376118</v>
      </c>
      <c r="AH952" s="10">
        <f>(X952-X$1883)^4</f>
        <v>313653403.91604251</v>
      </c>
      <c r="AI952" s="28">
        <f>(Y952-Y$1883)^4</f>
        <v>512773957.68293417</v>
      </c>
      <c r="AK952" s="27">
        <f t="shared" si="147"/>
        <v>23.877745940783189</v>
      </c>
      <c r="AL952" s="10">
        <f t="shared" si="148"/>
        <v>179.56064947468957</v>
      </c>
      <c r="AM952" s="10">
        <f t="shared" si="149"/>
        <v>380.13371537726835</v>
      </c>
      <c r="AN952" s="28">
        <f t="shared" si="150"/>
        <v>416.42788920725883</v>
      </c>
      <c r="AP952" s="56">
        <f t="shared" si="151"/>
        <v>2.1170212765957448</v>
      </c>
    </row>
    <row r="953" spans="1:42" ht="15" customHeight="1">
      <c r="A953" s="5" t="s">
        <v>23</v>
      </c>
      <c r="B953" s="5" t="s">
        <v>78</v>
      </c>
      <c r="C953" s="5" t="s">
        <v>89</v>
      </c>
      <c r="D953" s="6" t="s">
        <v>44</v>
      </c>
      <c r="E953" s="5" t="s">
        <v>1823</v>
      </c>
      <c r="F953" s="5" t="s">
        <v>1824</v>
      </c>
      <c r="G953" s="5">
        <v>2002</v>
      </c>
      <c r="H953" s="11">
        <v>3</v>
      </c>
      <c r="I953" s="11">
        <v>51</v>
      </c>
      <c r="J953" s="11">
        <v>57</v>
      </c>
      <c r="K953" s="11">
        <v>105</v>
      </c>
      <c r="O953" s="25" t="s">
        <v>23</v>
      </c>
      <c r="P953" s="5" t="s">
        <v>82</v>
      </c>
      <c r="Q953" s="5" t="s">
        <v>82</v>
      </c>
      <c r="R953" s="6" t="s">
        <v>44</v>
      </c>
      <c r="S953" s="5" t="s">
        <v>1955</v>
      </c>
      <c r="T953" s="5" t="s">
        <v>1956</v>
      </c>
      <c r="U953" s="5">
        <v>2002</v>
      </c>
      <c r="V953" s="11">
        <v>5</v>
      </c>
      <c r="W953" s="11">
        <v>68</v>
      </c>
      <c r="X953" s="11">
        <v>121</v>
      </c>
      <c r="Y953" s="26">
        <v>161</v>
      </c>
      <c r="Z953" s="10">
        <f t="shared" si="146"/>
        <v>355</v>
      </c>
      <c r="AA953" s="27">
        <f t="shared" si="152"/>
        <v>-98855.953908687909</v>
      </c>
      <c r="AB953" s="10">
        <f t="shared" si="153"/>
        <v>-4322402.5682076085</v>
      </c>
      <c r="AC953" s="10">
        <f t="shared" si="154"/>
        <v>-2981015.6639061854</v>
      </c>
      <c r="AD953" s="28">
        <f t="shared" si="155"/>
        <v>-1930667.6505075279</v>
      </c>
      <c r="AF953" s="27">
        <f>IF(V953 &lt;&gt; "-", (V953-V$1883)^4, "-")</f>
        <v>4570921.6266198922</v>
      </c>
      <c r="AG953" s="10">
        <f>(W953-W$1883)^4</f>
        <v>704098820.45249414</v>
      </c>
      <c r="AH953" s="10">
        <f>(X953-X$1883)^4</f>
        <v>429028040.10365725</v>
      </c>
      <c r="AI953" s="28">
        <f>(Y953-Y$1883)^4</f>
        <v>240404924.56319526</v>
      </c>
      <c r="AK953" s="27">
        <f t="shared" si="147"/>
        <v>14.084507042253522</v>
      </c>
      <c r="AL953" s="10">
        <f t="shared" si="148"/>
        <v>191.54929577464787</v>
      </c>
      <c r="AM953" s="10">
        <f t="shared" si="149"/>
        <v>340.84507042253517</v>
      </c>
      <c r="AN953" s="28">
        <f t="shared" si="150"/>
        <v>453.52112676056339</v>
      </c>
      <c r="AP953" s="56">
        <f t="shared" si="151"/>
        <v>1.7794117647058822</v>
      </c>
    </row>
    <row r="954" spans="1:42" ht="15" customHeight="1">
      <c r="A954" s="5" t="s">
        <v>23</v>
      </c>
      <c r="B954" s="5" t="s">
        <v>78</v>
      </c>
      <c r="C954" s="5" t="s">
        <v>89</v>
      </c>
      <c r="D954" s="6" t="s">
        <v>44</v>
      </c>
      <c r="E954" s="5" t="s">
        <v>1825</v>
      </c>
      <c r="F954" s="5" t="s">
        <v>1761</v>
      </c>
      <c r="G954" s="5">
        <v>2002</v>
      </c>
      <c r="H954" s="11">
        <v>3</v>
      </c>
      <c r="I954" s="11">
        <v>22</v>
      </c>
      <c r="J954" s="11">
        <v>49</v>
      </c>
      <c r="K954" s="11">
        <v>78</v>
      </c>
      <c r="O954" s="25" t="s">
        <v>23</v>
      </c>
      <c r="P954" s="5" t="s">
        <v>82</v>
      </c>
      <c r="Q954" s="5" t="s">
        <v>82</v>
      </c>
      <c r="R954" s="6" t="s">
        <v>44</v>
      </c>
      <c r="S954" s="5" t="s">
        <v>1957</v>
      </c>
      <c r="T954" s="5" t="s">
        <v>1958</v>
      </c>
      <c r="U954" s="5">
        <v>2002</v>
      </c>
      <c r="V954" s="11">
        <v>27</v>
      </c>
      <c r="W954" s="11">
        <v>129</v>
      </c>
      <c r="X954" s="11">
        <v>278</v>
      </c>
      <c r="Y954" s="26">
        <v>404</v>
      </c>
      <c r="Z954" s="10">
        <f t="shared" si="146"/>
        <v>838</v>
      </c>
      <c r="AA954" s="27">
        <f t="shared" si="152"/>
        <v>-14239.712951049438</v>
      </c>
      <c r="AB954" s="10">
        <f t="shared" si="153"/>
        <v>-1057941.7085179845</v>
      </c>
      <c r="AC954" s="10">
        <f t="shared" si="154"/>
        <v>2237.7643558167574</v>
      </c>
      <c r="AD954" s="28">
        <f t="shared" si="155"/>
        <v>1663203.7408590387</v>
      </c>
      <c r="AF954" s="27">
        <f>IF(V954 &lt;&gt; "-", (V954-V$1883)^4, "-")</f>
        <v>345145.04770006659</v>
      </c>
      <c r="AG954" s="10">
        <f>(W954-W$1883)^4</f>
        <v>107799228.38968481</v>
      </c>
      <c r="AH954" s="10">
        <f>(X954-X$1883)^4</f>
        <v>29269.758279843649</v>
      </c>
      <c r="AI954" s="28">
        <f>(Y954-Y$1883)^4</f>
        <v>197057939.57064623</v>
      </c>
      <c r="AK954" s="27">
        <f t="shared" si="147"/>
        <v>32.219570405727929</v>
      </c>
      <c r="AL954" s="10">
        <f t="shared" si="148"/>
        <v>153.93794749403341</v>
      </c>
      <c r="AM954" s="10">
        <f t="shared" si="149"/>
        <v>331.74224343675417</v>
      </c>
      <c r="AN954" s="28">
        <f t="shared" si="150"/>
        <v>482.1002386634845</v>
      </c>
      <c r="AP954" s="56">
        <f t="shared" si="151"/>
        <v>2.1550387596899223</v>
      </c>
    </row>
    <row r="955" spans="1:42" ht="15" customHeight="1">
      <c r="A955" s="5" t="s">
        <v>23</v>
      </c>
      <c r="B955" s="5" t="s">
        <v>78</v>
      </c>
      <c r="C955" s="5" t="s">
        <v>89</v>
      </c>
      <c r="D955" s="6" t="s">
        <v>44</v>
      </c>
      <c r="E955" s="5" t="s">
        <v>1826</v>
      </c>
      <c r="F955" s="5" t="s">
        <v>1827</v>
      </c>
      <c r="G955" s="5">
        <v>2002</v>
      </c>
      <c r="H955" s="11">
        <v>2</v>
      </c>
      <c r="I955" s="11">
        <v>35</v>
      </c>
      <c r="J955" s="11">
        <v>2</v>
      </c>
      <c r="K955" s="11">
        <v>32</v>
      </c>
      <c r="O955" s="25" t="s">
        <v>23</v>
      </c>
      <c r="P955" s="5" t="s">
        <v>82</v>
      </c>
      <c r="Q955" s="5" t="s">
        <v>82</v>
      </c>
      <c r="R955" s="6" t="s">
        <v>44</v>
      </c>
      <c r="S955" s="5" t="s">
        <v>1959</v>
      </c>
      <c r="T955" s="5" t="s">
        <v>1960</v>
      </c>
      <c r="U955" s="5">
        <v>2002</v>
      </c>
      <c r="V955" s="11">
        <v>7</v>
      </c>
      <c r="W955" s="11">
        <v>84</v>
      </c>
      <c r="X955" s="11">
        <v>168</v>
      </c>
      <c r="Y955" s="26">
        <v>185</v>
      </c>
      <c r="Z955" s="10">
        <f t="shared" si="146"/>
        <v>444</v>
      </c>
      <c r="AA955" s="27">
        <f t="shared" si="152"/>
        <v>-86574.984053174077</v>
      </c>
      <c r="AB955" s="10">
        <f t="shared" si="153"/>
        <v>-3169736.8126773592</v>
      </c>
      <c r="AC955" s="10">
        <f t="shared" si="154"/>
        <v>-910419.2141473603</v>
      </c>
      <c r="AD955" s="28">
        <f t="shared" si="155"/>
        <v>-1015652.8225618849</v>
      </c>
      <c r="AF955" s="27">
        <f>IF(V955 &lt;&gt; "-", (V955-V$1883)^4, "-")</f>
        <v>3829921.6860142983</v>
      </c>
      <c r="AG955" s="10">
        <f>(W955-W$1883)^4</f>
        <v>465619262.10195822</v>
      </c>
      <c r="AH955" s="10">
        <f>(X955-X$1883)^4</f>
        <v>88237911.398037195</v>
      </c>
      <c r="AI955" s="28">
        <f>(Y955-Y$1883)^4</f>
        <v>102092468.8775751</v>
      </c>
      <c r="AK955" s="27">
        <f t="shared" si="147"/>
        <v>15.765765765765764</v>
      </c>
      <c r="AL955" s="10">
        <f t="shared" si="148"/>
        <v>189.18918918918919</v>
      </c>
      <c r="AM955" s="10">
        <f t="shared" si="149"/>
        <v>378.37837837837839</v>
      </c>
      <c r="AN955" s="28">
        <f t="shared" si="150"/>
        <v>416.66666666666669</v>
      </c>
      <c r="AP955" s="56">
        <f t="shared" si="151"/>
        <v>2</v>
      </c>
    </row>
    <row r="956" spans="1:42" ht="15" customHeight="1">
      <c r="A956" s="5" t="s">
        <v>23</v>
      </c>
      <c r="B956" s="5" t="s">
        <v>82</v>
      </c>
      <c r="C956" s="5" t="s">
        <v>24</v>
      </c>
      <c r="D956" s="6" t="s">
        <v>25</v>
      </c>
      <c r="E956" s="6" t="s">
        <v>26</v>
      </c>
      <c r="F956" s="5" t="s">
        <v>1961</v>
      </c>
      <c r="G956" s="5">
        <v>2002</v>
      </c>
      <c r="H956" s="11">
        <v>5313</v>
      </c>
      <c r="I956" s="11">
        <v>22619</v>
      </c>
      <c r="J956" s="11">
        <v>28313</v>
      </c>
      <c r="K956" s="11">
        <v>27508</v>
      </c>
      <c r="O956" s="25" t="s">
        <v>23</v>
      </c>
      <c r="P956" s="5" t="s">
        <v>82</v>
      </c>
      <c r="Q956" s="5" t="s">
        <v>82</v>
      </c>
      <c r="R956" s="6" t="s">
        <v>44</v>
      </c>
      <c r="S956" s="5" t="s">
        <v>1962</v>
      </c>
      <c r="T956" s="5" t="s">
        <v>1963</v>
      </c>
      <c r="U956" s="5">
        <v>2002</v>
      </c>
      <c r="V956" s="11">
        <v>89</v>
      </c>
      <c r="W956" s="11">
        <v>347</v>
      </c>
      <c r="X956" s="11">
        <v>555</v>
      </c>
      <c r="Y956" s="26">
        <v>491</v>
      </c>
      <c r="Z956" s="10">
        <f t="shared" si="146"/>
        <v>1482</v>
      </c>
      <c r="AA956" s="27">
        <f t="shared" si="152"/>
        <v>53846.561167535598</v>
      </c>
      <c r="AB956" s="10">
        <f t="shared" si="153"/>
        <v>1565128.6155040818</v>
      </c>
      <c r="AC956" s="10">
        <f t="shared" si="154"/>
        <v>24409167.063839223</v>
      </c>
      <c r="AD956" s="28">
        <f t="shared" si="155"/>
        <v>8675901.6403809469</v>
      </c>
      <c r="AF956" s="27">
        <f>IF(V956 &lt;&gt; "-", (V956-V$1883)^4, "-")</f>
        <v>2033342.9326379863</v>
      </c>
      <c r="AG956" s="10">
        <f>(W956-W$1883)^4</f>
        <v>181718876.21518546</v>
      </c>
      <c r="AH956" s="10">
        <f>(X956-X$1883)^4</f>
        <v>7080609005.8279924</v>
      </c>
      <c r="AI956" s="28">
        <f>(Y956-Y$1883)^4</f>
        <v>1782732408.4621181</v>
      </c>
      <c r="AK956" s="27">
        <f t="shared" si="147"/>
        <v>60.053981106612682</v>
      </c>
      <c r="AL956" s="10">
        <f t="shared" si="148"/>
        <v>234.14304993252361</v>
      </c>
      <c r="AM956" s="10">
        <f t="shared" si="149"/>
        <v>374.49392712550605</v>
      </c>
      <c r="AN956" s="28">
        <f t="shared" si="150"/>
        <v>331.30904183535762</v>
      </c>
      <c r="AP956" s="56">
        <f t="shared" si="151"/>
        <v>1.5994236311239192</v>
      </c>
    </row>
    <row r="957" spans="1:42" ht="15" customHeight="1">
      <c r="A957" s="5" t="s">
        <v>23</v>
      </c>
      <c r="B957" s="5" t="s">
        <v>82</v>
      </c>
      <c r="C957" s="5" t="s">
        <v>28</v>
      </c>
      <c r="D957" s="6" t="s">
        <v>233</v>
      </c>
      <c r="E957" s="6" t="s">
        <v>26</v>
      </c>
      <c r="F957" s="5" t="s">
        <v>1964</v>
      </c>
      <c r="G957" s="5">
        <v>2002</v>
      </c>
      <c r="H957" s="11">
        <v>668</v>
      </c>
      <c r="I957" s="11">
        <v>2987</v>
      </c>
      <c r="J957" s="11">
        <v>3203</v>
      </c>
      <c r="K957" s="11">
        <v>3222</v>
      </c>
      <c r="O957" s="25" t="s">
        <v>23</v>
      </c>
      <c r="P957" s="5" t="s">
        <v>63</v>
      </c>
      <c r="Q957" s="5" t="s">
        <v>34</v>
      </c>
      <c r="R957" s="6" t="s">
        <v>44</v>
      </c>
      <c r="S957" s="5" t="s">
        <v>1965</v>
      </c>
      <c r="T957" s="5" t="s">
        <v>1966</v>
      </c>
      <c r="U957" s="5">
        <v>2002</v>
      </c>
      <c r="V957" s="11">
        <v>57</v>
      </c>
      <c r="W957" s="11">
        <v>177</v>
      </c>
      <c r="X957" s="11">
        <v>191</v>
      </c>
      <c r="Y957" s="26">
        <v>112</v>
      </c>
      <c r="Z957" s="10">
        <f t="shared" si="146"/>
        <v>537</v>
      </c>
      <c r="AA957" s="27">
        <f t="shared" si="152"/>
        <v>191.28193050061992</v>
      </c>
      <c r="AB957" s="10">
        <f t="shared" si="153"/>
        <v>-156549.36998836216</v>
      </c>
      <c r="AC957" s="10">
        <f t="shared" si="154"/>
        <v>-403912.64166309853</v>
      </c>
      <c r="AD957" s="28">
        <f t="shared" si="155"/>
        <v>-5224461.9768191418</v>
      </c>
      <c r="AF957" s="27">
        <f>IF(V957 &lt;&gt; "-", (V957-V$1883)^4, "-")</f>
        <v>1102.1277267803755</v>
      </c>
      <c r="AG957" s="10">
        <f>(W957-W$1883)^4</f>
        <v>8437266.4732176866</v>
      </c>
      <c r="AH957" s="10">
        <f>(X957-X$1883)^4</f>
        <v>29857258.480105527</v>
      </c>
      <c r="AI957" s="28">
        <f>(Y957-Y$1883)^4</f>
        <v>906543740.82872653</v>
      </c>
      <c r="AK957" s="27">
        <f t="shared" si="147"/>
        <v>106.14525139664805</v>
      </c>
      <c r="AL957" s="10">
        <f t="shared" si="148"/>
        <v>329.60893854748599</v>
      </c>
      <c r="AM957" s="10">
        <f t="shared" si="149"/>
        <v>355.67970204841714</v>
      </c>
      <c r="AN957" s="28">
        <f t="shared" si="150"/>
        <v>208.5661080074488</v>
      </c>
      <c r="AP957" s="56">
        <f t="shared" si="151"/>
        <v>1.0790960451977403</v>
      </c>
    </row>
    <row r="958" spans="1:42" ht="15" customHeight="1">
      <c r="A958" s="5" t="s">
        <v>23</v>
      </c>
      <c r="B958" s="5" t="s">
        <v>82</v>
      </c>
      <c r="C958" s="5" t="s">
        <v>28</v>
      </c>
      <c r="D958" s="6" t="s">
        <v>30</v>
      </c>
      <c r="E958" s="6" t="s">
        <v>26</v>
      </c>
      <c r="F958" s="5" t="s">
        <v>83</v>
      </c>
      <c r="G958" s="5">
        <v>2002</v>
      </c>
      <c r="H958" s="11">
        <v>464</v>
      </c>
      <c r="I958" s="11">
        <v>1694</v>
      </c>
      <c r="J958" s="11">
        <v>1202</v>
      </c>
      <c r="K958" s="11">
        <v>1176</v>
      </c>
      <c r="O958" s="25" t="s">
        <v>23</v>
      </c>
      <c r="P958" s="5" t="s">
        <v>63</v>
      </c>
      <c r="Q958" s="5" t="s">
        <v>34</v>
      </c>
      <c r="R958" s="6" t="s">
        <v>44</v>
      </c>
      <c r="S958" s="5" t="s">
        <v>1967</v>
      </c>
      <c r="T958" s="5" t="s">
        <v>1968</v>
      </c>
      <c r="U958" s="5">
        <v>2002</v>
      </c>
      <c r="V958" s="11">
        <v>11</v>
      </c>
      <c r="W958" s="11">
        <v>96</v>
      </c>
      <c r="X958" s="11">
        <v>150</v>
      </c>
      <c r="Y958" s="26">
        <v>112</v>
      </c>
      <c r="Z958" s="10">
        <f t="shared" si="146"/>
        <v>369</v>
      </c>
      <c r="AA958" s="27">
        <f t="shared" si="152"/>
        <v>-65150.194930492646</v>
      </c>
      <c r="AB958" s="10">
        <f t="shared" si="153"/>
        <v>-2454651.9018506324</v>
      </c>
      <c r="AC958" s="10">
        <f t="shared" si="154"/>
        <v>-1517706.739554195</v>
      </c>
      <c r="AD958" s="28">
        <f t="shared" si="155"/>
        <v>-5224461.9768191418</v>
      </c>
      <c r="AF958" s="27">
        <f>IF(V958 &lt;&gt; "-", (V958-V$1883)^4, "-")</f>
        <v>2621526.7440798022</v>
      </c>
      <c r="AG958" s="10">
        <f>(W958-W$1883)^4</f>
        <v>331120866.91610116</v>
      </c>
      <c r="AH958" s="10">
        <f>(X958-X$1883)^4</f>
        <v>174414993.81146038</v>
      </c>
      <c r="AI958" s="28">
        <f>(Y958-Y$1883)^4</f>
        <v>906543740.82872653</v>
      </c>
      <c r="AK958" s="27">
        <f t="shared" si="147"/>
        <v>29.810298102981029</v>
      </c>
      <c r="AL958" s="10">
        <f t="shared" si="148"/>
        <v>260.16260162601628</v>
      </c>
      <c r="AM958" s="10">
        <f t="shared" si="149"/>
        <v>406.5040650406504</v>
      </c>
      <c r="AN958" s="28">
        <f t="shared" si="150"/>
        <v>303.52303523035226</v>
      </c>
      <c r="AP958" s="56">
        <f t="shared" si="151"/>
        <v>1.5624999999999998</v>
      </c>
    </row>
    <row r="959" spans="1:42" ht="15" customHeight="1">
      <c r="A959" s="5" t="s">
        <v>23</v>
      </c>
      <c r="B959" s="5" t="s">
        <v>82</v>
      </c>
      <c r="C959" s="5" t="s">
        <v>28</v>
      </c>
      <c r="D959" s="6" t="s">
        <v>235</v>
      </c>
      <c r="E959" s="6" t="s">
        <v>26</v>
      </c>
      <c r="F959" s="5" t="s">
        <v>1969</v>
      </c>
      <c r="G959" s="5">
        <v>2002</v>
      </c>
      <c r="H959" s="11">
        <v>204</v>
      </c>
      <c r="I959" s="11">
        <v>1293</v>
      </c>
      <c r="J959" s="11">
        <v>2001</v>
      </c>
      <c r="K959" s="11">
        <v>2046</v>
      </c>
      <c r="O959" s="25" t="s">
        <v>23</v>
      </c>
      <c r="P959" s="5" t="s">
        <v>63</v>
      </c>
      <c r="Q959" s="5" t="s">
        <v>34</v>
      </c>
      <c r="R959" s="6" t="s">
        <v>44</v>
      </c>
      <c r="S959" s="5" t="s">
        <v>1970</v>
      </c>
      <c r="T959" s="5" t="s">
        <v>1971</v>
      </c>
      <c r="U959" s="5">
        <v>2002</v>
      </c>
      <c r="V959" s="11">
        <v>203</v>
      </c>
      <c r="W959" s="11">
        <v>799</v>
      </c>
      <c r="X959" s="11">
        <v>496</v>
      </c>
      <c r="Y959" s="26">
        <v>342</v>
      </c>
      <c r="Z959" s="10">
        <f t="shared" si="146"/>
        <v>1840</v>
      </c>
      <c r="AA959" s="27">
        <f t="shared" si="152"/>
        <v>3495323.5604313901</v>
      </c>
      <c r="AB959" s="10">
        <f t="shared" si="153"/>
        <v>183351841.22563955</v>
      </c>
      <c r="AC959" s="10">
        <f t="shared" si="154"/>
        <v>12339187.794606982</v>
      </c>
      <c r="AD959" s="28">
        <f t="shared" si="155"/>
        <v>180179.63611938688</v>
      </c>
      <c r="AF959" s="27">
        <f>IF(V959 &lt;&gt; "-", (V959-V$1883)^4, "-")</f>
        <v>530456585.96999216</v>
      </c>
      <c r="AG959" s="10">
        <f>(W959-W$1883)^4</f>
        <v>104163053045.47839</v>
      </c>
      <c r="AH959" s="10">
        <f>(X959-X$1883)^4</f>
        <v>2851338415.5527143</v>
      </c>
      <c r="AI959" s="28">
        <f>(Y959-Y$1883)^4</f>
        <v>10176714.885615353</v>
      </c>
      <c r="AK959" s="27">
        <f t="shared" si="147"/>
        <v>110.32608695652173</v>
      </c>
      <c r="AL959" s="10">
        <f t="shared" si="148"/>
        <v>434.23913043478262</v>
      </c>
      <c r="AM959" s="10">
        <f t="shared" si="149"/>
        <v>269.56521739130437</v>
      </c>
      <c r="AN959" s="28">
        <f t="shared" si="150"/>
        <v>185.86956521739131</v>
      </c>
      <c r="AP959" s="56">
        <f t="shared" si="151"/>
        <v>0.6207759699624531</v>
      </c>
    </row>
    <row r="960" spans="1:42" ht="15" customHeight="1">
      <c r="A960" s="5" t="s">
        <v>23</v>
      </c>
      <c r="B960" s="5" t="s">
        <v>82</v>
      </c>
      <c r="C960" s="5" t="s">
        <v>28</v>
      </c>
      <c r="D960" s="6" t="s">
        <v>235</v>
      </c>
      <c r="E960" s="5" t="s">
        <v>1829</v>
      </c>
      <c r="F960" s="5" t="s">
        <v>153</v>
      </c>
      <c r="G960" s="5">
        <v>2002</v>
      </c>
      <c r="H960" s="11">
        <v>5</v>
      </c>
      <c r="I960" s="11">
        <v>58</v>
      </c>
      <c r="J960" s="11">
        <v>155</v>
      </c>
      <c r="K960" s="11">
        <v>191</v>
      </c>
      <c r="O960" s="25" t="s">
        <v>23</v>
      </c>
      <c r="P960" s="5" t="s">
        <v>63</v>
      </c>
      <c r="Q960" s="5" t="s">
        <v>34</v>
      </c>
      <c r="R960" s="6" t="s">
        <v>44</v>
      </c>
      <c r="S960" s="5" t="s">
        <v>1972</v>
      </c>
      <c r="T960" s="5" t="s">
        <v>1973</v>
      </c>
      <c r="U960" s="5">
        <v>2002</v>
      </c>
      <c r="V960" s="11">
        <v>27</v>
      </c>
      <c r="W960" s="11">
        <v>278</v>
      </c>
      <c r="X960" s="11">
        <v>164</v>
      </c>
      <c r="Y960" s="26">
        <v>187</v>
      </c>
      <c r="Z960" s="10">
        <f t="shared" si="146"/>
        <v>656</v>
      </c>
      <c r="AA960" s="27">
        <f t="shared" si="152"/>
        <v>-14239.712951049438</v>
      </c>
      <c r="AB960" s="10">
        <f t="shared" si="153"/>
        <v>104518.76733548056</v>
      </c>
      <c r="AC960" s="10">
        <f t="shared" si="154"/>
        <v>-1027857.4225940853</v>
      </c>
      <c r="AD960" s="28">
        <f t="shared" si="155"/>
        <v>-956226.56054655847</v>
      </c>
      <c r="AF960" s="27">
        <f>IF(V960 &lt;&gt; "-", (V960-V$1883)^4, "-")</f>
        <v>345145.04770006659</v>
      </c>
      <c r="AG960" s="10">
        <f>(W960-W$1883)^4</f>
        <v>4923331.0463459892</v>
      </c>
      <c r="AH960" s="10">
        <f>(X960-X$1883)^4</f>
        <v>103731462.72055769</v>
      </c>
      <c r="AI960" s="28">
        <f>(Y960-Y$1883)^4</f>
        <v>94206543.650130734</v>
      </c>
      <c r="AK960" s="27">
        <f t="shared" si="147"/>
        <v>41.158536585365859</v>
      </c>
      <c r="AL960" s="10">
        <f t="shared" si="148"/>
        <v>423.78048780487802</v>
      </c>
      <c r="AM960" s="10">
        <f t="shared" si="149"/>
        <v>250</v>
      </c>
      <c r="AN960" s="28">
        <f t="shared" si="150"/>
        <v>285.0609756097561</v>
      </c>
      <c r="AP960" s="56">
        <f t="shared" si="151"/>
        <v>0.58992805755395683</v>
      </c>
    </row>
    <row r="961" spans="1:42" ht="15" customHeight="1">
      <c r="A961" s="5" t="s">
        <v>23</v>
      </c>
      <c r="B961" s="5" t="s">
        <v>82</v>
      </c>
      <c r="C961" s="5" t="s">
        <v>28</v>
      </c>
      <c r="D961" s="6" t="s">
        <v>235</v>
      </c>
      <c r="E961" s="5" t="s">
        <v>1830</v>
      </c>
      <c r="F961" s="5" t="s">
        <v>1831</v>
      </c>
      <c r="G961" s="5">
        <v>2002</v>
      </c>
      <c r="H961" s="11">
        <v>45</v>
      </c>
      <c r="I961" s="11">
        <v>287</v>
      </c>
      <c r="J961" s="11">
        <v>352</v>
      </c>
      <c r="K961" s="11">
        <v>325</v>
      </c>
      <c r="O961" s="25" t="s">
        <v>23</v>
      </c>
      <c r="P961" s="5" t="s">
        <v>63</v>
      </c>
      <c r="Q961" s="5" t="s">
        <v>34</v>
      </c>
      <c r="R961" s="6" t="s">
        <v>44</v>
      </c>
      <c r="S961" s="5" t="s">
        <v>1974</v>
      </c>
      <c r="T961" s="5" t="s">
        <v>1975</v>
      </c>
      <c r="U961" s="5">
        <v>2002</v>
      </c>
      <c r="V961" s="11">
        <v>27</v>
      </c>
      <c r="W961" s="11">
        <v>188</v>
      </c>
      <c r="X961" s="11">
        <v>198</v>
      </c>
      <c r="Y961" s="26">
        <v>148</v>
      </c>
      <c r="Z961" s="10">
        <f t="shared" si="146"/>
        <v>561</v>
      </c>
      <c r="AA961" s="27">
        <f t="shared" si="152"/>
        <v>-14239.712951049438</v>
      </c>
      <c r="AB961" s="10">
        <f t="shared" si="153"/>
        <v>-78927.332223547681</v>
      </c>
      <c r="AC961" s="10">
        <f t="shared" si="154"/>
        <v>-299688.1235925674</v>
      </c>
      <c r="AD961" s="28">
        <f t="shared" si="155"/>
        <v>-2600690.6885444154</v>
      </c>
      <c r="AF961" s="27">
        <f>IF(V961 &lt;&gt; "-", (V961-V$1883)^4, "-")</f>
        <v>345145.04770006659</v>
      </c>
      <c r="AG961" s="10">
        <f>(W961-W$1883)^4</f>
        <v>3385607.1637376118</v>
      </c>
      <c r="AH961" s="10">
        <f>(X961-X$1883)^4</f>
        <v>20055155.947682343</v>
      </c>
      <c r="AI961" s="28">
        <f>(Y961-Y$1883)^4</f>
        <v>357644543.6208272</v>
      </c>
      <c r="AK961" s="27">
        <f t="shared" si="147"/>
        <v>48.128342245989302</v>
      </c>
      <c r="AL961" s="10">
        <f t="shared" si="148"/>
        <v>335.11586452762924</v>
      </c>
      <c r="AM961" s="10">
        <f t="shared" si="149"/>
        <v>352.94117647058823</v>
      </c>
      <c r="AN961" s="28">
        <f t="shared" si="150"/>
        <v>263.81461675579322</v>
      </c>
      <c r="AP961" s="56">
        <f t="shared" si="151"/>
        <v>1.053191489361702</v>
      </c>
    </row>
    <row r="962" spans="1:42" ht="15" customHeight="1">
      <c r="A962" s="5" t="s">
        <v>23</v>
      </c>
      <c r="B962" s="5" t="s">
        <v>82</v>
      </c>
      <c r="C962" s="5" t="s">
        <v>28</v>
      </c>
      <c r="D962" s="6" t="s">
        <v>235</v>
      </c>
      <c r="E962" s="5" t="s">
        <v>1833</v>
      </c>
      <c r="F962" s="5" t="s">
        <v>202</v>
      </c>
      <c r="G962" s="5">
        <v>2002</v>
      </c>
      <c r="H962" s="11">
        <v>17</v>
      </c>
      <c r="I962" s="11">
        <v>89</v>
      </c>
      <c r="J962" s="11">
        <v>127</v>
      </c>
      <c r="K962" s="11">
        <v>137</v>
      </c>
      <c r="O962" s="25" t="s">
        <v>23</v>
      </c>
      <c r="P962" s="5" t="s">
        <v>63</v>
      </c>
      <c r="Q962" s="5" t="s">
        <v>34</v>
      </c>
      <c r="R962" s="6" t="s">
        <v>44</v>
      </c>
      <c r="S962" s="5" t="s">
        <v>1976</v>
      </c>
      <c r="T962" s="5" t="s">
        <v>1977</v>
      </c>
      <c r="U962" s="5">
        <v>2002</v>
      </c>
      <c r="V962" s="11">
        <v>9</v>
      </c>
      <c r="W962" s="11">
        <v>97</v>
      </c>
      <c r="X962" s="11">
        <v>166</v>
      </c>
      <c r="Y962" s="26">
        <v>136</v>
      </c>
      <c r="Z962" s="10">
        <f t="shared" si="146"/>
        <v>408</v>
      </c>
      <c r="AA962" s="27">
        <f t="shared" si="152"/>
        <v>-75355.731060442326</v>
      </c>
      <c r="AB962" s="10">
        <f t="shared" si="153"/>
        <v>-2400465.407126002</v>
      </c>
      <c r="AC962" s="10">
        <f t="shared" si="154"/>
        <v>-967951.27730093605</v>
      </c>
      <c r="AD962" s="28">
        <f t="shared" si="155"/>
        <v>-3342640.6485408349</v>
      </c>
      <c r="AF962" s="27">
        <f>IF(V962 &lt;&gt; "-", (V962-V$1883)^4, "-")</f>
        <v>3182890.6368016875</v>
      </c>
      <c r="AG962" s="10">
        <f>(W962-W$1883)^4</f>
        <v>321410901.08863568</v>
      </c>
      <c r="AH962" s="10">
        <f>(X962-X$1883)^4</f>
        <v>95749826.642404005</v>
      </c>
      <c r="AI962" s="28">
        <f>(Y962-Y$1883)^4</f>
        <v>499788493.83315933</v>
      </c>
      <c r="AK962" s="27">
        <f t="shared" si="147"/>
        <v>22.058823529411764</v>
      </c>
      <c r="AL962" s="10">
        <f t="shared" si="148"/>
        <v>237.74509803921566</v>
      </c>
      <c r="AM962" s="10">
        <f t="shared" si="149"/>
        <v>406.86274509803923</v>
      </c>
      <c r="AN962" s="28">
        <f t="shared" si="150"/>
        <v>333.33333333333331</v>
      </c>
      <c r="AP962" s="56">
        <f t="shared" si="151"/>
        <v>1.7113402061855671</v>
      </c>
    </row>
    <row r="963" spans="1:42" ht="15" customHeight="1">
      <c r="A963" s="5" t="s">
        <v>23</v>
      </c>
      <c r="B963" s="5" t="s">
        <v>82</v>
      </c>
      <c r="C963" s="5" t="s">
        <v>28</v>
      </c>
      <c r="D963" s="6" t="s">
        <v>235</v>
      </c>
      <c r="E963" s="5" t="s">
        <v>1834</v>
      </c>
      <c r="F963" s="5" t="s">
        <v>1357</v>
      </c>
      <c r="G963" s="5">
        <v>2002</v>
      </c>
      <c r="H963" s="11">
        <v>19</v>
      </c>
      <c r="I963" s="11">
        <v>81</v>
      </c>
      <c r="J963" s="11">
        <v>113</v>
      </c>
      <c r="K963" s="11">
        <v>95</v>
      </c>
      <c r="O963" s="25" t="s">
        <v>23</v>
      </c>
      <c r="P963" s="5" t="s">
        <v>63</v>
      </c>
      <c r="Q963" s="5" t="s">
        <v>34</v>
      </c>
      <c r="R963" s="6" t="s">
        <v>44</v>
      </c>
      <c r="S963" s="5" t="s">
        <v>1978</v>
      </c>
      <c r="T963" s="5" t="s">
        <v>744</v>
      </c>
      <c r="U963" s="5">
        <v>2002</v>
      </c>
      <c r="V963" s="11">
        <v>19</v>
      </c>
      <c r="W963" s="11">
        <v>243</v>
      </c>
      <c r="X963" s="11">
        <v>261</v>
      </c>
      <c r="Y963" s="26">
        <v>215</v>
      </c>
      <c r="Z963" s="10">
        <f t="shared" si="146"/>
        <v>738</v>
      </c>
      <c r="AA963" s="27">
        <f t="shared" si="152"/>
        <v>-33505.219038514537</v>
      </c>
      <c r="AB963" s="10">
        <f t="shared" si="153"/>
        <v>1773.6508562213937</v>
      </c>
      <c r="AC963" s="10">
        <f t="shared" si="154"/>
        <v>-60.240397786614864</v>
      </c>
      <c r="AD963" s="28">
        <f t="shared" si="155"/>
        <v>-350686.92816508445</v>
      </c>
      <c r="AF963" s="27">
        <f>IF(V963 &lt;&gt; "-", (V963-V$1883)^4, "-")</f>
        <v>1080148.040054389</v>
      </c>
      <c r="AG963" s="10">
        <f>(W963-W$1883)^4</f>
        <v>21469.611074325108</v>
      </c>
      <c r="AH963" s="10">
        <f>(X963-X$1883)^4</f>
        <v>236.14772968896418</v>
      </c>
      <c r="AI963" s="28">
        <f>(Y963-Y$1883)^4</f>
        <v>24730113.173237532</v>
      </c>
      <c r="AK963" s="27">
        <f t="shared" si="147"/>
        <v>25.745257452574528</v>
      </c>
      <c r="AL963" s="10">
        <f t="shared" si="148"/>
        <v>329.26829268292687</v>
      </c>
      <c r="AM963" s="10">
        <f t="shared" si="149"/>
        <v>353.65853658536582</v>
      </c>
      <c r="AN963" s="28">
        <f t="shared" si="150"/>
        <v>291.32791327913276</v>
      </c>
      <c r="AP963" s="56">
        <f t="shared" si="151"/>
        <v>1.074074074074074</v>
      </c>
    </row>
    <row r="964" spans="1:42" ht="15" customHeight="1">
      <c r="A964" s="5" t="s">
        <v>23</v>
      </c>
      <c r="B964" s="5" t="s">
        <v>82</v>
      </c>
      <c r="C964" s="5" t="s">
        <v>28</v>
      </c>
      <c r="D964" s="6" t="s">
        <v>235</v>
      </c>
      <c r="E964" s="5" t="s">
        <v>1835</v>
      </c>
      <c r="F964" s="5" t="s">
        <v>1836</v>
      </c>
      <c r="G964" s="5">
        <v>2002</v>
      </c>
      <c r="H964" s="11">
        <v>5</v>
      </c>
      <c r="I964" s="11">
        <v>64</v>
      </c>
      <c r="J964" s="11">
        <v>87</v>
      </c>
      <c r="K964" s="11">
        <v>121</v>
      </c>
      <c r="O964" s="25" t="s">
        <v>23</v>
      </c>
      <c r="P964" s="5" t="s">
        <v>63</v>
      </c>
      <c r="Q964" s="5" t="s">
        <v>34</v>
      </c>
      <c r="R964" s="6" t="s">
        <v>44</v>
      </c>
      <c r="S964" s="5" t="s">
        <v>1979</v>
      </c>
      <c r="T964" s="5" t="s">
        <v>791</v>
      </c>
      <c r="U964" s="5">
        <v>2002</v>
      </c>
      <c r="V964" s="11">
        <v>4</v>
      </c>
      <c r="W964" s="11">
        <v>49</v>
      </c>
      <c r="X964" s="11">
        <v>71</v>
      </c>
      <c r="Y964" s="26">
        <v>61</v>
      </c>
      <c r="Z964" s="10">
        <f t="shared" si="146"/>
        <v>185</v>
      </c>
      <c r="AA964" s="27">
        <f t="shared" si="152"/>
        <v>-105409.58265998808</v>
      </c>
      <c r="AB964" s="10">
        <f t="shared" si="153"/>
        <v>-6018164.1644204315</v>
      </c>
      <c r="AC964" s="10">
        <f t="shared" si="154"/>
        <v>-7292365.1416172329</v>
      </c>
      <c r="AD964" s="28">
        <f t="shared" si="155"/>
        <v>-11317738.53400767</v>
      </c>
      <c r="AF964" s="27">
        <f>IF(V964 &lt;&gt; "-", (V964-V$1883)^4, "-")</f>
        <v>4979359.2233520132</v>
      </c>
      <c r="AG964" s="10">
        <f>(W964-W$1883)^4</f>
        <v>1094675438.336951</v>
      </c>
      <c r="AH964" s="10">
        <f>(X964-X$1883)^4</f>
        <v>1414136098.3687732</v>
      </c>
      <c r="AI964" s="28">
        <f>(Y964-Y$1883)^4</f>
        <v>2541048037.789176</v>
      </c>
      <c r="AK964" s="27">
        <f t="shared" si="147"/>
        <v>21.621621621621621</v>
      </c>
      <c r="AL964" s="10">
        <f t="shared" si="148"/>
        <v>264.8648648648649</v>
      </c>
      <c r="AM964" s="10">
        <f t="shared" si="149"/>
        <v>383.7837837837838</v>
      </c>
      <c r="AN964" s="28">
        <f t="shared" si="150"/>
        <v>329.72972972972974</v>
      </c>
      <c r="AP964" s="56">
        <f t="shared" si="151"/>
        <v>1.4489795918367345</v>
      </c>
    </row>
    <row r="965" spans="1:42" ht="15" customHeight="1">
      <c r="A965" s="5" t="s">
        <v>23</v>
      </c>
      <c r="B965" s="5" t="s">
        <v>82</v>
      </c>
      <c r="C965" s="5" t="s">
        <v>28</v>
      </c>
      <c r="D965" s="6" t="s">
        <v>235</v>
      </c>
      <c r="E965" s="5" t="s">
        <v>1837</v>
      </c>
      <c r="F965" s="5" t="s">
        <v>1838</v>
      </c>
      <c r="G965" s="5">
        <v>2002</v>
      </c>
      <c r="H965" s="11">
        <v>22</v>
      </c>
      <c r="I965" s="11">
        <v>117</v>
      </c>
      <c r="J965" s="11">
        <v>289</v>
      </c>
      <c r="K965" s="11">
        <v>269</v>
      </c>
      <c r="O965" s="25" t="s">
        <v>23</v>
      </c>
      <c r="P965" s="5" t="s">
        <v>63</v>
      </c>
      <c r="Q965" s="5" t="s">
        <v>34</v>
      </c>
      <c r="R965" s="6" t="s">
        <v>44</v>
      </c>
      <c r="S965" s="5" t="s">
        <v>1980</v>
      </c>
      <c r="T965" s="5" t="s">
        <v>1981</v>
      </c>
      <c r="U965" s="5">
        <v>2002</v>
      </c>
      <c r="V965" s="11">
        <v>9</v>
      </c>
      <c r="W965" s="11">
        <v>161</v>
      </c>
      <c r="X965" s="11">
        <v>217</v>
      </c>
      <c r="Y965" s="26">
        <v>188</v>
      </c>
      <c r="Z965" s="10">
        <f t="shared" si="146"/>
        <v>575</v>
      </c>
      <c r="AA965" s="27">
        <f t="shared" si="152"/>
        <v>-75355.731060442326</v>
      </c>
      <c r="AB965" s="10">
        <f t="shared" si="153"/>
        <v>-341462.38824724912</v>
      </c>
      <c r="AC965" s="10">
        <f t="shared" si="154"/>
        <v>-110040.57523408729</v>
      </c>
      <c r="AD965" s="28">
        <f t="shared" si="155"/>
        <v>-927403.10109544208</v>
      </c>
      <c r="AF965" s="27">
        <f>IF(V965 &lt;&gt; "-", (V965-V$1883)^4, "-")</f>
        <v>3182890.6368016875</v>
      </c>
      <c r="AG965" s="10">
        <f>(W965-W$1883)^4</f>
        <v>23866596.898974206</v>
      </c>
      <c r="AH965" s="10">
        <f>(X965-X$1883)^4</f>
        <v>5273154.1752141304</v>
      </c>
      <c r="AI965" s="28">
        <f>(Y965-Y$1883)^4</f>
        <v>90439480.364970401</v>
      </c>
      <c r="AK965" s="27">
        <f t="shared" si="147"/>
        <v>15.65217391304348</v>
      </c>
      <c r="AL965" s="10">
        <f t="shared" si="148"/>
        <v>280</v>
      </c>
      <c r="AM965" s="10">
        <f t="shared" si="149"/>
        <v>377.39130434782606</v>
      </c>
      <c r="AN965" s="28">
        <f t="shared" si="150"/>
        <v>326.95652173913044</v>
      </c>
      <c r="AP965" s="56">
        <f t="shared" si="151"/>
        <v>1.3478260869565217</v>
      </c>
    </row>
    <row r="966" spans="1:42" ht="15" customHeight="1">
      <c r="A966" s="5" t="s">
        <v>23</v>
      </c>
      <c r="B966" s="5" t="s">
        <v>82</v>
      </c>
      <c r="C966" s="5" t="s">
        <v>28</v>
      </c>
      <c r="D966" s="6" t="s">
        <v>235</v>
      </c>
      <c r="E966" s="5" t="s">
        <v>1839</v>
      </c>
      <c r="F966" s="5" t="s">
        <v>1840</v>
      </c>
      <c r="G966" s="5">
        <v>2002</v>
      </c>
      <c r="H966" s="11">
        <v>5</v>
      </c>
      <c r="I966" s="11">
        <v>77</v>
      </c>
      <c r="J966" s="11">
        <v>3</v>
      </c>
      <c r="K966" s="11">
        <v>43</v>
      </c>
      <c r="O966" s="25" t="s">
        <v>23</v>
      </c>
      <c r="P966" s="5" t="s">
        <v>63</v>
      </c>
      <c r="Q966" s="5" t="s">
        <v>34</v>
      </c>
      <c r="R966" s="6" t="s">
        <v>44</v>
      </c>
      <c r="S966" s="5" t="s">
        <v>1982</v>
      </c>
      <c r="T966" s="5" t="s">
        <v>1983</v>
      </c>
      <c r="U966" s="5">
        <v>2002</v>
      </c>
      <c r="V966" s="11">
        <v>13</v>
      </c>
      <c r="W966" s="11">
        <v>75</v>
      </c>
      <c r="X966" s="11">
        <v>99</v>
      </c>
      <c r="Y966" s="26">
        <v>74</v>
      </c>
      <c r="Z966" s="10">
        <f t="shared" si="146"/>
        <v>261</v>
      </c>
      <c r="AA966" s="27">
        <f t="shared" si="152"/>
        <v>-55910.375663325023</v>
      </c>
      <c r="AB966" s="10">
        <f t="shared" si="153"/>
        <v>-3788773.0990716945</v>
      </c>
      <c r="AC966" s="10">
        <f t="shared" si="154"/>
        <v>-4567693.1093518715</v>
      </c>
      <c r="AD966" s="28">
        <f t="shared" si="155"/>
        <v>-9463429.1423345208</v>
      </c>
      <c r="AF966" s="27">
        <f>IF(V966 &lt;&gt; "-", (V966-V$1883)^4, "-")</f>
        <v>2137912.2729463866</v>
      </c>
      <c r="AG966" s="10">
        <f>(W966-W$1883)^4</f>
        <v>590651706.24787867</v>
      </c>
      <c r="AH966" s="10">
        <f>(X966-X$1883)^4</f>
        <v>757872047.90849662</v>
      </c>
      <c r="AI966" s="28">
        <f>(Y966-Y$1883)^4</f>
        <v>2001695653.9619975</v>
      </c>
      <c r="AK966" s="27">
        <f t="shared" si="147"/>
        <v>49.808429118773944</v>
      </c>
      <c r="AL966" s="10">
        <f t="shared" si="148"/>
        <v>287.35632183908046</v>
      </c>
      <c r="AM966" s="10">
        <f t="shared" si="149"/>
        <v>379.31034482758616</v>
      </c>
      <c r="AN966" s="28">
        <f t="shared" si="150"/>
        <v>283.5249042145594</v>
      </c>
      <c r="AP966" s="56">
        <f t="shared" si="151"/>
        <v>1.3199999999999998</v>
      </c>
    </row>
    <row r="967" spans="1:42" ht="15" customHeight="1">
      <c r="A967" s="5" t="s">
        <v>23</v>
      </c>
      <c r="B967" s="5" t="s">
        <v>82</v>
      </c>
      <c r="C967" s="5" t="s">
        <v>28</v>
      </c>
      <c r="D967" s="6" t="s">
        <v>235</v>
      </c>
      <c r="E967" s="5" t="s">
        <v>1841</v>
      </c>
      <c r="F967" s="5" t="s">
        <v>1155</v>
      </c>
      <c r="G967" s="5">
        <v>2002</v>
      </c>
      <c r="H967" s="11">
        <v>9</v>
      </c>
      <c r="I967" s="11">
        <v>58</v>
      </c>
      <c r="J967" s="11">
        <v>119</v>
      </c>
      <c r="K967" s="11">
        <v>119</v>
      </c>
      <c r="O967" s="25" t="s">
        <v>23</v>
      </c>
      <c r="P967" s="5" t="s">
        <v>63</v>
      </c>
      <c r="Q967" s="5" t="s">
        <v>34</v>
      </c>
      <c r="R967" s="6" t="s">
        <v>44</v>
      </c>
      <c r="S967" s="5" t="s">
        <v>1984</v>
      </c>
      <c r="T967" s="5" t="s">
        <v>1985</v>
      </c>
      <c r="U967" s="5">
        <v>2002</v>
      </c>
      <c r="V967" s="11">
        <v>5</v>
      </c>
      <c r="W967" s="11">
        <v>26</v>
      </c>
      <c r="X967" s="11">
        <v>44</v>
      </c>
      <c r="Y967" s="26">
        <v>48</v>
      </c>
      <c r="Z967" s="10">
        <f t="shared" ref="Z967:Z1030" si="156">IF(V967 &lt;&gt; "-", V967, 0) + IF(W967 &lt;&gt; "-", W967, 0) + IF(X967 &lt;&gt; "-", X967, 0) + IF(Y967 &lt;&gt; "-", Y967, 0)</f>
        <v>123</v>
      </c>
      <c r="AA967" s="27">
        <f t="shared" si="152"/>
        <v>-98855.953908687909</v>
      </c>
      <c r="AB967" s="10">
        <f t="shared" si="153"/>
        <v>-8601924.6186764762</v>
      </c>
      <c r="AC967" s="10">
        <f t="shared" si="154"/>
        <v>-10782156.455602912</v>
      </c>
      <c r="AD967" s="28">
        <f t="shared" si="155"/>
        <v>-13399710.254385088</v>
      </c>
      <c r="AF967" s="27">
        <f>IF(V967 &lt;&gt; "-", (V967-V$1883)^4, "-")</f>
        <v>4570921.6266198922</v>
      </c>
      <c r="AG967" s="10">
        <f>(W967-W$1883)^4</f>
        <v>1762493442.4950762</v>
      </c>
      <c r="AH967" s="10">
        <f>(X967-X$1883)^4</f>
        <v>2381994965.389225</v>
      </c>
      <c r="AI967" s="28">
        <f>(Y967-Y$1883)^4</f>
        <v>3182686608.5296688</v>
      </c>
      <c r="AK967" s="27">
        <f t="shared" ref="AK967:AK1030" si="157">IF(V967 &lt;&gt; "-", (V967/$Z967)*1000, 0)</f>
        <v>40.650406504065039</v>
      </c>
      <c r="AL967" s="10">
        <f t="shared" ref="AL967:AL1030" si="158">IF(W967 &lt;&gt; "-", (W967/$Z967)*1000, 0)</f>
        <v>211.38211382113823</v>
      </c>
      <c r="AM967" s="10">
        <f t="shared" ref="AM967:AM1030" si="159">IF(X967 &lt;&gt; "-", (X967/$Z967)*1000, 0)</f>
        <v>357.72357723577238</v>
      </c>
      <c r="AN967" s="28">
        <f t="shared" ref="AN967:AN1030" si="160">IF(Y967 &lt;&gt; "-", (Y967/$Z967)*1000, 0)</f>
        <v>390.2439024390244</v>
      </c>
      <c r="AP967" s="56">
        <f t="shared" ref="AP967:AP1030" si="161">AM967/AL967</f>
        <v>1.6923076923076923</v>
      </c>
    </row>
    <row r="968" spans="1:42" ht="15" customHeight="1">
      <c r="A968" s="5" t="s">
        <v>23</v>
      </c>
      <c r="B968" s="5" t="s">
        <v>82</v>
      </c>
      <c r="C968" s="5" t="s">
        <v>28</v>
      </c>
      <c r="D968" s="6" t="s">
        <v>235</v>
      </c>
      <c r="E968" s="5" t="s">
        <v>1842</v>
      </c>
      <c r="F968" s="5" t="s">
        <v>1843</v>
      </c>
      <c r="G968" s="5">
        <v>2002</v>
      </c>
      <c r="H968" s="11">
        <v>10</v>
      </c>
      <c r="I968" s="11">
        <v>27</v>
      </c>
      <c r="J968" s="11">
        <v>96</v>
      </c>
      <c r="K968" s="11">
        <v>88</v>
      </c>
      <c r="O968" s="25" t="s">
        <v>23</v>
      </c>
      <c r="P968" s="5" t="s">
        <v>63</v>
      </c>
      <c r="Q968" s="5" t="s">
        <v>34</v>
      </c>
      <c r="R968" s="6" t="s">
        <v>44</v>
      </c>
      <c r="S968" s="5" t="s">
        <v>1986</v>
      </c>
      <c r="T968" s="5" t="s">
        <v>1987</v>
      </c>
      <c r="U968" s="5">
        <v>2002</v>
      </c>
      <c r="V968" s="11">
        <v>19</v>
      </c>
      <c r="W968" s="11">
        <v>199</v>
      </c>
      <c r="X968" s="11">
        <v>274</v>
      </c>
      <c r="Y968" s="26">
        <v>203</v>
      </c>
      <c r="Z968" s="10">
        <f t="shared" si="156"/>
        <v>695</v>
      </c>
      <c r="AA968" s="27">
        <f t="shared" si="152"/>
        <v>-33505.219038514537</v>
      </c>
      <c r="AB968" s="10">
        <f t="shared" si="153"/>
        <v>-32447.241508353407</v>
      </c>
      <c r="AC968" s="10">
        <f t="shared" si="154"/>
        <v>748.59126219791528</v>
      </c>
      <c r="AD968" s="28">
        <f t="shared" si="155"/>
        <v>-561904.93385243753</v>
      </c>
      <c r="AF968" s="27">
        <f>IF(V968 &lt;&gt; "-", (V968-V$1883)^4, "-")</f>
        <v>1080148.040054389</v>
      </c>
      <c r="AG968" s="10">
        <f>(W968-W$1883)^4</f>
        <v>1034912.6808177286</v>
      </c>
      <c r="AH968" s="10">
        <f>(X968-X$1883)^4</f>
        <v>6797.1419246665673</v>
      </c>
      <c r="AI968" s="28">
        <f>(Y968-Y$1883)^4</f>
        <v>46367867.983944111</v>
      </c>
      <c r="AK968" s="27">
        <f t="shared" si="157"/>
        <v>27.338129496402875</v>
      </c>
      <c r="AL968" s="10">
        <f t="shared" si="158"/>
        <v>286.33093525179851</v>
      </c>
      <c r="AM968" s="10">
        <f t="shared" si="159"/>
        <v>394.24460431654677</v>
      </c>
      <c r="AN968" s="28">
        <f t="shared" si="160"/>
        <v>292.08633093525185</v>
      </c>
      <c r="AP968" s="56">
        <f t="shared" si="161"/>
        <v>1.376884422110553</v>
      </c>
    </row>
    <row r="969" spans="1:42" ht="15" customHeight="1">
      <c r="A969" s="5" t="s">
        <v>23</v>
      </c>
      <c r="B969" s="5" t="s">
        <v>82</v>
      </c>
      <c r="C969" s="5" t="s">
        <v>28</v>
      </c>
      <c r="D969" s="6" t="s">
        <v>235</v>
      </c>
      <c r="E969" s="5" t="s">
        <v>1844</v>
      </c>
      <c r="F969" s="5" t="s">
        <v>1845</v>
      </c>
      <c r="G969" s="5">
        <v>2002</v>
      </c>
      <c r="H969" s="11">
        <v>17</v>
      </c>
      <c r="I969" s="11">
        <v>128</v>
      </c>
      <c r="J969" s="11">
        <v>209</v>
      </c>
      <c r="K969" s="11">
        <v>193</v>
      </c>
      <c r="O969" s="25" t="s">
        <v>23</v>
      </c>
      <c r="P969" s="5" t="s">
        <v>63</v>
      </c>
      <c r="Q969" s="5" t="s">
        <v>34</v>
      </c>
      <c r="R969" s="6" t="s">
        <v>44</v>
      </c>
      <c r="S969" s="5" t="s">
        <v>1988</v>
      </c>
      <c r="T969" s="5" t="s">
        <v>1571</v>
      </c>
      <c r="U969" s="5">
        <v>2002</v>
      </c>
      <c r="V969" s="11">
        <v>95</v>
      </c>
      <c r="W969" s="11">
        <v>600</v>
      </c>
      <c r="X969" s="11">
        <v>369</v>
      </c>
      <c r="Y969" s="26">
        <v>367</v>
      </c>
      <c r="Z969" s="10">
        <f t="shared" si="156"/>
        <v>1431</v>
      </c>
      <c r="AA969" s="27">
        <f t="shared" si="152"/>
        <v>83807.995435190853</v>
      </c>
      <c r="AB969" s="10">
        <f t="shared" si="153"/>
        <v>50286212.247448631</v>
      </c>
      <c r="AC969" s="10">
        <f t="shared" si="154"/>
        <v>1127458.9401588226</v>
      </c>
      <c r="AD969" s="28">
        <f t="shared" si="155"/>
        <v>540963.62334213348</v>
      </c>
      <c r="AF969" s="27">
        <f>IF(V969 &lt;&gt; "-", (V969-V$1883)^4, "-")</f>
        <v>3667588.5154007808</v>
      </c>
      <c r="AG969" s="10">
        <f>(W969-W$1883)^4</f>
        <v>18560880108.295933</v>
      </c>
      <c r="AH969" s="10">
        <f>(X969-X$1883)^4</f>
        <v>117345825.98000154</v>
      </c>
      <c r="AI969" s="28">
        <f>(Y969-Y$1883)^4</f>
        <v>44078223.541145414</v>
      </c>
      <c r="AK969" s="27">
        <f t="shared" si="157"/>
        <v>66.387141858839968</v>
      </c>
      <c r="AL969" s="10">
        <f t="shared" si="158"/>
        <v>419.28721174004193</v>
      </c>
      <c r="AM969" s="10">
        <f t="shared" si="159"/>
        <v>257.86163522012578</v>
      </c>
      <c r="AN969" s="28">
        <f t="shared" si="160"/>
        <v>256.46401118099232</v>
      </c>
      <c r="AP969" s="56">
        <f t="shared" si="161"/>
        <v>0.61499999999999999</v>
      </c>
    </row>
    <row r="970" spans="1:42" ht="15" customHeight="1">
      <c r="A970" s="5" t="s">
        <v>23</v>
      </c>
      <c r="B970" s="5" t="s">
        <v>82</v>
      </c>
      <c r="C970" s="5" t="s">
        <v>28</v>
      </c>
      <c r="D970" s="6" t="s">
        <v>235</v>
      </c>
      <c r="E970" s="5" t="s">
        <v>1846</v>
      </c>
      <c r="F970" s="5" t="s">
        <v>684</v>
      </c>
      <c r="G970" s="5">
        <v>2002</v>
      </c>
      <c r="H970" s="11">
        <v>11</v>
      </c>
      <c r="I970" s="11">
        <v>107</v>
      </c>
      <c r="J970" s="11">
        <v>126</v>
      </c>
      <c r="K970" s="11">
        <v>180</v>
      </c>
      <c r="O970" s="25" t="s">
        <v>23</v>
      </c>
      <c r="P970" s="5" t="s">
        <v>63</v>
      </c>
      <c r="Q970" s="5" t="s">
        <v>34</v>
      </c>
      <c r="R970" s="6" t="s">
        <v>44</v>
      </c>
      <c r="S970" s="5" t="s">
        <v>1989</v>
      </c>
      <c r="T970" s="5" t="s">
        <v>1990</v>
      </c>
      <c r="U970" s="5">
        <v>2002</v>
      </c>
      <c r="V970" s="11">
        <v>6</v>
      </c>
      <c r="W970" s="11">
        <v>44</v>
      </c>
      <c r="X970" s="11">
        <v>25</v>
      </c>
      <c r="Y970" s="26">
        <v>27</v>
      </c>
      <c r="Z970" s="10">
        <f t="shared" si="156"/>
        <v>102</v>
      </c>
      <c r="AA970" s="27">
        <f t="shared" si="152"/>
        <v>-92579.75437308324</v>
      </c>
      <c r="AB970" s="10">
        <f t="shared" si="153"/>
        <v>-6528219.5038485853</v>
      </c>
      <c r="AC970" s="10">
        <f t="shared" si="154"/>
        <v>-13810196.002156075</v>
      </c>
      <c r="AD970" s="28">
        <f t="shared" si="155"/>
        <v>-17277373.171606738</v>
      </c>
      <c r="AF970" s="27">
        <f>IF(V970 &lt;&gt; "-", (V970-V$1883)^4, "-")</f>
        <v>4188141.6864615814</v>
      </c>
      <c r="AG970" s="10">
        <f>(W970-W$1883)^4</f>
        <v>1220093176.2086737</v>
      </c>
      <c r="AH970" s="10">
        <f>(X970-X$1883)^4</f>
        <v>3313343456.001122</v>
      </c>
      <c r="AI970" s="28">
        <f>(Y970-Y$1883)^4</f>
        <v>4466530303.3579521</v>
      </c>
      <c r="AK970" s="27">
        <f t="shared" si="157"/>
        <v>58.823529411764703</v>
      </c>
      <c r="AL970" s="10">
        <f t="shared" si="158"/>
        <v>431.37254901960785</v>
      </c>
      <c r="AM970" s="10">
        <f t="shared" si="159"/>
        <v>245.09803921568627</v>
      </c>
      <c r="AN970" s="28">
        <f t="shared" si="160"/>
        <v>264.70588235294116</v>
      </c>
      <c r="AP970" s="56">
        <f t="shared" si="161"/>
        <v>0.56818181818181812</v>
      </c>
    </row>
    <row r="971" spans="1:42" ht="15" customHeight="1">
      <c r="A971" s="5" t="s">
        <v>23</v>
      </c>
      <c r="B971" s="5" t="s">
        <v>82</v>
      </c>
      <c r="C971" s="5" t="s">
        <v>28</v>
      </c>
      <c r="D971" s="6" t="s">
        <v>235</v>
      </c>
      <c r="E971" s="5" t="s">
        <v>1847</v>
      </c>
      <c r="F971" s="5" t="s">
        <v>1848</v>
      </c>
      <c r="G971" s="5">
        <v>2002</v>
      </c>
      <c r="H971" s="11">
        <v>30</v>
      </c>
      <c r="I971" s="11">
        <v>124</v>
      </c>
      <c r="J971" s="11">
        <v>176</v>
      </c>
      <c r="K971" s="11">
        <v>162</v>
      </c>
      <c r="O971" s="25" t="s">
        <v>23</v>
      </c>
      <c r="P971" s="5" t="s">
        <v>63</v>
      </c>
      <c r="Q971" s="5" t="s">
        <v>34</v>
      </c>
      <c r="R971" s="6" t="s">
        <v>44</v>
      </c>
      <c r="S971" s="5" t="s">
        <v>1991</v>
      </c>
      <c r="T971" s="5" t="s">
        <v>1992</v>
      </c>
      <c r="U971" s="5">
        <v>2002</v>
      </c>
      <c r="V971" s="11">
        <v>19</v>
      </c>
      <c r="W971" s="11">
        <v>143</v>
      </c>
      <c r="X971" s="11">
        <v>207</v>
      </c>
      <c r="Y971" s="26">
        <v>167</v>
      </c>
      <c r="Z971" s="10">
        <f t="shared" si="156"/>
        <v>536</v>
      </c>
      <c r="AA971" s="27">
        <f t="shared" si="152"/>
        <v>-33505.219038514537</v>
      </c>
      <c r="AB971" s="10">
        <f t="shared" si="153"/>
        <v>-679041.20153381745</v>
      </c>
      <c r="AC971" s="10">
        <f t="shared" si="154"/>
        <v>-194306.65029992542</v>
      </c>
      <c r="AD971" s="28">
        <f t="shared" si="155"/>
        <v>-1664809.7674854335</v>
      </c>
      <c r="AF971" s="27">
        <f>IF(V971 &lt;&gt; "-", (V971-V$1883)^4, "-")</f>
        <v>1080148.040054389</v>
      </c>
      <c r="AG971" s="10">
        <f>(W971-W$1883)^4</f>
        <v>59684492.006592922</v>
      </c>
      <c r="AH971" s="10">
        <f>(X971-X$1883)^4</f>
        <v>11254258.507596577</v>
      </c>
      <c r="AI971" s="28">
        <f>(Y971-Y$1883)^4</f>
        <v>197311691.78199396</v>
      </c>
      <c r="AK971" s="27">
        <f t="shared" si="157"/>
        <v>35.447761194029852</v>
      </c>
      <c r="AL971" s="10">
        <f t="shared" si="158"/>
        <v>266.79104477611941</v>
      </c>
      <c r="AM971" s="10">
        <f t="shared" si="159"/>
        <v>386.19402985074623</v>
      </c>
      <c r="AN971" s="28">
        <f t="shared" si="160"/>
        <v>311.56716417910445</v>
      </c>
      <c r="AP971" s="56">
        <f t="shared" si="161"/>
        <v>1.4475524475524475</v>
      </c>
    </row>
    <row r="972" spans="1:42" ht="15" customHeight="1">
      <c r="A972" s="5" t="s">
        <v>23</v>
      </c>
      <c r="B972" s="5" t="s">
        <v>82</v>
      </c>
      <c r="C972" s="5" t="s">
        <v>28</v>
      </c>
      <c r="D972" s="6" t="s">
        <v>235</v>
      </c>
      <c r="E972" s="5" t="s">
        <v>1849</v>
      </c>
      <c r="F972" s="5" t="s">
        <v>1850</v>
      </c>
      <c r="G972" s="5">
        <v>2002</v>
      </c>
      <c r="H972" s="11">
        <v>9</v>
      </c>
      <c r="I972" s="11">
        <v>76</v>
      </c>
      <c r="J972" s="11">
        <v>149</v>
      </c>
      <c r="K972" s="11">
        <v>123</v>
      </c>
      <c r="O972" s="25" t="s">
        <v>23</v>
      </c>
      <c r="P972" s="5" t="s">
        <v>63</v>
      </c>
      <c r="Q972" s="5" t="s">
        <v>34</v>
      </c>
      <c r="R972" s="6" t="s">
        <v>44</v>
      </c>
      <c r="S972" s="5" t="s">
        <v>1993</v>
      </c>
      <c r="T972" s="5" t="s">
        <v>1994</v>
      </c>
      <c r="U972" s="5">
        <v>2002</v>
      </c>
      <c r="V972" s="11">
        <v>30</v>
      </c>
      <c r="W972" s="11">
        <v>299</v>
      </c>
      <c r="X972" s="11">
        <v>560</v>
      </c>
      <c r="Y972" s="26">
        <v>533</v>
      </c>
      <c r="Z972" s="10">
        <f t="shared" si="156"/>
        <v>1422</v>
      </c>
      <c r="AA972" s="27">
        <f t="shared" si="152"/>
        <v>-9579.7302272260404</v>
      </c>
      <c r="AB972" s="10">
        <f t="shared" si="153"/>
        <v>315887.41684967501</v>
      </c>
      <c r="AC972" s="10">
        <f t="shared" si="154"/>
        <v>25693243.377343748</v>
      </c>
      <c r="AD972" s="28">
        <f t="shared" si="155"/>
        <v>15157419.174543925</v>
      </c>
      <c r="AF972" s="27">
        <f>IF(V972 &lt;&gt; "-", (V972-V$1883)^4, "-")</f>
        <v>203456.25157167341</v>
      </c>
      <c r="AG972" s="10">
        <f>(W972-W$1883)^4</f>
        <v>21513435.489082672</v>
      </c>
      <c r="AH972" s="10">
        <f>(X972-X$1883)^4</f>
        <v>7581559965.2621088</v>
      </c>
      <c r="AI972" s="28">
        <f>(Y972-Y$1883)^4</f>
        <v>3751172317.4227929</v>
      </c>
      <c r="AK972" s="27">
        <f t="shared" si="157"/>
        <v>21.09704641350211</v>
      </c>
      <c r="AL972" s="10">
        <f t="shared" si="158"/>
        <v>210.26722925457102</v>
      </c>
      <c r="AM972" s="10">
        <f t="shared" si="159"/>
        <v>393.81153305203935</v>
      </c>
      <c r="AN972" s="28">
        <f t="shared" si="160"/>
        <v>374.82419127988749</v>
      </c>
      <c r="AP972" s="56">
        <f t="shared" si="161"/>
        <v>1.8729096989966554</v>
      </c>
    </row>
    <row r="973" spans="1:42" ht="15" customHeight="1">
      <c r="A973" s="5" t="s">
        <v>23</v>
      </c>
      <c r="B973" s="5" t="s">
        <v>82</v>
      </c>
      <c r="C973" s="5" t="s">
        <v>34</v>
      </c>
      <c r="D973" s="6" t="s">
        <v>44</v>
      </c>
      <c r="E973" s="6" t="s">
        <v>26</v>
      </c>
      <c r="F973" s="5" t="s">
        <v>1995</v>
      </c>
      <c r="G973" s="5">
        <v>2002</v>
      </c>
      <c r="H973" s="11">
        <v>307</v>
      </c>
      <c r="I973" s="11">
        <v>1624</v>
      </c>
      <c r="J973" s="11">
        <v>2202</v>
      </c>
      <c r="K973" s="11">
        <v>2398</v>
      </c>
      <c r="O973" s="25" t="s">
        <v>23</v>
      </c>
      <c r="P973" s="5" t="s">
        <v>63</v>
      </c>
      <c r="Q973" s="5" t="s">
        <v>34</v>
      </c>
      <c r="R973" s="6" t="s">
        <v>44</v>
      </c>
      <c r="S973" s="5" t="s">
        <v>1996</v>
      </c>
      <c r="T973" s="5" t="s">
        <v>1997</v>
      </c>
      <c r="U973" s="5">
        <v>2002</v>
      </c>
      <c r="V973" s="11">
        <v>20</v>
      </c>
      <c r="W973" s="11">
        <v>225</v>
      </c>
      <c r="X973" s="11">
        <v>404</v>
      </c>
      <c r="Y973" s="26">
        <v>274</v>
      </c>
      <c r="Z973" s="10">
        <f t="shared" si="156"/>
        <v>923</v>
      </c>
      <c r="AA973" s="27">
        <f t="shared" si="152"/>
        <v>-30483.028522647091</v>
      </c>
      <c r="AB973" s="10">
        <f t="shared" si="153"/>
        <v>-204.88271762422002</v>
      </c>
      <c r="AC973" s="10">
        <f t="shared" si="154"/>
        <v>2690253.5360276722</v>
      </c>
      <c r="AD973" s="28">
        <f t="shared" si="155"/>
        <v>-1528.4503270649957</v>
      </c>
      <c r="AF973" s="27">
        <f>IF(V973 &lt;&gt; "-", (V973-V$1883)^4, "-")</f>
        <v>952235.0213372974</v>
      </c>
      <c r="AG973" s="10">
        <f>(W973-W$1883)^4</f>
        <v>1207.8335851431884</v>
      </c>
      <c r="AH973" s="10">
        <f>(X973-X$1883)^4</f>
        <v>374160221.95757467</v>
      </c>
      <c r="AI973" s="28">
        <f>(Y973-Y$1883)^4</f>
        <v>17606.313834582274</v>
      </c>
      <c r="AK973" s="27">
        <f t="shared" si="157"/>
        <v>21.668472372697725</v>
      </c>
      <c r="AL973" s="10">
        <f t="shared" si="158"/>
        <v>243.77031419284938</v>
      </c>
      <c r="AM973" s="10">
        <f t="shared" si="159"/>
        <v>437.70314192849401</v>
      </c>
      <c r="AN973" s="28">
        <f t="shared" si="160"/>
        <v>296.85807150595883</v>
      </c>
      <c r="AP973" s="56">
        <f t="shared" si="161"/>
        <v>1.7955555555555556</v>
      </c>
    </row>
    <row r="974" spans="1:42" ht="15" customHeight="1">
      <c r="A974" s="5" t="s">
        <v>23</v>
      </c>
      <c r="B974" s="5" t="s">
        <v>82</v>
      </c>
      <c r="C974" s="5" t="s">
        <v>34</v>
      </c>
      <c r="D974" s="6" t="s">
        <v>44</v>
      </c>
      <c r="E974" s="5" t="s">
        <v>1851</v>
      </c>
      <c r="F974" s="5" t="s">
        <v>273</v>
      </c>
      <c r="G974" s="5">
        <v>2002</v>
      </c>
      <c r="H974" s="11">
        <v>17</v>
      </c>
      <c r="I974" s="11">
        <v>152</v>
      </c>
      <c r="J974" s="11">
        <v>170</v>
      </c>
      <c r="K974" s="11">
        <v>283</v>
      </c>
      <c r="O974" s="25" t="s">
        <v>23</v>
      </c>
      <c r="P974" s="5" t="s">
        <v>63</v>
      </c>
      <c r="Q974" s="5" t="s">
        <v>34</v>
      </c>
      <c r="R974" s="6" t="s">
        <v>44</v>
      </c>
      <c r="S974" s="5" t="s">
        <v>1998</v>
      </c>
      <c r="T974" s="5" t="s">
        <v>1999</v>
      </c>
      <c r="U974" s="5">
        <v>2002</v>
      </c>
      <c r="V974" s="11">
        <v>21</v>
      </c>
      <c r="W974" s="11">
        <v>155</v>
      </c>
      <c r="X974" s="11">
        <v>34</v>
      </c>
      <c r="Y974" s="26">
        <v>68</v>
      </c>
      <c r="Z974" s="10">
        <f t="shared" si="156"/>
        <v>278</v>
      </c>
      <c r="AA974" s="27">
        <f t="shared" si="152"/>
        <v>-27648.267222475166</v>
      </c>
      <c r="AB974" s="10">
        <f t="shared" si="153"/>
        <v>-437163.2866668519</v>
      </c>
      <c r="AC974" s="10">
        <f t="shared" si="154"/>
        <v>-12313603.056034373</v>
      </c>
      <c r="AD974" s="28">
        <f t="shared" si="155"/>
        <v>-10291814.844392011</v>
      </c>
      <c r="AF974" s="27">
        <f>IF(V974 &lt;&gt; "-", (V974-V$1883)^4, "-")</f>
        <v>836033.90625228477</v>
      </c>
      <c r="AG974" s="10">
        <f>(W974-W$1883)^4</f>
        <v>33178614.252591584</v>
      </c>
      <c r="AH974" s="10">
        <f>(X974-X$1883)^4</f>
        <v>2843458315.4436731</v>
      </c>
      <c r="AI974" s="28">
        <f>(Y974-Y$1883)^4</f>
        <v>2238665909.5680013</v>
      </c>
      <c r="AK974" s="27">
        <f t="shared" si="157"/>
        <v>75.539568345323744</v>
      </c>
      <c r="AL974" s="10">
        <f t="shared" si="158"/>
        <v>557.5539568345323</v>
      </c>
      <c r="AM974" s="10">
        <f t="shared" si="159"/>
        <v>122.30215827338129</v>
      </c>
      <c r="AN974" s="28">
        <f t="shared" si="160"/>
        <v>244.60431654676259</v>
      </c>
      <c r="AP974" s="56">
        <f t="shared" si="161"/>
        <v>0.21935483870967745</v>
      </c>
    </row>
    <row r="975" spans="1:42" ht="15" customHeight="1">
      <c r="A975" s="5" t="s">
        <v>23</v>
      </c>
      <c r="B975" s="5" t="s">
        <v>82</v>
      </c>
      <c r="C975" s="5" t="s">
        <v>34</v>
      </c>
      <c r="D975" s="6" t="s">
        <v>44</v>
      </c>
      <c r="E975" s="5" t="s">
        <v>1852</v>
      </c>
      <c r="F975" s="5" t="s">
        <v>1853</v>
      </c>
      <c r="G975" s="5">
        <v>2002</v>
      </c>
      <c r="H975" s="11">
        <v>115</v>
      </c>
      <c r="I975" s="11">
        <v>599</v>
      </c>
      <c r="J975" s="11">
        <v>944</v>
      </c>
      <c r="K975" s="11">
        <v>877</v>
      </c>
      <c r="O975" s="25" t="s">
        <v>23</v>
      </c>
      <c r="P975" s="5" t="s">
        <v>63</v>
      </c>
      <c r="Q975" s="5" t="s">
        <v>34</v>
      </c>
      <c r="R975" s="6" t="s">
        <v>44</v>
      </c>
      <c r="S975" s="5" t="s">
        <v>2000</v>
      </c>
      <c r="T975" s="5" t="s">
        <v>2001</v>
      </c>
      <c r="U975" s="5">
        <v>2002</v>
      </c>
      <c r="V975" s="11">
        <v>133</v>
      </c>
      <c r="W975" s="11">
        <v>628</v>
      </c>
      <c r="X975" s="11">
        <v>548</v>
      </c>
      <c r="Y975" s="26">
        <v>353</v>
      </c>
      <c r="Z975" s="10">
        <f t="shared" si="156"/>
        <v>1662</v>
      </c>
      <c r="AA975" s="27">
        <f t="shared" si="152"/>
        <v>546576.92147555633</v>
      </c>
      <c r="AB975" s="10">
        <f t="shared" si="153"/>
        <v>62620317.597680457</v>
      </c>
      <c r="AC975" s="10">
        <f t="shared" si="154"/>
        <v>22684392.362467356</v>
      </c>
      <c r="AD975" s="28">
        <f t="shared" si="155"/>
        <v>307286.39706679602</v>
      </c>
      <c r="AF975" s="27">
        <f>IF(V975 &lt;&gt; "-", (V975-V$1883)^4, "-")</f>
        <v>44689111.508499019</v>
      </c>
      <c r="AG975" s="10">
        <f>(W975-W$1883)^4</f>
        <v>24866825948.410027</v>
      </c>
      <c r="AH975" s="10">
        <f>(X975-X$1883)^4</f>
        <v>6421495767.678544</v>
      </c>
      <c r="AI975" s="28">
        <f>(Y975-Y$1883)^4</f>
        <v>20735974.358325545</v>
      </c>
      <c r="AK975" s="27">
        <f t="shared" si="157"/>
        <v>80.024067388688323</v>
      </c>
      <c r="AL975" s="10">
        <f t="shared" si="158"/>
        <v>377.85800240673888</v>
      </c>
      <c r="AM975" s="10">
        <f t="shared" si="159"/>
        <v>329.72322503008422</v>
      </c>
      <c r="AN975" s="28">
        <f t="shared" si="160"/>
        <v>212.39470517448859</v>
      </c>
      <c r="AP975" s="56">
        <f t="shared" si="161"/>
        <v>0.87261146496815278</v>
      </c>
    </row>
    <row r="976" spans="1:42" ht="15" customHeight="1">
      <c r="A976" s="5" t="s">
        <v>23</v>
      </c>
      <c r="B976" s="5" t="s">
        <v>82</v>
      </c>
      <c r="C976" s="5" t="s">
        <v>34</v>
      </c>
      <c r="D976" s="6" t="s">
        <v>44</v>
      </c>
      <c r="E976" s="5" t="s">
        <v>1854</v>
      </c>
      <c r="F976" s="5" t="s">
        <v>1855</v>
      </c>
      <c r="G976" s="5">
        <v>2002</v>
      </c>
      <c r="H976" s="11">
        <v>139</v>
      </c>
      <c r="I976" s="11">
        <v>631</v>
      </c>
      <c r="J976" s="11">
        <v>578</v>
      </c>
      <c r="K976" s="11">
        <v>617</v>
      </c>
      <c r="O976" s="25" t="s">
        <v>23</v>
      </c>
      <c r="P976" s="5" t="s">
        <v>63</v>
      </c>
      <c r="Q976" s="5" t="s">
        <v>34</v>
      </c>
      <c r="R976" s="6" t="s">
        <v>44</v>
      </c>
      <c r="S976" s="5" t="s">
        <v>2002</v>
      </c>
      <c r="T976" s="5" t="s">
        <v>2003</v>
      </c>
      <c r="U976" s="5">
        <v>2002</v>
      </c>
      <c r="V976" s="11">
        <v>14</v>
      </c>
      <c r="W976" s="11">
        <v>239</v>
      </c>
      <c r="X976" s="11">
        <v>374</v>
      </c>
      <c r="Y976" s="26">
        <v>470</v>
      </c>
      <c r="Z976" s="10">
        <f t="shared" si="156"/>
        <v>1097</v>
      </c>
      <c r="AA976" s="27">
        <f t="shared" si="152"/>
        <v>-51637.609853284492</v>
      </c>
      <c r="AB976" s="10">
        <f t="shared" si="153"/>
        <v>532.37769886019908</v>
      </c>
      <c r="AC976" s="10">
        <f t="shared" si="154"/>
        <v>1297879.3511142363</v>
      </c>
      <c r="AD976" s="28">
        <f t="shared" si="155"/>
        <v>6278479.7168623321</v>
      </c>
      <c r="AF976" s="27">
        <f>IF(V976 &lt;&gt; "-", (V976-V$1883)^4, "-")</f>
        <v>1922891.7783183996</v>
      </c>
      <c r="AG976" s="10">
        <f>(W976-W$1883)^4</f>
        <v>4314.7914183123257</v>
      </c>
      <c r="AH976" s="10">
        <f>(X976-X$1883)^4</f>
        <v>141572563.91501933</v>
      </c>
      <c r="AI976" s="28">
        <f>(Y976-Y$1883)^4</f>
        <v>1158259828.394527</v>
      </c>
      <c r="AK976" s="27">
        <f t="shared" si="157"/>
        <v>12.76207839562443</v>
      </c>
      <c r="AL976" s="10">
        <f t="shared" si="158"/>
        <v>217.86690975387421</v>
      </c>
      <c r="AM976" s="10">
        <f t="shared" si="159"/>
        <v>340.92980856882406</v>
      </c>
      <c r="AN976" s="28">
        <f t="shared" si="160"/>
        <v>428.4412032816773</v>
      </c>
      <c r="AP976" s="56">
        <f t="shared" si="161"/>
        <v>1.5648535564853556</v>
      </c>
    </row>
    <row r="977" spans="1:42" ht="15" customHeight="1">
      <c r="A977" s="5" t="s">
        <v>23</v>
      </c>
      <c r="B977" s="5" t="s">
        <v>82</v>
      </c>
      <c r="C977" s="5" t="s">
        <v>34</v>
      </c>
      <c r="D977" s="6" t="s">
        <v>44</v>
      </c>
      <c r="E977" s="5" t="s">
        <v>1856</v>
      </c>
      <c r="F977" s="5" t="s">
        <v>1857</v>
      </c>
      <c r="G977" s="5">
        <v>2002</v>
      </c>
      <c r="H977" s="11">
        <v>36</v>
      </c>
      <c r="I977" s="11">
        <v>242</v>
      </c>
      <c r="J977" s="11">
        <v>510</v>
      </c>
      <c r="K977" s="11">
        <v>621</v>
      </c>
      <c r="O977" s="25" t="s">
        <v>23</v>
      </c>
      <c r="P977" s="5" t="s">
        <v>63</v>
      </c>
      <c r="Q977" s="5" t="s">
        <v>34</v>
      </c>
      <c r="R977" s="6" t="s">
        <v>44</v>
      </c>
      <c r="S977" s="5" t="s">
        <v>2004</v>
      </c>
      <c r="T977" s="5" t="s">
        <v>2005</v>
      </c>
      <c r="U977" s="5">
        <v>2002</v>
      </c>
      <c r="V977" s="11">
        <v>4</v>
      </c>
      <c r="W977" s="11">
        <v>208</v>
      </c>
      <c r="X977" s="11">
        <v>44</v>
      </c>
      <c r="Y977" s="26">
        <v>127</v>
      </c>
      <c r="Z977" s="10">
        <f t="shared" si="156"/>
        <v>383</v>
      </c>
      <c r="AA977" s="27">
        <f t="shared" si="152"/>
        <v>-105409.58265998808</v>
      </c>
      <c r="AB977" s="10">
        <f t="shared" si="153"/>
        <v>-12001.508067540082</v>
      </c>
      <c r="AC977" s="10">
        <f t="shared" si="154"/>
        <v>-10782156.455602912</v>
      </c>
      <c r="AD977" s="28">
        <f t="shared" si="155"/>
        <v>-3983313.4266005955</v>
      </c>
      <c r="AF977" s="27">
        <f>IF(V977 &lt;&gt; "-", (V977-V$1883)^4, "-")</f>
        <v>4979359.2233520132</v>
      </c>
      <c r="AG977" s="10">
        <f>(W977-W$1883)^4</f>
        <v>274777.45401410642</v>
      </c>
      <c r="AH977" s="10">
        <f>(X977-X$1883)^4</f>
        <v>2381994965.389225</v>
      </c>
      <c r="AI977" s="28">
        <f>(Y977-Y$1883)^4</f>
        <v>631431107.39354455</v>
      </c>
      <c r="AK977" s="27">
        <f t="shared" si="157"/>
        <v>10.443864229765014</v>
      </c>
      <c r="AL977" s="10">
        <f t="shared" si="158"/>
        <v>543.08093994778073</v>
      </c>
      <c r="AM977" s="10">
        <f t="shared" si="159"/>
        <v>114.88250652741515</v>
      </c>
      <c r="AN977" s="28">
        <f t="shared" si="160"/>
        <v>331.59268929503918</v>
      </c>
      <c r="AP977" s="56">
        <f t="shared" si="161"/>
        <v>0.21153846153846151</v>
      </c>
    </row>
    <row r="978" spans="1:42" ht="15" customHeight="1">
      <c r="A978" s="5" t="s">
        <v>23</v>
      </c>
      <c r="B978" s="5" t="s">
        <v>82</v>
      </c>
      <c r="C978" s="5" t="s">
        <v>37</v>
      </c>
      <c r="D978" s="6" t="s">
        <v>233</v>
      </c>
      <c r="E978" s="6" t="s">
        <v>26</v>
      </c>
      <c r="F978" s="5" t="s">
        <v>2006</v>
      </c>
      <c r="G978" s="5">
        <v>2002</v>
      </c>
      <c r="H978" s="11">
        <v>2845</v>
      </c>
      <c r="I978" s="11">
        <v>9394</v>
      </c>
      <c r="J978" s="11">
        <v>9568</v>
      </c>
      <c r="K978" s="11">
        <v>8044</v>
      </c>
      <c r="O978" s="25" t="s">
        <v>23</v>
      </c>
      <c r="P978" s="5" t="s">
        <v>63</v>
      </c>
      <c r="Q978" s="5" t="s">
        <v>34</v>
      </c>
      <c r="R978" s="6" t="s">
        <v>44</v>
      </c>
      <c r="S978" s="5" t="s">
        <v>2007</v>
      </c>
      <c r="T978" s="5" t="s">
        <v>2008</v>
      </c>
      <c r="U978" s="5">
        <v>2002</v>
      </c>
      <c r="V978" s="11">
        <v>46</v>
      </c>
      <c r="W978" s="11">
        <v>258</v>
      </c>
      <c r="X978" s="11">
        <v>281</v>
      </c>
      <c r="Y978" s="26">
        <v>195</v>
      </c>
      <c r="Z978" s="10">
        <f t="shared" si="156"/>
        <v>780</v>
      </c>
      <c r="AA978" s="27">
        <f t="shared" si="152"/>
        <v>-143.72981921965925</v>
      </c>
      <c r="AB978" s="10">
        <f t="shared" si="153"/>
        <v>19912.991687475605</v>
      </c>
      <c r="AC978" s="10">
        <f t="shared" si="154"/>
        <v>4157.6785596499421</v>
      </c>
      <c r="AD978" s="28">
        <f t="shared" si="155"/>
        <v>-741686.08732650045</v>
      </c>
      <c r="AF978" s="27">
        <f>IF(V978 &lt;&gt; "-", (V978-V$1883)^4, "-")</f>
        <v>752.88591502202905</v>
      </c>
      <c r="AG978" s="10">
        <f>(W978-W$1883)^4</f>
        <v>539736.78350773721</v>
      </c>
      <c r="AH978" s="10">
        <f>(X978-X$1883)^4</f>
        <v>66855.100586684654</v>
      </c>
      <c r="AI978" s="28">
        <f>(Y978-Y$1883)^4</f>
        <v>67136728.803484455</v>
      </c>
      <c r="AK978" s="27">
        <f t="shared" si="157"/>
        <v>58.974358974358971</v>
      </c>
      <c r="AL978" s="10">
        <f t="shared" si="158"/>
        <v>330.76923076923077</v>
      </c>
      <c r="AM978" s="10">
        <f t="shared" si="159"/>
        <v>360.25641025641028</v>
      </c>
      <c r="AN978" s="28">
        <f t="shared" si="160"/>
        <v>250</v>
      </c>
      <c r="AP978" s="56">
        <f t="shared" si="161"/>
        <v>1.0891472868217056</v>
      </c>
    </row>
    <row r="979" spans="1:42" ht="15" customHeight="1">
      <c r="A979" s="5" t="s">
        <v>23</v>
      </c>
      <c r="B979" s="5" t="s">
        <v>82</v>
      </c>
      <c r="C979" s="5" t="s">
        <v>37</v>
      </c>
      <c r="D979" s="6" t="s">
        <v>30</v>
      </c>
      <c r="E979" s="6" t="s">
        <v>26</v>
      </c>
      <c r="F979" s="5" t="s">
        <v>86</v>
      </c>
      <c r="G979" s="5">
        <v>2002</v>
      </c>
      <c r="H979" s="11">
        <v>2137</v>
      </c>
      <c r="I979" s="11">
        <v>5649</v>
      </c>
      <c r="J979" s="11">
        <v>3469</v>
      </c>
      <c r="K979" s="11">
        <v>2825</v>
      </c>
      <c r="O979" s="25" t="s">
        <v>23</v>
      </c>
      <c r="P979" s="5" t="s">
        <v>63</v>
      </c>
      <c r="Q979" s="5" t="s">
        <v>34</v>
      </c>
      <c r="R979" s="6" t="s">
        <v>44</v>
      </c>
      <c r="S979" s="5" t="s">
        <v>2009</v>
      </c>
      <c r="T979" s="5" t="s">
        <v>2010</v>
      </c>
      <c r="U979" s="5">
        <v>2002</v>
      </c>
      <c r="V979" s="11">
        <v>25</v>
      </c>
      <c r="W979" s="11">
        <v>169</v>
      </c>
      <c r="X979" s="11">
        <v>178</v>
      </c>
      <c r="Y979" s="26">
        <v>131</v>
      </c>
      <c r="Z979" s="10">
        <f t="shared" si="156"/>
        <v>503</v>
      </c>
      <c r="AA979" s="27">
        <f t="shared" si="152"/>
        <v>-18063.514178742618</v>
      </c>
      <c r="AB979" s="10">
        <f t="shared" si="153"/>
        <v>-237121.99229476557</v>
      </c>
      <c r="AC979" s="10">
        <f t="shared" si="154"/>
        <v>-656690.13047308696</v>
      </c>
      <c r="AD979" s="28">
        <f t="shared" si="155"/>
        <v>-3689318.8259748346</v>
      </c>
      <c r="AF979" s="27">
        <f>IF(V979 &lt;&gt; "-", (V979-V$1883)^4, "-")</f>
        <v>473954.14497738023</v>
      </c>
      <c r="AG979" s="10">
        <f>(W979-W$1883)^4</f>
        <v>14676723.540024851</v>
      </c>
      <c r="AH979" s="10">
        <f>(X979-X$1883)^4</f>
        <v>57079564.683926053</v>
      </c>
      <c r="AI979" s="28">
        <f>(Y979-Y$1883)^4</f>
        <v>570070083.81285644</v>
      </c>
      <c r="AK979" s="27">
        <f t="shared" si="157"/>
        <v>49.70178926441352</v>
      </c>
      <c r="AL979" s="10">
        <f t="shared" si="158"/>
        <v>335.98409542743542</v>
      </c>
      <c r="AM979" s="10">
        <f t="shared" si="159"/>
        <v>353.87673956262427</v>
      </c>
      <c r="AN979" s="28">
        <f t="shared" si="160"/>
        <v>260.43737574552682</v>
      </c>
      <c r="AP979" s="56">
        <f t="shared" si="161"/>
        <v>1.0532544378698223</v>
      </c>
    </row>
    <row r="980" spans="1:42" ht="15" customHeight="1">
      <c r="A980" s="5" t="s">
        <v>23</v>
      </c>
      <c r="B980" s="5" t="s">
        <v>82</v>
      </c>
      <c r="C980" s="5" t="s">
        <v>37</v>
      </c>
      <c r="D980" s="6" t="s">
        <v>235</v>
      </c>
      <c r="E980" s="6" t="s">
        <v>26</v>
      </c>
      <c r="F980" s="5" t="s">
        <v>2011</v>
      </c>
      <c r="G980" s="5">
        <v>2002</v>
      </c>
      <c r="H980" s="11">
        <v>708</v>
      </c>
      <c r="I980" s="11">
        <v>3745</v>
      </c>
      <c r="J980" s="11">
        <v>6099</v>
      </c>
      <c r="K980" s="11">
        <v>5219</v>
      </c>
      <c r="O980" s="25" t="s">
        <v>23</v>
      </c>
      <c r="P980" s="5" t="s">
        <v>63</v>
      </c>
      <c r="Q980" s="5" t="s">
        <v>34</v>
      </c>
      <c r="R980" s="6" t="s">
        <v>44</v>
      </c>
      <c r="S980" s="5" t="s">
        <v>2012</v>
      </c>
      <c r="T980" s="5" t="s">
        <v>2013</v>
      </c>
      <c r="U980" s="5">
        <v>2002</v>
      </c>
      <c r="V980" s="11">
        <v>1</v>
      </c>
      <c r="W980" s="11">
        <v>13</v>
      </c>
      <c r="X980" s="11">
        <v>58</v>
      </c>
      <c r="Y980" s="26">
        <v>72</v>
      </c>
      <c r="Z980" s="10">
        <f t="shared" si="156"/>
        <v>144</v>
      </c>
      <c r="AA980" s="27">
        <f t="shared" si="152"/>
        <v>-126795.04420806172</v>
      </c>
      <c r="AB980" s="10">
        <f t="shared" si="153"/>
        <v>-10345303.884779897</v>
      </c>
      <c r="AC980" s="10">
        <f t="shared" si="154"/>
        <v>-8859474.6648609601</v>
      </c>
      <c r="AD980" s="28">
        <f t="shared" si="155"/>
        <v>-9734417.2522028927</v>
      </c>
      <c r="AF980" s="27">
        <f>IF(V980 &lt;&gt; "-", (V980-V$1883)^4, "-")</f>
        <v>6369955.1216190513</v>
      </c>
      <c r="AG980" s="10">
        <f>(W980-W$1883)^4</f>
        <v>2254192512.8833771</v>
      </c>
      <c r="AH980" s="10">
        <f>(X980-X$1883)^4</f>
        <v>1833203287.4654856</v>
      </c>
      <c r="AI980" s="28">
        <f>(Y980-Y$1883)^4</f>
        <v>2078483639.235158</v>
      </c>
      <c r="AK980" s="27">
        <f t="shared" si="157"/>
        <v>6.9444444444444438</v>
      </c>
      <c r="AL980" s="10">
        <f t="shared" si="158"/>
        <v>90.277777777777771</v>
      </c>
      <c r="AM980" s="10">
        <f t="shared" si="159"/>
        <v>402.77777777777777</v>
      </c>
      <c r="AN980" s="28">
        <f t="shared" si="160"/>
        <v>500</v>
      </c>
      <c r="AP980" s="56">
        <f t="shared" si="161"/>
        <v>4.4615384615384617</v>
      </c>
    </row>
    <row r="981" spans="1:42" ht="15" customHeight="1">
      <c r="A981" s="5" t="s">
        <v>23</v>
      </c>
      <c r="B981" s="5" t="s">
        <v>82</v>
      </c>
      <c r="C981" s="5" t="s">
        <v>37</v>
      </c>
      <c r="D981" s="6" t="s">
        <v>235</v>
      </c>
      <c r="E981" s="5" t="s">
        <v>1858</v>
      </c>
      <c r="F981" s="5" t="s">
        <v>1859</v>
      </c>
      <c r="G981" s="5">
        <v>2002</v>
      </c>
      <c r="H981" s="11">
        <v>32</v>
      </c>
      <c r="I981" s="11">
        <v>132</v>
      </c>
      <c r="J981" s="11">
        <v>295</v>
      </c>
      <c r="K981" s="11">
        <v>200</v>
      </c>
      <c r="O981" s="25" t="s">
        <v>23</v>
      </c>
      <c r="P981" s="5" t="s">
        <v>63</v>
      </c>
      <c r="Q981" s="5" t="s">
        <v>34</v>
      </c>
      <c r="R981" s="6" t="s">
        <v>44</v>
      </c>
      <c r="S981" s="5" t="s">
        <v>2014</v>
      </c>
      <c r="T981" s="5" t="s">
        <v>2015</v>
      </c>
      <c r="U981" s="5">
        <v>2002</v>
      </c>
      <c r="V981" s="11">
        <v>2</v>
      </c>
      <c r="W981" s="11">
        <v>38</v>
      </c>
      <c r="X981" s="11">
        <v>83</v>
      </c>
      <c r="Y981" s="26">
        <v>65</v>
      </c>
      <c r="Z981" s="10">
        <f t="shared" si="156"/>
        <v>188</v>
      </c>
      <c r="AA981" s="27">
        <f t="shared" si="152"/>
        <v>-119373.12780967499</v>
      </c>
      <c r="AB981" s="10">
        <f t="shared" si="153"/>
        <v>-7177357.169448629</v>
      </c>
      <c r="AC981" s="10">
        <f t="shared" si="154"/>
        <v>-6020630.5850108797</v>
      </c>
      <c r="AD981" s="28">
        <f t="shared" si="155"/>
        <v>-10723545.739429679</v>
      </c>
      <c r="AF981" s="27">
        <f>IF(V981 &lt;&gt; "-", (V981-V$1883)^4, "-")</f>
        <v>5877718.253988809</v>
      </c>
      <c r="AG981" s="10">
        <f>(W981-W$1883)^4</f>
        <v>1384478061.5428886</v>
      </c>
      <c r="AH981" s="10">
        <f>(X981-X$1883)^4</f>
        <v>1095273652.7577968</v>
      </c>
      <c r="AI981" s="28">
        <f>(Y981-Y$1883)^4</f>
        <v>2364746246.0415926</v>
      </c>
      <c r="AK981" s="27">
        <f t="shared" si="157"/>
        <v>10.638297872340425</v>
      </c>
      <c r="AL981" s="10">
        <f t="shared" si="158"/>
        <v>202.12765957446808</v>
      </c>
      <c r="AM981" s="10">
        <f t="shared" si="159"/>
        <v>441.48936170212767</v>
      </c>
      <c r="AN981" s="28">
        <f t="shared" si="160"/>
        <v>345.74468085106383</v>
      </c>
      <c r="AP981" s="56">
        <f t="shared" si="161"/>
        <v>2.1842105263157894</v>
      </c>
    </row>
    <row r="982" spans="1:42" ht="15" customHeight="1">
      <c r="A982" s="5" t="s">
        <v>23</v>
      </c>
      <c r="B982" s="5" t="s">
        <v>82</v>
      </c>
      <c r="C982" s="5" t="s">
        <v>37</v>
      </c>
      <c r="D982" s="6" t="s">
        <v>235</v>
      </c>
      <c r="E982" s="5" t="s">
        <v>1860</v>
      </c>
      <c r="F982" s="5" t="s">
        <v>1861</v>
      </c>
      <c r="G982" s="5">
        <v>2002</v>
      </c>
      <c r="H982" s="11">
        <v>49</v>
      </c>
      <c r="I982" s="11">
        <v>222</v>
      </c>
      <c r="J982" s="11">
        <v>412</v>
      </c>
      <c r="K982" s="11">
        <v>374</v>
      </c>
      <c r="O982" s="25" t="s">
        <v>23</v>
      </c>
      <c r="P982" s="5" t="s">
        <v>63</v>
      </c>
      <c r="Q982" s="5" t="s">
        <v>37</v>
      </c>
      <c r="R982" s="6" t="s">
        <v>44</v>
      </c>
      <c r="S982" s="5" t="s">
        <v>2016</v>
      </c>
      <c r="T982" s="5" t="s">
        <v>2017</v>
      </c>
      <c r="U982" s="5">
        <v>2002</v>
      </c>
      <c r="V982" s="11">
        <v>25</v>
      </c>
      <c r="W982" s="11">
        <v>196</v>
      </c>
      <c r="X982" s="11">
        <v>226</v>
      </c>
      <c r="Y982" s="26">
        <v>325</v>
      </c>
      <c r="Z982" s="10">
        <f t="shared" si="156"/>
        <v>772</v>
      </c>
      <c r="AA982" s="27">
        <f t="shared" si="152"/>
        <v>-18063.514178742618</v>
      </c>
      <c r="AB982" s="10">
        <f t="shared" si="153"/>
        <v>-42491.17232658455</v>
      </c>
      <c r="AC982" s="10">
        <f t="shared" si="154"/>
        <v>-58955.113408220685</v>
      </c>
      <c r="AD982" s="28">
        <f t="shared" si="155"/>
        <v>61540.694349789053</v>
      </c>
      <c r="AF982" s="27">
        <f>IF(V982 &lt;&gt; "-", (V982-V$1883)^4, "-")</f>
        <v>473954.14497738023</v>
      </c>
      <c r="AG982" s="10">
        <f>(W982-W$1883)^4</f>
        <v>1482739.8206583764</v>
      </c>
      <c r="AH982" s="10">
        <f>(X982-X$1883)^4</f>
        <v>2294538.2696316899</v>
      </c>
      <c r="AI982" s="28">
        <f>(Y982-Y$1883)^4</f>
        <v>2429684.3480379805</v>
      </c>
      <c r="AK982" s="27">
        <f t="shared" si="157"/>
        <v>32.383419689119165</v>
      </c>
      <c r="AL982" s="10">
        <f t="shared" si="158"/>
        <v>253.88601036269432</v>
      </c>
      <c r="AM982" s="10">
        <f t="shared" si="159"/>
        <v>292.74611398963731</v>
      </c>
      <c r="AN982" s="28">
        <f t="shared" si="160"/>
        <v>420.98445595854923</v>
      </c>
      <c r="AP982" s="56">
        <f t="shared" si="161"/>
        <v>1.1530612244897958</v>
      </c>
    </row>
    <row r="983" spans="1:42" ht="15" customHeight="1">
      <c r="A983" s="5" t="s">
        <v>23</v>
      </c>
      <c r="B983" s="5" t="s">
        <v>82</v>
      </c>
      <c r="C983" s="5" t="s">
        <v>37</v>
      </c>
      <c r="D983" s="6" t="s">
        <v>235</v>
      </c>
      <c r="E983" s="5" t="s">
        <v>1862</v>
      </c>
      <c r="F983" s="5" t="s">
        <v>1863</v>
      </c>
      <c r="G983" s="5">
        <v>2002</v>
      </c>
      <c r="H983" s="11">
        <v>31</v>
      </c>
      <c r="I983" s="11">
        <v>198</v>
      </c>
      <c r="J983" s="11">
        <v>365</v>
      </c>
      <c r="K983" s="11">
        <v>347</v>
      </c>
      <c r="O983" s="25" t="s">
        <v>23</v>
      </c>
      <c r="P983" s="5" t="s">
        <v>63</v>
      </c>
      <c r="Q983" s="5" t="s">
        <v>37</v>
      </c>
      <c r="R983" s="6" t="s">
        <v>44</v>
      </c>
      <c r="S983" s="5" t="s">
        <v>2018</v>
      </c>
      <c r="T983" s="5" t="s">
        <v>2019</v>
      </c>
      <c r="U983" s="5">
        <v>2002</v>
      </c>
      <c r="V983" s="11">
        <v>1</v>
      </c>
      <c r="W983" s="11">
        <v>16</v>
      </c>
      <c r="X983" s="11">
        <v>36</v>
      </c>
      <c r="Y983" s="26">
        <v>33</v>
      </c>
      <c r="Z983" s="10">
        <f t="shared" si="156"/>
        <v>86</v>
      </c>
      <c r="AA983" s="27">
        <f t="shared" si="152"/>
        <v>-126795.04420806172</v>
      </c>
      <c r="AB983" s="10">
        <f t="shared" si="153"/>
        <v>-9923855.0206538849</v>
      </c>
      <c r="AC983" s="10">
        <f t="shared" si="154"/>
        <v>-11996421.571668932</v>
      </c>
      <c r="AD983" s="28">
        <f t="shared" si="155"/>
        <v>-16102099.334275577</v>
      </c>
      <c r="AF983" s="27">
        <f>IF(V983 &lt;&gt; "-", (V983-V$1883)^4, "-")</f>
        <v>6369955.1216190513</v>
      </c>
      <c r="AG983" s="10">
        <f>(W983-W$1883)^4</f>
        <v>2132589244.7939436</v>
      </c>
      <c r="AH983" s="10">
        <f>(X983-X$1883)^4</f>
        <v>2746221895.6542859</v>
      </c>
      <c r="AI983" s="28">
        <f>(Y983-Y$1883)^4</f>
        <v>4066087017.5220785</v>
      </c>
      <c r="AK983" s="27">
        <f t="shared" si="157"/>
        <v>11.627906976744185</v>
      </c>
      <c r="AL983" s="10">
        <f t="shared" si="158"/>
        <v>186.04651162790697</v>
      </c>
      <c r="AM983" s="10">
        <f t="shared" si="159"/>
        <v>418.60465116279073</v>
      </c>
      <c r="AN983" s="28">
        <f t="shared" si="160"/>
        <v>383.72093023255815</v>
      </c>
      <c r="AP983" s="56">
        <f t="shared" si="161"/>
        <v>2.2500000000000004</v>
      </c>
    </row>
    <row r="984" spans="1:42" ht="15" customHeight="1">
      <c r="A984" s="5" t="s">
        <v>23</v>
      </c>
      <c r="B984" s="5" t="s">
        <v>82</v>
      </c>
      <c r="C984" s="5" t="s">
        <v>37</v>
      </c>
      <c r="D984" s="6" t="s">
        <v>235</v>
      </c>
      <c r="E984" s="5" t="s">
        <v>1864</v>
      </c>
      <c r="F984" s="5" t="s">
        <v>1865</v>
      </c>
      <c r="G984" s="5">
        <v>2002</v>
      </c>
      <c r="H984" s="11">
        <v>35</v>
      </c>
      <c r="I984" s="11">
        <v>194</v>
      </c>
      <c r="J984" s="11">
        <v>280</v>
      </c>
      <c r="K984" s="11">
        <v>248</v>
      </c>
      <c r="O984" s="25" t="s">
        <v>23</v>
      </c>
      <c r="P984" s="5" t="s">
        <v>63</v>
      </c>
      <c r="Q984" s="5" t="s">
        <v>37</v>
      </c>
      <c r="R984" s="6" t="s">
        <v>44</v>
      </c>
      <c r="S984" s="5" t="s">
        <v>2020</v>
      </c>
      <c r="T984" s="5" t="s">
        <v>2021</v>
      </c>
      <c r="U984" s="5">
        <v>2002</v>
      </c>
      <c r="V984" s="11">
        <v>21</v>
      </c>
      <c r="W984" s="11">
        <v>94</v>
      </c>
      <c r="X984" s="11">
        <v>125</v>
      </c>
      <c r="Y984" s="26">
        <v>184</v>
      </c>
      <c r="Z984" s="10">
        <f t="shared" si="156"/>
        <v>424</v>
      </c>
      <c r="AA984" s="27">
        <f t="shared" si="152"/>
        <v>-27648.267222475166</v>
      </c>
      <c r="AB984" s="10">
        <f t="shared" si="153"/>
        <v>-2565459.0056895535</v>
      </c>
      <c r="AC984" s="10">
        <f t="shared" si="154"/>
        <v>-2739303.9234577916</v>
      </c>
      <c r="AD984" s="28">
        <f t="shared" si="155"/>
        <v>-1046267.6251260948</v>
      </c>
      <c r="AF984" s="27">
        <f>IF(V984 &lt;&gt; "-", (V984-V$1883)^4, "-")</f>
        <v>836033.90625228477</v>
      </c>
      <c r="AG984" s="10">
        <f>(W984-W$1883)^4</f>
        <v>351199136.2223599</v>
      </c>
      <c r="AH984" s="10">
        <f>(X984-X$1883)^4</f>
        <v>383283649.1761564</v>
      </c>
      <c r="AI984" s="28">
        <f>(Y984-Y$1883)^4</f>
        <v>106216107.73482738</v>
      </c>
      <c r="AK984" s="27">
        <f t="shared" si="157"/>
        <v>49.528301886792455</v>
      </c>
      <c r="AL984" s="10">
        <f t="shared" si="158"/>
        <v>221.69811320754718</v>
      </c>
      <c r="AM984" s="10">
        <f t="shared" si="159"/>
        <v>294.81132075471697</v>
      </c>
      <c r="AN984" s="28">
        <f t="shared" si="160"/>
        <v>433.96226415094338</v>
      </c>
      <c r="AP984" s="56">
        <f t="shared" si="161"/>
        <v>1.3297872340425532</v>
      </c>
    </row>
    <row r="985" spans="1:42" ht="15" customHeight="1">
      <c r="A985" s="5" t="s">
        <v>23</v>
      </c>
      <c r="B985" s="5" t="s">
        <v>82</v>
      </c>
      <c r="C985" s="5" t="s">
        <v>37</v>
      </c>
      <c r="D985" s="6" t="s">
        <v>235</v>
      </c>
      <c r="E985" s="5" t="s">
        <v>1866</v>
      </c>
      <c r="F985" s="5" t="s">
        <v>1867</v>
      </c>
      <c r="G985" s="5">
        <v>2002</v>
      </c>
      <c r="H985" s="11">
        <v>78</v>
      </c>
      <c r="I985" s="11">
        <v>392</v>
      </c>
      <c r="J985" s="11">
        <v>704</v>
      </c>
      <c r="K985" s="11">
        <v>622</v>
      </c>
      <c r="O985" s="25" t="s">
        <v>23</v>
      </c>
      <c r="P985" s="5" t="s">
        <v>63</v>
      </c>
      <c r="Q985" s="5" t="s">
        <v>37</v>
      </c>
      <c r="R985" s="6" t="s">
        <v>44</v>
      </c>
      <c r="S985" s="5" t="s">
        <v>2022</v>
      </c>
      <c r="T985" s="5" t="s">
        <v>2023</v>
      </c>
      <c r="U985" s="5">
        <v>2002</v>
      </c>
      <c r="V985" s="11">
        <v>25</v>
      </c>
      <c r="W985" s="11">
        <v>140</v>
      </c>
      <c r="X985" s="11">
        <v>136</v>
      </c>
      <c r="Y985" s="26">
        <v>165</v>
      </c>
      <c r="Z985" s="10">
        <f t="shared" si="156"/>
        <v>466</v>
      </c>
      <c r="AA985" s="27">
        <f t="shared" si="152"/>
        <v>-18063.514178742618</v>
      </c>
      <c r="AB985" s="10">
        <f t="shared" si="153"/>
        <v>-750971.53817300894</v>
      </c>
      <c r="AC985" s="10">
        <f t="shared" si="154"/>
        <v>-2142702.0813534153</v>
      </c>
      <c r="AD985" s="28">
        <f t="shared" si="155"/>
        <v>-1750520.6043420068</v>
      </c>
      <c r="AF985" s="27">
        <f>IF(V985 &lt;&gt; "-", (V985-V$1883)^4, "-")</f>
        <v>473954.14497738023</v>
      </c>
      <c r="AG985" s="10">
        <f>(W985-W$1883)^4</f>
        <v>68259741.101664901</v>
      </c>
      <c r="AH985" s="10">
        <f>(X985-X$1883)^4</f>
        <v>276237343.34762424</v>
      </c>
      <c r="AI985" s="28">
        <f>(Y985-Y$1883)^4</f>
        <v>210971100.96431431</v>
      </c>
      <c r="AK985" s="27">
        <f t="shared" si="157"/>
        <v>53.648068669527902</v>
      </c>
      <c r="AL985" s="10">
        <f t="shared" si="158"/>
        <v>300.42918454935625</v>
      </c>
      <c r="AM985" s="10">
        <f t="shared" si="159"/>
        <v>291.84549356223175</v>
      </c>
      <c r="AN985" s="28">
        <f t="shared" si="160"/>
        <v>354.0772532188841</v>
      </c>
      <c r="AP985" s="56">
        <f t="shared" si="161"/>
        <v>0.97142857142857131</v>
      </c>
    </row>
    <row r="986" spans="1:42" ht="15" customHeight="1">
      <c r="A986" s="5" t="s">
        <v>23</v>
      </c>
      <c r="B986" s="5" t="s">
        <v>82</v>
      </c>
      <c r="C986" s="5" t="s">
        <v>37</v>
      </c>
      <c r="D986" s="6" t="s">
        <v>235</v>
      </c>
      <c r="E986" s="5" t="s">
        <v>1868</v>
      </c>
      <c r="F986" s="5" t="s">
        <v>1869</v>
      </c>
      <c r="G986" s="5">
        <v>2002</v>
      </c>
      <c r="H986" s="11">
        <v>35</v>
      </c>
      <c r="I986" s="11">
        <v>263</v>
      </c>
      <c r="J986" s="11">
        <v>408</v>
      </c>
      <c r="K986" s="11">
        <v>525</v>
      </c>
      <c r="O986" s="25" t="s">
        <v>23</v>
      </c>
      <c r="P986" s="5" t="s">
        <v>63</v>
      </c>
      <c r="Q986" s="5" t="s">
        <v>37</v>
      </c>
      <c r="R986" s="6" t="s">
        <v>44</v>
      </c>
      <c r="S986" s="5" t="s">
        <v>2024</v>
      </c>
      <c r="T986" s="5" t="s">
        <v>2025</v>
      </c>
      <c r="U986" s="5">
        <v>2002</v>
      </c>
      <c r="V986" s="11">
        <v>6</v>
      </c>
      <c r="W986" s="11">
        <v>81</v>
      </c>
      <c r="X986" s="11">
        <v>150</v>
      </c>
      <c r="Y986" s="26">
        <v>208</v>
      </c>
      <c r="Z986" s="10">
        <f t="shared" si="156"/>
        <v>445</v>
      </c>
      <c r="AA986" s="27">
        <f t="shared" si="152"/>
        <v>-92579.75437308324</v>
      </c>
      <c r="AB986" s="10">
        <f t="shared" si="153"/>
        <v>-3367933.8983064913</v>
      </c>
      <c r="AC986" s="10">
        <f t="shared" si="154"/>
        <v>-1517706.739554195</v>
      </c>
      <c r="AD986" s="28">
        <f t="shared" si="155"/>
        <v>-465827.9299896615</v>
      </c>
      <c r="AF986" s="27">
        <f>IF(V986 &lt;&gt; "-", (V986-V$1883)^4, "-")</f>
        <v>4188141.6864615814</v>
      </c>
      <c r="AG986" s="10">
        <f>(W986-W$1883)^4</f>
        <v>504837273.02469236</v>
      </c>
      <c r="AH986" s="10">
        <f>(X986-X$1883)^4</f>
        <v>174414993.81146038</v>
      </c>
      <c r="AI986" s="28">
        <f>(Y986-Y$1883)^4</f>
        <v>36110544.110982738</v>
      </c>
      <c r="AK986" s="27">
        <f t="shared" si="157"/>
        <v>13.483146067415731</v>
      </c>
      <c r="AL986" s="10">
        <f t="shared" si="158"/>
        <v>182.02247191011236</v>
      </c>
      <c r="AM986" s="10">
        <f t="shared" si="159"/>
        <v>337.07865168539325</v>
      </c>
      <c r="AN986" s="28">
        <f t="shared" si="160"/>
        <v>467.41573033707868</v>
      </c>
      <c r="AP986" s="56">
        <f t="shared" si="161"/>
        <v>1.8518518518518519</v>
      </c>
    </row>
    <row r="987" spans="1:42" ht="15" customHeight="1">
      <c r="A987" s="5" t="s">
        <v>23</v>
      </c>
      <c r="B987" s="5" t="s">
        <v>82</v>
      </c>
      <c r="C987" s="5" t="s">
        <v>37</v>
      </c>
      <c r="D987" s="6" t="s">
        <v>235</v>
      </c>
      <c r="E987" s="5" t="s">
        <v>1870</v>
      </c>
      <c r="F987" s="5" t="s">
        <v>1871</v>
      </c>
      <c r="G987" s="5">
        <v>2002</v>
      </c>
      <c r="H987" s="11">
        <v>102</v>
      </c>
      <c r="I987" s="11">
        <v>509</v>
      </c>
      <c r="J987" s="11">
        <v>733</v>
      </c>
      <c r="K987" s="11">
        <v>611</v>
      </c>
      <c r="O987" s="25" t="s">
        <v>23</v>
      </c>
      <c r="P987" s="5" t="s">
        <v>63</v>
      </c>
      <c r="Q987" s="5" t="s">
        <v>37</v>
      </c>
      <c r="R987" s="6" t="s">
        <v>44</v>
      </c>
      <c r="S987" s="5" t="s">
        <v>2026</v>
      </c>
      <c r="T987" s="5" t="s">
        <v>2027</v>
      </c>
      <c r="U987" s="5">
        <v>2002</v>
      </c>
      <c r="V987" s="11">
        <v>8</v>
      </c>
      <c r="W987" s="11">
        <v>38</v>
      </c>
      <c r="X987" s="11">
        <v>83</v>
      </c>
      <c r="Y987" s="26">
        <v>103</v>
      </c>
      <c r="Z987" s="10">
        <f t="shared" si="156"/>
        <v>232</v>
      </c>
      <c r="AA987" s="27">
        <f t="shared" si="152"/>
        <v>-80835.642948960449</v>
      </c>
      <c r="AB987" s="10">
        <f t="shared" si="153"/>
        <v>-7177357.169448629</v>
      </c>
      <c r="AC987" s="10">
        <f t="shared" si="154"/>
        <v>-6020630.5850108797</v>
      </c>
      <c r="AD987" s="28">
        <f t="shared" si="155"/>
        <v>-6080295.4590216372</v>
      </c>
      <c r="AF987" s="27">
        <f>IF(V987 &lt;&gt; "-", (V987-V$1883)^4, "-")</f>
        <v>3495187.9084152617</v>
      </c>
      <c r="AG987" s="10">
        <f>(W987-W$1883)^4</f>
        <v>1384478061.5428886</v>
      </c>
      <c r="AH987" s="10">
        <f>(X987-X$1883)^4</f>
        <v>1095273652.7577968</v>
      </c>
      <c r="AI987" s="28">
        <f>(Y987-Y$1883)^4</f>
        <v>1109769822.8817003</v>
      </c>
      <c r="AK987" s="27">
        <f t="shared" si="157"/>
        <v>34.482758620689651</v>
      </c>
      <c r="AL987" s="10">
        <f t="shared" si="158"/>
        <v>163.79310344827584</v>
      </c>
      <c r="AM987" s="10">
        <f t="shared" si="159"/>
        <v>357.75862068965517</v>
      </c>
      <c r="AN987" s="28">
        <f t="shared" si="160"/>
        <v>443.96551724137936</v>
      </c>
      <c r="AP987" s="56">
        <f t="shared" si="161"/>
        <v>2.1842105263157898</v>
      </c>
    </row>
    <row r="988" spans="1:42" ht="15" customHeight="1">
      <c r="A988" s="5" t="s">
        <v>23</v>
      </c>
      <c r="B988" s="5" t="s">
        <v>82</v>
      </c>
      <c r="C988" s="5" t="s">
        <v>37</v>
      </c>
      <c r="D988" s="6" t="s">
        <v>235</v>
      </c>
      <c r="E988" s="5" t="s">
        <v>1872</v>
      </c>
      <c r="F988" s="5" t="s">
        <v>1873</v>
      </c>
      <c r="G988" s="5">
        <v>2002</v>
      </c>
      <c r="H988" s="11">
        <v>40</v>
      </c>
      <c r="I988" s="11">
        <v>326</v>
      </c>
      <c r="J988" s="11">
        <v>608</v>
      </c>
      <c r="K988" s="11">
        <v>417</v>
      </c>
      <c r="O988" s="25" t="s">
        <v>23</v>
      </c>
      <c r="P988" s="5" t="s">
        <v>63</v>
      </c>
      <c r="Q988" s="5" t="s">
        <v>37</v>
      </c>
      <c r="R988" s="6" t="s">
        <v>44</v>
      </c>
      <c r="S988" s="5" t="s">
        <v>2028</v>
      </c>
      <c r="T988" s="5" t="s">
        <v>2029</v>
      </c>
      <c r="U988" s="5">
        <v>2002</v>
      </c>
      <c r="V988" s="11">
        <v>10</v>
      </c>
      <c r="W988" s="11">
        <v>205</v>
      </c>
      <c r="X988" s="11">
        <v>246</v>
      </c>
      <c r="Y988" s="26">
        <v>470</v>
      </c>
      <c r="Z988" s="10">
        <f t="shared" si="156"/>
        <v>931</v>
      </c>
      <c r="AA988" s="27">
        <f t="shared" si="152"/>
        <v>-70129.248387619737</v>
      </c>
      <c r="AB988" s="10">
        <f t="shared" si="153"/>
        <v>-17364.409378831173</v>
      </c>
      <c r="AC988" s="10">
        <f t="shared" si="154"/>
        <v>-6772.8200253876948</v>
      </c>
      <c r="AD988" s="28">
        <f t="shared" si="155"/>
        <v>6278479.7168623321</v>
      </c>
      <c r="AF988" s="27">
        <f>IF(V988 &lt;&gt; "-", (V988-V$1883)^4, "-")</f>
        <v>2892004.1543107955</v>
      </c>
      <c r="AG988" s="10">
        <f>(W988-W$1883)^4</f>
        <v>449655.61552335386</v>
      </c>
      <c r="AH988" s="10">
        <f>(X988-X$1883)^4</f>
        <v>128142.35866981684</v>
      </c>
      <c r="AI988" s="28">
        <f>(Y988-Y$1883)^4</f>
        <v>1158259828.394527</v>
      </c>
      <c r="AK988" s="27">
        <f t="shared" si="157"/>
        <v>10.741138560687434</v>
      </c>
      <c r="AL988" s="10">
        <f t="shared" si="158"/>
        <v>220.19334049409235</v>
      </c>
      <c r="AM988" s="10">
        <f t="shared" si="159"/>
        <v>264.23200859291086</v>
      </c>
      <c r="AN988" s="28">
        <f t="shared" si="160"/>
        <v>504.83351235230936</v>
      </c>
      <c r="AP988" s="56">
        <f t="shared" si="161"/>
        <v>1.2000000000000002</v>
      </c>
    </row>
    <row r="989" spans="1:42" ht="15" customHeight="1">
      <c r="A989" s="5" t="s">
        <v>23</v>
      </c>
      <c r="B989" s="5" t="s">
        <v>82</v>
      </c>
      <c r="C989" s="5" t="s">
        <v>37</v>
      </c>
      <c r="D989" s="6" t="s">
        <v>235</v>
      </c>
      <c r="E989" s="5" t="s">
        <v>1874</v>
      </c>
      <c r="F989" s="5" t="s">
        <v>315</v>
      </c>
      <c r="G989" s="5">
        <v>2002</v>
      </c>
      <c r="H989" s="11">
        <v>21</v>
      </c>
      <c r="I989" s="11">
        <v>180</v>
      </c>
      <c r="J989" s="11">
        <v>242</v>
      </c>
      <c r="K989" s="11">
        <v>220</v>
      </c>
      <c r="O989" s="25" t="s">
        <v>23</v>
      </c>
      <c r="P989" s="5" t="s">
        <v>63</v>
      </c>
      <c r="Q989" s="5" t="s">
        <v>37</v>
      </c>
      <c r="R989" s="6" t="s">
        <v>44</v>
      </c>
      <c r="S989" s="5" t="s">
        <v>2030</v>
      </c>
      <c r="T989" s="5" t="s">
        <v>1516</v>
      </c>
      <c r="U989" s="5">
        <v>2002</v>
      </c>
      <c r="V989" s="11">
        <v>15</v>
      </c>
      <c r="W989" s="11">
        <v>68</v>
      </c>
      <c r="X989" s="11">
        <v>148</v>
      </c>
      <c r="Y989" s="26">
        <v>180</v>
      </c>
      <c r="Z989" s="10">
        <f t="shared" si="156"/>
        <v>411</v>
      </c>
      <c r="AA989" s="27">
        <f t="shared" si="152"/>
        <v>-47588.273258939465</v>
      </c>
      <c r="AB989" s="10">
        <f t="shared" si="153"/>
        <v>-4322402.5682076085</v>
      </c>
      <c r="AC989" s="10">
        <f t="shared" si="154"/>
        <v>-1598333.5419639337</v>
      </c>
      <c r="AD989" s="28">
        <f t="shared" si="155"/>
        <v>-1174877.9790932464</v>
      </c>
      <c r="AF989" s="27">
        <f>IF(V989 &lt;&gt; "-", (V989-V$1883)^4, "-")</f>
        <v>1724513.4884991832</v>
      </c>
      <c r="AG989" s="10">
        <f>(W989-W$1883)^4</f>
        <v>704098820.45249414</v>
      </c>
      <c r="AH989" s="10">
        <f>(X989-X$1883)^4</f>
        <v>186877300.21610647</v>
      </c>
      <c r="AI989" s="28">
        <f>(Y989-Y$1883)^4</f>
        <v>123972022.12866679</v>
      </c>
      <c r="AK989" s="27">
        <f t="shared" si="157"/>
        <v>36.496350364963497</v>
      </c>
      <c r="AL989" s="10">
        <f t="shared" si="158"/>
        <v>165.4501216545012</v>
      </c>
      <c r="AM989" s="10">
        <f t="shared" si="159"/>
        <v>360.09732360097325</v>
      </c>
      <c r="AN989" s="28">
        <f t="shared" si="160"/>
        <v>437.95620437956205</v>
      </c>
      <c r="AP989" s="56">
        <f t="shared" si="161"/>
        <v>2.1764705882352944</v>
      </c>
    </row>
    <row r="990" spans="1:42" ht="15" customHeight="1">
      <c r="A990" s="5" t="s">
        <v>23</v>
      </c>
      <c r="B990" s="5" t="s">
        <v>82</v>
      </c>
      <c r="C990" s="5" t="s">
        <v>37</v>
      </c>
      <c r="D990" s="6" t="s">
        <v>235</v>
      </c>
      <c r="E990" s="5" t="s">
        <v>1875</v>
      </c>
      <c r="F990" s="5" t="s">
        <v>1876</v>
      </c>
      <c r="G990" s="5">
        <v>2002</v>
      </c>
      <c r="H990" s="11">
        <v>72</v>
      </c>
      <c r="I990" s="11">
        <v>343</v>
      </c>
      <c r="J990" s="11">
        <v>399</v>
      </c>
      <c r="K990" s="11">
        <v>248</v>
      </c>
      <c r="O990" s="25" t="s">
        <v>23</v>
      </c>
      <c r="P990" s="5" t="s">
        <v>63</v>
      </c>
      <c r="Q990" s="5" t="s">
        <v>37</v>
      </c>
      <c r="R990" s="6" t="s">
        <v>44</v>
      </c>
      <c r="S990" s="5" t="s">
        <v>2031</v>
      </c>
      <c r="T990" s="5" t="s">
        <v>2032</v>
      </c>
      <c r="U990" s="5">
        <v>2002</v>
      </c>
      <c r="V990" s="11">
        <v>69</v>
      </c>
      <c r="W990" s="11">
        <v>478</v>
      </c>
      <c r="X990" s="11">
        <v>302</v>
      </c>
      <c r="Y990" s="26">
        <v>518</v>
      </c>
      <c r="Z990" s="10">
        <f t="shared" si="156"/>
        <v>1367</v>
      </c>
      <c r="AA990" s="27">
        <f t="shared" si="152"/>
        <v>5603.5175278506422</v>
      </c>
      <c r="AB990" s="10">
        <f t="shared" si="153"/>
        <v>15088404.332975488</v>
      </c>
      <c r="AC990" s="10">
        <f t="shared" si="154"/>
        <v>50981.903193339524</v>
      </c>
      <c r="AD990" s="28">
        <f t="shared" si="155"/>
        <v>12564987.143905247</v>
      </c>
      <c r="AF990" s="27">
        <f>IF(V990 &lt;&gt; "-", (V990-V$1883)^4, "-")</f>
        <v>99528.542967827801</v>
      </c>
      <c r="AG990" s="10">
        <f>(W990-W$1883)^4</f>
        <v>3728416473.0907388</v>
      </c>
      <c r="AH990" s="10">
        <f>(X990-X$1883)^4</f>
        <v>1890404.4254282408</v>
      </c>
      <c r="AI990" s="28">
        <f>(Y990-Y$1883)^4</f>
        <v>2921119999.2019081</v>
      </c>
      <c r="AK990" s="27">
        <f t="shared" si="157"/>
        <v>50.475493782004385</v>
      </c>
      <c r="AL990" s="10">
        <f t="shared" si="158"/>
        <v>349.67081199707388</v>
      </c>
      <c r="AM990" s="10">
        <f t="shared" si="159"/>
        <v>220.92172640819314</v>
      </c>
      <c r="AN990" s="28">
        <f t="shared" si="160"/>
        <v>378.9319678127286</v>
      </c>
      <c r="AP990" s="56">
        <f t="shared" si="161"/>
        <v>0.63179916317991636</v>
      </c>
    </row>
    <row r="991" spans="1:42" ht="15" customHeight="1">
      <c r="A991" s="5" t="s">
        <v>23</v>
      </c>
      <c r="B991" s="5" t="s">
        <v>82</v>
      </c>
      <c r="C991" s="5" t="s">
        <v>37</v>
      </c>
      <c r="D991" s="6" t="s">
        <v>235</v>
      </c>
      <c r="E991" s="5" t="s">
        <v>1877</v>
      </c>
      <c r="F991" s="5" t="s">
        <v>1878</v>
      </c>
      <c r="G991" s="5">
        <v>2002</v>
      </c>
      <c r="H991" s="11">
        <v>20</v>
      </c>
      <c r="I991" s="11">
        <v>148</v>
      </c>
      <c r="J991" s="11">
        <v>264</v>
      </c>
      <c r="K991" s="11">
        <v>238</v>
      </c>
      <c r="O991" s="25" t="s">
        <v>23</v>
      </c>
      <c r="P991" s="5" t="s">
        <v>63</v>
      </c>
      <c r="Q991" s="5" t="s">
        <v>37</v>
      </c>
      <c r="R991" s="6" t="s">
        <v>44</v>
      </c>
      <c r="S991" s="5" t="s">
        <v>2033</v>
      </c>
      <c r="T991" s="5" t="s">
        <v>2034</v>
      </c>
      <c r="U991" s="5">
        <v>2002</v>
      </c>
      <c r="V991" s="11">
        <v>17</v>
      </c>
      <c r="W991" s="11">
        <v>43</v>
      </c>
      <c r="X991" s="11">
        <v>114</v>
      </c>
      <c r="Y991" s="26">
        <v>115</v>
      </c>
      <c r="Z991" s="10">
        <f t="shared" si="156"/>
        <v>289</v>
      </c>
      <c r="AA991" s="27">
        <f t="shared" si="152"/>
        <v>-40135.887717335972</v>
      </c>
      <c r="AB991" s="10">
        <f t="shared" si="153"/>
        <v>-6633570.686123875</v>
      </c>
      <c r="AC991" s="10">
        <f t="shared" si="154"/>
        <v>-3437487.7502842718</v>
      </c>
      <c r="AD991" s="28">
        <f t="shared" si="155"/>
        <v>-4958140.2080968712</v>
      </c>
      <c r="AF991" s="27">
        <f>IF(V991 &lt;&gt; "-", (V991-V$1883)^4, "-")</f>
        <v>1374180.6558359363</v>
      </c>
      <c r="AG991" s="10">
        <f>(W991-W$1883)^4</f>
        <v>1246416381.798131</v>
      </c>
      <c r="AH991" s="10">
        <f>(X991-X$1883)^4</f>
        <v>518785957.72116745</v>
      </c>
      <c r="AI991" s="28">
        <f>(Y991-Y$1883)^4</f>
        <v>845457416.74856973</v>
      </c>
      <c r="AK991" s="27">
        <f t="shared" si="157"/>
        <v>58.823529411764703</v>
      </c>
      <c r="AL991" s="10">
        <f t="shared" si="158"/>
        <v>148.78892733564015</v>
      </c>
      <c r="AM991" s="10">
        <f t="shared" si="159"/>
        <v>394.46366782006919</v>
      </c>
      <c r="AN991" s="28">
        <f t="shared" si="160"/>
        <v>397.92387543252596</v>
      </c>
      <c r="AP991" s="56">
        <f t="shared" si="161"/>
        <v>2.6511627906976742</v>
      </c>
    </row>
    <row r="992" spans="1:42" ht="15" customHeight="1">
      <c r="A992" s="5" t="s">
        <v>23</v>
      </c>
      <c r="B992" s="5" t="s">
        <v>82</v>
      </c>
      <c r="C992" s="5" t="s">
        <v>37</v>
      </c>
      <c r="D992" s="6" t="s">
        <v>235</v>
      </c>
      <c r="E992" s="5" t="s">
        <v>1879</v>
      </c>
      <c r="F992" s="5" t="s">
        <v>1880</v>
      </c>
      <c r="G992" s="5">
        <v>2002</v>
      </c>
      <c r="H992" s="11">
        <v>38</v>
      </c>
      <c r="I992" s="11">
        <v>191</v>
      </c>
      <c r="J992" s="11">
        <v>325</v>
      </c>
      <c r="K992" s="11">
        <v>254</v>
      </c>
      <c r="O992" s="25" t="s">
        <v>23</v>
      </c>
      <c r="P992" s="5" t="s">
        <v>63</v>
      </c>
      <c r="Q992" s="5" t="s">
        <v>37</v>
      </c>
      <c r="R992" s="6" t="s">
        <v>44</v>
      </c>
      <c r="S992" s="5" t="s">
        <v>2035</v>
      </c>
      <c r="T992" s="5" t="s">
        <v>2036</v>
      </c>
      <c r="U992" s="5">
        <v>2002</v>
      </c>
      <c r="V992" s="11">
        <v>9</v>
      </c>
      <c r="W992" s="11">
        <v>149</v>
      </c>
      <c r="X992" s="11">
        <v>62</v>
      </c>
      <c r="Y992" s="26">
        <v>179</v>
      </c>
      <c r="Z992" s="10">
        <f t="shared" si="156"/>
        <v>399</v>
      </c>
      <c r="AA992" s="27">
        <f t="shared" si="152"/>
        <v>-75355.731060442326</v>
      </c>
      <c r="AB992" s="10">
        <f t="shared" si="153"/>
        <v>-549257.55776237464</v>
      </c>
      <c r="AC992" s="10">
        <f t="shared" si="154"/>
        <v>-8355551.7496194243</v>
      </c>
      <c r="AD992" s="28">
        <f t="shared" si="155"/>
        <v>-1208598.3535126122</v>
      </c>
      <c r="AF992" s="27">
        <f>IF(V992 &lt;&gt; "-", (V992-V$1883)^4, "-")</f>
        <v>3182890.6368016875</v>
      </c>
      <c r="AG992" s="10">
        <f>(W992-W$1883)^4</f>
        <v>44981581.640390456</v>
      </c>
      <c r="AH992" s="10">
        <f>(X992-X$1883)^4</f>
        <v>1695509305.9210536</v>
      </c>
      <c r="AI992" s="28">
        <f>(Y992-Y$1883)^4</f>
        <v>128738762.75575483</v>
      </c>
      <c r="AK992" s="27">
        <f t="shared" si="157"/>
        <v>22.556390977443609</v>
      </c>
      <c r="AL992" s="10">
        <f t="shared" si="158"/>
        <v>373.43358395989975</v>
      </c>
      <c r="AM992" s="10">
        <f t="shared" si="159"/>
        <v>155.38847117794487</v>
      </c>
      <c r="AN992" s="28">
        <f t="shared" si="160"/>
        <v>448.62155388471177</v>
      </c>
      <c r="AP992" s="56">
        <f t="shared" si="161"/>
        <v>0.41610738255033558</v>
      </c>
    </row>
    <row r="993" spans="1:42" ht="15" customHeight="1">
      <c r="A993" s="5" t="s">
        <v>23</v>
      </c>
      <c r="B993" s="5" t="s">
        <v>82</v>
      </c>
      <c r="C993" s="5" t="s">
        <v>37</v>
      </c>
      <c r="D993" s="6" t="s">
        <v>235</v>
      </c>
      <c r="E993" s="5" t="s">
        <v>1881</v>
      </c>
      <c r="F993" s="5" t="s">
        <v>1882</v>
      </c>
      <c r="G993" s="5">
        <v>2002</v>
      </c>
      <c r="H993" s="11">
        <v>114</v>
      </c>
      <c r="I993" s="11">
        <v>387</v>
      </c>
      <c r="J993" s="11">
        <v>575</v>
      </c>
      <c r="K993" s="11">
        <v>488</v>
      </c>
      <c r="O993" s="25" t="s">
        <v>23</v>
      </c>
      <c r="P993" s="5" t="s">
        <v>63</v>
      </c>
      <c r="Q993" s="5" t="s">
        <v>37</v>
      </c>
      <c r="R993" s="6" t="s">
        <v>44</v>
      </c>
      <c r="S993" s="5" t="s">
        <v>2037</v>
      </c>
      <c r="T993" s="5" t="s">
        <v>2038</v>
      </c>
      <c r="U993" s="5">
        <v>2002</v>
      </c>
      <c r="V993" s="11">
        <v>13</v>
      </c>
      <c r="W993" s="11">
        <v>42</v>
      </c>
      <c r="X993" s="11">
        <v>70</v>
      </c>
      <c r="Y993" s="26">
        <v>96</v>
      </c>
      <c r="Z993" s="10">
        <f t="shared" si="156"/>
        <v>221</v>
      </c>
      <c r="AA993" s="27">
        <f t="shared" si="152"/>
        <v>-55910.375663325023</v>
      </c>
      <c r="AB993" s="10">
        <f t="shared" si="153"/>
        <v>-6740049.2398623861</v>
      </c>
      <c r="AC993" s="10">
        <f t="shared" si="154"/>
        <v>-7405762.9048112351</v>
      </c>
      <c r="AD993" s="28">
        <f t="shared" si="155"/>
        <v>-6807046.1277346564</v>
      </c>
      <c r="AF993" s="27">
        <f>IF(V993 &lt;&gt; "-", (V993-V$1883)^4, "-")</f>
        <v>2137912.2729463866</v>
      </c>
      <c r="AG993" s="10">
        <f>(W993-W$1883)^4</f>
        <v>1273163244.8596156</v>
      </c>
      <c r="AH993" s="10">
        <f>(X993-X$1883)^4</f>
        <v>1443531965.6214516</v>
      </c>
      <c r="AI993" s="28">
        <f>(Y993-Y$1883)^4</f>
        <v>1290064996.0198669</v>
      </c>
      <c r="AK993" s="27">
        <f t="shared" si="157"/>
        <v>58.823529411764703</v>
      </c>
      <c r="AL993" s="10">
        <f t="shared" si="158"/>
        <v>190.04524886877826</v>
      </c>
      <c r="AM993" s="10">
        <f t="shared" si="159"/>
        <v>316.74208144796381</v>
      </c>
      <c r="AN993" s="28">
        <f t="shared" si="160"/>
        <v>434.3891402714932</v>
      </c>
      <c r="AP993" s="56">
        <f t="shared" si="161"/>
        <v>1.666666666666667</v>
      </c>
    </row>
    <row r="994" spans="1:42" ht="15" customHeight="1">
      <c r="A994" s="5" t="s">
        <v>23</v>
      </c>
      <c r="B994" s="5" t="s">
        <v>82</v>
      </c>
      <c r="C994" s="5" t="s">
        <v>37</v>
      </c>
      <c r="D994" s="6" t="s">
        <v>235</v>
      </c>
      <c r="E994" s="5" t="s">
        <v>1883</v>
      </c>
      <c r="F994" s="5" t="s">
        <v>1884</v>
      </c>
      <c r="G994" s="5">
        <v>2002</v>
      </c>
      <c r="H994" s="11">
        <v>18</v>
      </c>
      <c r="I994" s="11">
        <v>100</v>
      </c>
      <c r="J994" s="11">
        <v>206</v>
      </c>
      <c r="K994" s="11">
        <v>172</v>
      </c>
      <c r="O994" s="25" t="s">
        <v>23</v>
      </c>
      <c r="P994" s="5" t="s">
        <v>63</v>
      </c>
      <c r="Q994" s="5" t="s">
        <v>46</v>
      </c>
      <c r="R994" s="6" t="s">
        <v>44</v>
      </c>
      <c r="S994" s="5" t="s">
        <v>2039</v>
      </c>
      <c r="T994" s="5" t="s">
        <v>2040</v>
      </c>
      <c r="U994" s="5">
        <v>2002</v>
      </c>
      <c r="V994" s="11">
        <v>82</v>
      </c>
      <c r="W994" s="11">
        <v>602</v>
      </c>
      <c r="X994" s="11">
        <v>536</v>
      </c>
      <c r="Y994" s="26">
        <v>444</v>
      </c>
      <c r="Z994" s="10">
        <f t="shared" si="156"/>
        <v>1664</v>
      </c>
      <c r="AA994" s="27">
        <f t="shared" si="152"/>
        <v>29109.525207791838</v>
      </c>
      <c r="AB994" s="10">
        <f t="shared" si="153"/>
        <v>51108079.430508912</v>
      </c>
      <c r="AC994" s="10">
        <f t="shared" si="154"/>
        <v>19920122.390566304</v>
      </c>
      <c r="AD994" s="28">
        <f t="shared" si="155"/>
        <v>3980440.1689487621</v>
      </c>
      <c r="AF994" s="27">
        <f>IF(V994 &lt;&gt; "-", (V994-V$1883)^4, "-")</f>
        <v>895461.31638888177</v>
      </c>
      <c r="AG994" s="10">
        <f>(W994-W$1883)^4</f>
        <v>18966451353.331665</v>
      </c>
      <c r="AH994" s="10">
        <f>(X994-X$1883)^4</f>
        <v>5399945001.7776365</v>
      </c>
      <c r="AI994" s="28">
        <f>(Y994-Y$1883)^4</f>
        <v>630823892.27060211</v>
      </c>
      <c r="AK994" s="27">
        <f t="shared" si="157"/>
        <v>49.278846153846153</v>
      </c>
      <c r="AL994" s="10">
        <f t="shared" si="158"/>
        <v>361.77884615384613</v>
      </c>
      <c r="AM994" s="10">
        <f t="shared" si="159"/>
        <v>322.11538461538464</v>
      </c>
      <c r="AN994" s="28">
        <f t="shared" si="160"/>
        <v>266.82692307692309</v>
      </c>
      <c r="AP994" s="56">
        <f t="shared" si="161"/>
        <v>0.89036544850498356</v>
      </c>
    </row>
    <row r="995" spans="1:42" ht="15" customHeight="1">
      <c r="A995" s="5" t="s">
        <v>23</v>
      </c>
      <c r="B995" s="5" t="s">
        <v>82</v>
      </c>
      <c r="C995" s="5" t="s">
        <v>37</v>
      </c>
      <c r="D995" s="6" t="s">
        <v>235</v>
      </c>
      <c r="E995" s="5" t="s">
        <v>1885</v>
      </c>
      <c r="F995" s="5" t="s">
        <v>147</v>
      </c>
      <c r="G995" s="5">
        <v>2002</v>
      </c>
      <c r="H995" s="11">
        <v>23</v>
      </c>
      <c r="I995" s="11">
        <v>160</v>
      </c>
      <c r="J995" s="11">
        <v>283</v>
      </c>
      <c r="K995" s="11">
        <v>255</v>
      </c>
      <c r="O995" s="25" t="s">
        <v>23</v>
      </c>
      <c r="P995" s="5" t="s">
        <v>63</v>
      </c>
      <c r="Q995" s="5" t="s">
        <v>46</v>
      </c>
      <c r="R995" s="6" t="s">
        <v>44</v>
      </c>
      <c r="S995" s="5" t="s">
        <v>2041</v>
      </c>
      <c r="T995" s="5" t="s">
        <v>2042</v>
      </c>
      <c r="U995" s="5">
        <v>2002</v>
      </c>
      <c r="V995" s="11">
        <v>17</v>
      </c>
      <c r="W995" s="11">
        <v>121</v>
      </c>
      <c r="X995" s="11">
        <v>264</v>
      </c>
      <c r="Y995" s="26">
        <v>389</v>
      </c>
      <c r="Z995" s="10">
        <f t="shared" si="156"/>
        <v>791</v>
      </c>
      <c r="AA995" s="27">
        <f t="shared" si="152"/>
        <v>-40135.887717335972</v>
      </c>
      <c r="AB995" s="10">
        <f t="shared" si="153"/>
        <v>-1327200.9727008685</v>
      </c>
      <c r="AC995" s="10">
        <f t="shared" si="154"/>
        <v>-0.77891438883269726</v>
      </c>
      <c r="AD995" s="28">
        <f t="shared" si="155"/>
        <v>1108105.4022750321</v>
      </c>
      <c r="AF995" s="27">
        <f>IF(V995 &lt;&gt; "-", (V995-V$1883)^4, "-")</f>
        <v>1374180.6558359363</v>
      </c>
      <c r="AG995" s="10">
        <f>(W995-W$1883)^4</f>
        <v>145853074.55946356</v>
      </c>
      <c r="AH995" s="10">
        <f>(X995-X$1883)^4</f>
        <v>0.71667067709008747</v>
      </c>
      <c r="AI995" s="28">
        <f>(Y995-Y$1883)^4</f>
        <v>114667786.60921402</v>
      </c>
      <c r="AK995" s="27">
        <f t="shared" si="157"/>
        <v>21.491782553729454</v>
      </c>
      <c r="AL995" s="10">
        <f t="shared" si="158"/>
        <v>152.97092288242732</v>
      </c>
      <c r="AM995" s="10">
        <f t="shared" si="159"/>
        <v>333.75474083438684</v>
      </c>
      <c r="AN995" s="28">
        <f t="shared" si="160"/>
        <v>491.78255372945637</v>
      </c>
      <c r="AP995" s="56">
        <f t="shared" si="161"/>
        <v>2.1818181818181817</v>
      </c>
    </row>
    <row r="996" spans="1:42" ht="15" customHeight="1">
      <c r="A996" s="5" t="s">
        <v>23</v>
      </c>
      <c r="B996" s="5" t="s">
        <v>82</v>
      </c>
      <c r="C996" s="5" t="s">
        <v>46</v>
      </c>
      <c r="D996" s="6" t="s">
        <v>44</v>
      </c>
      <c r="E996" s="6" t="s">
        <v>26</v>
      </c>
      <c r="F996" s="5" t="s">
        <v>2043</v>
      </c>
      <c r="G996" s="5">
        <v>2002</v>
      </c>
      <c r="H996" s="11">
        <v>259</v>
      </c>
      <c r="I996" s="11">
        <v>1575</v>
      </c>
      <c r="J996" s="11">
        <v>2606</v>
      </c>
      <c r="K996" s="11">
        <v>2825</v>
      </c>
      <c r="O996" s="25" t="s">
        <v>23</v>
      </c>
      <c r="P996" s="5" t="s">
        <v>63</v>
      </c>
      <c r="Q996" s="5" t="s">
        <v>46</v>
      </c>
      <c r="R996" s="6" t="s">
        <v>44</v>
      </c>
      <c r="S996" s="5" t="s">
        <v>2044</v>
      </c>
      <c r="T996" s="5" t="s">
        <v>2045</v>
      </c>
      <c r="U996" s="5">
        <v>2002</v>
      </c>
      <c r="V996" s="11">
        <v>6</v>
      </c>
      <c r="W996" s="11">
        <v>44</v>
      </c>
      <c r="X996" s="11">
        <v>59</v>
      </c>
      <c r="Y996" s="26">
        <v>64</v>
      </c>
      <c r="Z996" s="10">
        <f t="shared" si="156"/>
        <v>173</v>
      </c>
      <c r="AA996" s="27">
        <f t="shared" si="152"/>
        <v>-92579.75437308324</v>
      </c>
      <c r="AB996" s="10">
        <f t="shared" si="153"/>
        <v>-6528219.5038485853</v>
      </c>
      <c r="AC996" s="10">
        <f t="shared" si="154"/>
        <v>-8731646.6552482378</v>
      </c>
      <c r="AD996" s="28">
        <f t="shared" si="155"/>
        <v>-10870094.266517628</v>
      </c>
      <c r="AF996" s="27">
        <f>IF(V996 &lt;&gt; "-", (V996-V$1883)^4, "-")</f>
        <v>4188141.6864615814</v>
      </c>
      <c r="AG996" s="10">
        <f>(W996-W$1883)^4</f>
        <v>1220093176.2086737</v>
      </c>
      <c r="AH996" s="10">
        <f>(X996-X$1883)^4</f>
        <v>1798021457.6654458</v>
      </c>
      <c r="AI996" s="28">
        <f>(Y996-Y$1883)^4</f>
        <v>2407933084.0153627</v>
      </c>
      <c r="AK996" s="27">
        <f t="shared" si="157"/>
        <v>34.682080924855491</v>
      </c>
      <c r="AL996" s="10">
        <f t="shared" si="158"/>
        <v>254.33526011560693</v>
      </c>
      <c r="AM996" s="10">
        <f t="shared" si="159"/>
        <v>341.04046242774564</v>
      </c>
      <c r="AN996" s="28">
        <f t="shared" si="160"/>
        <v>369.94219653179186</v>
      </c>
      <c r="AP996" s="56">
        <f t="shared" si="161"/>
        <v>1.3409090909090908</v>
      </c>
    </row>
    <row r="997" spans="1:42" ht="15" customHeight="1">
      <c r="A997" s="5" t="s">
        <v>23</v>
      </c>
      <c r="B997" s="5" t="s">
        <v>82</v>
      </c>
      <c r="C997" s="5" t="s">
        <v>46</v>
      </c>
      <c r="D997" s="6" t="s">
        <v>44</v>
      </c>
      <c r="E997" s="5" t="s">
        <v>1886</v>
      </c>
      <c r="F997" s="5" t="s">
        <v>1887</v>
      </c>
      <c r="G997" s="5">
        <v>2002</v>
      </c>
      <c r="H997" s="11">
        <v>148</v>
      </c>
      <c r="I997" s="11">
        <v>745</v>
      </c>
      <c r="J997" s="11">
        <v>1312</v>
      </c>
      <c r="K997" s="11">
        <v>1383</v>
      </c>
      <c r="O997" s="25" t="s">
        <v>23</v>
      </c>
      <c r="P997" s="5" t="s">
        <v>63</v>
      </c>
      <c r="Q997" s="5" t="s">
        <v>46</v>
      </c>
      <c r="R997" s="6" t="s">
        <v>44</v>
      </c>
      <c r="S997" s="5" t="s">
        <v>2046</v>
      </c>
      <c r="T997" s="5" t="s">
        <v>2047</v>
      </c>
      <c r="U997" s="5">
        <v>2002</v>
      </c>
      <c r="V997" s="11">
        <v>43</v>
      </c>
      <c r="W997" s="11">
        <v>211</v>
      </c>
      <c r="X997" s="11">
        <v>378</v>
      </c>
      <c r="Y997" s="26">
        <v>321</v>
      </c>
      <c r="Z997" s="10">
        <f t="shared" si="156"/>
        <v>953</v>
      </c>
      <c r="AA997" s="27">
        <f t="shared" si="152"/>
        <v>-559.11018965829612</v>
      </c>
      <c r="AB997" s="10">
        <f t="shared" si="153"/>
        <v>-7874.9499252290088</v>
      </c>
      <c r="AC997" s="10">
        <f t="shared" si="154"/>
        <v>1445960.3102504858</v>
      </c>
      <c r="AD997" s="28">
        <f t="shared" si="155"/>
        <v>44666.845644221314</v>
      </c>
      <c r="AF997" s="27">
        <f>IF(V997 &lt;&gt; "-", (V997-V$1883)^4, "-")</f>
        <v>4606.063027030119</v>
      </c>
      <c r="AG997" s="10">
        <f>(W997-W$1883)^4</f>
        <v>156674.04922647186</v>
      </c>
      <c r="AH997" s="10">
        <f>(X997-X$1883)^4</f>
        <v>163509062.97734815</v>
      </c>
      <c r="AI997" s="28">
        <f>(Y997-Y$1883)^4</f>
        <v>1584821.5881705659</v>
      </c>
      <c r="AK997" s="27">
        <f t="shared" si="157"/>
        <v>45.120671563483732</v>
      </c>
      <c r="AL997" s="10">
        <f t="shared" si="158"/>
        <v>221.40608604407137</v>
      </c>
      <c r="AM997" s="10">
        <f t="shared" si="159"/>
        <v>396.64218258132217</v>
      </c>
      <c r="AN997" s="28">
        <f t="shared" si="160"/>
        <v>336.83105981112277</v>
      </c>
      <c r="AP997" s="56">
        <f t="shared" si="161"/>
        <v>1.7914691943127963</v>
      </c>
    </row>
    <row r="998" spans="1:42" ht="15" customHeight="1">
      <c r="A998" s="5" t="s">
        <v>23</v>
      </c>
      <c r="B998" s="5" t="s">
        <v>82</v>
      </c>
      <c r="C998" s="5" t="s">
        <v>46</v>
      </c>
      <c r="D998" s="6" t="s">
        <v>44</v>
      </c>
      <c r="E998" s="5" t="s">
        <v>1888</v>
      </c>
      <c r="F998" s="5" t="s">
        <v>1399</v>
      </c>
      <c r="G998" s="5">
        <v>2002</v>
      </c>
      <c r="H998" s="11">
        <v>84</v>
      </c>
      <c r="I998" s="11">
        <v>533</v>
      </c>
      <c r="J998" s="11">
        <v>726</v>
      </c>
      <c r="K998" s="11">
        <v>746</v>
      </c>
      <c r="O998" s="25" t="s">
        <v>23</v>
      </c>
      <c r="P998" s="5" t="s">
        <v>63</v>
      </c>
      <c r="Q998" s="5" t="s">
        <v>46</v>
      </c>
      <c r="R998" s="6" t="s">
        <v>44</v>
      </c>
      <c r="S998" s="5" t="s">
        <v>2048</v>
      </c>
      <c r="T998" s="5" t="s">
        <v>2049</v>
      </c>
      <c r="U998" s="5">
        <v>2002</v>
      </c>
      <c r="V998" s="11">
        <v>12</v>
      </c>
      <c r="W998" s="11">
        <v>151</v>
      </c>
      <c r="X998" s="11">
        <v>326</v>
      </c>
      <c r="Y998" s="26">
        <v>399</v>
      </c>
      <c r="Z998" s="10">
        <f t="shared" si="156"/>
        <v>888</v>
      </c>
      <c r="AA998" s="27">
        <f t="shared" si="152"/>
        <v>-60412.570689061082</v>
      </c>
      <c r="AB998" s="10">
        <f t="shared" si="153"/>
        <v>-509991.31487765373</v>
      </c>
      <c r="AC998" s="10">
        <f t="shared" si="154"/>
        <v>227874.21393225036</v>
      </c>
      <c r="AD998" s="28">
        <f t="shared" si="155"/>
        <v>1461398.8206068161</v>
      </c>
      <c r="AF998" s="27">
        <f>IF(V998 &lt;&gt; "-", (V998-V$1883)^4, "-")</f>
        <v>2370480.6892459271</v>
      </c>
      <c r="AG998" s="10">
        <f>(W998-W$1883)^4</f>
        <v>40745880.473732263</v>
      </c>
      <c r="AH998" s="10">
        <f>(X998-X$1883)^4</f>
        <v>13918536.67224545</v>
      </c>
      <c r="AI998" s="28">
        <f>(Y998-Y$1883)^4</f>
        <v>165840909.19052806</v>
      </c>
      <c r="AK998" s="27">
        <f t="shared" si="157"/>
        <v>13.513513513513514</v>
      </c>
      <c r="AL998" s="10">
        <f t="shared" si="158"/>
        <v>170.04504504504504</v>
      </c>
      <c r="AM998" s="10">
        <f t="shared" si="159"/>
        <v>367.11711711711712</v>
      </c>
      <c r="AN998" s="28">
        <f t="shared" si="160"/>
        <v>449.32432432432432</v>
      </c>
      <c r="AP998" s="56">
        <f t="shared" si="161"/>
        <v>2.1589403973509933</v>
      </c>
    </row>
    <row r="999" spans="1:42" ht="15" customHeight="1">
      <c r="A999" s="5" t="s">
        <v>23</v>
      </c>
      <c r="B999" s="5" t="s">
        <v>82</v>
      </c>
      <c r="C999" s="5" t="s">
        <v>46</v>
      </c>
      <c r="D999" s="6" t="s">
        <v>44</v>
      </c>
      <c r="E999" s="5" t="s">
        <v>1889</v>
      </c>
      <c r="F999" s="5" t="s">
        <v>1890</v>
      </c>
      <c r="G999" s="5">
        <v>2002</v>
      </c>
      <c r="H999" s="11">
        <v>27</v>
      </c>
      <c r="I999" s="11">
        <v>297</v>
      </c>
      <c r="J999" s="11">
        <v>568</v>
      </c>
      <c r="K999" s="11">
        <v>696</v>
      </c>
      <c r="O999" s="25" t="s">
        <v>23</v>
      </c>
      <c r="P999" s="5" t="s">
        <v>63</v>
      </c>
      <c r="Q999" s="5" t="s">
        <v>46</v>
      </c>
      <c r="R999" s="6" t="s">
        <v>44</v>
      </c>
      <c r="S999" s="5" t="s">
        <v>2050</v>
      </c>
      <c r="T999" s="5" t="s">
        <v>2051</v>
      </c>
      <c r="U999" s="5">
        <v>2002</v>
      </c>
      <c r="V999" s="11">
        <v>23</v>
      </c>
      <c r="W999" s="11">
        <v>136</v>
      </c>
      <c r="X999" s="11">
        <v>255</v>
      </c>
      <c r="Y999" s="26">
        <v>336</v>
      </c>
      <c r="Z999" s="10">
        <f t="shared" si="156"/>
        <v>750</v>
      </c>
      <c r="AA999" s="27">
        <f t="shared" si="152"/>
        <v>-22517.03226921786</v>
      </c>
      <c r="AB999" s="10">
        <f t="shared" si="153"/>
        <v>-854541.85417701094</v>
      </c>
      <c r="AC999" s="10">
        <f t="shared" si="154"/>
        <v>-976.21780670461294</v>
      </c>
      <c r="AD999" s="28">
        <f t="shared" si="155"/>
        <v>128641.84268002825</v>
      </c>
      <c r="AF999" s="27">
        <f>IF(V999 &lt;&gt; "-", (V999-V$1883)^4, "-")</f>
        <v>635840.51952736743</v>
      </c>
      <c r="AG999" s="10">
        <f>(W999-W$1883)^4</f>
        <v>81091957.649249688</v>
      </c>
      <c r="AH999" s="10">
        <f>(X999-X$1883)^4</f>
        <v>9684.1676712572062</v>
      </c>
      <c r="AI999" s="28">
        <f>(Y999-Y$1883)^4</f>
        <v>6493960.9053081265</v>
      </c>
      <c r="AK999" s="27">
        <f t="shared" si="157"/>
        <v>30.666666666666664</v>
      </c>
      <c r="AL999" s="10">
        <f t="shared" si="158"/>
        <v>181.33333333333334</v>
      </c>
      <c r="AM999" s="10">
        <f t="shared" si="159"/>
        <v>340</v>
      </c>
      <c r="AN999" s="28">
        <f t="shared" si="160"/>
        <v>448</v>
      </c>
      <c r="AP999" s="56">
        <f t="shared" si="161"/>
        <v>1.875</v>
      </c>
    </row>
    <row r="1000" spans="1:42" ht="15" customHeight="1">
      <c r="A1000" s="5" t="s">
        <v>23</v>
      </c>
      <c r="B1000" s="5" t="s">
        <v>82</v>
      </c>
      <c r="C1000" s="5" t="s">
        <v>50</v>
      </c>
      <c r="D1000" s="6" t="s">
        <v>44</v>
      </c>
      <c r="E1000" s="6" t="s">
        <v>26</v>
      </c>
      <c r="F1000" s="5" t="s">
        <v>2052</v>
      </c>
      <c r="G1000" s="5">
        <v>2002</v>
      </c>
      <c r="H1000" s="11">
        <v>149</v>
      </c>
      <c r="I1000" s="11">
        <v>926</v>
      </c>
      <c r="J1000" s="11">
        <v>1586</v>
      </c>
      <c r="K1000" s="11">
        <v>1720</v>
      </c>
      <c r="O1000" s="25" t="s">
        <v>23</v>
      </c>
      <c r="P1000" s="5" t="s">
        <v>63</v>
      </c>
      <c r="Q1000" s="5" t="s">
        <v>46</v>
      </c>
      <c r="R1000" s="6" t="s">
        <v>44</v>
      </c>
      <c r="S1000" s="5" t="s">
        <v>2053</v>
      </c>
      <c r="T1000" s="5" t="s">
        <v>2054</v>
      </c>
      <c r="U1000" s="5">
        <v>2002</v>
      </c>
      <c r="V1000" s="11">
        <v>22</v>
      </c>
      <c r="W1000" s="11">
        <v>207</v>
      </c>
      <c r="X1000" s="11">
        <v>535</v>
      </c>
      <c r="Y1000" s="26">
        <v>620</v>
      </c>
      <c r="Z1000" s="10">
        <f t="shared" si="156"/>
        <v>1384</v>
      </c>
      <c r="AA1000" s="27">
        <f t="shared" si="152"/>
        <v>-24994.935137998757</v>
      </c>
      <c r="AB1000" s="10">
        <f t="shared" si="153"/>
        <v>-13643.770374750444</v>
      </c>
      <c r="AC1000" s="10">
        <f t="shared" si="154"/>
        <v>19700481.676097747</v>
      </c>
      <c r="AD1000" s="28">
        <f t="shared" si="155"/>
        <v>37420890.487982936</v>
      </c>
      <c r="AF1000" s="27">
        <f>IF(V1000 &lt;&gt; "-", (V1000-V$1883)^4, "-")</f>
        <v>730806.97793656879</v>
      </c>
      <c r="AG1000" s="10">
        <f>(W1000-W$1883)^4</f>
        <v>326021.2204109474</v>
      </c>
      <c r="AH1000" s="10">
        <f>(X1000-X$1883)^4</f>
        <v>5320704334.8041315</v>
      </c>
      <c r="AI1000" s="28">
        <f>(Y1000-Y$1883)^4</f>
        <v>12516574557.258181</v>
      </c>
      <c r="AK1000" s="27">
        <f t="shared" si="157"/>
        <v>15.895953757225433</v>
      </c>
      <c r="AL1000" s="10">
        <f t="shared" si="158"/>
        <v>149.5664739884393</v>
      </c>
      <c r="AM1000" s="10">
        <f t="shared" si="159"/>
        <v>386.56069364161851</v>
      </c>
      <c r="AN1000" s="28">
        <f t="shared" si="160"/>
        <v>447.9768786127168</v>
      </c>
      <c r="AP1000" s="56">
        <f t="shared" si="161"/>
        <v>2.5845410628019327</v>
      </c>
    </row>
    <row r="1001" spans="1:42" ht="15" customHeight="1">
      <c r="A1001" s="5" t="s">
        <v>23</v>
      </c>
      <c r="B1001" s="5" t="s">
        <v>82</v>
      </c>
      <c r="C1001" s="5" t="s">
        <v>50</v>
      </c>
      <c r="D1001" s="6" t="s">
        <v>44</v>
      </c>
      <c r="E1001" s="5" t="s">
        <v>1891</v>
      </c>
      <c r="F1001" s="5" t="s">
        <v>1892</v>
      </c>
      <c r="G1001" s="5">
        <v>2002</v>
      </c>
      <c r="H1001" s="11" t="s">
        <v>96</v>
      </c>
      <c r="I1001" s="11">
        <v>10</v>
      </c>
      <c r="J1001" s="11">
        <v>38</v>
      </c>
      <c r="K1001" s="11">
        <v>44</v>
      </c>
      <c r="O1001" s="25" t="s">
        <v>23</v>
      </c>
      <c r="P1001" s="5" t="s">
        <v>63</v>
      </c>
      <c r="Q1001" s="5" t="s">
        <v>46</v>
      </c>
      <c r="R1001" s="6" t="s">
        <v>44</v>
      </c>
      <c r="S1001" s="5" t="s">
        <v>2055</v>
      </c>
      <c r="T1001" s="5" t="s">
        <v>2056</v>
      </c>
      <c r="U1001" s="5">
        <v>2002</v>
      </c>
      <c r="V1001" s="11">
        <v>5</v>
      </c>
      <c r="W1001" s="11">
        <v>123</v>
      </c>
      <c r="X1001" s="11">
        <v>229</v>
      </c>
      <c r="Y1001" s="26">
        <v>241</v>
      </c>
      <c r="Z1001" s="10">
        <f t="shared" si="156"/>
        <v>598</v>
      </c>
      <c r="AA1001" s="27">
        <f t="shared" si="152"/>
        <v>-98855.953908687909</v>
      </c>
      <c r="AB1001" s="10">
        <f t="shared" si="153"/>
        <v>-1256049.9278758275</v>
      </c>
      <c r="AC1001" s="10">
        <f t="shared" si="154"/>
        <v>-46345.995761013437</v>
      </c>
      <c r="AD1001" s="28">
        <f t="shared" si="155"/>
        <v>-88234.415131887479</v>
      </c>
      <c r="AF1001" s="27">
        <f>IF(V1001 &lt;&gt; "-", (V1001-V$1883)^4, "-")</f>
        <v>4570921.6266198922</v>
      </c>
      <c r="AG1001" s="10">
        <f>(W1001-W$1883)^4</f>
        <v>135521813.2810587</v>
      </c>
      <c r="AH1001" s="10">
        <f>(X1001-X$1883)^4</f>
        <v>1664752.2994303256</v>
      </c>
      <c r="AI1001" s="28">
        <f>(Y1001-Y$1883)^4</f>
        <v>3928113.3835429791</v>
      </c>
      <c r="AK1001" s="27">
        <f t="shared" si="157"/>
        <v>8.3612040133779253</v>
      </c>
      <c r="AL1001" s="10">
        <f t="shared" si="158"/>
        <v>205.685618729097</v>
      </c>
      <c r="AM1001" s="10">
        <f t="shared" si="159"/>
        <v>382.94314381270902</v>
      </c>
      <c r="AN1001" s="28">
        <f t="shared" si="160"/>
        <v>403.01003344481609</v>
      </c>
      <c r="AP1001" s="56">
        <f t="shared" si="161"/>
        <v>1.8617886178861787</v>
      </c>
    </row>
    <row r="1002" spans="1:42" ht="15" customHeight="1">
      <c r="A1002" s="5" t="s">
        <v>23</v>
      </c>
      <c r="B1002" s="5" t="s">
        <v>82</v>
      </c>
      <c r="C1002" s="5" t="s">
        <v>50</v>
      </c>
      <c r="D1002" s="6" t="s">
        <v>44</v>
      </c>
      <c r="E1002" s="5" t="s">
        <v>1893</v>
      </c>
      <c r="F1002" s="5" t="s">
        <v>1894</v>
      </c>
      <c r="G1002" s="5">
        <v>2002</v>
      </c>
      <c r="H1002" s="11">
        <v>19</v>
      </c>
      <c r="I1002" s="11">
        <v>115</v>
      </c>
      <c r="J1002" s="11">
        <v>218</v>
      </c>
      <c r="K1002" s="11">
        <v>208</v>
      </c>
      <c r="O1002" s="25" t="s">
        <v>23</v>
      </c>
      <c r="P1002" s="5" t="s">
        <v>63</v>
      </c>
      <c r="Q1002" s="5" t="s">
        <v>46</v>
      </c>
      <c r="R1002" s="6" t="s">
        <v>44</v>
      </c>
      <c r="S1002" s="5" t="s">
        <v>2057</v>
      </c>
      <c r="T1002" s="5" t="s">
        <v>2058</v>
      </c>
      <c r="U1002" s="5">
        <v>2002</v>
      </c>
      <c r="V1002" s="11">
        <v>24</v>
      </c>
      <c r="W1002" s="11">
        <v>230</v>
      </c>
      <c r="X1002" s="11">
        <v>298</v>
      </c>
      <c r="Y1002" s="26">
        <v>390</v>
      </c>
      <c r="Z1002" s="10">
        <f t="shared" si="156"/>
        <v>942</v>
      </c>
      <c r="AA1002" s="27">
        <f t="shared" si="152"/>
        <v>-20208.558616132483</v>
      </c>
      <c r="AB1002" s="10">
        <f t="shared" si="153"/>
        <v>-0.71750357259937803</v>
      </c>
      <c r="AC1002" s="10">
        <f t="shared" si="154"/>
        <v>36198.701449489337</v>
      </c>
      <c r="AD1002" s="28">
        <f t="shared" si="155"/>
        <v>1140541.7587778508</v>
      </c>
      <c r="AF1002" s="27">
        <f>IF(V1002 &lt;&gt; "-", (V1002-V$1883)^4, "-")</f>
        <v>550444.81416189857</v>
      </c>
      <c r="AG1002" s="10">
        <f>(W1002-W$1883)^4</f>
        <v>0.64234067507291859</v>
      </c>
      <c r="AH1002" s="10">
        <f>(X1002-X$1883)^4</f>
        <v>1197449.8168745502</v>
      </c>
      <c r="AI1002" s="28">
        <f>(Y1002-Y$1883)^4</f>
        <v>119164872.96944347</v>
      </c>
      <c r="AK1002" s="27">
        <f t="shared" si="157"/>
        <v>25.477707006369428</v>
      </c>
      <c r="AL1002" s="10">
        <f t="shared" si="158"/>
        <v>244.16135881104034</v>
      </c>
      <c r="AM1002" s="10">
        <f t="shared" si="159"/>
        <v>316.34819532908705</v>
      </c>
      <c r="AN1002" s="28">
        <f t="shared" si="160"/>
        <v>414.01273885350321</v>
      </c>
      <c r="AP1002" s="56">
        <f t="shared" si="161"/>
        <v>1.2956521739130435</v>
      </c>
    </row>
    <row r="1003" spans="1:42" ht="15" customHeight="1">
      <c r="A1003" s="5" t="s">
        <v>23</v>
      </c>
      <c r="B1003" s="5" t="s">
        <v>82</v>
      </c>
      <c r="C1003" s="5" t="s">
        <v>50</v>
      </c>
      <c r="D1003" s="6" t="s">
        <v>44</v>
      </c>
      <c r="E1003" s="5" t="s">
        <v>1896</v>
      </c>
      <c r="F1003" s="5" t="s">
        <v>1897</v>
      </c>
      <c r="G1003" s="5">
        <v>2002</v>
      </c>
      <c r="H1003" s="11">
        <v>3</v>
      </c>
      <c r="I1003" s="11">
        <v>44</v>
      </c>
      <c r="J1003" s="11">
        <v>93</v>
      </c>
      <c r="K1003" s="11">
        <v>73</v>
      </c>
      <c r="O1003" s="25" t="s">
        <v>23</v>
      </c>
      <c r="P1003" s="5" t="s">
        <v>63</v>
      </c>
      <c r="Q1003" s="5" t="s">
        <v>46</v>
      </c>
      <c r="R1003" s="6" t="s">
        <v>44</v>
      </c>
      <c r="S1003" s="5" t="s">
        <v>2059</v>
      </c>
      <c r="T1003" s="5" t="s">
        <v>2060</v>
      </c>
      <c r="U1003" s="5">
        <v>2002</v>
      </c>
      <c r="V1003" s="11">
        <v>17</v>
      </c>
      <c r="W1003" s="11">
        <v>149</v>
      </c>
      <c r="X1003" s="11">
        <v>325</v>
      </c>
      <c r="Y1003" s="26">
        <v>271</v>
      </c>
      <c r="Z1003" s="10">
        <f t="shared" si="156"/>
        <v>762</v>
      </c>
      <c r="AA1003" s="27">
        <f t="shared" si="152"/>
        <v>-40135.887717335972</v>
      </c>
      <c r="AB1003" s="10">
        <f t="shared" si="153"/>
        <v>-549257.55776237464</v>
      </c>
      <c r="AC1003" s="10">
        <f t="shared" si="154"/>
        <v>216864.1871360701</v>
      </c>
      <c r="AD1003" s="28">
        <f t="shared" si="155"/>
        <v>-3060.6640674640839</v>
      </c>
      <c r="AF1003" s="27">
        <f>IF(V1003 &lt;&gt; "-", (V1003-V$1883)^4, "-")</f>
        <v>1374180.6558359363</v>
      </c>
      <c r="AG1003" s="10">
        <f>(W1003-W$1883)^4</f>
        <v>44981581.640390456</v>
      </c>
      <c r="AH1003" s="10">
        <f>(X1003-X$1883)^4</f>
        <v>13029181.029930511</v>
      </c>
      <c r="AI1003" s="28">
        <f>(Y1003-Y$1883)^4</f>
        <v>44437.970862476162</v>
      </c>
      <c r="AK1003" s="27">
        <f t="shared" si="157"/>
        <v>22.309711286089239</v>
      </c>
      <c r="AL1003" s="10">
        <f t="shared" si="158"/>
        <v>195.53805774278214</v>
      </c>
      <c r="AM1003" s="10">
        <f t="shared" si="159"/>
        <v>426.50918635170603</v>
      </c>
      <c r="AN1003" s="28">
        <f t="shared" si="160"/>
        <v>355.6430446194226</v>
      </c>
      <c r="AP1003" s="56">
        <f t="shared" si="161"/>
        <v>2.1812080536912752</v>
      </c>
    </row>
    <row r="1004" spans="1:42" ht="15" customHeight="1">
      <c r="A1004" s="5" t="s">
        <v>23</v>
      </c>
      <c r="B1004" s="5" t="s">
        <v>82</v>
      </c>
      <c r="C1004" s="5" t="s">
        <v>50</v>
      </c>
      <c r="D1004" s="6" t="s">
        <v>44</v>
      </c>
      <c r="E1004" s="5" t="s">
        <v>1898</v>
      </c>
      <c r="F1004" s="5" t="s">
        <v>1899</v>
      </c>
      <c r="G1004" s="5">
        <v>2002</v>
      </c>
      <c r="H1004" s="11">
        <v>27</v>
      </c>
      <c r="I1004" s="11">
        <v>103</v>
      </c>
      <c r="J1004" s="11">
        <v>208</v>
      </c>
      <c r="K1004" s="11">
        <v>205</v>
      </c>
      <c r="O1004" s="25" t="s">
        <v>23</v>
      </c>
      <c r="P1004" s="5" t="s">
        <v>63</v>
      </c>
      <c r="Q1004" s="5" t="s">
        <v>46</v>
      </c>
      <c r="R1004" s="6" t="s">
        <v>44</v>
      </c>
      <c r="S1004" s="5" t="s">
        <v>2061</v>
      </c>
      <c r="T1004" s="5" t="s">
        <v>2062</v>
      </c>
      <c r="U1004" s="5">
        <v>2002</v>
      </c>
      <c r="V1004" s="11">
        <v>114</v>
      </c>
      <c r="W1004" s="11">
        <v>688</v>
      </c>
      <c r="X1004" s="11">
        <v>717</v>
      </c>
      <c r="Y1004" s="26">
        <v>736</v>
      </c>
      <c r="Z1004" s="10">
        <f t="shared" si="156"/>
        <v>2255</v>
      </c>
      <c r="AA1004" s="27">
        <f t="shared" si="152"/>
        <v>247221.43188841411</v>
      </c>
      <c r="AB1004" s="10">
        <f t="shared" si="153"/>
        <v>95509642.685276434</v>
      </c>
      <c r="AC1004" s="10">
        <f t="shared" si="154"/>
        <v>92394394.979146317</v>
      </c>
      <c r="AD1004" s="28">
        <f t="shared" si="155"/>
        <v>91417482.301380545</v>
      </c>
      <c r="AF1004" s="27">
        <f>IF(V1004 &lt;&gt; "-", (V1004-V$1883)^4, "-")</f>
        <v>15516061.417182952</v>
      </c>
      <c r="AG1004" s="10">
        <f>(W1004-W$1883)^4</f>
        <v>43657911927.71669</v>
      </c>
      <c r="AH1004" s="10">
        <f>(X1004-X$1883)^4</f>
        <v>41769649845.313431</v>
      </c>
      <c r="AI1004" s="28">
        <f>(Y1004-Y$1883)^4</f>
        <v>41181833191.485535</v>
      </c>
      <c r="AK1004" s="27">
        <f t="shared" si="157"/>
        <v>50.554323725055433</v>
      </c>
      <c r="AL1004" s="10">
        <f t="shared" si="158"/>
        <v>305.09977827051</v>
      </c>
      <c r="AM1004" s="10">
        <f t="shared" si="159"/>
        <v>317.96008869179599</v>
      </c>
      <c r="AN1004" s="28">
        <f t="shared" si="160"/>
        <v>326.38580931263863</v>
      </c>
      <c r="AP1004" s="56">
        <f t="shared" si="161"/>
        <v>1.0421511627906976</v>
      </c>
    </row>
    <row r="1005" spans="1:42" ht="15" customHeight="1">
      <c r="A1005" s="5" t="s">
        <v>23</v>
      </c>
      <c r="B1005" s="5" t="s">
        <v>82</v>
      </c>
      <c r="C1005" s="5" t="s">
        <v>50</v>
      </c>
      <c r="D1005" s="6" t="s">
        <v>44</v>
      </c>
      <c r="E1005" s="5" t="s">
        <v>1900</v>
      </c>
      <c r="F1005" s="5" t="s">
        <v>1901</v>
      </c>
      <c r="G1005" s="5">
        <v>2002</v>
      </c>
      <c r="H1005" s="11" t="s">
        <v>96</v>
      </c>
      <c r="I1005" s="11">
        <v>36</v>
      </c>
      <c r="J1005" s="11">
        <v>56</v>
      </c>
      <c r="K1005" s="11">
        <v>68</v>
      </c>
      <c r="O1005" s="25" t="s">
        <v>23</v>
      </c>
      <c r="P1005" s="5" t="s">
        <v>63</v>
      </c>
      <c r="Q1005" s="5" t="s">
        <v>46</v>
      </c>
      <c r="R1005" s="6" t="s">
        <v>44</v>
      </c>
      <c r="S1005" s="5" t="s">
        <v>2063</v>
      </c>
      <c r="T1005" s="5" t="s">
        <v>2064</v>
      </c>
      <c r="U1005" s="5">
        <v>2002</v>
      </c>
      <c r="V1005" s="11">
        <v>60</v>
      </c>
      <c r="W1005" s="11">
        <v>433</v>
      </c>
      <c r="X1005" s="11">
        <v>432</v>
      </c>
      <c r="Y1005" s="26">
        <v>376</v>
      </c>
      <c r="Z1005" s="10">
        <f t="shared" si="156"/>
        <v>1301</v>
      </c>
      <c r="AA1005" s="27">
        <f t="shared" si="152"/>
        <v>672.63524172758991</v>
      </c>
      <c r="AB1005" s="10">
        <f t="shared" si="153"/>
        <v>8255238.0586862434</v>
      </c>
      <c r="AC1005" s="10">
        <f t="shared" si="154"/>
        <v>4664152.1009467524</v>
      </c>
      <c r="AD1005" s="28">
        <f t="shared" si="155"/>
        <v>740749.35997455218</v>
      </c>
      <c r="AF1005" s="27">
        <f>IF(V1005 &lt;&gt; "-", (V1005-V$1883)^4, "-")</f>
        <v>5893.4937014092784</v>
      </c>
      <c r="AG1005" s="10">
        <f>(W1005-W$1883)^4</f>
        <v>1668422874.6458752</v>
      </c>
      <c r="AH1005" s="10">
        <f>(X1005-X$1883)^4</f>
        <v>779286117.22213578</v>
      </c>
      <c r="AI1005" s="28">
        <f>(Y1005-Y$1883)^4</f>
        <v>67023697.033006333</v>
      </c>
      <c r="AK1005" s="27">
        <f t="shared" si="157"/>
        <v>46.118370484242888</v>
      </c>
      <c r="AL1005" s="10">
        <f t="shared" si="158"/>
        <v>332.82090699461952</v>
      </c>
      <c r="AM1005" s="10">
        <f t="shared" si="159"/>
        <v>332.05226748654883</v>
      </c>
      <c r="AN1005" s="28">
        <f t="shared" si="160"/>
        <v>289.00845503458879</v>
      </c>
      <c r="AP1005" s="56">
        <f t="shared" si="161"/>
        <v>0.99769053117782913</v>
      </c>
    </row>
    <row r="1006" spans="1:42" ht="15" customHeight="1">
      <c r="A1006" s="5" t="s">
        <v>23</v>
      </c>
      <c r="B1006" s="5" t="s">
        <v>82</v>
      </c>
      <c r="C1006" s="5" t="s">
        <v>50</v>
      </c>
      <c r="D1006" s="6" t="s">
        <v>44</v>
      </c>
      <c r="E1006" s="5" t="s">
        <v>1902</v>
      </c>
      <c r="F1006" s="5" t="s">
        <v>1903</v>
      </c>
      <c r="G1006" s="5">
        <v>2002</v>
      </c>
      <c r="H1006" s="11">
        <v>16</v>
      </c>
      <c r="I1006" s="11">
        <v>77</v>
      </c>
      <c r="J1006" s="11">
        <v>102</v>
      </c>
      <c r="K1006" s="11">
        <v>88</v>
      </c>
      <c r="O1006" s="25" t="s">
        <v>23</v>
      </c>
      <c r="P1006" s="5" t="s">
        <v>63</v>
      </c>
      <c r="Q1006" s="5" t="s">
        <v>46</v>
      </c>
      <c r="R1006" s="6" t="s">
        <v>44</v>
      </c>
      <c r="S1006" s="5" t="s">
        <v>2065</v>
      </c>
      <c r="T1006" s="5" t="s">
        <v>1495</v>
      </c>
      <c r="U1006" s="5">
        <v>2002</v>
      </c>
      <c r="V1006" s="11">
        <v>13</v>
      </c>
      <c r="W1006" s="11">
        <v>121</v>
      </c>
      <c r="X1006" s="11">
        <v>217</v>
      </c>
      <c r="Y1006" s="26">
        <v>285</v>
      </c>
      <c r="Z1006" s="10">
        <f t="shared" si="156"/>
        <v>636</v>
      </c>
      <c r="AA1006" s="27">
        <f t="shared" ref="AA1006:AA1069" si="162">IF(V1006 &lt;&gt; "-", (V1006-V$1883)^3, "-")</f>
        <v>-55910.375663325023</v>
      </c>
      <c r="AB1006" s="10">
        <f t="shared" ref="AB1006:AB1069" si="163">IF(W1006 &lt;&gt; "-", (W1006-W$1883)^3, "-")</f>
        <v>-1327200.9727008685</v>
      </c>
      <c r="AC1006" s="10">
        <f t="shared" ref="AC1006:AC1069" si="164">IF(X1006 &lt;&gt; "-", (X1006-X$1883)^3, "-")</f>
        <v>-110040.57523408729</v>
      </c>
      <c r="AD1006" s="28">
        <f t="shared" ref="AD1006:AD1069" si="165">IF(Y1006 &lt;&gt; "-", (Y1006-Y$1883)^3, "-")</f>
        <v>-0.13984833561861751</v>
      </c>
      <c r="AF1006" s="27">
        <f>IF(V1006 &lt;&gt; "-", (V1006-V$1883)^4, "-")</f>
        <v>2137912.2729463866</v>
      </c>
      <c r="AG1006" s="10">
        <f>(W1006-W$1883)^4</f>
        <v>145853074.55946356</v>
      </c>
      <c r="AH1006" s="10">
        <f>(X1006-X$1883)^4</f>
        <v>5273154.1752141304</v>
      </c>
      <c r="AI1006" s="28">
        <f>(Y1006-Y$1883)^4</f>
        <v>7.2589934201485545E-2</v>
      </c>
      <c r="AK1006" s="27">
        <f t="shared" si="157"/>
        <v>20.440251572327043</v>
      </c>
      <c r="AL1006" s="10">
        <f t="shared" si="158"/>
        <v>190.25157232704404</v>
      </c>
      <c r="AM1006" s="10">
        <f t="shared" si="159"/>
        <v>341.19496855345909</v>
      </c>
      <c r="AN1006" s="28">
        <f t="shared" si="160"/>
        <v>448.11320754716985</v>
      </c>
      <c r="AP1006" s="56">
        <f t="shared" si="161"/>
        <v>1.7933884297520657</v>
      </c>
    </row>
    <row r="1007" spans="1:42" ht="15" customHeight="1">
      <c r="A1007" s="5" t="s">
        <v>23</v>
      </c>
      <c r="B1007" s="5" t="s">
        <v>82</v>
      </c>
      <c r="C1007" s="5" t="s">
        <v>50</v>
      </c>
      <c r="D1007" s="6" t="s">
        <v>44</v>
      </c>
      <c r="E1007" s="5" t="s">
        <v>1904</v>
      </c>
      <c r="F1007" s="5" t="s">
        <v>1905</v>
      </c>
      <c r="G1007" s="5">
        <v>2002</v>
      </c>
      <c r="H1007" s="11">
        <v>14</v>
      </c>
      <c r="I1007" s="11">
        <v>92</v>
      </c>
      <c r="J1007" s="11">
        <v>144</v>
      </c>
      <c r="K1007" s="11">
        <v>199</v>
      </c>
      <c r="O1007" s="25" t="s">
        <v>23</v>
      </c>
      <c r="P1007" s="5" t="s">
        <v>63</v>
      </c>
      <c r="Q1007" s="5" t="s">
        <v>46</v>
      </c>
      <c r="R1007" s="6" t="s">
        <v>44</v>
      </c>
      <c r="S1007" s="5" t="s">
        <v>2066</v>
      </c>
      <c r="T1007" s="5" t="s">
        <v>2067</v>
      </c>
      <c r="U1007" s="5">
        <v>2002</v>
      </c>
      <c r="V1007" s="11">
        <v>114</v>
      </c>
      <c r="W1007" s="11">
        <v>619</v>
      </c>
      <c r="X1007" s="11">
        <v>502</v>
      </c>
      <c r="Y1007" s="26">
        <v>472</v>
      </c>
      <c r="Z1007" s="10">
        <f t="shared" si="156"/>
        <v>1707</v>
      </c>
      <c r="AA1007" s="27">
        <f t="shared" si="162"/>
        <v>247221.43188841411</v>
      </c>
      <c r="AB1007" s="10">
        <f t="shared" si="163"/>
        <v>58458395.995211251</v>
      </c>
      <c r="AC1007" s="10">
        <f t="shared" si="164"/>
        <v>13325523.078560011</v>
      </c>
      <c r="AD1007" s="28">
        <f t="shared" si="165"/>
        <v>6484900.7873898875</v>
      </c>
      <c r="AF1007" s="27">
        <f>IF(V1007 &lt;&gt; "-", (V1007-V$1883)^4, "-")</f>
        <v>15516061.417182952</v>
      </c>
      <c r="AG1007" s="10">
        <f>(W1007-W$1883)^4</f>
        <v>22687981521.472416</v>
      </c>
      <c r="AH1007" s="10">
        <f>(X1007-X$1883)^4</f>
        <v>3159213823.5092311</v>
      </c>
      <c r="AI1007" s="28">
        <f>(Y1007-Y$1883)^4</f>
        <v>1209310382.7165253</v>
      </c>
      <c r="AK1007" s="27">
        <f t="shared" si="157"/>
        <v>66.783831282952548</v>
      </c>
      <c r="AL1007" s="10">
        <f t="shared" si="158"/>
        <v>362.62448740480374</v>
      </c>
      <c r="AM1007" s="10">
        <f t="shared" si="159"/>
        <v>294.08318687756298</v>
      </c>
      <c r="AN1007" s="28">
        <f t="shared" si="160"/>
        <v>276.50849443468076</v>
      </c>
      <c r="AP1007" s="56">
        <f t="shared" si="161"/>
        <v>0.81098546042003228</v>
      </c>
    </row>
    <row r="1008" spans="1:42" ht="15" customHeight="1">
      <c r="A1008" s="5" t="s">
        <v>23</v>
      </c>
      <c r="B1008" s="5" t="s">
        <v>82</v>
      </c>
      <c r="C1008" s="5" t="s">
        <v>50</v>
      </c>
      <c r="D1008" s="6" t="s">
        <v>44</v>
      </c>
      <c r="E1008" s="5" t="s">
        <v>1906</v>
      </c>
      <c r="F1008" s="5" t="s">
        <v>1907</v>
      </c>
      <c r="G1008" s="5">
        <v>2002</v>
      </c>
      <c r="H1008" s="11">
        <v>6</v>
      </c>
      <c r="I1008" s="11">
        <v>21</v>
      </c>
      <c r="J1008" s="11">
        <v>47</v>
      </c>
      <c r="K1008" s="11">
        <v>29</v>
      </c>
      <c r="O1008" s="25" t="s">
        <v>23</v>
      </c>
      <c r="P1008" s="5" t="s">
        <v>63</v>
      </c>
      <c r="Q1008" s="5" t="s">
        <v>46</v>
      </c>
      <c r="R1008" s="6" t="s">
        <v>44</v>
      </c>
      <c r="S1008" s="5" t="s">
        <v>2068</v>
      </c>
      <c r="T1008" s="5" t="s">
        <v>2069</v>
      </c>
      <c r="U1008" s="5">
        <v>2002</v>
      </c>
      <c r="V1008" s="11">
        <v>4</v>
      </c>
      <c r="W1008" s="11">
        <v>16</v>
      </c>
      <c r="X1008" s="11">
        <v>83</v>
      </c>
      <c r="Y1008" s="26">
        <v>137</v>
      </c>
      <c r="Z1008" s="10">
        <f t="shared" si="156"/>
        <v>240</v>
      </c>
      <c r="AA1008" s="27">
        <f t="shared" si="162"/>
        <v>-105409.58265998808</v>
      </c>
      <c r="AB1008" s="10">
        <f t="shared" si="163"/>
        <v>-9923855.0206538849</v>
      </c>
      <c r="AC1008" s="10">
        <f t="shared" si="164"/>
        <v>-6020630.5850108797</v>
      </c>
      <c r="AD1008" s="28">
        <f t="shared" si="165"/>
        <v>-3276020.3561671283</v>
      </c>
      <c r="AF1008" s="27">
        <f>IF(V1008 &lt;&gt; "-", (V1008-V$1883)^4, "-")</f>
        <v>4979359.2233520132</v>
      </c>
      <c r="AG1008" s="10">
        <f>(W1008-W$1883)^4</f>
        <v>2132589244.7939436</v>
      </c>
      <c r="AH1008" s="10">
        <f>(X1008-X$1883)^4</f>
        <v>1095273652.7577968</v>
      </c>
      <c r="AI1008" s="28">
        <f>(Y1008-Y$1883)^4</f>
        <v>486551469.86186707</v>
      </c>
      <c r="AK1008" s="27">
        <f t="shared" si="157"/>
        <v>16.666666666666668</v>
      </c>
      <c r="AL1008" s="10">
        <f t="shared" si="158"/>
        <v>66.666666666666671</v>
      </c>
      <c r="AM1008" s="10">
        <f t="shared" si="159"/>
        <v>345.83333333333331</v>
      </c>
      <c r="AN1008" s="28">
        <f t="shared" si="160"/>
        <v>570.83333333333326</v>
      </c>
      <c r="AP1008" s="56">
        <f t="shared" si="161"/>
        <v>5.1874999999999991</v>
      </c>
    </row>
    <row r="1009" spans="1:42" ht="15" customHeight="1">
      <c r="A1009" s="5" t="s">
        <v>23</v>
      </c>
      <c r="B1009" s="5" t="s">
        <v>82</v>
      </c>
      <c r="C1009" s="5" t="s">
        <v>50</v>
      </c>
      <c r="D1009" s="6" t="s">
        <v>44</v>
      </c>
      <c r="E1009" s="5" t="s">
        <v>1908</v>
      </c>
      <c r="F1009" s="5" t="s">
        <v>1909</v>
      </c>
      <c r="G1009" s="5">
        <v>2002</v>
      </c>
      <c r="H1009" s="11">
        <v>3</v>
      </c>
      <c r="I1009" s="11">
        <v>28</v>
      </c>
      <c r="J1009" s="11">
        <v>49</v>
      </c>
      <c r="K1009" s="11">
        <v>85</v>
      </c>
      <c r="O1009" s="25" t="s">
        <v>23</v>
      </c>
      <c r="P1009" s="5" t="s">
        <v>63</v>
      </c>
      <c r="Q1009" s="5" t="s">
        <v>46</v>
      </c>
      <c r="R1009" s="6" t="s">
        <v>44</v>
      </c>
      <c r="S1009" s="5" t="s">
        <v>2070</v>
      </c>
      <c r="T1009" s="5" t="s">
        <v>2071</v>
      </c>
      <c r="U1009" s="5">
        <v>2002</v>
      </c>
      <c r="V1009" s="11">
        <v>10</v>
      </c>
      <c r="W1009" s="11">
        <v>88</v>
      </c>
      <c r="X1009" s="11">
        <v>167</v>
      </c>
      <c r="Y1009" s="26">
        <v>142</v>
      </c>
      <c r="Z1009" s="10">
        <f t="shared" si="156"/>
        <v>407</v>
      </c>
      <c r="AA1009" s="27">
        <f t="shared" si="162"/>
        <v>-70129.248387619737</v>
      </c>
      <c r="AB1009" s="10">
        <f t="shared" si="163"/>
        <v>-2917785.2323235972</v>
      </c>
      <c r="AC1009" s="10">
        <f t="shared" si="164"/>
        <v>-938891.48545670137</v>
      </c>
      <c r="AD1009" s="28">
        <f t="shared" si="165"/>
        <v>-2956165.609864064</v>
      </c>
      <c r="AF1009" s="27">
        <f>IF(V1009 &lt;&gt; "-", (V1009-V$1883)^4, "-")</f>
        <v>2892004.1543107955</v>
      </c>
      <c r="AG1009" s="10">
        <f>(W1009-W$1883)^4</f>
        <v>416937632.33316594</v>
      </c>
      <c r="AH1009" s="10">
        <f>(X1009-X$1883)^4</f>
        <v>91936337.957067013</v>
      </c>
      <c r="AI1009" s="28">
        <f>(Y1009-Y$1883)^4</f>
        <v>424266114.96701473</v>
      </c>
      <c r="AK1009" s="27">
        <f t="shared" si="157"/>
        <v>24.570024570024568</v>
      </c>
      <c r="AL1009" s="10">
        <f t="shared" si="158"/>
        <v>216.21621621621622</v>
      </c>
      <c r="AM1009" s="10">
        <f t="shared" si="159"/>
        <v>410.31941031941034</v>
      </c>
      <c r="AN1009" s="28">
        <f t="shared" si="160"/>
        <v>348.89434889434887</v>
      </c>
      <c r="AP1009" s="56">
        <f t="shared" si="161"/>
        <v>1.8977272727272727</v>
      </c>
    </row>
    <row r="1010" spans="1:42" ht="15" customHeight="1">
      <c r="A1010" s="5" t="s">
        <v>23</v>
      </c>
      <c r="B1010" s="5" t="s">
        <v>82</v>
      </c>
      <c r="C1010" s="5" t="s">
        <v>50</v>
      </c>
      <c r="D1010" s="6" t="s">
        <v>44</v>
      </c>
      <c r="E1010" s="5" t="s">
        <v>1910</v>
      </c>
      <c r="F1010" s="5" t="s">
        <v>1911</v>
      </c>
      <c r="G1010" s="5">
        <v>2002</v>
      </c>
      <c r="H1010" s="11">
        <v>4</v>
      </c>
      <c r="I1010" s="11">
        <v>29</v>
      </c>
      <c r="J1010" s="11">
        <v>68</v>
      </c>
      <c r="K1010" s="11">
        <v>78</v>
      </c>
      <c r="O1010" s="25" t="s">
        <v>23</v>
      </c>
      <c r="P1010" s="5" t="s">
        <v>63</v>
      </c>
      <c r="Q1010" s="5" t="s">
        <v>50</v>
      </c>
      <c r="R1010" s="6" t="s">
        <v>44</v>
      </c>
      <c r="S1010" s="5" t="s">
        <v>2072</v>
      </c>
      <c r="T1010" s="5" t="s">
        <v>2073</v>
      </c>
      <c r="U1010" s="5">
        <v>2002</v>
      </c>
      <c r="V1010" s="11">
        <v>15</v>
      </c>
      <c r="W1010" s="11">
        <v>71</v>
      </c>
      <c r="X1010" s="11">
        <v>136</v>
      </c>
      <c r="Y1010" s="26">
        <v>163</v>
      </c>
      <c r="Z1010" s="10">
        <f t="shared" si="156"/>
        <v>385</v>
      </c>
      <c r="AA1010" s="27">
        <f t="shared" si="162"/>
        <v>-47588.273258939465</v>
      </c>
      <c r="AB1010" s="10">
        <f t="shared" si="163"/>
        <v>-4087959.9955128971</v>
      </c>
      <c r="AC1010" s="10">
        <f t="shared" si="164"/>
        <v>-2142702.0813534153</v>
      </c>
      <c r="AD1010" s="28">
        <f t="shared" si="165"/>
        <v>-1839123.8986827051</v>
      </c>
      <c r="AF1010" s="27">
        <f>IF(V1010 &lt;&gt; "-", (V1010-V$1883)^4, "-")</f>
        <v>1724513.4884991832</v>
      </c>
      <c r="AG1010" s="10">
        <f>(W1010-W$1883)^4</f>
        <v>653645360.41333997</v>
      </c>
      <c r="AH1010" s="10">
        <f>(X1010-X$1883)^4</f>
        <v>276237343.34762424</v>
      </c>
      <c r="AI1010" s="28">
        <f>(Y1010-Y$1883)^4</f>
        <v>225327734.67142373</v>
      </c>
      <c r="AK1010" s="27">
        <f t="shared" si="157"/>
        <v>38.961038961038959</v>
      </c>
      <c r="AL1010" s="10">
        <f t="shared" si="158"/>
        <v>184.41558441558442</v>
      </c>
      <c r="AM1010" s="10">
        <f t="shared" si="159"/>
        <v>353.24675324675326</v>
      </c>
      <c r="AN1010" s="28">
        <f t="shared" si="160"/>
        <v>423.37662337662334</v>
      </c>
      <c r="AP1010" s="56">
        <f t="shared" si="161"/>
        <v>1.915492957746479</v>
      </c>
    </row>
    <row r="1011" spans="1:42" ht="15" customHeight="1">
      <c r="A1011" s="5" t="s">
        <v>23</v>
      </c>
      <c r="B1011" s="5" t="s">
        <v>82</v>
      </c>
      <c r="C1011" s="5" t="s">
        <v>50</v>
      </c>
      <c r="D1011" s="6" t="s">
        <v>44</v>
      </c>
      <c r="E1011" s="5" t="s">
        <v>1912</v>
      </c>
      <c r="F1011" s="5" t="s">
        <v>1913</v>
      </c>
      <c r="G1011" s="5">
        <v>2002</v>
      </c>
      <c r="H1011" s="11">
        <v>5</v>
      </c>
      <c r="I1011" s="11">
        <v>62</v>
      </c>
      <c r="J1011" s="11">
        <v>103</v>
      </c>
      <c r="K1011" s="11">
        <v>131</v>
      </c>
      <c r="O1011" s="25" t="s">
        <v>23</v>
      </c>
      <c r="P1011" s="5" t="s">
        <v>63</v>
      </c>
      <c r="Q1011" s="5" t="s">
        <v>50</v>
      </c>
      <c r="R1011" s="6" t="s">
        <v>44</v>
      </c>
      <c r="S1011" s="5" t="s">
        <v>2074</v>
      </c>
      <c r="T1011" s="5" t="s">
        <v>2075</v>
      </c>
      <c r="U1011" s="5">
        <v>2002</v>
      </c>
      <c r="V1011" s="11">
        <v>22</v>
      </c>
      <c r="W1011" s="11">
        <v>172</v>
      </c>
      <c r="X1011" s="11">
        <v>194</v>
      </c>
      <c r="Y1011" s="26">
        <v>170</v>
      </c>
      <c r="Z1011" s="10">
        <f t="shared" si="156"/>
        <v>558</v>
      </c>
      <c r="AA1011" s="27">
        <f t="shared" si="162"/>
        <v>-24994.935137998757</v>
      </c>
      <c r="AB1011" s="10">
        <f t="shared" si="163"/>
        <v>-204286.9729557143</v>
      </c>
      <c r="AC1011" s="10">
        <f t="shared" si="164"/>
        <v>-356703.86785208178</v>
      </c>
      <c r="AD1011" s="28">
        <f t="shared" si="165"/>
        <v>-1541561.8699833073</v>
      </c>
      <c r="AF1011" s="27">
        <f>IF(V1011 &lt;&gt; "-", (V1011-V$1883)^4, "-")</f>
        <v>730806.97793656879</v>
      </c>
      <c r="AG1011" s="10">
        <f>(W1011-W$1883)^4</f>
        <v>12031531.091690952</v>
      </c>
      <c r="AH1011" s="10">
        <f>(X1011-X$1883)^4</f>
        <v>25297470.107828479</v>
      </c>
      <c r="AI1011" s="28">
        <f>(Y1011-Y$1883)^4</f>
        <v>178079780.98652077</v>
      </c>
      <c r="AK1011" s="27">
        <f t="shared" si="157"/>
        <v>39.426523297491038</v>
      </c>
      <c r="AL1011" s="10">
        <f t="shared" si="158"/>
        <v>308.24372759856635</v>
      </c>
      <c r="AM1011" s="10">
        <f t="shared" si="159"/>
        <v>347.67025089605733</v>
      </c>
      <c r="AN1011" s="28">
        <f t="shared" si="160"/>
        <v>304.65949820788529</v>
      </c>
      <c r="AP1011" s="56">
        <f t="shared" si="161"/>
        <v>1.1279069767441858</v>
      </c>
    </row>
    <row r="1012" spans="1:42" ht="15" customHeight="1">
      <c r="A1012" s="5" t="s">
        <v>23</v>
      </c>
      <c r="B1012" s="5" t="s">
        <v>82</v>
      </c>
      <c r="C1012" s="5" t="s">
        <v>50</v>
      </c>
      <c r="D1012" s="6" t="s">
        <v>44</v>
      </c>
      <c r="E1012" s="5" t="s">
        <v>1914</v>
      </c>
      <c r="F1012" s="5" t="s">
        <v>1915</v>
      </c>
      <c r="G1012" s="5">
        <v>2002</v>
      </c>
      <c r="H1012" s="11">
        <v>31</v>
      </c>
      <c r="I1012" s="11">
        <v>173</v>
      </c>
      <c r="J1012" s="11">
        <v>195</v>
      </c>
      <c r="K1012" s="11">
        <v>215</v>
      </c>
      <c r="O1012" s="25" t="s">
        <v>23</v>
      </c>
      <c r="P1012" s="5" t="s">
        <v>63</v>
      </c>
      <c r="Q1012" s="5" t="s">
        <v>50</v>
      </c>
      <c r="R1012" s="6" t="s">
        <v>44</v>
      </c>
      <c r="S1012" s="5" t="s">
        <v>2076</v>
      </c>
      <c r="T1012" s="5" t="s">
        <v>1441</v>
      </c>
      <c r="U1012" s="5">
        <v>2002</v>
      </c>
      <c r="V1012" s="11">
        <v>3</v>
      </c>
      <c r="W1012" s="11">
        <v>55</v>
      </c>
      <c r="X1012" s="11">
        <v>106</v>
      </c>
      <c r="Y1012" s="26">
        <v>90</v>
      </c>
      <c r="Z1012" s="10">
        <f t="shared" si="156"/>
        <v>254</v>
      </c>
      <c r="AA1012" s="27">
        <f t="shared" si="162"/>
        <v>-112246.64062698378</v>
      </c>
      <c r="AB1012" s="10">
        <f t="shared" si="163"/>
        <v>-5442047.0153929079</v>
      </c>
      <c r="AC1012" s="10">
        <f t="shared" si="164"/>
        <v>-4013621.3668099758</v>
      </c>
      <c r="AD1012" s="28">
        <f t="shared" si="165"/>
        <v>-7474244.7328160321</v>
      </c>
      <c r="AF1012" s="27">
        <f>IF(V1012 &lt;&gt; "-", (V1012-V$1883)^4, "-")</f>
        <v>5414576.1935207229</v>
      </c>
      <c r="AG1012" s="10">
        <f>(W1012-W$1883)^4</f>
        <v>957230186.9245429</v>
      </c>
      <c r="AH1012" s="10">
        <f>(X1012-X$1883)^4</f>
        <v>637845065.42338705</v>
      </c>
      <c r="AI1012" s="28">
        <f>(Y1012-Y$1883)^4</f>
        <v>1461357318.1117611</v>
      </c>
      <c r="AK1012" s="27">
        <f t="shared" si="157"/>
        <v>11.811023622047244</v>
      </c>
      <c r="AL1012" s="10">
        <f t="shared" si="158"/>
        <v>216.53543307086613</v>
      </c>
      <c r="AM1012" s="10">
        <f t="shared" si="159"/>
        <v>417.32283464566927</v>
      </c>
      <c r="AN1012" s="28">
        <f t="shared" si="160"/>
        <v>354.3307086614173</v>
      </c>
      <c r="AP1012" s="56">
        <f t="shared" si="161"/>
        <v>1.9272727272727272</v>
      </c>
    </row>
    <row r="1013" spans="1:42" ht="15" customHeight="1">
      <c r="A1013" s="5" t="s">
        <v>23</v>
      </c>
      <c r="B1013" s="5" t="s">
        <v>82</v>
      </c>
      <c r="C1013" s="5" t="s">
        <v>50</v>
      </c>
      <c r="D1013" s="6" t="s">
        <v>44</v>
      </c>
      <c r="E1013" s="5" t="s">
        <v>1916</v>
      </c>
      <c r="F1013" s="5" t="s">
        <v>1917</v>
      </c>
      <c r="G1013" s="5">
        <v>2002</v>
      </c>
      <c r="H1013" s="11">
        <v>2</v>
      </c>
      <c r="I1013" s="11">
        <v>22</v>
      </c>
      <c r="J1013" s="11">
        <v>62</v>
      </c>
      <c r="K1013" s="11">
        <v>72</v>
      </c>
      <c r="O1013" s="25" t="s">
        <v>23</v>
      </c>
      <c r="P1013" s="5" t="s">
        <v>63</v>
      </c>
      <c r="Q1013" s="5" t="s">
        <v>50</v>
      </c>
      <c r="R1013" s="6" t="s">
        <v>44</v>
      </c>
      <c r="S1013" s="5" t="s">
        <v>2077</v>
      </c>
      <c r="T1013" s="5" t="s">
        <v>2078</v>
      </c>
      <c r="U1013" s="5">
        <v>2002</v>
      </c>
      <c r="V1013" s="11">
        <v>75</v>
      </c>
      <c r="W1013" s="11">
        <v>590</v>
      </c>
      <c r="X1013" s="11">
        <v>737</v>
      </c>
      <c r="Y1013" s="26">
        <v>668</v>
      </c>
      <c r="Z1013" s="10">
        <f t="shared" si="156"/>
        <v>2070</v>
      </c>
      <c r="AA1013" s="27">
        <f t="shared" si="162"/>
        <v>13416.457678967794</v>
      </c>
      <c r="AB1013" s="10">
        <f t="shared" si="163"/>
        <v>46308794.044354036</v>
      </c>
      <c r="AC1013" s="10">
        <f t="shared" si="164"/>
        <v>105207465.61987574</v>
      </c>
      <c r="AD1013" s="28">
        <f t="shared" si="165"/>
        <v>55953774.44360137</v>
      </c>
      <c r="AF1013" s="27">
        <f>IF(V1013 &lt;&gt; "-", (V1013-V$1883)^4, "-")</f>
        <v>318799.14897972619</v>
      </c>
      <c r="AG1013" s="10">
        <f>(W1013-W$1883)^4</f>
        <v>16629708191.972139</v>
      </c>
      <c r="AH1013" s="10">
        <f>(X1013-X$1883)^4</f>
        <v>49666330990.700691</v>
      </c>
      <c r="AI1013" s="28">
        <f>(Y1013-Y$1883)^4</f>
        <v>21401252142.863968</v>
      </c>
      <c r="AK1013" s="27">
        <f t="shared" si="157"/>
        <v>36.231884057971016</v>
      </c>
      <c r="AL1013" s="10">
        <f t="shared" si="158"/>
        <v>285.02415458937196</v>
      </c>
      <c r="AM1013" s="10">
        <f t="shared" si="159"/>
        <v>356.03864734299515</v>
      </c>
      <c r="AN1013" s="28">
        <f t="shared" si="160"/>
        <v>322.70531400966183</v>
      </c>
      <c r="AP1013" s="56">
        <f t="shared" si="161"/>
        <v>1.2491525423728813</v>
      </c>
    </row>
    <row r="1014" spans="1:42" ht="15" customHeight="1">
      <c r="A1014" s="5" t="s">
        <v>23</v>
      </c>
      <c r="B1014" s="5" t="s">
        <v>82</v>
      </c>
      <c r="C1014" s="5" t="s">
        <v>50</v>
      </c>
      <c r="D1014" s="6" t="s">
        <v>44</v>
      </c>
      <c r="E1014" s="5" t="s">
        <v>1918</v>
      </c>
      <c r="F1014" s="5" t="s">
        <v>1919</v>
      </c>
      <c r="G1014" s="5">
        <v>2002</v>
      </c>
      <c r="H1014" s="11">
        <v>16</v>
      </c>
      <c r="I1014" s="11">
        <v>70</v>
      </c>
      <c r="J1014" s="11">
        <v>133</v>
      </c>
      <c r="K1014" s="11">
        <v>141</v>
      </c>
      <c r="O1014" s="25" t="s">
        <v>23</v>
      </c>
      <c r="P1014" s="5" t="s">
        <v>63</v>
      </c>
      <c r="Q1014" s="5" t="s">
        <v>50</v>
      </c>
      <c r="R1014" s="6" t="s">
        <v>44</v>
      </c>
      <c r="S1014" s="5" t="s">
        <v>2079</v>
      </c>
      <c r="T1014" s="5" t="s">
        <v>2080</v>
      </c>
      <c r="U1014" s="5">
        <v>2002</v>
      </c>
      <c r="V1014" s="11">
        <v>19</v>
      </c>
      <c r="W1014" s="11">
        <v>117</v>
      </c>
      <c r="X1014" s="11">
        <v>208</v>
      </c>
      <c r="Y1014" s="26">
        <v>243</v>
      </c>
      <c r="Z1014" s="10">
        <f t="shared" si="156"/>
        <v>587</v>
      </c>
      <c r="AA1014" s="27">
        <f t="shared" si="162"/>
        <v>-33505.219038514537</v>
      </c>
      <c r="AB1014" s="10">
        <f t="shared" si="163"/>
        <v>-1477463.5199095907</v>
      </c>
      <c r="AC1014" s="10">
        <f t="shared" si="164"/>
        <v>-184415.2003863212</v>
      </c>
      <c r="AD1014" s="28">
        <f t="shared" si="165"/>
        <v>-76868.962672052978</v>
      </c>
      <c r="AF1014" s="27">
        <f>IF(V1014 &lt;&gt; "-", (V1014-V$1883)^4, "-")</f>
        <v>1080148.040054389</v>
      </c>
      <c r="AG1014" s="10">
        <f>(W1014-W$1883)^4</f>
        <v>168276067.90913188</v>
      </c>
      <c r="AH1014" s="10">
        <f>(X1014-X$1883)^4</f>
        <v>10496929.646402383</v>
      </c>
      <c r="AI1014" s="28">
        <f>(Y1014-Y$1883)^4</f>
        <v>3268396.1773166335</v>
      </c>
      <c r="AK1014" s="27">
        <f t="shared" si="157"/>
        <v>32.36797274275979</v>
      </c>
      <c r="AL1014" s="10">
        <f t="shared" si="158"/>
        <v>199.31856899488926</v>
      </c>
      <c r="AM1014" s="10">
        <f t="shared" si="159"/>
        <v>354.3441226575809</v>
      </c>
      <c r="AN1014" s="28">
        <f t="shared" si="160"/>
        <v>413.96933560476998</v>
      </c>
      <c r="AP1014" s="56">
        <f t="shared" si="161"/>
        <v>1.7777777777777777</v>
      </c>
    </row>
    <row r="1015" spans="1:42" ht="15" customHeight="1">
      <c r="A1015" s="5" t="s">
        <v>23</v>
      </c>
      <c r="B1015" s="5" t="s">
        <v>82</v>
      </c>
      <c r="C1015" s="5" t="s">
        <v>50</v>
      </c>
      <c r="D1015" s="6" t="s">
        <v>44</v>
      </c>
      <c r="E1015" s="5" t="s">
        <v>1921</v>
      </c>
      <c r="F1015" s="5" t="s">
        <v>1922</v>
      </c>
      <c r="G1015" s="5">
        <v>2002</v>
      </c>
      <c r="H1015" s="11">
        <v>3</v>
      </c>
      <c r="I1015" s="11">
        <v>44</v>
      </c>
      <c r="J1015" s="11">
        <v>70</v>
      </c>
      <c r="K1015" s="11">
        <v>84</v>
      </c>
      <c r="O1015" s="25" t="s">
        <v>23</v>
      </c>
      <c r="P1015" s="5" t="s">
        <v>63</v>
      </c>
      <c r="Q1015" s="5" t="s">
        <v>50</v>
      </c>
      <c r="R1015" s="6" t="s">
        <v>44</v>
      </c>
      <c r="S1015" s="5" t="s">
        <v>2081</v>
      </c>
      <c r="T1015" s="5" t="s">
        <v>2082</v>
      </c>
      <c r="U1015" s="5">
        <v>2002</v>
      </c>
      <c r="V1015" s="11">
        <v>11</v>
      </c>
      <c r="W1015" s="11">
        <v>88</v>
      </c>
      <c r="X1015" s="11">
        <v>99</v>
      </c>
      <c r="Y1015" s="26">
        <v>105</v>
      </c>
      <c r="Z1015" s="10">
        <f t="shared" si="156"/>
        <v>303</v>
      </c>
      <c r="AA1015" s="27">
        <f t="shared" si="162"/>
        <v>-65150.194930492646</v>
      </c>
      <c r="AB1015" s="10">
        <f t="shared" si="163"/>
        <v>-2917785.2323235972</v>
      </c>
      <c r="AC1015" s="10">
        <f t="shared" si="164"/>
        <v>-4567693.1093518715</v>
      </c>
      <c r="AD1015" s="28">
        <f t="shared" si="165"/>
        <v>-5882598.4401571974</v>
      </c>
      <c r="AF1015" s="27">
        <f>IF(V1015 &lt;&gt; "-", (V1015-V$1883)^4, "-")</f>
        <v>2621526.7440798022</v>
      </c>
      <c r="AG1015" s="10">
        <f>(W1015-W$1883)^4</f>
        <v>416937632.33316594</v>
      </c>
      <c r="AH1015" s="10">
        <f>(X1015-X$1883)^4</f>
        <v>757872047.90849662</v>
      </c>
      <c r="AI1015" s="28">
        <f>(Y1015-Y$1883)^4</f>
        <v>1061921151.589974</v>
      </c>
      <c r="AK1015" s="27">
        <f t="shared" si="157"/>
        <v>36.303630363036305</v>
      </c>
      <c r="AL1015" s="10">
        <f t="shared" si="158"/>
        <v>290.42904290429044</v>
      </c>
      <c r="AM1015" s="10">
        <f t="shared" si="159"/>
        <v>326.73267326732673</v>
      </c>
      <c r="AN1015" s="28">
        <f t="shared" si="160"/>
        <v>346.53465346534654</v>
      </c>
      <c r="AP1015" s="56">
        <f t="shared" si="161"/>
        <v>1.125</v>
      </c>
    </row>
    <row r="1016" spans="1:42" ht="15" customHeight="1">
      <c r="A1016" s="5" t="s">
        <v>23</v>
      </c>
      <c r="B1016" s="5" t="s">
        <v>82</v>
      </c>
      <c r="C1016" s="5" t="s">
        <v>29</v>
      </c>
      <c r="D1016" s="6" t="s">
        <v>44</v>
      </c>
      <c r="E1016" s="6" t="s">
        <v>26</v>
      </c>
      <c r="F1016" s="5" t="s">
        <v>2083</v>
      </c>
      <c r="G1016" s="5">
        <v>2002</v>
      </c>
      <c r="H1016" s="11">
        <v>238</v>
      </c>
      <c r="I1016" s="11">
        <v>1212</v>
      </c>
      <c r="J1016" s="11">
        <v>2176</v>
      </c>
      <c r="K1016" s="11">
        <v>1962</v>
      </c>
      <c r="O1016" s="25" t="s">
        <v>23</v>
      </c>
      <c r="P1016" s="5" t="s">
        <v>63</v>
      </c>
      <c r="Q1016" s="5" t="s">
        <v>50</v>
      </c>
      <c r="R1016" s="6" t="s">
        <v>44</v>
      </c>
      <c r="S1016" s="5" t="s">
        <v>2084</v>
      </c>
      <c r="T1016" s="5" t="s">
        <v>2085</v>
      </c>
      <c r="U1016" s="5">
        <v>2002</v>
      </c>
      <c r="V1016" s="11">
        <v>34</v>
      </c>
      <c r="W1016" s="11">
        <v>187</v>
      </c>
      <c r="X1016" s="11">
        <v>333</v>
      </c>
      <c r="Y1016" s="26">
        <v>312</v>
      </c>
      <c r="Z1016" s="10">
        <f t="shared" si="156"/>
        <v>866</v>
      </c>
      <c r="AA1016" s="27">
        <f t="shared" si="162"/>
        <v>-5122.4289485320642</v>
      </c>
      <c r="AB1016" s="10">
        <f t="shared" si="163"/>
        <v>-84577.023795158078</v>
      </c>
      <c r="AC1016" s="10">
        <f t="shared" si="164"/>
        <v>315541.82652849623</v>
      </c>
      <c r="AD1016" s="28">
        <f t="shared" si="165"/>
        <v>18569.49535137006</v>
      </c>
      <c r="AF1016" s="27">
        <f>IF(V1016 &lt;&gt; "-", (V1016-V$1883)^4, "-")</f>
        <v>88301.468100446233</v>
      </c>
      <c r="AG1016" s="10">
        <f>(W1016-W$1883)^4</f>
        <v>3712529.0852872832</v>
      </c>
      <c r="AH1016" s="10">
        <f>(X1016-X$1883)^4</f>
        <v>21482059.419852052</v>
      </c>
      <c r="AI1016" s="28">
        <f>(Y1016-Y$1883)^4</f>
        <v>491737.65808934509</v>
      </c>
      <c r="AK1016" s="27">
        <f t="shared" si="157"/>
        <v>39.260969976905315</v>
      </c>
      <c r="AL1016" s="10">
        <f t="shared" si="158"/>
        <v>215.93533487297921</v>
      </c>
      <c r="AM1016" s="10">
        <f t="shared" si="159"/>
        <v>384.52655889145501</v>
      </c>
      <c r="AN1016" s="28">
        <f t="shared" si="160"/>
        <v>360.27713625866056</v>
      </c>
      <c r="AP1016" s="56">
        <f t="shared" si="161"/>
        <v>1.7807486631016045</v>
      </c>
    </row>
    <row r="1017" spans="1:42" ht="15" customHeight="1">
      <c r="A1017" s="5" t="s">
        <v>23</v>
      </c>
      <c r="B1017" s="5" t="s">
        <v>82</v>
      </c>
      <c r="C1017" s="5" t="s">
        <v>29</v>
      </c>
      <c r="D1017" s="6" t="s">
        <v>44</v>
      </c>
      <c r="E1017" s="5" t="s">
        <v>1923</v>
      </c>
      <c r="F1017" s="5" t="s">
        <v>1924</v>
      </c>
      <c r="G1017" s="5">
        <v>2002</v>
      </c>
      <c r="H1017" s="11">
        <v>18</v>
      </c>
      <c r="I1017" s="11">
        <v>149</v>
      </c>
      <c r="J1017" s="11">
        <v>326</v>
      </c>
      <c r="K1017" s="11">
        <v>293</v>
      </c>
      <c r="O1017" s="25" t="s">
        <v>23</v>
      </c>
      <c r="P1017" s="5" t="s">
        <v>63</v>
      </c>
      <c r="Q1017" s="5" t="s">
        <v>50</v>
      </c>
      <c r="R1017" s="6" t="s">
        <v>44</v>
      </c>
      <c r="S1017" s="5" t="s">
        <v>2086</v>
      </c>
      <c r="T1017" s="5" t="s">
        <v>2087</v>
      </c>
      <c r="U1017" s="5">
        <v>2002</v>
      </c>
      <c r="V1017" s="11">
        <v>41</v>
      </c>
      <c r="W1017" s="11">
        <v>278</v>
      </c>
      <c r="X1017" s="11">
        <v>375</v>
      </c>
      <c r="Y1017" s="26">
        <v>405</v>
      </c>
      <c r="Z1017" s="10">
        <f t="shared" si="156"/>
        <v>1099</v>
      </c>
      <c r="AA1017" s="27">
        <f t="shared" si="162"/>
        <v>-1073.1765150949668</v>
      </c>
      <c r="AB1017" s="10">
        <f t="shared" si="163"/>
        <v>104518.76733548056</v>
      </c>
      <c r="AC1017" s="10">
        <f t="shared" si="164"/>
        <v>1333902.8717006387</v>
      </c>
      <c r="AD1017" s="28">
        <f t="shared" si="165"/>
        <v>1705673.3817963898</v>
      </c>
      <c r="AF1017" s="27">
        <f>IF(V1017 &lt;&gt; "-", (V1017-V$1883)^4, "-")</f>
        <v>10987.398604188462</v>
      </c>
      <c r="AG1017" s="10">
        <f>(W1017-W$1883)^4</f>
        <v>4923331.0463459892</v>
      </c>
      <c r="AH1017" s="10">
        <f>(X1017-X$1883)^4</f>
        <v>146835909.20082736</v>
      </c>
      <c r="AI1017" s="28">
        <f>(Y1017-Y$1883)^4</f>
        <v>203795455.85408077</v>
      </c>
      <c r="AK1017" s="27">
        <f t="shared" si="157"/>
        <v>37.306642402183805</v>
      </c>
      <c r="AL1017" s="10">
        <f t="shared" si="158"/>
        <v>252.95723384895356</v>
      </c>
      <c r="AM1017" s="10">
        <f t="shared" si="159"/>
        <v>341.21929026387625</v>
      </c>
      <c r="AN1017" s="28">
        <f t="shared" si="160"/>
        <v>368.51683348498636</v>
      </c>
      <c r="AP1017" s="56">
        <f t="shared" si="161"/>
        <v>1.3489208633093526</v>
      </c>
    </row>
    <row r="1018" spans="1:42" ht="15" customHeight="1">
      <c r="A1018" s="5" t="s">
        <v>23</v>
      </c>
      <c r="B1018" s="5" t="s">
        <v>82</v>
      </c>
      <c r="C1018" s="5" t="s">
        <v>29</v>
      </c>
      <c r="D1018" s="6" t="s">
        <v>44</v>
      </c>
      <c r="E1018" s="5" t="s">
        <v>1925</v>
      </c>
      <c r="F1018" s="5" t="s">
        <v>1926</v>
      </c>
      <c r="G1018" s="5">
        <v>2002</v>
      </c>
      <c r="H1018" s="11">
        <v>30</v>
      </c>
      <c r="I1018" s="11">
        <v>103</v>
      </c>
      <c r="J1018" s="11">
        <v>127</v>
      </c>
      <c r="K1018" s="11">
        <v>135</v>
      </c>
      <c r="O1018" s="25" t="s">
        <v>23</v>
      </c>
      <c r="P1018" s="5" t="s">
        <v>63</v>
      </c>
      <c r="Q1018" s="5" t="s">
        <v>29</v>
      </c>
      <c r="R1018" s="6" t="s">
        <v>44</v>
      </c>
      <c r="S1018" s="5" t="s">
        <v>2088</v>
      </c>
      <c r="T1018" s="5" t="s">
        <v>2089</v>
      </c>
      <c r="U1018" s="5">
        <v>2002</v>
      </c>
      <c r="V1018" s="11">
        <v>7</v>
      </c>
      <c r="W1018" s="11">
        <v>21</v>
      </c>
      <c r="X1018" s="11">
        <v>45</v>
      </c>
      <c r="Y1018" s="26">
        <v>138</v>
      </c>
      <c r="Z1018" s="10">
        <f t="shared" si="156"/>
        <v>211</v>
      </c>
      <c r="AA1018" s="27">
        <f t="shared" si="162"/>
        <v>-86574.984053174077</v>
      </c>
      <c r="AB1018" s="10">
        <f t="shared" si="163"/>
        <v>-9247147.6763749309</v>
      </c>
      <c r="AC1018" s="10">
        <f t="shared" si="164"/>
        <v>-10636401.158501679</v>
      </c>
      <c r="AD1018" s="28">
        <f t="shared" si="165"/>
        <v>-3210291.1781644532</v>
      </c>
      <c r="AF1018" s="27">
        <f>IF(V1018 &lt;&gt; "-", (V1018-V$1883)^4, "-")</f>
        <v>3829921.6860142983</v>
      </c>
      <c r="AG1018" s="10">
        <f>(W1018-W$1883)^4</f>
        <v>1940932316.6346228</v>
      </c>
      <c r="AH1018" s="10">
        <f>(X1018-X$1883)^4</f>
        <v>2339158291.001194</v>
      </c>
      <c r="AI1018" s="28">
        <f>(Y1018-Y$1883)^4</f>
        <v>473579142.83132756</v>
      </c>
      <c r="AK1018" s="27">
        <f t="shared" si="157"/>
        <v>33.175355450236971</v>
      </c>
      <c r="AL1018" s="10">
        <f t="shared" si="158"/>
        <v>99.526066350710906</v>
      </c>
      <c r="AM1018" s="10">
        <f t="shared" si="159"/>
        <v>213.27014218009481</v>
      </c>
      <c r="AN1018" s="28">
        <f t="shared" si="160"/>
        <v>654.02843601895734</v>
      </c>
      <c r="AP1018" s="56">
        <f t="shared" si="161"/>
        <v>2.1428571428571428</v>
      </c>
    </row>
    <row r="1019" spans="1:42" ht="15" customHeight="1">
      <c r="A1019" s="5" t="s">
        <v>23</v>
      </c>
      <c r="B1019" s="5" t="s">
        <v>82</v>
      </c>
      <c r="C1019" s="5" t="s">
        <v>29</v>
      </c>
      <c r="D1019" s="6" t="s">
        <v>44</v>
      </c>
      <c r="E1019" s="5" t="s">
        <v>1927</v>
      </c>
      <c r="F1019" s="5" t="s">
        <v>1928</v>
      </c>
      <c r="G1019" s="5">
        <v>2002</v>
      </c>
      <c r="H1019" s="11">
        <v>143</v>
      </c>
      <c r="I1019" s="11">
        <v>711</v>
      </c>
      <c r="J1019" s="11">
        <v>1189</v>
      </c>
      <c r="K1019" s="11">
        <v>1026</v>
      </c>
      <c r="O1019" s="25" t="s">
        <v>23</v>
      </c>
      <c r="P1019" s="5" t="s">
        <v>63</v>
      </c>
      <c r="Q1019" s="5" t="s">
        <v>29</v>
      </c>
      <c r="R1019" s="6" t="s">
        <v>44</v>
      </c>
      <c r="S1019" s="5" t="s">
        <v>2090</v>
      </c>
      <c r="T1019" s="5" t="s">
        <v>2091</v>
      </c>
      <c r="U1019" s="5">
        <v>2002</v>
      </c>
      <c r="V1019" s="11">
        <v>7</v>
      </c>
      <c r="W1019" s="11">
        <v>96</v>
      </c>
      <c r="X1019" s="11">
        <v>89</v>
      </c>
      <c r="Y1019" s="26">
        <v>153</v>
      </c>
      <c r="Z1019" s="10">
        <f t="shared" si="156"/>
        <v>345</v>
      </c>
      <c r="AA1019" s="27">
        <f t="shared" si="162"/>
        <v>-86574.984053174077</v>
      </c>
      <c r="AB1019" s="10">
        <f t="shared" si="163"/>
        <v>-2454651.9018506324</v>
      </c>
      <c r="AC1019" s="10">
        <f t="shared" si="164"/>
        <v>-5444353.4155919496</v>
      </c>
      <c r="AD1019" s="28">
        <f t="shared" si="165"/>
        <v>-2327207.2326480662</v>
      </c>
      <c r="AF1019" s="27">
        <f>IF(V1019 &lt;&gt; "-", (V1019-V$1883)^4, "-")</f>
        <v>3829921.6860142983</v>
      </c>
      <c r="AG1019" s="10">
        <f>(W1019-W$1883)^4</f>
        <v>331120866.91610116</v>
      </c>
      <c r="AH1019" s="10">
        <f>(X1019-X$1883)^4</f>
        <v>957771138.22907531</v>
      </c>
      <c r="AI1019" s="28">
        <f>(Y1019-Y$1883)^4</f>
        <v>308399319.17436212</v>
      </c>
      <c r="AK1019" s="27">
        <f t="shared" si="157"/>
        <v>20.289855072463766</v>
      </c>
      <c r="AL1019" s="10">
        <f t="shared" si="158"/>
        <v>278.26086956521738</v>
      </c>
      <c r="AM1019" s="10">
        <f t="shared" si="159"/>
        <v>257.97101449275362</v>
      </c>
      <c r="AN1019" s="28">
        <f t="shared" si="160"/>
        <v>443.47826086956519</v>
      </c>
      <c r="AP1019" s="56">
        <f t="shared" si="161"/>
        <v>0.92708333333333337</v>
      </c>
    </row>
    <row r="1020" spans="1:42" ht="15" customHeight="1">
      <c r="A1020" s="5" t="s">
        <v>23</v>
      </c>
      <c r="B1020" s="5" t="s">
        <v>82</v>
      </c>
      <c r="C1020" s="5" t="s">
        <v>29</v>
      </c>
      <c r="D1020" s="6" t="s">
        <v>44</v>
      </c>
      <c r="E1020" s="5" t="s">
        <v>1929</v>
      </c>
      <c r="F1020" s="5" t="s">
        <v>1930</v>
      </c>
      <c r="G1020" s="5">
        <v>2002</v>
      </c>
      <c r="H1020" s="11">
        <v>47</v>
      </c>
      <c r="I1020" s="11">
        <v>249</v>
      </c>
      <c r="J1020" s="11">
        <v>534</v>
      </c>
      <c r="K1020" s="11">
        <v>508</v>
      </c>
      <c r="O1020" s="25" t="s">
        <v>23</v>
      </c>
      <c r="P1020" s="5" t="s">
        <v>63</v>
      </c>
      <c r="Q1020" s="5" t="s">
        <v>29</v>
      </c>
      <c r="R1020" s="6" t="s">
        <v>44</v>
      </c>
      <c r="S1020" s="5" t="s">
        <v>2092</v>
      </c>
      <c r="T1020" s="5" t="s">
        <v>2093</v>
      </c>
      <c r="U1020" s="5">
        <v>2002</v>
      </c>
      <c r="V1020" s="11">
        <v>12</v>
      </c>
      <c r="W1020" s="11">
        <v>86</v>
      </c>
      <c r="X1020" s="11">
        <v>234</v>
      </c>
      <c r="Y1020" s="26">
        <v>381</v>
      </c>
      <c r="Z1020" s="10">
        <f t="shared" si="156"/>
        <v>713</v>
      </c>
      <c r="AA1020" s="27">
        <f t="shared" si="162"/>
        <v>-60412.570689061082</v>
      </c>
      <c r="AB1020" s="10">
        <f t="shared" si="163"/>
        <v>-3042022.279574038</v>
      </c>
      <c r="AC1020" s="10">
        <f t="shared" si="164"/>
        <v>-29561.21038020316</v>
      </c>
      <c r="AD1020" s="28">
        <f t="shared" si="165"/>
        <v>870462.4328953604</v>
      </c>
      <c r="AF1020" s="27">
        <f>IF(V1020 &lt;&gt; "-", (V1020-V$1883)^4, "-")</f>
        <v>2370480.6892459271</v>
      </c>
      <c r="AG1020" s="10">
        <f>(W1020-W$1883)^4</f>
        <v>440774560.05685449</v>
      </c>
      <c r="AH1020" s="10">
        <f>(X1020-X$1883)^4</f>
        <v>914035.26030538545</v>
      </c>
      <c r="AI1020" s="28">
        <f>(Y1020-Y$1883)^4</f>
        <v>83112569.727165118</v>
      </c>
      <c r="AK1020" s="27">
        <f t="shared" si="157"/>
        <v>16.830294530154276</v>
      </c>
      <c r="AL1020" s="10">
        <f t="shared" si="158"/>
        <v>120.61711079943899</v>
      </c>
      <c r="AM1020" s="10">
        <f t="shared" si="159"/>
        <v>328.19074333800842</v>
      </c>
      <c r="AN1020" s="28">
        <f t="shared" si="160"/>
        <v>534.36185133239837</v>
      </c>
      <c r="AP1020" s="56">
        <f t="shared" si="161"/>
        <v>2.7209302325581395</v>
      </c>
    </row>
    <row r="1021" spans="1:42" ht="15" customHeight="1">
      <c r="A1021" s="5" t="s">
        <v>23</v>
      </c>
      <c r="B1021" s="5" t="s">
        <v>82</v>
      </c>
      <c r="C1021" s="5" t="s">
        <v>89</v>
      </c>
      <c r="D1021" s="6" t="s">
        <v>233</v>
      </c>
      <c r="E1021" s="6" t="s">
        <v>26</v>
      </c>
      <c r="F1021" s="5" t="s">
        <v>2094</v>
      </c>
      <c r="G1021" s="5">
        <v>2002</v>
      </c>
      <c r="H1021" s="11">
        <v>480</v>
      </c>
      <c r="I1021" s="11">
        <v>2984</v>
      </c>
      <c r="J1021" s="11">
        <v>3458</v>
      </c>
      <c r="K1021" s="11">
        <v>2898</v>
      </c>
      <c r="O1021" s="25" t="s">
        <v>23</v>
      </c>
      <c r="P1021" s="5" t="s">
        <v>63</v>
      </c>
      <c r="Q1021" s="5" t="s">
        <v>29</v>
      </c>
      <c r="R1021" s="6" t="s">
        <v>44</v>
      </c>
      <c r="S1021" s="5" t="s">
        <v>2095</v>
      </c>
      <c r="T1021" s="5" t="s">
        <v>2096</v>
      </c>
      <c r="U1021" s="5">
        <v>2002</v>
      </c>
      <c r="V1021" s="11">
        <v>20</v>
      </c>
      <c r="W1021" s="11">
        <v>168</v>
      </c>
      <c r="X1021" s="11">
        <v>280</v>
      </c>
      <c r="Y1021" s="26">
        <v>304</v>
      </c>
      <c r="Z1021" s="10">
        <f t="shared" si="156"/>
        <v>772</v>
      </c>
      <c r="AA1021" s="27">
        <f t="shared" si="162"/>
        <v>-30483.028522647091</v>
      </c>
      <c r="AB1021" s="10">
        <f t="shared" si="163"/>
        <v>-248801.74166755602</v>
      </c>
      <c r="AC1021" s="10">
        <f t="shared" si="164"/>
        <v>3429.2276932656373</v>
      </c>
      <c r="AD1021" s="28">
        <f t="shared" si="165"/>
        <v>6312.073416493371</v>
      </c>
      <c r="AF1021" s="27">
        <f>IF(V1021 &lt;&gt; "-", (V1021-V$1883)^4, "-")</f>
        <v>952235.0213372974</v>
      </c>
      <c r="AG1021" s="10">
        <f>(W1021-W$1883)^4</f>
        <v>15648446.217461754</v>
      </c>
      <c r="AH1021" s="10">
        <f>(X1021-X$1883)^4</f>
        <v>51712.447902555694</v>
      </c>
      <c r="AI1021" s="28">
        <f>(Y1021-Y$1883)^4</f>
        <v>116653.03848087601</v>
      </c>
      <c r="AK1021" s="27">
        <f t="shared" si="157"/>
        <v>25.906735751295336</v>
      </c>
      <c r="AL1021" s="10">
        <f t="shared" si="158"/>
        <v>217.61658031088083</v>
      </c>
      <c r="AM1021" s="10">
        <f t="shared" si="159"/>
        <v>362.69430051813475</v>
      </c>
      <c r="AN1021" s="28">
        <f t="shared" si="160"/>
        <v>393.78238341968915</v>
      </c>
      <c r="AP1021" s="56">
        <f t="shared" si="161"/>
        <v>1.6666666666666667</v>
      </c>
    </row>
    <row r="1022" spans="1:42" ht="15" customHeight="1">
      <c r="A1022" s="5" t="s">
        <v>23</v>
      </c>
      <c r="B1022" s="5" t="s">
        <v>82</v>
      </c>
      <c r="C1022" s="5" t="s">
        <v>89</v>
      </c>
      <c r="D1022" s="6" t="s">
        <v>30</v>
      </c>
      <c r="E1022" s="6" t="s">
        <v>26</v>
      </c>
      <c r="F1022" s="5" t="s">
        <v>90</v>
      </c>
      <c r="G1022" s="5">
        <v>2002</v>
      </c>
      <c r="H1022" s="11">
        <v>301</v>
      </c>
      <c r="I1022" s="11">
        <v>1554</v>
      </c>
      <c r="J1022" s="11">
        <v>1634</v>
      </c>
      <c r="K1022" s="11">
        <v>1129</v>
      </c>
      <c r="O1022" s="25" t="s">
        <v>23</v>
      </c>
      <c r="P1022" s="5" t="s">
        <v>63</v>
      </c>
      <c r="Q1022" s="5" t="s">
        <v>29</v>
      </c>
      <c r="R1022" s="6" t="s">
        <v>44</v>
      </c>
      <c r="S1022" s="5" t="s">
        <v>2097</v>
      </c>
      <c r="T1022" s="5" t="s">
        <v>2098</v>
      </c>
      <c r="U1022" s="5">
        <v>2002</v>
      </c>
      <c r="V1022" s="11">
        <v>44</v>
      </c>
      <c r="W1022" s="11">
        <v>322</v>
      </c>
      <c r="X1022" s="11">
        <v>429</v>
      </c>
      <c r="Y1022" s="26">
        <v>476</v>
      </c>
      <c r="Z1022" s="10">
        <f t="shared" si="156"/>
        <v>1271</v>
      </c>
      <c r="AA1022" s="27">
        <f t="shared" si="162"/>
        <v>-379.22085048323459</v>
      </c>
      <c r="AB1022" s="10">
        <f t="shared" si="163"/>
        <v>756176.45354732883</v>
      </c>
      <c r="AC1022" s="10">
        <f t="shared" si="164"/>
        <v>4417394.9890496396</v>
      </c>
      <c r="AD1022" s="28">
        <f t="shared" si="165"/>
        <v>6911217.5559926247</v>
      </c>
      <c r="AF1022" s="27">
        <f>IF(V1022 &lt;&gt; "-", (V1022-V$1883)^4, "-")</f>
        <v>2744.8773519788951</v>
      </c>
      <c r="AG1022" s="10">
        <f>(W1022-W$1883)^4</f>
        <v>68891271.391677439</v>
      </c>
      <c r="AH1022" s="10">
        <f>(X1022-X$1883)^4</f>
        <v>724805775.99734342</v>
      </c>
      <c r="AI1022" s="28">
        <f>(Y1022-Y$1883)^4</f>
        <v>1316455203.9035008</v>
      </c>
      <c r="AK1022" s="27">
        <f t="shared" si="157"/>
        <v>34.618410700236041</v>
      </c>
      <c r="AL1022" s="10">
        <f t="shared" si="158"/>
        <v>253.34382376081825</v>
      </c>
      <c r="AM1022" s="10">
        <f t="shared" si="159"/>
        <v>337.52950432730131</v>
      </c>
      <c r="AN1022" s="28">
        <f t="shared" si="160"/>
        <v>374.50826121164437</v>
      </c>
      <c r="AP1022" s="56">
        <f t="shared" si="161"/>
        <v>1.3322981366459625</v>
      </c>
    </row>
    <row r="1023" spans="1:42" ht="15" customHeight="1">
      <c r="A1023" s="5" t="s">
        <v>23</v>
      </c>
      <c r="B1023" s="5" t="s">
        <v>82</v>
      </c>
      <c r="C1023" s="5" t="s">
        <v>89</v>
      </c>
      <c r="D1023" s="6" t="s">
        <v>235</v>
      </c>
      <c r="E1023" s="6" t="s">
        <v>26</v>
      </c>
      <c r="F1023" s="5" t="s">
        <v>2099</v>
      </c>
      <c r="G1023" s="5">
        <v>2002</v>
      </c>
      <c r="H1023" s="11">
        <v>179</v>
      </c>
      <c r="I1023" s="11">
        <v>1430</v>
      </c>
      <c r="J1023" s="11">
        <v>1824</v>
      </c>
      <c r="K1023" s="11">
        <v>1769</v>
      </c>
      <c r="O1023" s="25" t="s">
        <v>23</v>
      </c>
      <c r="P1023" s="5" t="s">
        <v>63</v>
      </c>
      <c r="Q1023" s="5" t="s">
        <v>29</v>
      </c>
      <c r="R1023" s="6" t="s">
        <v>44</v>
      </c>
      <c r="S1023" s="5" t="s">
        <v>2100</v>
      </c>
      <c r="T1023" s="5" t="s">
        <v>2101</v>
      </c>
      <c r="U1023" s="5">
        <v>2002</v>
      </c>
      <c r="V1023" s="11">
        <v>31</v>
      </c>
      <c r="W1023" s="11">
        <v>222</v>
      </c>
      <c r="X1023" s="11">
        <v>426</v>
      </c>
      <c r="Y1023" s="26">
        <v>628</v>
      </c>
      <c r="Z1023" s="10">
        <f t="shared" si="156"/>
        <v>1307</v>
      </c>
      <c r="AA1023" s="27">
        <f t="shared" si="162"/>
        <v>-8289.261084009273</v>
      </c>
      <c r="AB1023" s="10">
        <f t="shared" si="163"/>
        <v>-703.83940469521508</v>
      </c>
      <c r="AC1023" s="10">
        <f t="shared" si="164"/>
        <v>4179498.1923384871</v>
      </c>
      <c r="AD1023" s="28">
        <f t="shared" si="165"/>
        <v>40170682.779950999</v>
      </c>
      <c r="AF1023" s="27">
        <f>IF(V1023 &lt;&gt; "-", (V1023-V$1883)^4, "-")</f>
        <v>167759.74535443462</v>
      </c>
      <c r="AG1023" s="10">
        <f>(W1023-W$1883)^4</f>
        <v>6260.8231500797829</v>
      </c>
      <c r="AH1023" s="10">
        <f>(X1023-X$1883)^4</f>
        <v>673233196.22420073</v>
      </c>
      <c r="AI1023" s="28">
        <f>(Y1023-Y$1883)^4</f>
        <v>13757693125.064445</v>
      </c>
      <c r="AK1023" s="27">
        <f t="shared" si="157"/>
        <v>23.718439173680181</v>
      </c>
      <c r="AL1023" s="10">
        <f t="shared" si="158"/>
        <v>169.85462892119358</v>
      </c>
      <c r="AM1023" s="10">
        <f t="shared" si="159"/>
        <v>325.93726090283093</v>
      </c>
      <c r="AN1023" s="28">
        <f t="shared" si="160"/>
        <v>480.48967100229532</v>
      </c>
      <c r="AP1023" s="56">
        <f t="shared" si="161"/>
        <v>1.9189189189189189</v>
      </c>
    </row>
    <row r="1024" spans="1:42" ht="15" customHeight="1">
      <c r="A1024" s="5" t="s">
        <v>23</v>
      </c>
      <c r="B1024" s="5" t="s">
        <v>82</v>
      </c>
      <c r="C1024" s="5" t="s">
        <v>89</v>
      </c>
      <c r="D1024" s="6" t="s">
        <v>235</v>
      </c>
      <c r="E1024" s="5" t="s">
        <v>1931</v>
      </c>
      <c r="F1024" s="5" t="s">
        <v>1932</v>
      </c>
      <c r="G1024" s="5">
        <v>2002</v>
      </c>
      <c r="H1024" s="11">
        <v>29</v>
      </c>
      <c r="I1024" s="11">
        <v>218</v>
      </c>
      <c r="J1024" s="11">
        <v>209</v>
      </c>
      <c r="K1024" s="11">
        <v>204</v>
      </c>
      <c r="O1024" s="25" t="s">
        <v>23</v>
      </c>
      <c r="P1024" s="5" t="s">
        <v>63</v>
      </c>
      <c r="Q1024" s="5" t="s">
        <v>29</v>
      </c>
      <c r="R1024" s="6" t="s">
        <v>44</v>
      </c>
      <c r="S1024" s="5" t="s">
        <v>2102</v>
      </c>
      <c r="T1024" s="5" t="s">
        <v>2103</v>
      </c>
      <c r="U1024" s="5">
        <v>2002</v>
      </c>
      <c r="V1024" s="11">
        <v>7</v>
      </c>
      <c r="W1024" s="11">
        <v>98</v>
      </c>
      <c r="X1024" s="11">
        <v>137</v>
      </c>
      <c r="Y1024" s="26">
        <v>138</v>
      </c>
      <c r="Z1024" s="10">
        <f t="shared" si="156"/>
        <v>380</v>
      </c>
      <c r="AA1024" s="27">
        <f t="shared" si="162"/>
        <v>-86574.984053174077</v>
      </c>
      <c r="AB1024" s="10">
        <f t="shared" si="163"/>
        <v>-2347082.2838645913</v>
      </c>
      <c r="AC1024" s="10">
        <f t="shared" si="164"/>
        <v>-2093226.6734623781</v>
      </c>
      <c r="AD1024" s="28">
        <f t="shared" si="165"/>
        <v>-3210291.1781644532</v>
      </c>
      <c r="AF1024" s="27">
        <f>IF(V1024 &lt;&gt; "-", (V1024-V$1883)^4, "-")</f>
        <v>3829921.6860142983</v>
      </c>
      <c r="AG1024" s="10">
        <f>(W1024-W$1883)^4</f>
        <v>311916072.49714214</v>
      </c>
      <c r="AH1024" s="10">
        <f>(X1024-X$1883)^4</f>
        <v>267765742.67817101</v>
      </c>
      <c r="AI1024" s="28">
        <f>(Y1024-Y$1883)^4</f>
        <v>473579142.83132756</v>
      </c>
      <c r="AK1024" s="27">
        <f t="shared" si="157"/>
        <v>18.421052631578945</v>
      </c>
      <c r="AL1024" s="10">
        <f t="shared" si="158"/>
        <v>257.89473684210526</v>
      </c>
      <c r="AM1024" s="10">
        <f t="shared" si="159"/>
        <v>360.5263157894737</v>
      </c>
      <c r="AN1024" s="28">
        <f t="shared" si="160"/>
        <v>363.15789473684214</v>
      </c>
      <c r="AP1024" s="56">
        <f t="shared" si="161"/>
        <v>1.3979591836734695</v>
      </c>
    </row>
    <row r="1025" spans="1:42" ht="15" customHeight="1">
      <c r="A1025" s="5" t="s">
        <v>23</v>
      </c>
      <c r="B1025" s="5" t="s">
        <v>82</v>
      </c>
      <c r="C1025" s="5" t="s">
        <v>89</v>
      </c>
      <c r="D1025" s="6" t="s">
        <v>235</v>
      </c>
      <c r="E1025" s="5" t="s">
        <v>1933</v>
      </c>
      <c r="F1025" s="5" t="s">
        <v>1934</v>
      </c>
      <c r="G1025" s="5">
        <v>2002</v>
      </c>
      <c r="H1025" s="11">
        <v>18</v>
      </c>
      <c r="I1025" s="11">
        <v>173</v>
      </c>
      <c r="J1025" s="11">
        <v>473</v>
      </c>
      <c r="K1025" s="11">
        <v>542</v>
      </c>
      <c r="O1025" s="25" t="s">
        <v>23</v>
      </c>
      <c r="P1025" s="5" t="s">
        <v>63</v>
      </c>
      <c r="Q1025" s="5" t="s">
        <v>29</v>
      </c>
      <c r="R1025" s="6" t="s">
        <v>44</v>
      </c>
      <c r="S1025" s="5" t="s">
        <v>2104</v>
      </c>
      <c r="T1025" s="5" t="s">
        <v>2105</v>
      </c>
      <c r="U1025" s="5">
        <v>2002</v>
      </c>
      <c r="V1025" s="11">
        <v>5</v>
      </c>
      <c r="W1025" s="11">
        <v>83</v>
      </c>
      <c r="X1025" s="11">
        <v>130</v>
      </c>
      <c r="Y1025" s="26">
        <v>155</v>
      </c>
      <c r="Z1025" s="10">
        <f t="shared" si="156"/>
        <v>373</v>
      </c>
      <c r="AA1025" s="27">
        <f t="shared" si="162"/>
        <v>-98855.953908687909</v>
      </c>
      <c r="AB1025" s="10">
        <f t="shared" si="163"/>
        <v>-3234913.13642385</v>
      </c>
      <c r="AC1025" s="10">
        <f t="shared" si="164"/>
        <v>-2456008.4599324008</v>
      </c>
      <c r="AD1025" s="28">
        <f t="shared" si="165"/>
        <v>-2223421.6508867447</v>
      </c>
      <c r="AF1025" s="27">
        <f>IF(V1025 &lt;&gt; "-", (V1025-V$1883)^4, "-")</f>
        <v>4570921.6266198922</v>
      </c>
      <c r="AG1025" s="10">
        <f>(W1025-W$1883)^4</f>
        <v>478428267.20967287</v>
      </c>
      <c r="AH1025" s="10">
        <f>(X1025-X$1883)^4</f>
        <v>331364880.36454171</v>
      </c>
      <c r="AI1025" s="28">
        <f>(Y1025-Y$1883)^4</f>
        <v>290198907.9452123</v>
      </c>
      <c r="AK1025" s="27">
        <f t="shared" si="157"/>
        <v>13.404825737265416</v>
      </c>
      <c r="AL1025" s="10">
        <f t="shared" si="158"/>
        <v>222.5201072386059</v>
      </c>
      <c r="AM1025" s="10">
        <f t="shared" si="159"/>
        <v>348.52546916890083</v>
      </c>
      <c r="AN1025" s="28">
        <f t="shared" si="160"/>
        <v>415.54959785522789</v>
      </c>
      <c r="AP1025" s="56">
        <f t="shared" si="161"/>
        <v>1.566265060240964</v>
      </c>
    </row>
    <row r="1026" spans="1:42" ht="15" customHeight="1">
      <c r="A1026" s="5" t="s">
        <v>23</v>
      </c>
      <c r="B1026" s="5" t="s">
        <v>82</v>
      </c>
      <c r="C1026" s="5" t="s">
        <v>89</v>
      </c>
      <c r="D1026" s="6" t="s">
        <v>235</v>
      </c>
      <c r="E1026" s="5" t="s">
        <v>1935</v>
      </c>
      <c r="F1026" s="5" t="s">
        <v>1936</v>
      </c>
      <c r="G1026" s="5">
        <v>2002</v>
      </c>
      <c r="H1026" s="11">
        <v>56</v>
      </c>
      <c r="I1026" s="11">
        <v>349</v>
      </c>
      <c r="J1026" s="11">
        <v>339</v>
      </c>
      <c r="K1026" s="11">
        <v>310</v>
      </c>
      <c r="O1026" s="25" t="s">
        <v>23</v>
      </c>
      <c r="P1026" s="5" t="s">
        <v>63</v>
      </c>
      <c r="Q1026" s="5" t="s">
        <v>29</v>
      </c>
      <c r="R1026" s="6" t="s">
        <v>44</v>
      </c>
      <c r="S1026" s="5" t="s">
        <v>2106</v>
      </c>
      <c r="T1026" s="5" t="s">
        <v>2107</v>
      </c>
      <c r="U1026" s="5">
        <v>2002</v>
      </c>
      <c r="V1026" s="11">
        <v>7</v>
      </c>
      <c r="W1026" s="11">
        <v>111</v>
      </c>
      <c r="X1026" s="11">
        <v>83</v>
      </c>
      <c r="Y1026" s="26">
        <v>190</v>
      </c>
      <c r="Z1026" s="10">
        <f t="shared" si="156"/>
        <v>391</v>
      </c>
      <c r="AA1026" s="27">
        <f t="shared" si="162"/>
        <v>-86574.984053174077</v>
      </c>
      <c r="AB1026" s="10">
        <f t="shared" si="163"/>
        <v>-1723478.484619274</v>
      </c>
      <c r="AC1026" s="10">
        <f t="shared" si="164"/>
        <v>-6020630.5850108797</v>
      </c>
      <c r="AD1026" s="28">
        <f t="shared" si="165"/>
        <v>-871505.52530630305</v>
      </c>
      <c r="AF1026" s="27">
        <f>IF(V1026 &lt;&gt; "-", (V1026-V$1883)^4, "-")</f>
        <v>3829921.6860142983</v>
      </c>
      <c r="AG1026" s="10">
        <f>(W1026-W$1883)^4</f>
        <v>206636873.21812645</v>
      </c>
      <c r="AH1026" s="10">
        <f>(X1026-X$1883)^4</f>
        <v>1095273652.7577968</v>
      </c>
      <c r="AI1026" s="28">
        <f>(Y1026-Y$1883)^4</f>
        <v>83245390.164352879</v>
      </c>
      <c r="AK1026" s="27">
        <f t="shared" si="157"/>
        <v>17.902813299232736</v>
      </c>
      <c r="AL1026" s="10">
        <f t="shared" si="158"/>
        <v>283.88746803069051</v>
      </c>
      <c r="AM1026" s="10">
        <f t="shared" si="159"/>
        <v>212.27621483375958</v>
      </c>
      <c r="AN1026" s="28">
        <f t="shared" si="160"/>
        <v>485.93350383631713</v>
      </c>
      <c r="AP1026" s="56">
        <f t="shared" si="161"/>
        <v>0.74774774774774777</v>
      </c>
    </row>
    <row r="1027" spans="1:42" ht="15" customHeight="1">
      <c r="A1027" s="5" t="s">
        <v>23</v>
      </c>
      <c r="B1027" s="5" t="s">
        <v>82</v>
      </c>
      <c r="C1027" s="5" t="s">
        <v>89</v>
      </c>
      <c r="D1027" s="6" t="s">
        <v>235</v>
      </c>
      <c r="E1027" s="5" t="s">
        <v>1937</v>
      </c>
      <c r="F1027" s="5" t="s">
        <v>1843</v>
      </c>
      <c r="G1027" s="5">
        <v>2002</v>
      </c>
      <c r="H1027" s="11">
        <v>76</v>
      </c>
      <c r="I1027" s="11">
        <v>690</v>
      </c>
      <c r="J1027" s="11">
        <v>803</v>
      </c>
      <c r="K1027" s="11">
        <v>713</v>
      </c>
      <c r="O1027" s="25" t="s">
        <v>23</v>
      </c>
      <c r="P1027" s="5" t="s">
        <v>63</v>
      </c>
      <c r="Q1027" s="5" t="s">
        <v>29</v>
      </c>
      <c r="R1027" s="6" t="s">
        <v>44</v>
      </c>
      <c r="S1027" s="5" t="s">
        <v>2108</v>
      </c>
      <c r="T1027" s="5" t="s">
        <v>2109</v>
      </c>
      <c r="U1027" s="5">
        <v>2002</v>
      </c>
      <c r="V1027" s="11">
        <v>24</v>
      </c>
      <c r="W1027" s="11">
        <v>126</v>
      </c>
      <c r="X1027" s="11">
        <v>280</v>
      </c>
      <c r="Y1027" s="26">
        <v>224</v>
      </c>
      <c r="Z1027" s="10">
        <f t="shared" si="156"/>
        <v>654</v>
      </c>
      <c r="AA1027" s="27">
        <f t="shared" si="162"/>
        <v>-20208.558616132483</v>
      </c>
      <c r="AB1027" s="10">
        <f t="shared" si="163"/>
        <v>-1154163.646612416</v>
      </c>
      <c r="AC1027" s="10">
        <f t="shared" si="164"/>
        <v>3429.2276932656373</v>
      </c>
      <c r="AD1027" s="28">
        <f t="shared" si="165"/>
        <v>-232824.73196201588</v>
      </c>
      <c r="AF1027" s="27">
        <f>IF(V1027 &lt;&gt; "-", (V1027-V$1883)^4, "-")</f>
        <v>550444.81416189857</v>
      </c>
      <c r="AG1027" s="10">
        <f>(W1027-W$1883)^4</f>
        <v>121066277.17729825</v>
      </c>
      <c r="AH1027" s="10">
        <f>(X1027-X$1883)^4</f>
        <v>51712.447902555694</v>
      </c>
      <c r="AI1027" s="28">
        <f>(Y1027-Y$1883)^4</f>
        <v>14323159.083110303</v>
      </c>
      <c r="AK1027" s="27">
        <f t="shared" si="157"/>
        <v>36.697247706422019</v>
      </c>
      <c r="AL1027" s="10">
        <f t="shared" si="158"/>
        <v>192.66055045871562</v>
      </c>
      <c r="AM1027" s="10">
        <f t="shared" si="159"/>
        <v>428.13455657492358</v>
      </c>
      <c r="AN1027" s="28">
        <f t="shared" si="160"/>
        <v>342.50764525993884</v>
      </c>
      <c r="AP1027" s="56">
        <f t="shared" si="161"/>
        <v>2.2222222222222223</v>
      </c>
    </row>
    <row r="1028" spans="1:42" ht="15" customHeight="1">
      <c r="A1028" s="5" t="s">
        <v>23</v>
      </c>
      <c r="B1028" s="5" t="s">
        <v>82</v>
      </c>
      <c r="C1028" s="5" t="s">
        <v>78</v>
      </c>
      <c r="D1028" s="6" t="s">
        <v>44</v>
      </c>
      <c r="E1028" s="6" t="s">
        <v>26</v>
      </c>
      <c r="F1028" s="5" t="s">
        <v>2110</v>
      </c>
      <c r="G1028" s="5">
        <v>2002</v>
      </c>
      <c r="H1028" s="11">
        <v>180</v>
      </c>
      <c r="I1028" s="11">
        <v>926</v>
      </c>
      <c r="J1028" s="11">
        <v>1831</v>
      </c>
      <c r="K1028" s="11">
        <v>2486</v>
      </c>
      <c r="O1028" s="25" t="s">
        <v>23</v>
      </c>
      <c r="P1028" s="5" t="s">
        <v>63</v>
      </c>
      <c r="Q1028" s="5" t="s">
        <v>29</v>
      </c>
      <c r="R1028" s="6" t="s">
        <v>44</v>
      </c>
      <c r="S1028" s="5" t="s">
        <v>2111</v>
      </c>
      <c r="T1028" s="5" t="s">
        <v>2112</v>
      </c>
      <c r="U1028" s="5">
        <v>2002</v>
      </c>
      <c r="V1028" s="11">
        <v>7</v>
      </c>
      <c r="W1028" s="11">
        <v>50</v>
      </c>
      <c r="X1028" s="11">
        <v>80</v>
      </c>
      <c r="Y1028" s="26">
        <v>81</v>
      </c>
      <c r="Z1028" s="10">
        <f t="shared" si="156"/>
        <v>218</v>
      </c>
      <c r="AA1028" s="27">
        <f t="shared" si="162"/>
        <v>-86574.984053174077</v>
      </c>
      <c r="AB1028" s="10">
        <f t="shared" si="163"/>
        <v>-5919451.2109244606</v>
      </c>
      <c r="AC1028" s="10">
        <f t="shared" si="164"/>
        <v>-6323423.6969414065</v>
      </c>
      <c r="AD1028" s="28">
        <f t="shared" si="165"/>
        <v>-8554632.8604827002</v>
      </c>
      <c r="AF1028" s="27">
        <f>IF(V1028 &lt;&gt; "-", (V1028-V$1883)^4, "-")</f>
        <v>3829921.6860142983</v>
      </c>
      <c r="AG1028" s="10">
        <f>(W1028-W$1883)^4</f>
        <v>1070800570.3767489</v>
      </c>
      <c r="AH1028" s="10">
        <f>(X1028-X$1883)^4</f>
        <v>1169328073.7646964</v>
      </c>
      <c r="AI1028" s="28">
        <f>(Y1028-Y$1883)^4</f>
        <v>1749585486.9989774</v>
      </c>
      <c r="AK1028" s="27">
        <f t="shared" si="157"/>
        <v>32.11009174311927</v>
      </c>
      <c r="AL1028" s="10">
        <f t="shared" si="158"/>
        <v>229.35779816513764</v>
      </c>
      <c r="AM1028" s="10">
        <f t="shared" si="159"/>
        <v>366.97247706422019</v>
      </c>
      <c r="AN1028" s="28">
        <f t="shared" si="160"/>
        <v>371.55963302752292</v>
      </c>
      <c r="AP1028" s="56">
        <f t="shared" si="161"/>
        <v>1.5999999999999999</v>
      </c>
    </row>
    <row r="1029" spans="1:42" ht="15" customHeight="1">
      <c r="A1029" s="5" t="s">
        <v>23</v>
      </c>
      <c r="B1029" s="5" t="s">
        <v>82</v>
      </c>
      <c r="C1029" s="5" t="s">
        <v>78</v>
      </c>
      <c r="D1029" s="6" t="s">
        <v>44</v>
      </c>
      <c r="E1029" s="5" t="s">
        <v>1938</v>
      </c>
      <c r="F1029" s="5" t="s">
        <v>1939</v>
      </c>
      <c r="G1029" s="5">
        <v>2002</v>
      </c>
      <c r="H1029" s="11">
        <v>13</v>
      </c>
      <c r="I1029" s="11">
        <v>60</v>
      </c>
      <c r="J1029" s="11">
        <v>130</v>
      </c>
      <c r="K1029" s="11">
        <v>264</v>
      </c>
      <c r="O1029" s="25" t="s">
        <v>23</v>
      </c>
      <c r="P1029" s="5" t="s">
        <v>63</v>
      </c>
      <c r="Q1029" s="5" t="s">
        <v>29</v>
      </c>
      <c r="R1029" s="6" t="s">
        <v>44</v>
      </c>
      <c r="S1029" s="5" t="s">
        <v>2113</v>
      </c>
      <c r="T1029" s="5" t="s">
        <v>2114</v>
      </c>
      <c r="U1029" s="5">
        <v>2002</v>
      </c>
      <c r="V1029" s="11">
        <v>5</v>
      </c>
      <c r="W1029" s="11">
        <v>71</v>
      </c>
      <c r="X1029" s="11">
        <v>178</v>
      </c>
      <c r="Y1029" s="26">
        <v>246</v>
      </c>
      <c r="Z1029" s="10">
        <f t="shared" si="156"/>
        <v>500</v>
      </c>
      <c r="AA1029" s="27">
        <f t="shared" si="162"/>
        <v>-98855.953908687909</v>
      </c>
      <c r="AB1029" s="10">
        <f t="shared" si="163"/>
        <v>-4087959.9955128971</v>
      </c>
      <c r="AC1029" s="10">
        <f t="shared" si="164"/>
        <v>-656690.13047308696</v>
      </c>
      <c r="AD1029" s="28">
        <f t="shared" si="165"/>
        <v>-61719.141765035041</v>
      </c>
      <c r="AF1029" s="27">
        <f>IF(V1029 &lt;&gt; "-", (V1029-V$1883)^4, "-")</f>
        <v>4570921.6266198922</v>
      </c>
      <c r="AG1029" s="10">
        <f>(W1029-W$1883)^4</f>
        <v>653645360.41333997</v>
      </c>
      <c r="AH1029" s="10">
        <f>(X1029-X$1883)^4</f>
        <v>57079564.683926053</v>
      </c>
      <c r="AI1029" s="28">
        <f>(Y1029-Y$1883)^4</f>
        <v>2439082.5800333866</v>
      </c>
      <c r="AK1029" s="27">
        <f t="shared" si="157"/>
        <v>10</v>
      </c>
      <c r="AL1029" s="10">
        <f t="shared" si="158"/>
        <v>142</v>
      </c>
      <c r="AM1029" s="10">
        <f t="shared" si="159"/>
        <v>356</v>
      </c>
      <c r="AN1029" s="28">
        <f t="shared" si="160"/>
        <v>492</v>
      </c>
      <c r="AP1029" s="56">
        <f t="shared" si="161"/>
        <v>2.507042253521127</v>
      </c>
    </row>
    <row r="1030" spans="1:42" ht="15" customHeight="1">
      <c r="A1030" s="5" t="s">
        <v>23</v>
      </c>
      <c r="B1030" s="5" t="s">
        <v>82</v>
      </c>
      <c r="C1030" s="5" t="s">
        <v>78</v>
      </c>
      <c r="D1030" s="6" t="s">
        <v>44</v>
      </c>
      <c r="E1030" s="5" t="s">
        <v>1940</v>
      </c>
      <c r="F1030" s="5" t="s">
        <v>1941</v>
      </c>
      <c r="G1030" s="5">
        <v>2002</v>
      </c>
      <c r="H1030" s="11">
        <v>31</v>
      </c>
      <c r="I1030" s="11">
        <v>257</v>
      </c>
      <c r="J1030" s="11">
        <v>553</v>
      </c>
      <c r="K1030" s="11">
        <v>541</v>
      </c>
      <c r="O1030" s="25" t="s">
        <v>23</v>
      </c>
      <c r="P1030" s="5" t="s">
        <v>63</v>
      </c>
      <c r="Q1030" s="5" t="s">
        <v>29</v>
      </c>
      <c r="R1030" s="6" t="s">
        <v>44</v>
      </c>
      <c r="S1030" s="5" t="s">
        <v>2115</v>
      </c>
      <c r="T1030" s="5" t="s">
        <v>2116</v>
      </c>
      <c r="U1030" s="5">
        <v>2002</v>
      </c>
      <c r="V1030" s="11">
        <v>25</v>
      </c>
      <c r="W1030" s="11">
        <v>194</v>
      </c>
      <c r="X1030" s="11">
        <v>142</v>
      </c>
      <c r="Y1030" s="26">
        <v>203</v>
      </c>
      <c r="Z1030" s="10">
        <f t="shared" si="156"/>
        <v>564</v>
      </c>
      <c r="AA1030" s="27">
        <f t="shared" si="162"/>
        <v>-18063.514178742618</v>
      </c>
      <c r="AB1030" s="10">
        <f t="shared" si="163"/>
        <v>-50223.983521505317</v>
      </c>
      <c r="AC1030" s="10">
        <f t="shared" si="164"/>
        <v>-1857242.4420305931</v>
      </c>
      <c r="AD1030" s="28">
        <f t="shared" si="165"/>
        <v>-561904.93385243753</v>
      </c>
      <c r="AF1030" s="27">
        <f>IF(V1030 &lt;&gt; "-", (V1030-V$1883)^4, "-")</f>
        <v>473954.14497738023</v>
      </c>
      <c r="AG1030" s="10">
        <f>(W1030-W$1883)^4</f>
        <v>1853026.1201488157</v>
      </c>
      <c r="AH1030" s="10">
        <f>(X1030-X$1883)^4</f>
        <v>228292406.5455285</v>
      </c>
      <c r="AI1030" s="28">
        <f>(Y1030-Y$1883)^4</f>
        <v>46367867.983944111</v>
      </c>
      <c r="AK1030" s="27">
        <f t="shared" si="157"/>
        <v>44.326241134751776</v>
      </c>
      <c r="AL1030" s="10">
        <f t="shared" si="158"/>
        <v>343.97163120567376</v>
      </c>
      <c r="AM1030" s="10">
        <f t="shared" si="159"/>
        <v>251.77304964539005</v>
      </c>
      <c r="AN1030" s="28">
        <f t="shared" si="160"/>
        <v>359.92907801418437</v>
      </c>
      <c r="AP1030" s="56">
        <f t="shared" si="161"/>
        <v>0.73195876288659789</v>
      </c>
    </row>
    <row r="1031" spans="1:42" ht="15" customHeight="1">
      <c r="A1031" s="5" t="s">
        <v>23</v>
      </c>
      <c r="B1031" s="5" t="s">
        <v>82</v>
      </c>
      <c r="C1031" s="5" t="s">
        <v>78</v>
      </c>
      <c r="D1031" s="6" t="s">
        <v>44</v>
      </c>
      <c r="E1031" s="5" t="s">
        <v>1942</v>
      </c>
      <c r="F1031" s="5" t="s">
        <v>1943</v>
      </c>
      <c r="G1031" s="5">
        <v>2002</v>
      </c>
      <c r="H1031" s="11">
        <v>32</v>
      </c>
      <c r="I1031" s="11">
        <v>166</v>
      </c>
      <c r="J1031" s="11">
        <v>349</v>
      </c>
      <c r="K1031" s="11">
        <v>565</v>
      </c>
      <c r="O1031" s="25" t="s">
        <v>23</v>
      </c>
      <c r="P1031" s="5" t="s">
        <v>63</v>
      </c>
      <c r="Q1031" s="5" t="s">
        <v>29</v>
      </c>
      <c r="R1031" s="6" t="s">
        <v>44</v>
      </c>
      <c r="S1031" s="5" t="s">
        <v>2117</v>
      </c>
      <c r="T1031" s="5" t="s">
        <v>2118</v>
      </c>
      <c r="U1031" s="5">
        <v>2002</v>
      </c>
      <c r="V1031" s="11">
        <v>5</v>
      </c>
      <c r="W1031" s="11">
        <v>43</v>
      </c>
      <c r="X1031" s="11">
        <v>87</v>
      </c>
      <c r="Y1031" s="26">
        <v>86</v>
      </c>
      <c r="Z1031" s="10">
        <f t="shared" ref="Z1031:Z1094" si="166">IF(V1031 &lt;&gt; "-", V1031, 0) + IF(W1031 &lt;&gt; "-", W1031, 0) + IF(X1031 &lt;&gt; "-", X1031, 0) + IF(Y1031 &lt;&gt; "-", Y1031, 0)</f>
        <v>221</v>
      </c>
      <c r="AA1031" s="27">
        <f t="shared" si="162"/>
        <v>-98855.953908687909</v>
      </c>
      <c r="AB1031" s="10">
        <f t="shared" si="163"/>
        <v>-6633570.686123875</v>
      </c>
      <c r="AC1031" s="10">
        <f t="shared" si="164"/>
        <v>-5632159.7232586863</v>
      </c>
      <c r="AD1031" s="28">
        <f t="shared" si="165"/>
        <v>-7942426.0902909059</v>
      </c>
      <c r="AF1031" s="27">
        <f>IF(V1031 &lt;&gt; "-", (V1031-V$1883)^4, "-")</f>
        <v>4570921.6266198922</v>
      </c>
      <c r="AG1031" s="10">
        <f>(W1031-W$1883)^4</f>
        <v>1246416381.798131</v>
      </c>
      <c r="AH1031" s="10">
        <f>(X1031-X$1883)^4</f>
        <v>1002074360.0630513</v>
      </c>
      <c r="AI1031" s="28">
        <f>(Y1031-Y$1883)^4</f>
        <v>1584665402.2567012</v>
      </c>
      <c r="AK1031" s="27">
        <f t="shared" ref="AK1031:AK1094" si="167">IF(V1031 &lt;&gt; "-", (V1031/$Z1031)*1000, 0)</f>
        <v>22.624434389140269</v>
      </c>
      <c r="AL1031" s="10">
        <f t="shared" ref="AL1031:AL1094" si="168">IF(W1031 &lt;&gt; "-", (W1031/$Z1031)*1000, 0)</f>
        <v>194.57013574660633</v>
      </c>
      <c r="AM1031" s="10">
        <f t="shared" ref="AM1031:AM1094" si="169">IF(X1031 &lt;&gt; "-", (X1031/$Z1031)*1000, 0)</f>
        <v>393.66515837104072</v>
      </c>
      <c r="AN1031" s="28">
        <f t="shared" ref="AN1031:AN1094" si="170">IF(Y1031 &lt;&gt; "-", (Y1031/$Z1031)*1000, 0)</f>
        <v>389.14027149321265</v>
      </c>
      <c r="AP1031" s="56">
        <f t="shared" ref="AP1031:AP1094" si="171">AM1031/AL1031</f>
        <v>2.0232558139534884</v>
      </c>
    </row>
    <row r="1032" spans="1:42" ht="15" customHeight="1">
      <c r="A1032" s="5" t="s">
        <v>23</v>
      </c>
      <c r="B1032" s="5" t="s">
        <v>82</v>
      </c>
      <c r="C1032" s="5" t="s">
        <v>78</v>
      </c>
      <c r="D1032" s="6" t="s">
        <v>44</v>
      </c>
      <c r="E1032" s="5" t="s">
        <v>1944</v>
      </c>
      <c r="F1032" s="5" t="s">
        <v>1945</v>
      </c>
      <c r="G1032" s="5">
        <v>2002</v>
      </c>
      <c r="H1032" s="11">
        <v>94</v>
      </c>
      <c r="I1032" s="11">
        <v>403</v>
      </c>
      <c r="J1032" s="11">
        <v>678</v>
      </c>
      <c r="K1032" s="11">
        <v>895</v>
      </c>
      <c r="O1032" s="25" t="s">
        <v>23</v>
      </c>
      <c r="P1032" s="5" t="s">
        <v>63</v>
      </c>
      <c r="Q1032" s="5" t="s">
        <v>29</v>
      </c>
      <c r="R1032" s="6" t="s">
        <v>44</v>
      </c>
      <c r="S1032" s="5" t="s">
        <v>2119</v>
      </c>
      <c r="T1032" s="5" t="s">
        <v>2120</v>
      </c>
      <c r="U1032" s="5">
        <v>2002</v>
      </c>
      <c r="V1032" s="11">
        <v>7</v>
      </c>
      <c r="W1032" s="11">
        <v>129</v>
      </c>
      <c r="X1032" s="11">
        <v>66</v>
      </c>
      <c r="Y1032" s="26">
        <v>114</v>
      </c>
      <c r="Z1032" s="10">
        <f t="shared" si="166"/>
        <v>316</v>
      </c>
      <c r="AA1032" s="27">
        <f t="shared" si="162"/>
        <v>-86574.984053174077</v>
      </c>
      <c r="AB1032" s="10">
        <f t="shared" si="163"/>
        <v>-1057941.7085179845</v>
      </c>
      <c r="AC1032" s="10">
        <f t="shared" si="164"/>
        <v>-7871109.1629361836</v>
      </c>
      <c r="AD1032" s="28">
        <f t="shared" si="165"/>
        <v>-5045883.0166332638</v>
      </c>
      <c r="AF1032" s="27">
        <f>IF(V1032 &lt;&gt; "-", (V1032-V$1883)^4, "-")</f>
        <v>3829921.6860142983</v>
      </c>
      <c r="AG1032" s="10">
        <f>(W1032-W$1883)^4</f>
        <v>107799228.38968481</v>
      </c>
      <c r="AH1032" s="10">
        <f>(X1032-X$1883)^4</f>
        <v>1565721736.3920202</v>
      </c>
      <c r="AI1032" s="28">
        <f>(Y1032-Y$1883)^4</f>
        <v>865465121.15990627</v>
      </c>
      <c r="AK1032" s="27">
        <f t="shared" si="167"/>
        <v>22.151898734177216</v>
      </c>
      <c r="AL1032" s="10">
        <f t="shared" si="168"/>
        <v>408.22784810126581</v>
      </c>
      <c r="AM1032" s="10">
        <f t="shared" si="169"/>
        <v>208.86075949367088</v>
      </c>
      <c r="AN1032" s="28">
        <f t="shared" si="170"/>
        <v>360.75949367088606</v>
      </c>
      <c r="AP1032" s="56">
        <f t="shared" si="171"/>
        <v>0.51162790697674421</v>
      </c>
    </row>
    <row r="1033" spans="1:42" ht="15" customHeight="1">
      <c r="A1033" s="5" t="s">
        <v>23</v>
      </c>
      <c r="B1033" s="5" t="s">
        <v>82</v>
      </c>
      <c r="C1033" s="5" t="s">
        <v>78</v>
      </c>
      <c r="D1033" s="6" t="s">
        <v>44</v>
      </c>
      <c r="E1033" s="5" t="s">
        <v>1946</v>
      </c>
      <c r="F1033" s="5" t="s">
        <v>1947</v>
      </c>
      <c r="G1033" s="5">
        <v>2002</v>
      </c>
      <c r="H1033" s="11">
        <v>8</v>
      </c>
      <c r="I1033" s="11">
        <v>33</v>
      </c>
      <c r="J1033" s="11">
        <v>93</v>
      </c>
      <c r="K1033" s="11">
        <v>140</v>
      </c>
      <c r="O1033" s="25" t="s">
        <v>23</v>
      </c>
      <c r="P1033" s="5" t="s">
        <v>63</v>
      </c>
      <c r="Q1033" s="5" t="s">
        <v>29</v>
      </c>
      <c r="R1033" s="6" t="s">
        <v>44</v>
      </c>
      <c r="S1033" s="5" t="s">
        <v>2121</v>
      </c>
      <c r="T1033" s="5" t="s">
        <v>2122</v>
      </c>
      <c r="U1033" s="5">
        <v>2002</v>
      </c>
      <c r="V1033" s="11">
        <v>46</v>
      </c>
      <c r="W1033" s="11">
        <v>286</v>
      </c>
      <c r="X1033" s="11">
        <v>278</v>
      </c>
      <c r="Y1033" s="26">
        <v>420</v>
      </c>
      <c r="Z1033" s="10">
        <f t="shared" si="166"/>
        <v>1030</v>
      </c>
      <c r="AA1033" s="27">
        <f t="shared" si="162"/>
        <v>-143.72981921965925</v>
      </c>
      <c r="AB1033" s="10">
        <f t="shared" si="163"/>
        <v>167327.47371404234</v>
      </c>
      <c r="AC1033" s="10">
        <f t="shared" si="164"/>
        <v>2237.7643558167574</v>
      </c>
      <c r="AD1033" s="28">
        <f t="shared" si="165"/>
        <v>2432104.271332914</v>
      </c>
      <c r="AF1033" s="27">
        <f>IF(V1033 &lt;&gt; "-", (V1033-V$1883)^4, "-")</f>
        <v>752.88591502202905</v>
      </c>
      <c r="AG1033" s="10">
        <f>(W1033-W$1883)^4</f>
        <v>9220539.6328612361</v>
      </c>
      <c r="AH1033" s="10">
        <f>(X1033-X$1883)^4</f>
        <v>29269.758279843649</v>
      </c>
      <c r="AI1033" s="28">
        <f>(Y1033-Y$1883)^4</f>
        <v>327071664.11536998</v>
      </c>
      <c r="AK1033" s="27">
        <f t="shared" si="167"/>
        <v>44.660194174757279</v>
      </c>
      <c r="AL1033" s="10">
        <f t="shared" si="168"/>
        <v>277.66990291262135</v>
      </c>
      <c r="AM1033" s="10">
        <f t="shared" si="169"/>
        <v>269.90291262135923</v>
      </c>
      <c r="AN1033" s="28">
        <f t="shared" si="170"/>
        <v>407.76699029126212</v>
      </c>
      <c r="AP1033" s="56">
        <f t="shared" si="171"/>
        <v>0.97202797202797209</v>
      </c>
    </row>
    <row r="1034" spans="1:42" ht="15" customHeight="1">
      <c r="A1034" s="5" t="s">
        <v>23</v>
      </c>
      <c r="B1034" s="5" t="s">
        <v>82</v>
      </c>
      <c r="C1034" s="5" t="s">
        <v>78</v>
      </c>
      <c r="D1034" s="6" t="s">
        <v>44</v>
      </c>
      <c r="E1034" s="5" t="s">
        <v>1948</v>
      </c>
      <c r="F1034" s="5" t="s">
        <v>1558</v>
      </c>
      <c r="G1034" s="5">
        <v>2002</v>
      </c>
      <c r="H1034" s="11">
        <v>2</v>
      </c>
      <c r="I1034" s="11">
        <v>7</v>
      </c>
      <c r="J1034" s="11">
        <v>28</v>
      </c>
      <c r="K1034" s="11">
        <v>81</v>
      </c>
      <c r="O1034" s="25" t="s">
        <v>23</v>
      </c>
      <c r="P1034" s="5" t="s">
        <v>63</v>
      </c>
      <c r="Q1034" s="5" t="s">
        <v>89</v>
      </c>
      <c r="R1034" s="6" t="s">
        <v>235</v>
      </c>
      <c r="S1034" s="5" t="s">
        <v>2123</v>
      </c>
      <c r="T1034" s="5" t="s">
        <v>2124</v>
      </c>
      <c r="U1034" s="5">
        <v>2002</v>
      </c>
      <c r="V1034" s="11">
        <v>11</v>
      </c>
      <c r="W1034" s="11">
        <v>116</v>
      </c>
      <c r="X1034" s="11">
        <v>184</v>
      </c>
      <c r="Y1034" s="26">
        <v>202</v>
      </c>
      <c r="Z1034" s="10">
        <f t="shared" si="166"/>
        <v>513</v>
      </c>
      <c r="AA1034" s="27">
        <f t="shared" si="162"/>
        <v>-65150.194930492646</v>
      </c>
      <c r="AB1034" s="10">
        <f t="shared" si="163"/>
        <v>-1516722.5853698212</v>
      </c>
      <c r="AC1034" s="10">
        <f t="shared" si="164"/>
        <v>-529869.66594340734</v>
      </c>
      <c r="AD1034" s="28">
        <f t="shared" si="165"/>
        <v>-582581.67773808632</v>
      </c>
      <c r="AF1034" s="27">
        <f>IF(V1034 &lt;&gt; "-", (V1034-V$1883)^4, "-")</f>
        <v>2621526.7440798022</v>
      </c>
      <c r="AG1034" s="10">
        <f>(W1034-W$1883)^4</f>
        <v>174264211.32920298</v>
      </c>
      <c r="AH1034" s="10">
        <f>(X1034-X$1883)^4</f>
        <v>42877100.60544046</v>
      </c>
      <c r="AI1034" s="28">
        <f>(Y1034-Y$1883)^4</f>
        <v>48656675.169001482</v>
      </c>
      <c r="AK1034" s="27">
        <f t="shared" si="167"/>
        <v>21.442495126705651</v>
      </c>
      <c r="AL1034" s="10">
        <f t="shared" si="168"/>
        <v>226.12085769980504</v>
      </c>
      <c r="AM1034" s="10">
        <f t="shared" si="169"/>
        <v>358.67446393762179</v>
      </c>
      <c r="AN1034" s="28">
        <f t="shared" si="170"/>
        <v>393.76218323586744</v>
      </c>
      <c r="AP1034" s="56">
        <f t="shared" si="171"/>
        <v>1.5862068965517242</v>
      </c>
    </row>
    <row r="1035" spans="1:42" ht="15" customHeight="1">
      <c r="A1035" s="5" t="s">
        <v>23</v>
      </c>
      <c r="B1035" s="5" t="s">
        <v>82</v>
      </c>
      <c r="C1035" s="5" t="s">
        <v>82</v>
      </c>
      <c r="D1035" s="6" t="s">
        <v>44</v>
      </c>
      <c r="E1035" s="6" t="s">
        <v>26</v>
      </c>
      <c r="F1035" s="5" t="s">
        <v>2125</v>
      </c>
      <c r="G1035" s="5">
        <v>2002</v>
      </c>
      <c r="H1035" s="11">
        <v>187</v>
      </c>
      <c r="I1035" s="11">
        <v>991</v>
      </c>
      <c r="J1035" s="11">
        <v>1683</v>
      </c>
      <c r="K1035" s="11">
        <v>1953</v>
      </c>
      <c r="O1035" s="25" t="s">
        <v>23</v>
      </c>
      <c r="P1035" s="5" t="s">
        <v>63</v>
      </c>
      <c r="Q1035" s="5" t="s">
        <v>89</v>
      </c>
      <c r="R1035" s="6" t="s">
        <v>235</v>
      </c>
      <c r="S1035" s="5" t="s">
        <v>2126</v>
      </c>
      <c r="T1035" s="5" t="s">
        <v>2127</v>
      </c>
      <c r="U1035" s="5">
        <v>2002</v>
      </c>
      <c r="V1035" s="11">
        <v>3</v>
      </c>
      <c r="W1035" s="11">
        <v>22</v>
      </c>
      <c r="X1035" s="11">
        <v>39</v>
      </c>
      <c r="Y1035" s="26">
        <v>126</v>
      </c>
      <c r="Z1035" s="10">
        <f t="shared" si="166"/>
        <v>190</v>
      </c>
      <c r="AA1035" s="27">
        <f t="shared" si="162"/>
        <v>-112246.64062698378</v>
      </c>
      <c r="AB1035" s="10">
        <f t="shared" si="163"/>
        <v>-9115608.3219087999</v>
      </c>
      <c r="AC1035" s="10">
        <f t="shared" si="164"/>
        <v>-11530935.749132475</v>
      </c>
      <c r="AD1035" s="28">
        <f t="shared" si="165"/>
        <v>-4059174.862684614</v>
      </c>
      <c r="AF1035" s="27">
        <f>IF(V1035 &lt;&gt; "-", (V1035-V$1883)^4, "-")</f>
        <v>5414576.1935207229</v>
      </c>
      <c r="AG1035" s="10">
        <f>(W1035-W$1883)^4</f>
        <v>1904207223.4285433</v>
      </c>
      <c r="AH1035" s="10">
        <f>(X1035-X$1883)^4</f>
        <v>2605070032.4142919</v>
      </c>
      <c r="AI1035" s="28">
        <f>(Y1035-Y$1883)^4</f>
        <v>647515765.93399131</v>
      </c>
      <c r="AK1035" s="27">
        <f t="shared" si="167"/>
        <v>15.789473684210527</v>
      </c>
      <c r="AL1035" s="10">
        <f t="shared" si="168"/>
        <v>115.78947368421052</v>
      </c>
      <c r="AM1035" s="10">
        <f t="shared" si="169"/>
        <v>205.26315789473685</v>
      </c>
      <c r="AN1035" s="28">
        <f t="shared" si="170"/>
        <v>663.15789473684208</v>
      </c>
      <c r="AP1035" s="56">
        <f t="shared" si="171"/>
        <v>1.7727272727272729</v>
      </c>
    </row>
    <row r="1036" spans="1:42" ht="15" customHeight="1">
      <c r="A1036" s="5" t="s">
        <v>23</v>
      </c>
      <c r="B1036" s="5" t="s">
        <v>82</v>
      </c>
      <c r="C1036" s="5" t="s">
        <v>82</v>
      </c>
      <c r="D1036" s="6" t="s">
        <v>44</v>
      </c>
      <c r="E1036" s="5" t="s">
        <v>1949</v>
      </c>
      <c r="F1036" s="5" t="s">
        <v>1950</v>
      </c>
      <c r="G1036" s="5">
        <v>2002</v>
      </c>
      <c r="H1036" s="11">
        <v>21</v>
      </c>
      <c r="I1036" s="11">
        <v>128</v>
      </c>
      <c r="J1036" s="11">
        <v>52</v>
      </c>
      <c r="K1036" s="11">
        <v>96</v>
      </c>
      <c r="O1036" s="25" t="s">
        <v>23</v>
      </c>
      <c r="P1036" s="5" t="s">
        <v>63</v>
      </c>
      <c r="Q1036" s="5" t="s">
        <v>89</v>
      </c>
      <c r="R1036" s="6" t="s">
        <v>235</v>
      </c>
      <c r="S1036" s="5" t="s">
        <v>2128</v>
      </c>
      <c r="T1036" s="5" t="s">
        <v>2129</v>
      </c>
      <c r="U1036" s="5">
        <v>2002</v>
      </c>
      <c r="V1036" s="11">
        <v>11</v>
      </c>
      <c r="W1036" s="11">
        <v>94</v>
      </c>
      <c r="X1036" s="11">
        <v>152</v>
      </c>
      <c r="Y1036" s="26">
        <v>200</v>
      </c>
      <c r="Z1036" s="10">
        <f t="shared" si="166"/>
        <v>457</v>
      </c>
      <c r="AA1036" s="27">
        <f t="shared" si="162"/>
        <v>-65150.194930492646</v>
      </c>
      <c r="AB1036" s="10">
        <f t="shared" si="163"/>
        <v>-2565459.0056895535</v>
      </c>
      <c r="AC1036" s="10">
        <f t="shared" si="164"/>
        <v>-1439838.0192840295</v>
      </c>
      <c r="AD1036" s="28">
        <f t="shared" si="165"/>
        <v>-625444.5086224773</v>
      </c>
      <c r="AF1036" s="27">
        <f>IF(V1036 &lt;&gt; "-", (V1036-V$1883)^4, "-")</f>
        <v>2621526.7440798022</v>
      </c>
      <c r="AG1036" s="10">
        <f>(W1036-W$1883)^4</f>
        <v>351199136.2223599</v>
      </c>
      <c r="AH1036" s="10">
        <f>(X1036-X$1883)^4</f>
        <v>162586637.49753386</v>
      </c>
      <c r="AI1036" s="28">
        <f>(Y1036-Y$1883)^4</f>
        <v>53487427.609454304</v>
      </c>
      <c r="AK1036" s="27">
        <f t="shared" si="167"/>
        <v>24.070021881838077</v>
      </c>
      <c r="AL1036" s="10">
        <f t="shared" si="168"/>
        <v>205.68927789934355</v>
      </c>
      <c r="AM1036" s="10">
        <f t="shared" si="169"/>
        <v>332.60393873085337</v>
      </c>
      <c r="AN1036" s="28">
        <f t="shared" si="170"/>
        <v>437.63676148796498</v>
      </c>
      <c r="AP1036" s="56">
        <f t="shared" si="171"/>
        <v>1.6170212765957446</v>
      </c>
    </row>
    <row r="1037" spans="1:42" ht="15" customHeight="1">
      <c r="A1037" s="5" t="s">
        <v>23</v>
      </c>
      <c r="B1037" s="5" t="s">
        <v>82</v>
      </c>
      <c r="C1037" s="5" t="s">
        <v>82</v>
      </c>
      <c r="D1037" s="6" t="s">
        <v>44</v>
      </c>
      <c r="E1037" s="5" t="s">
        <v>1951</v>
      </c>
      <c r="F1037" s="5" t="s">
        <v>1952</v>
      </c>
      <c r="G1037" s="5">
        <v>2002</v>
      </c>
      <c r="H1037" s="11">
        <v>13</v>
      </c>
      <c r="I1037" s="11">
        <v>47</v>
      </c>
      <c r="J1037" s="11">
        <v>111</v>
      </c>
      <c r="K1037" s="11">
        <v>180</v>
      </c>
      <c r="O1037" s="25" t="s">
        <v>23</v>
      </c>
      <c r="P1037" s="5" t="s">
        <v>63</v>
      </c>
      <c r="Q1037" s="5" t="s">
        <v>89</v>
      </c>
      <c r="R1037" s="6" t="s">
        <v>235</v>
      </c>
      <c r="S1037" s="5" t="s">
        <v>2130</v>
      </c>
      <c r="T1037" s="5" t="s">
        <v>2131</v>
      </c>
      <c r="U1037" s="5">
        <v>2002</v>
      </c>
      <c r="V1037" s="11">
        <v>18</v>
      </c>
      <c r="W1037" s="11">
        <v>99</v>
      </c>
      <c r="X1037" s="11">
        <v>120</v>
      </c>
      <c r="Y1037" s="26">
        <v>150</v>
      </c>
      <c r="Z1037" s="10">
        <f t="shared" si="166"/>
        <v>387</v>
      </c>
      <c r="AA1037" s="27">
        <f t="shared" si="162"/>
        <v>-36720.838770077491</v>
      </c>
      <c r="AB1037" s="10">
        <f t="shared" si="163"/>
        <v>-2294496.5320664006</v>
      </c>
      <c r="AC1037" s="10">
        <f t="shared" si="164"/>
        <v>-3043587.4003555174</v>
      </c>
      <c r="AD1037" s="28">
        <f t="shared" si="165"/>
        <v>-2488863.9630727824</v>
      </c>
      <c r="AF1037" s="27">
        <f>IF(V1037 &lt;&gt; "-", (V1037-V$1883)^4, "-")</f>
        <v>1220534.679266341</v>
      </c>
      <c r="AG1037" s="10">
        <f>(W1037-W$1883)^4</f>
        <v>302633179.65576792</v>
      </c>
      <c r="AH1037" s="10">
        <f>(X1037-X$1883)^4</f>
        <v>441076957.39200228</v>
      </c>
      <c r="AI1037" s="28">
        <f>(Y1037-Y$1883)^4</f>
        <v>337288509.31934798</v>
      </c>
      <c r="AK1037" s="27">
        <f t="shared" si="167"/>
        <v>46.511627906976742</v>
      </c>
      <c r="AL1037" s="10">
        <f t="shared" si="168"/>
        <v>255.81395348837211</v>
      </c>
      <c r="AM1037" s="10">
        <f t="shared" si="169"/>
        <v>310.07751937984494</v>
      </c>
      <c r="AN1037" s="28">
        <f t="shared" si="170"/>
        <v>387.59689922480624</v>
      </c>
      <c r="AP1037" s="56">
        <f t="shared" si="171"/>
        <v>1.2121212121212119</v>
      </c>
    </row>
    <row r="1038" spans="1:42" ht="15" customHeight="1">
      <c r="A1038" s="5" t="s">
        <v>23</v>
      </c>
      <c r="B1038" s="5" t="s">
        <v>82</v>
      </c>
      <c r="C1038" s="5" t="s">
        <v>82</v>
      </c>
      <c r="D1038" s="6" t="s">
        <v>44</v>
      </c>
      <c r="E1038" s="5" t="s">
        <v>1953</v>
      </c>
      <c r="F1038" s="5" t="s">
        <v>1954</v>
      </c>
      <c r="G1038" s="5">
        <v>2002</v>
      </c>
      <c r="H1038" s="11">
        <v>25</v>
      </c>
      <c r="I1038" s="11">
        <v>188</v>
      </c>
      <c r="J1038" s="11">
        <v>398</v>
      </c>
      <c r="K1038" s="11">
        <v>436</v>
      </c>
      <c r="O1038" s="25" t="s">
        <v>23</v>
      </c>
      <c r="P1038" s="5" t="s">
        <v>63</v>
      </c>
      <c r="Q1038" s="5" t="s">
        <v>89</v>
      </c>
      <c r="R1038" s="6" t="s">
        <v>235</v>
      </c>
      <c r="S1038" s="5" t="s">
        <v>2132</v>
      </c>
      <c r="T1038" s="5" t="s">
        <v>2133</v>
      </c>
      <c r="U1038" s="5">
        <v>2002</v>
      </c>
      <c r="V1038" s="11" t="s">
        <v>96</v>
      </c>
      <c r="W1038" s="11">
        <v>39</v>
      </c>
      <c r="X1038" s="11">
        <v>123</v>
      </c>
      <c r="Y1038" s="26">
        <v>144</v>
      </c>
      <c r="Z1038" s="10">
        <f t="shared" si="166"/>
        <v>306</v>
      </c>
      <c r="AA1038" s="27" t="str">
        <f t="shared" si="162"/>
        <v>-</v>
      </c>
      <c r="AB1038" s="10">
        <f t="shared" si="163"/>
        <v>-7066309.1298572375</v>
      </c>
      <c r="AC1038" s="10">
        <f t="shared" si="164"/>
        <v>-2858456.7526122015</v>
      </c>
      <c r="AD1038" s="28">
        <f t="shared" si="165"/>
        <v>-2834293.5119400565</v>
      </c>
      <c r="AF1038" s="27" t="str">
        <f>IF(V1038 &lt;&gt; "-", (V1038-V$1883)^4, "-")</f>
        <v>-</v>
      </c>
      <c r="AG1038" s="10">
        <f>(W1038-W$1883)^4</f>
        <v>1355991113.7347641</v>
      </c>
      <c r="AH1038" s="10">
        <f>(X1038-X$1883)^4</f>
        <v>405672437.15900993</v>
      </c>
      <c r="AI1038" s="28">
        <f>(Y1038-Y$1883)^4</f>
        <v>401106558.78478765</v>
      </c>
      <c r="AK1038" s="27">
        <f t="shared" si="167"/>
        <v>0</v>
      </c>
      <c r="AL1038" s="10">
        <f t="shared" si="168"/>
        <v>127.45098039215685</v>
      </c>
      <c r="AM1038" s="10">
        <f t="shared" si="169"/>
        <v>401.96078431372553</v>
      </c>
      <c r="AN1038" s="28">
        <f t="shared" si="170"/>
        <v>470.58823529411762</v>
      </c>
      <c r="AP1038" s="56">
        <f t="shared" si="171"/>
        <v>3.1538461538461546</v>
      </c>
    </row>
    <row r="1039" spans="1:42" ht="15" customHeight="1">
      <c r="A1039" s="5" t="s">
        <v>23</v>
      </c>
      <c r="B1039" s="5" t="s">
        <v>82</v>
      </c>
      <c r="C1039" s="5" t="s">
        <v>82</v>
      </c>
      <c r="D1039" s="6" t="s">
        <v>44</v>
      </c>
      <c r="E1039" s="5" t="s">
        <v>1955</v>
      </c>
      <c r="F1039" s="5" t="s">
        <v>1956</v>
      </c>
      <c r="G1039" s="5">
        <v>2002</v>
      </c>
      <c r="H1039" s="11">
        <v>5</v>
      </c>
      <c r="I1039" s="11">
        <v>68</v>
      </c>
      <c r="J1039" s="11">
        <v>121</v>
      </c>
      <c r="K1039" s="11">
        <v>161</v>
      </c>
      <c r="O1039" s="25" t="s">
        <v>23</v>
      </c>
      <c r="P1039" s="5" t="s">
        <v>63</v>
      </c>
      <c r="Q1039" s="5" t="s">
        <v>89</v>
      </c>
      <c r="R1039" s="6" t="s">
        <v>235</v>
      </c>
      <c r="S1039" s="5" t="s">
        <v>2134</v>
      </c>
      <c r="T1039" s="5" t="s">
        <v>2135</v>
      </c>
      <c r="U1039" s="5">
        <v>2002</v>
      </c>
      <c r="V1039" s="11">
        <v>6</v>
      </c>
      <c r="W1039" s="11">
        <v>99</v>
      </c>
      <c r="X1039" s="11">
        <v>1</v>
      </c>
      <c r="Y1039" s="26">
        <v>101</v>
      </c>
      <c r="Z1039" s="10">
        <f t="shared" si="166"/>
        <v>207</v>
      </c>
      <c r="AA1039" s="27">
        <f t="shared" si="162"/>
        <v>-92579.75437308324</v>
      </c>
      <c r="AB1039" s="10">
        <f t="shared" si="163"/>
        <v>-2294496.5320664006</v>
      </c>
      <c r="AC1039" s="10">
        <f t="shared" si="164"/>
        <v>-18383040.656965077</v>
      </c>
      <c r="AD1039" s="28">
        <f t="shared" si="165"/>
        <v>-6282372.9353702012</v>
      </c>
      <c r="AF1039" s="27">
        <f>IF(V1039 &lt;&gt; "-", (V1039-V$1883)^4, "-")</f>
        <v>4188141.6864615814</v>
      </c>
      <c r="AG1039" s="10">
        <f>(W1039-W$1883)^4</f>
        <v>302633179.65576792</v>
      </c>
      <c r="AH1039" s="10">
        <f>(X1039-X$1883)^4</f>
        <v>4851653729.0141478</v>
      </c>
      <c r="AI1039" s="28">
        <f>(Y1039-Y$1883)^4</f>
        <v>1159217560.1542783</v>
      </c>
      <c r="AK1039" s="27">
        <f t="shared" si="167"/>
        <v>28.985507246376812</v>
      </c>
      <c r="AL1039" s="10">
        <f t="shared" si="168"/>
        <v>478.26086956521743</v>
      </c>
      <c r="AM1039" s="10">
        <f t="shared" si="169"/>
        <v>4.8309178743961354</v>
      </c>
      <c r="AN1039" s="28">
        <f t="shared" si="170"/>
        <v>487.92270531400965</v>
      </c>
      <c r="AP1039" s="56">
        <f t="shared" si="171"/>
        <v>1.01010101010101E-2</v>
      </c>
    </row>
    <row r="1040" spans="1:42" ht="15" customHeight="1">
      <c r="A1040" s="5" t="s">
        <v>23</v>
      </c>
      <c r="B1040" s="5" t="s">
        <v>82</v>
      </c>
      <c r="C1040" s="5" t="s">
        <v>82</v>
      </c>
      <c r="D1040" s="6" t="s">
        <v>44</v>
      </c>
      <c r="E1040" s="5" t="s">
        <v>1957</v>
      </c>
      <c r="F1040" s="5" t="s">
        <v>1958</v>
      </c>
      <c r="G1040" s="5">
        <v>2002</v>
      </c>
      <c r="H1040" s="11">
        <v>27</v>
      </c>
      <c r="I1040" s="11">
        <v>129</v>
      </c>
      <c r="J1040" s="11">
        <v>278</v>
      </c>
      <c r="K1040" s="11">
        <v>404</v>
      </c>
      <c r="O1040" s="25" t="s">
        <v>23</v>
      </c>
      <c r="P1040" s="5" t="s">
        <v>63</v>
      </c>
      <c r="Q1040" s="5" t="s">
        <v>89</v>
      </c>
      <c r="R1040" s="6" t="s">
        <v>235</v>
      </c>
      <c r="S1040" s="5" t="s">
        <v>2136</v>
      </c>
      <c r="T1040" s="5" t="s">
        <v>2137</v>
      </c>
      <c r="U1040" s="5">
        <v>2002</v>
      </c>
      <c r="V1040" s="11">
        <v>8</v>
      </c>
      <c r="W1040" s="11">
        <v>61</v>
      </c>
      <c r="X1040" s="11">
        <v>116</v>
      </c>
      <c r="Y1040" s="26">
        <v>96</v>
      </c>
      <c r="Z1040" s="10">
        <f t="shared" si="166"/>
        <v>281</v>
      </c>
      <c r="AA1040" s="27">
        <f t="shared" si="162"/>
        <v>-80835.642948960449</v>
      </c>
      <c r="AB1040" s="10">
        <f t="shared" si="163"/>
        <v>-4903923.2390413033</v>
      </c>
      <c r="AC1040" s="10">
        <f t="shared" si="164"/>
        <v>-3302629.5515017803</v>
      </c>
      <c r="AD1040" s="28">
        <f t="shared" si="165"/>
        <v>-6807046.1277346564</v>
      </c>
      <c r="AF1040" s="27">
        <f>IF(V1040 &lt;&gt; "-", (V1040-V$1883)^4, "-")</f>
        <v>3495187.9084152617</v>
      </c>
      <c r="AG1040" s="10">
        <f>(W1040-W$1883)^4</f>
        <v>833153234.61668408</v>
      </c>
      <c r="AH1040" s="10">
        <f>(X1040-X$1883)^4</f>
        <v>491827887.23544967</v>
      </c>
      <c r="AI1040" s="28">
        <f>(Y1040-Y$1883)^4</f>
        <v>1290064996.0198669</v>
      </c>
      <c r="AK1040" s="27">
        <f t="shared" si="167"/>
        <v>28.469750889679712</v>
      </c>
      <c r="AL1040" s="10">
        <f t="shared" si="168"/>
        <v>217.08185053380782</v>
      </c>
      <c r="AM1040" s="10">
        <f t="shared" si="169"/>
        <v>412.8113879003559</v>
      </c>
      <c r="AN1040" s="28">
        <f t="shared" si="170"/>
        <v>341.63701067615659</v>
      </c>
      <c r="AP1040" s="56">
        <f t="shared" si="171"/>
        <v>1.9016393442622952</v>
      </c>
    </row>
    <row r="1041" spans="1:42" ht="15" customHeight="1">
      <c r="A1041" s="5" t="s">
        <v>23</v>
      </c>
      <c r="B1041" s="5" t="s">
        <v>82</v>
      </c>
      <c r="C1041" s="5" t="s">
        <v>82</v>
      </c>
      <c r="D1041" s="6" t="s">
        <v>44</v>
      </c>
      <c r="E1041" s="5" t="s">
        <v>1959</v>
      </c>
      <c r="F1041" s="5" t="s">
        <v>1960</v>
      </c>
      <c r="G1041" s="5">
        <v>2002</v>
      </c>
      <c r="H1041" s="11">
        <v>7</v>
      </c>
      <c r="I1041" s="11">
        <v>84</v>
      </c>
      <c r="J1041" s="11">
        <v>168</v>
      </c>
      <c r="K1041" s="11">
        <v>185</v>
      </c>
      <c r="O1041" s="25" t="s">
        <v>23</v>
      </c>
      <c r="P1041" s="5" t="s">
        <v>63</v>
      </c>
      <c r="Q1041" s="5" t="s">
        <v>89</v>
      </c>
      <c r="R1041" s="6" t="s">
        <v>235</v>
      </c>
      <c r="S1041" s="5" t="s">
        <v>2138</v>
      </c>
      <c r="T1041" s="5" t="s">
        <v>2139</v>
      </c>
      <c r="U1041" s="5">
        <v>2002</v>
      </c>
      <c r="V1041" s="11">
        <v>74</v>
      </c>
      <c r="W1041" s="11">
        <v>425</v>
      </c>
      <c r="X1041" s="11">
        <v>398</v>
      </c>
      <c r="Y1041" s="26">
        <v>423</v>
      </c>
      <c r="Z1041" s="10">
        <f t="shared" si="166"/>
        <v>1320</v>
      </c>
      <c r="AA1041" s="27">
        <f t="shared" si="162"/>
        <v>11792.874026353727</v>
      </c>
      <c r="AB1041" s="10">
        <f t="shared" si="163"/>
        <v>7313218.1930544032</v>
      </c>
      <c r="AC1041" s="10">
        <f t="shared" si="164"/>
        <v>2356880.1775573115</v>
      </c>
      <c r="AD1041" s="28">
        <f t="shared" si="165"/>
        <v>2598528.361222377</v>
      </c>
      <c r="AF1041" s="27">
        <f>IF(V1041 &lt;&gt; "-", (V1041-V$1883)^4, "-")</f>
        <v>268427.00916385138</v>
      </c>
      <c r="AG1041" s="10">
        <f>(W1041-W$1883)^4</f>
        <v>1419530433.8883018</v>
      </c>
      <c r="AH1041" s="10">
        <f>(X1041-X$1883)^4</f>
        <v>313653403.91604251</v>
      </c>
      <c r="AI1041" s="28">
        <f>(Y1041-Y$1883)^4</f>
        <v>357248116.94004095</v>
      </c>
      <c r="AK1041" s="27">
        <f t="shared" si="167"/>
        <v>56.060606060606062</v>
      </c>
      <c r="AL1041" s="10">
        <f t="shared" si="168"/>
        <v>321.96969696969694</v>
      </c>
      <c r="AM1041" s="10">
        <f t="shared" si="169"/>
        <v>301.5151515151515</v>
      </c>
      <c r="AN1041" s="28">
        <f t="shared" si="170"/>
        <v>320.45454545454544</v>
      </c>
      <c r="AP1041" s="56">
        <f t="shared" si="171"/>
        <v>0.93647058823529417</v>
      </c>
    </row>
    <row r="1042" spans="1:42" ht="15" customHeight="1">
      <c r="A1042" s="5" t="s">
        <v>23</v>
      </c>
      <c r="B1042" s="5" t="s">
        <v>82</v>
      </c>
      <c r="C1042" s="5" t="s">
        <v>82</v>
      </c>
      <c r="D1042" s="6" t="s">
        <v>44</v>
      </c>
      <c r="E1042" s="5" t="s">
        <v>1962</v>
      </c>
      <c r="F1042" s="5" t="s">
        <v>1963</v>
      </c>
      <c r="G1042" s="5">
        <v>2002</v>
      </c>
      <c r="H1042" s="11">
        <v>89</v>
      </c>
      <c r="I1042" s="11">
        <v>347</v>
      </c>
      <c r="J1042" s="11">
        <v>555</v>
      </c>
      <c r="K1042" s="11">
        <v>491</v>
      </c>
      <c r="O1042" s="25" t="s">
        <v>23</v>
      </c>
      <c r="P1042" s="5" t="s">
        <v>63</v>
      </c>
      <c r="Q1042" s="5" t="s">
        <v>78</v>
      </c>
      <c r="R1042" s="6" t="s">
        <v>44</v>
      </c>
      <c r="S1042" s="5" t="s">
        <v>2140</v>
      </c>
      <c r="T1042" s="5" t="s">
        <v>2141</v>
      </c>
      <c r="U1042" s="5">
        <v>2002</v>
      </c>
      <c r="V1042" s="11" t="s">
        <v>96</v>
      </c>
      <c r="W1042" s="11">
        <v>27</v>
      </c>
      <c r="X1042" s="11">
        <v>35</v>
      </c>
      <c r="Y1042" s="26">
        <v>61</v>
      </c>
      <c r="Z1042" s="10">
        <f t="shared" si="166"/>
        <v>123</v>
      </c>
      <c r="AA1042" s="27" t="str">
        <f t="shared" si="162"/>
        <v>-</v>
      </c>
      <c r="AB1042" s="10">
        <f t="shared" si="163"/>
        <v>-8476592.1215264462</v>
      </c>
      <c r="AC1042" s="10">
        <f t="shared" si="164"/>
        <v>-12154322.553584205</v>
      </c>
      <c r="AD1042" s="28">
        <f t="shared" si="165"/>
        <v>-11317738.53400767</v>
      </c>
      <c r="AF1042" s="27" t="str">
        <f>IF(V1042 &lt;&gt; "-", (V1042-V$1883)^4, "-")</f>
        <v>-</v>
      </c>
      <c r="AG1042" s="10">
        <f>(W1042-W$1883)^4</f>
        <v>1728336817.8051581</v>
      </c>
      <c r="AH1042" s="10">
        <f>(X1042-X$1883)^4</f>
        <v>2794522925.0646138</v>
      </c>
      <c r="AI1042" s="28">
        <f>(Y1042-Y$1883)^4</f>
        <v>2541048037.789176</v>
      </c>
      <c r="AK1042" s="27">
        <f t="shared" si="167"/>
        <v>0</v>
      </c>
      <c r="AL1042" s="10">
        <f t="shared" si="168"/>
        <v>219.51219512195121</v>
      </c>
      <c r="AM1042" s="10">
        <f t="shared" si="169"/>
        <v>284.55284552845529</v>
      </c>
      <c r="AN1042" s="28">
        <f t="shared" si="170"/>
        <v>495.9349593495935</v>
      </c>
      <c r="AP1042" s="56">
        <f t="shared" si="171"/>
        <v>1.2962962962962965</v>
      </c>
    </row>
    <row r="1043" spans="1:42" ht="15" customHeight="1">
      <c r="A1043" s="5" t="s">
        <v>23</v>
      </c>
      <c r="B1043" s="5" t="s">
        <v>63</v>
      </c>
      <c r="C1043" s="5" t="s">
        <v>24</v>
      </c>
      <c r="D1043" s="6" t="s">
        <v>25</v>
      </c>
      <c r="E1043" s="6" t="s">
        <v>26</v>
      </c>
      <c r="F1043" s="5" t="s">
        <v>2142</v>
      </c>
      <c r="G1043" s="5">
        <v>2002</v>
      </c>
      <c r="H1043" s="11">
        <v>7045</v>
      </c>
      <c r="I1043" s="11">
        <v>41524</v>
      </c>
      <c r="J1043" s="11">
        <v>43435</v>
      </c>
      <c r="K1043" s="11">
        <v>46873</v>
      </c>
      <c r="O1043" s="25" t="s">
        <v>23</v>
      </c>
      <c r="P1043" s="5" t="s">
        <v>63</v>
      </c>
      <c r="Q1043" s="5" t="s">
        <v>78</v>
      </c>
      <c r="R1043" s="6" t="s">
        <v>44</v>
      </c>
      <c r="S1043" s="5" t="s">
        <v>2143</v>
      </c>
      <c r="T1043" s="5" t="s">
        <v>2144</v>
      </c>
      <c r="U1043" s="5">
        <v>2002</v>
      </c>
      <c r="V1043" s="11">
        <v>5</v>
      </c>
      <c r="W1043" s="11">
        <v>84</v>
      </c>
      <c r="X1043" s="11">
        <v>109</v>
      </c>
      <c r="Y1043" s="26">
        <v>155</v>
      </c>
      <c r="Z1043" s="10">
        <f t="shared" si="166"/>
        <v>353</v>
      </c>
      <c r="AA1043" s="27">
        <f t="shared" si="162"/>
        <v>-98855.953908687909</v>
      </c>
      <c r="AB1043" s="10">
        <f t="shared" si="163"/>
        <v>-3169736.8126773592</v>
      </c>
      <c r="AC1043" s="10">
        <f t="shared" si="164"/>
        <v>-3790584.8566011363</v>
      </c>
      <c r="AD1043" s="28">
        <f t="shared" si="165"/>
        <v>-2223421.6508867447</v>
      </c>
      <c r="AF1043" s="27">
        <f>IF(V1043 &lt;&gt; "-", (V1043-V$1883)^4, "-")</f>
        <v>4570921.6266198922</v>
      </c>
      <c r="AG1043" s="10">
        <f>(W1043-W$1883)^4</f>
        <v>465619262.10195822</v>
      </c>
      <c r="AH1043" s="10">
        <f>(X1043-X$1883)^4</f>
        <v>591028328.76773429</v>
      </c>
      <c r="AI1043" s="28">
        <f>(Y1043-Y$1883)^4</f>
        <v>290198907.9452123</v>
      </c>
      <c r="AK1043" s="27">
        <f t="shared" si="167"/>
        <v>14.164305949008499</v>
      </c>
      <c r="AL1043" s="10">
        <f t="shared" si="168"/>
        <v>237.96033994334277</v>
      </c>
      <c r="AM1043" s="10">
        <f t="shared" si="169"/>
        <v>308.78186968838526</v>
      </c>
      <c r="AN1043" s="28">
        <f t="shared" si="170"/>
        <v>439.09348441926346</v>
      </c>
      <c r="AP1043" s="56">
        <f t="shared" si="171"/>
        <v>1.2976190476190477</v>
      </c>
    </row>
    <row r="1044" spans="1:42" ht="15" customHeight="1">
      <c r="A1044" s="5" t="s">
        <v>23</v>
      </c>
      <c r="B1044" s="5" t="s">
        <v>63</v>
      </c>
      <c r="C1044" s="5" t="s">
        <v>28</v>
      </c>
      <c r="D1044" s="6" t="s">
        <v>41</v>
      </c>
      <c r="E1044" s="6" t="s">
        <v>26</v>
      </c>
      <c r="F1044" s="5" t="s">
        <v>2145</v>
      </c>
      <c r="G1044" s="5">
        <v>2002</v>
      </c>
      <c r="H1044" s="11">
        <v>399</v>
      </c>
      <c r="I1044" s="11">
        <v>1659</v>
      </c>
      <c r="J1044" s="11">
        <v>1414</v>
      </c>
      <c r="K1044" s="11">
        <v>1324</v>
      </c>
      <c r="O1044" s="25" t="s">
        <v>23</v>
      </c>
      <c r="P1044" s="5" t="s">
        <v>63</v>
      </c>
      <c r="Q1044" s="5" t="s">
        <v>78</v>
      </c>
      <c r="R1044" s="6" t="s">
        <v>44</v>
      </c>
      <c r="S1044" s="5" t="s">
        <v>2146</v>
      </c>
      <c r="T1044" s="5" t="s">
        <v>2147</v>
      </c>
      <c r="U1044" s="5">
        <v>2002</v>
      </c>
      <c r="V1044" s="11">
        <v>9</v>
      </c>
      <c r="W1044" s="11">
        <v>33</v>
      </c>
      <c r="X1044" s="11">
        <v>41</v>
      </c>
      <c r="Y1044" s="26">
        <v>68</v>
      </c>
      <c r="Z1044" s="10">
        <f t="shared" si="166"/>
        <v>151</v>
      </c>
      <c r="AA1044" s="27">
        <f t="shared" si="162"/>
        <v>-75355.731060442326</v>
      </c>
      <c r="AB1044" s="10">
        <f t="shared" si="163"/>
        <v>-7750077.9393538814</v>
      </c>
      <c r="AC1044" s="10">
        <f t="shared" si="164"/>
        <v>-11227399.470115967</v>
      </c>
      <c r="AD1044" s="28">
        <f t="shared" si="165"/>
        <v>-10291814.844392011</v>
      </c>
      <c r="AF1044" s="27">
        <f>IF(V1044 &lt;&gt; "-", (V1044-V$1883)^4, "-")</f>
        <v>3182890.6368016875</v>
      </c>
      <c r="AG1044" s="10">
        <f>(W1044-W$1883)^4</f>
        <v>1533703563.8199458</v>
      </c>
      <c r="AH1044" s="10">
        <f>(X1044-X$1883)^4</f>
        <v>2514040290.2587237</v>
      </c>
      <c r="AI1044" s="28">
        <f>(Y1044-Y$1883)^4</f>
        <v>2238665909.5680013</v>
      </c>
      <c r="AK1044" s="27">
        <f t="shared" si="167"/>
        <v>59.602649006622514</v>
      </c>
      <c r="AL1044" s="10">
        <f t="shared" si="168"/>
        <v>218.54304635761591</v>
      </c>
      <c r="AM1044" s="10">
        <f t="shared" si="169"/>
        <v>271.52317880794703</v>
      </c>
      <c r="AN1044" s="28">
        <f t="shared" si="170"/>
        <v>450.33112582781462</v>
      </c>
      <c r="AP1044" s="56">
        <f t="shared" si="171"/>
        <v>1.2424242424242424</v>
      </c>
    </row>
    <row r="1045" spans="1:42" ht="15" customHeight="1">
      <c r="A1045" s="5" t="s">
        <v>23</v>
      </c>
      <c r="B1045" s="5" t="s">
        <v>63</v>
      </c>
      <c r="C1045" s="5" t="s">
        <v>34</v>
      </c>
      <c r="D1045" s="6" t="s">
        <v>44</v>
      </c>
      <c r="E1045" s="6" t="s">
        <v>26</v>
      </c>
      <c r="F1045" s="5" t="s">
        <v>2148</v>
      </c>
      <c r="G1045" s="5">
        <v>2002</v>
      </c>
      <c r="H1045" s="11">
        <v>819</v>
      </c>
      <c r="I1045" s="11">
        <v>5407</v>
      </c>
      <c r="J1045" s="11">
        <v>5496</v>
      </c>
      <c r="K1045" s="11">
        <v>4675</v>
      </c>
      <c r="O1045" s="25" t="s">
        <v>23</v>
      </c>
      <c r="P1045" s="5" t="s">
        <v>63</v>
      </c>
      <c r="Q1045" s="5" t="s">
        <v>78</v>
      </c>
      <c r="R1045" s="6" t="s">
        <v>44</v>
      </c>
      <c r="S1045" s="5" t="s">
        <v>2149</v>
      </c>
      <c r="T1045" s="5" t="s">
        <v>2150</v>
      </c>
      <c r="U1045" s="5">
        <v>2002</v>
      </c>
      <c r="V1045" s="11">
        <v>3</v>
      </c>
      <c r="W1045" s="11">
        <v>20</v>
      </c>
      <c r="X1045" s="11">
        <v>56</v>
      </c>
      <c r="Y1045" s="26">
        <v>65</v>
      </c>
      <c r="Z1045" s="10">
        <f t="shared" si="166"/>
        <v>144</v>
      </c>
      <c r="AA1045" s="27">
        <f t="shared" si="162"/>
        <v>-112246.64062698378</v>
      </c>
      <c r="AB1045" s="10">
        <f t="shared" si="163"/>
        <v>-9379946.4023042805</v>
      </c>
      <c r="AC1045" s="10">
        <f t="shared" si="164"/>
        <v>-9118861.245691089</v>
      </c>
      <c r="AD1045" s="28">
        <f t="shared" si="165"/>
        <v>-10723545.739429679</v>
      </c>
      <c r="AF1045" s="27">
        <f>IF(V1045 &lt;&gt; "-", (V1045-V$1883)^4, "-")</f>
        <v>5414576.1935207229</v>
      </c>
      <c r="AG1045" s="10">
        <f>(W1045-W$1883)^4</f>
        <v>1978186084.0014935</v>
      </c>
      <c r="AH1045" s="10">
        <f>(X1045-X$1883)^4</f>
        <v>1905113304.3862672</v>
      </c>
      <c r="AI1045" s="28">
        <f>(Y1045-Y$1883)^4</f>
        <v>2364746246.0415926</v>
      </c>
      <c r="AK1045" s="27">
        <f t="shared" si="167"/>
        <v>20.833333333333332</v>
      </c>
      <c r="AL1045" s="10">
        <f t="shared" si="168"/>
        <v>138.88888888888889</v>
      </c>
      <c r="AM1045" s="10">
        <f t="shared" si="169"/>
        <v>388.88888888888891</v>
      </c>
      <c r="AN1045" s="28">
        <f t="shared" si="170"/>
        <v>451.38888888888891</v>
      </c>
      <c r="AP1045" s="56">
        <f t="shared" si="171"/>
        <v>2.8000000000000003</v>
      </c>
    </row>
    <row r="1046" spans="1:42" ht="15" customHeight="1">
      <c r="A1046" s="5" t="s">
        <v>23</v>
      </c>
      <c r="B1046" s="5" t="s">
        <v>63</v>
      </c>
      <c r="C1046" s="5" t="s">
        <v>34</v>
      </c>
      <c r="D1046" s="6" t="s">
        <v>44</v>
      </c>
      <c r="E1046" s="5" t="s">
        <v>1965</v>
      </c>
      <c r="F1046" s="5" t="s">
        <v>1966</v>
      </c>
      <c r="G1046" s="5">
        <v>2002</v>
      </c>
      <c r="H1046" s="11">
        <v>57</v>
      </c>
      <c r="I1046" s="11">
        <v>177</v>
      </c>
      <c r="J1046" s="11">
        <v>191</v>
      </c>
      <c r="K1046" s="11">
        <v>112</v>
      </c>
      <c r="O1046" s="25" t="s">
        <v>23</v>
      </c>
      <c r="P1046" s="5" t="s">
        <v>63</v>
      </c>
      <c r="Q1046" s="5" t="s">
        <v>78</v>
      </c>
      <c r="R1046" s="6" t="s">
        <v>44</v>
      </c>
      <c r="S1046" s="5" t="s">
        <v>2151</v>
      </c>
      <c r="T1046" s="5" t="s">
        <v>2152</v>
      </c>
      <c r="U1046" s="5">
        <v>2002</v>
      </c>
      <c r="V1046" s="11">
        <v>2</v>
      </c>
      <c r="W1046" s="11">
        <v>13</v>
      </c>
      <c r="X1046" s="11">
        <v>58</v>
      </c>
      <c r="Y1046" s="26">
        <v>68</v>
      </c>
      <c r="Z1046" s="10">
        <f t="shared" si="166"/>
        <v>141</v>
      </c>
      <c r="AA1046" s="27">
        <f t="shared" si="162"/>
        <v>-119373.12780967499</v>
      </c>
      <c r="AB1046" s="10">
        <f t="shared" si="163"/>
        <v>-10345303.884779897</v>
      </c>
      <c r="AC1046" s="10">
        <f t="shared" si="164"/>
        <v>-8859474.6648609601</v>
      </c>
      <c r="AD1046" s="28">
        <f t="shared" si="165"/>
        <v>-10291814.844392011</v>
      </c>
      <c r="AF1046" s="27">
        <f>IF(V1046 &lt;&gt; "-", (V1046-V$1883)^4, "-")</f>
        <v>5877718.253988809</v>
      </c>
      <c r="AG1046" s="10">
        <f>(W1046-W$1883)^4</f>
        <v>2254192512.8833771</v>
      </c>
      <c r="AH1046" s="10">
        <f>(X1046-X$1883)^4</f>
        <v>1833203287.4654856</v>
      </c>
      <c r="AI1046" s="28">
        <f>(Y1046-Y$1883)^4</f>
        <v>2238665909.5680013</v>
      </c>
      <c r="AK1046" s="27">
        <f t="shared" si="167"/>
        <v>14.184397163120567</v>
      </c>
      <c r="AL1046" s="10">
        <f t="shared" si="168"/>
        <v>92.198581560283685</v>
      </c>
      <c r="AM1046" s="10">
        <f t="shared" si="169"/>
        <v>411.34751773049646</v>
      </c>
      <c r="AN1046" s="28">
        <f t="shared" si="170"/>
        <v>482.26950354609926</v>
      </c>
      <c r="AP1046" s="56">
        <f t="shared" si="171"/>
        <v>4.4615384615384617</v>
      </c>
    </row>
    <row r="1047" spans="1:42" ht="15" customHeight="1">
      <c r="A1047" s="5" t="s">
        <v>23</v>
      </c>
      <c r="B1047" s="5" t="s">
        <v>63</v>
      </c>
      <c r="C1047" s="5" t="s">
        <v>34</v>
      </c>
      <c r="D1047" s="6" t="s">
        <v>44</v>
      </c>
      <c r="E1047" s="5" t="s">
        <v>1967</v>
      </c>
      <c r="F1047" s="5" t="s">
        <v>1968</v>
      </c>
      <c r="G1047" s="5">
        <v>2002</v>
      </c>
      <c r="H1047" s="11">
        <v>11</v>
      </c>
      <c r="I1047" s="11">
        <v>96</v>
      </c>
      <c r="J1047" s="11">
        <v>150</v>
      </c>
      <c r="K1047" s="11">
        <v>112</v>
      </c>
      <c r="O1047" s="25" t="s">
        <v>23</v>
      </c>
      <c r="P1047" s="5" t="s">
        <v>63</v>
      </c>
      <c r="Q1047" s="5" t="s">
        <v>78</v>
      </c>
      <c r="R1047" s="6" t="s">
        <v>44</v>
      </c>
      <c r="S1047" s="5" t="s">
        <v>2153</v>
      </c>
      <c r="T1047" s="5" t="s">
        <v>2154</v>
      </c>
      <c r="U1047" s="5">
        <v>2002</v>
      </c>
      <c r="V1047" s="11">
        <v>50</v>
      </c>
      <c r="W1047" s="11">
        <v>214</v>
      </c>
      <c r="X1047" s="11">
        <v>287</v>
      </c>
      <c r="Y1047" s="26">
        <v>363</v>
      </c>
      <c r="Z1047" s="10">
        <f t="shared" si="166"/>
        <v>914</v>
      </c>
      <c r="AA1047" s="27">
        <f t="shared" si="162"/>
        <v>-1.8983450386990621</v>
      </c>
      <c r="AB1047" s="10">
        <f t="shared" si="163"/>
        <v>-4822.7349518979518</v>
      </c>
      <c r="AC1047" s="10">
        <f t="shared" si="164"/>
        <v>10764.452525193878</v>
      </c>
      <c r="AD1047" s="28">
        <f t="shared" si="165"/>
        <v>465140.9889698035</v>
      </c>
      <c r="AF1047" s="27">
        <f>IF(V1047 &lt;&gt; "-", (V1047-V$1883)^4, "-")</f>
        <v>2.3505357928346284</v>
      </c>
      <c r="AG1047" s="10">
        <f>(W1047-W$1883)^4</f>
        <v>81481.283132690121</v>
      </c>
      <c r="AH1047" s="10">
        <f>(X1047-X$1883)^4</f>
        <v>237678.15211713701</v>
      </c>
      <c r="AI1047" s="28">
        <f>(Y1047-Y$1883)^4</f>
        <v>36039560.20273459</v>
      </c>
      <c r="AK1047" s="27">
        <f t="shared" si="167"/>
        <v>54.704595185995622</v>
      </c>
      <c r="AL1047" s="10">
        <f t="shared" si="168"/>
        <v>234.13566739606125</v>
      </c>
      <c r="AM1047" s="10">
        <f t="shared" si="169"/>
        <v>314.00437636761484</v>
      </c>
      <c r="AN1047" s="28">
        <f t="shared" si="170"/>
        <v>397.15536105032822</v>
      </c>
      <c r="AP1047" s="56">
        <f t="shared" si="171"/>
        <v>1.3411214953271027</v>
      </c>
    </row>
    <row r="1048" spans="1:42" ht="15" customHeight="1">
      <c r="A1048" s="5" t="s">
        <v>23</v>
      </c>
      <c r="B1048" s="5" t="s">
        <v>63</v>
      </c>
      <c r="C1048" s="5" t="s">
        <v>34</v>
      </c>
      <c r="D1048" s="6" t="s">
        <v>44</v>
      </c>
      <c r="E1048" s="5" t="s">
        <v>1970</v>
      </c>
      <c r="F1048" s="5" t="s">
        <v>1971</v>
      </c>
      <c r="G1048" s="5">
        <v>2002</v>
      </c>
      <c r="H1048" s="11">
        <v>203</v>
      </c>
      <c r="I1048" s="11">
        <v>799</v>
      </c>
      <c r="J1048" s="11">
        <v>496</v>
      </c>
      <c r="K1048" s="11">
        <v>342</v>
      </c>
      <c r="O1048" s="25" t="s">
        <v>23</v>
      </c>
      <c r="P1048" s="5" t="s">
        <v>63</v>
      </c>
      <c r="Q1048" s="5" t="s">
        <v>78</v>
      </c>
      <c r="R1048" s="6" t="s">
        <v>44</v>
      </c>
      <c r="S1048" s="5" t="s">
        <v>2155</v>
      </c>
      <c r="T1048" s="5" t="s">
        <v>2156</v>
      </c>
      <c r="U1048" s="5">
        <v>2002</v>
      </c>
      <c r="V1048" s="11">
        <v>4</v>
      </c>
      <c r="W1048" s="11">
        <v>9</v>
      </c>
      <c r="X1048" s="11">
        <v>29</v>
      </c>
      <c r="Y1048" s="26">
        <v>30</v>
      </c>
      <c r="Z1048" s="10">
        <f t="shared" si="166"/>
        <v>72</v>
      </c>
      <c r="AA1048" s="27">
        <f t="shared" si="162"/>
        <v>-105409.58265998808</v>
      </c>
      <c r="AB1048" s="10">
        <f t="shared" si="163"/>
        <v>-10925566.904099658</v>
      </c>
      <c r="AC1048" s="10">
        <f t="shared" si="164"/>
        <v>-13130908.376308607</v>
      </c>
      <c r="AD1048" s="28">
        <f t="shared" si="165"/>
        <v>-16682837.238271518</v>
      </c>
      <c r="AF1048" s="27">
        <f>IF(V1048 &lt;&gt; "-", (V1048-V$1883)^4, "-")</f>
        <v>4979359.2233520132</v>
      </c>
      <c r="AG1048" s="10">
        <f>(W1048-W$1883)^4</f>
        <v>2424331332.6031981</v>
      </c>
      <c r="AH1048" s="10">
        <f>(X1048-X$1883)^4</f>
        <v>3097845074.7448158</v>
      </c>
      <c r="AI1048" s="28">
        <f>(Y1048-Y$1883)^4</f>
        <v>4262782919.9280224</v>
      </c>
      <c r="AK1048" s="27">
        <f t="shared" si="167"/>
        <v>55.55555555555555</v>
      </c>
      <c r="AL1048" s="10">
        <f t="shared" si="168"/>
        <v>125</v>
      </c>
      <c r="AM1048" s="10">
        <f t="shared" si="169"/>
        <v>402.77777777777777</v>
      </c>
      <c r="AN1048" s="28">
        <f t="shared" si="170"/>
        <v>416.66666666666669</v>
      </c>
      <c r="AP1048" s="56">
        <f t="shared" si="171"/>
        <v>3.2222222222222223</v>
      </c>
    </row>
    <row r="1049" spans="1:42" ht="15" customHeight="1">
      <c r="A1049" s="5" t="s">
        <v>23</v>
      </c>
      <c r="B1049" s="5" t="s">
        <v>63</v>
      </c>
      <c r="C1049" s="5" t="s">
        <v>34</v>
      </c>
      <c r="D1049" s="6" t="s">
        <v>44</v>
      </c>
      <c r="E1049" s="5" t="s">
        <v>1972</v>
      </c>
      <c r="F1049" s="5" t="s">
        <v>1973</v>
      </c>
      <c r="G1049" s="5">
        <v>2002</v>
      </c>
      <c r="H1049" s="11">
        <v>27</v>
      </c>
      <c r="I1049" s="11">
        <v>278</v>
      </c>
      <c r="J1049" s="11">
        <v>164</v>
      </c>
      <c r="K1049" s="11">
        <v>187</v>
      </c>
      <c r="O1049" s="25" t="s">
        <v>23</v>
      </c>
      <c r="P1049" s="5" t="s">
        <v>63</v>
      </c>
      <c r="Q1049" s="5" t="s">
        <v>78</v>
      </c>
      <c r="R1049" s="6" t="s">
        <v>44</v>
      </c>
      <c r="S1049" s="5" t="s">
        <v>2157</v>
      </c>
      <c r="T1049" s="5" t="s">
        <v>787</v>
      </c>
      <c r="U1049" s="5">
        <v>2002</v>
      </c>
      <c r="V1049" s="11">
        <v>2</v>
      </c>
      <c r="W1049" s="11">
        <v>10</v>
      </c>
      <c r="X1049" s="11">
        <v>41</v>
      </c>
      <c r="Y1049" s="26">
        <v>75</v>
      </c>
      <c r="Z1049" s="10">
        <f t="shared" si="166"/>
        <v>128</v>
      </c>
      <c r="AA1049" s="27">
        <f t="shared" si="162"/>
        <v>-119373.12780967499</v>
      </c>
      <c r="AB1049" s="10">
        <f t="shared" si="163"/>
        <v>-10778519.092074888</v>
      </c>
      <c r="AC1049" s="10">
        <f t="shared" si="164"/>
        <v>-11227399.470115967</v>
      </c>
      <c r="AD1049" s="28">
        <f t="shared" si="165"/>
        <v>-9329841.7589568812</v>
      </c>
      <c r="AF1049" s="27">
        <f>IF(V1049 &lt;&gt; "-", (V1049-V$1883)^4, "-")</f>
        <v>5877718.253988809</v>
      </c>
      <c r="AG1049" s="10">
        <f>(W1049-W$1883)^4</f>
        <v>2380923603.4013367</v>
      </c>
      <c r="AH1049" s="10">
        <f>(X1049-X$1883)^4</f>
        <v>2514040290.2587237</v>
      </c>
      <c r="AI1049" s="28">
        <f>(Y1049-Y$1883)^4</f>
        <v>1964109534.1975381</v>
      </c>
      <c r="AK1049" s="27">
        <f t="shared" si="167"/>
        <v>15.625</v>
      </c>
      <c r="AL1049" s="10">
        <f t="shared" si="168"/>
        <v>78.125</v>
      </c>
      <c r="AM1049" s="10">
        <f t="shared" si="169"/>
        <v>320.3125</v>
      </c>
      <c r="AN1049" s="28">
        <f t="shared" si="170"/>
        <v>585.9375</v>
      </c>
      <c r="AP1049" s="56">
        <f t="shared" si="171"/>
        <v>4.0999999999999996</v>
      </c>
    </row>
    <row r="1050" spans="1:42" ht="15" customHeight="1">
      <c r="A1050" s="5" t="s">
        <v>23</v>
      </c>
      <c r="B1050" s="5" t="s">
        <v>63</v>
      </c>
      <c r="C1050" s="5" t="s">
        <v>34</v>
      </c>
      <c r="D1050" s="6" t="s">
        <v>44</v>
      </c>
      <c r="E1050" s="5" t="s">
        <v>1974</v>
      </c>
      <c r="F1050" s="5" t="s">
        <v>1975</v>
      </c>
      <c r="G1050" s="5">
        <v>2002</v>
      </c>
      <c r="H1050" s="11">
        <v>27</v>
      </c>
      <c r="I1050" s="11">
        <v>188</v>
      </c>
      <c r="J1050" s="11">
        <v>198</v>
      </c>
      <c r="K1050" s="11">
        <v>148</v>
      </c>
      <c r="O1050" s="25" t="s">
        <v>23</v>
      </c>
      <c r="P1050" s="5" t="s">
        <v>63</v>
      </c>
      <c r="Q1050" s="5" t="s">
        <v>78</v>
      </c>
      <c r="R1050" s="6" t="s">
        <v>44</v>
      </c>
      <c r="S1050" s="5" t="s">
        <v>2158</v>
      </c>
      <c r="T1050" s="5" t="s">
        <v>2159</v>
      </c>
      <c r="U1050" s="5">
        <v>2002</v>
      </c>
      <c r="V1050" s="11">
        <v>12</v>
      </c>
      <c r="W1050" s="11">
        <v>120</v>
      </c>
      <c r="X1050" s="11">
        <v>128</v>
      </c>
      <c r="Y1050" s="26">
        <v>163</v>
      </c>
      <c r="Z1050" s="10">
        <f t="shared" si="166"/>
        <v>423</v>
      </c>
      <c r="AA1050" s="27">
        <f t="shared" si="162"/>
        <v>-60412.570689061082</v>
      </c>
      <c r="AB1050" s="10">
        <f t="shared" si="163"/>
        <v>-1363762.5523082193</v>
      </c>
      <c r="AC1050" s="10">
        <f t="shared" si="164"/>
        <v>-2566856.0837378767</v>
      </c>
      <c r="AD1050" s="28">
        <f t="shared" si="165"/>
        <v>-1839123.8986827051</v>
      </c>
      <c r="AF1050" s="27">
        <f>IF(V1050 &lt;&gt; "-", (V1050-V$1883)^4, "-")</f>
        <v>2370480.6892459271</v>
      </c>
      <c r="AG1050" s="10">
        <f>(W1050-W$1883)^4</f>
        <v>151234780.81899402</v>
      </c>
      <c r="AH1050" s="10">
        <f>(X1050-X$1883)^4</f>
        <v>351454163.81779641</v>
      </c>
      <c r="AI1050" s="28">
        <f>(Y1050-Y$1883)^4</f>
        <v>225327734.67142373</v>
      </c>
      <c r="AK1050" s="27">
        <f t="shared" si="167"/>
        <v>28.368794326241133</v>
      </c>
      <c r="AL1050" s="10">
        <f t="shared" si="168"/>
        <v>283.68794326241135</v>
      </c>
      <c r="AM1050" s="10">
        <f t="shared" si="169"/>
        <v>302.60047281323875</v>
      </c>
      <c r="AN1050" s="28">
        <f t="shared" si="170"/>
        <v>385.34278959810877</v>
      </c>
      <c r="AP1050" s="56">
        <f t="shared" si="171"/>
        <v>1.0666666666666667</v>
      </c>
    </row>
    <row r="1051" spans="1:42" ht="15" customHeight="1">
      <c r="A1051" s="5" t="s">
        <v>23</v>
      </c>
      <c r="B1051" s="5" t="s">
        <v>63</v>
      </c>
      <c r="C1051" s="5" t="s">
        <v>34</v>
      </c>
      <c r="D1051" s="6" t="s">
        <v>44</v>
      </c>
      <c r="E1051" s="5" t="s">
        <v>1976</v>
      </c>
      <c r="F1051" s="5" t="s">
        <v>1977</v>
      </c>
      <c r="G1051" s="5">
        <v>2002</v>
      </c>
      <c r="H1051" s="11">
        <v>9</v>
      </c>
      <c r="I1051" s="11">
        <v>97</v>
      </c>
      <c r="J1051" s="11">
        <v>166</v>
      </c>
      <c r="K1051" s="11">
        <v>136</v>
      </c>
      <c r="O1051" s="25" t="s">
        <v>23</v>
      </c>
      <c r="P1051" s="5" t="s">
        <v>63</v>
      </c>
      <c r="Q1051" s="5" t="s">
        <v>78</v>
      </c>
      <c r="R1051" s="6" t="s">
        <v>44</v>
      </c>
      <c r="S1051" s="5" t="s">
        <v>2160</v>
      </c>
      <c r="T1051" s="5" t="s">
        <v>1155</v>
      </c>
      <c r="U1051" s="5">
        <v>2002</v>
      </c>
      <c r="V1051" s="11">
        <v>19</v>
      </c>
      <c r="W1051" s="11">
        <v>139</v>
      </c>
      <c r="X1051" s="11">
        <v>178</v>
      </c>
      <c r="Y1051" s="26">
        <v>225</v>
      </c>
      <c r="Z1051" s="10">
        <f t="shared" si="166"/>
        <v>561</v>
      </c>
      <c r="AA1051" s="27">
        <f t="shared" si="162"/>
        <v>-33505.219038514537</v>
      </c>
      <c r="AB1051" s="10">
        <f t="shared" si="163"/>
        <v>-776031.05997917952</v>
      </c>
      <c r="AC1051" s="10">
        <f t="shared" si="164"/>
        <v>-656690.13047308696</v>
      </c>
      <c r="AD1051" s="28">
        <f t="shared" si="165"/>
        <v>-221654.50423905303</v>
      </c>
      <c r="AF1051" s="27">
        <f>IF(V1051 &lt;&gt; "-", (V1051-V$1883)^4, "-")</f>
        <v>1080148.040054389</v>
      </c>
      <c r="AG1051" s="10">
        <f>(W1051-W$1883)^4</f>
        <v>71313563.507481545</v>
      </c>
      <c r="AH1051" s="10">
        <f>(X1051-X$1883)^4</f>
        <v>57079564.683926053</v>
      </c>
      <c r="AI1051" s="28">
        <f>(Y1051-Y$1883)^4</f>
        <v>13414322.648831842</v>
      </c>
      <c r="AK1051" s="27">
        <f t="shared" si="167"/>
        <v>33.868092691622103</v>
      </c>
      <c r="AL1051" s="10">
        <f t="shared" si="168"/>
        <v>247.77183600713013</v>
      </c>
      <c r="AM1051" s="10">
        <f t="shared" si="169"/>
        <v>317.29055258467019</v>
      </c>
      <c r="AN1051" s="28">
        <f t="shared" si="170"/>
        <v>401.06951871657753</v>
      </c>
      <c r="AP1051" s="56">
        <f t="shared" si="171"/>
        <v>1.2805755395683451</v>
      </c>
    </row>
    <row r="1052" spans="1:42" ht="15" customHeight="1">
      <c r="A1052" s="5" t="s">
        <v>23</v>
      </c>
      <c r="B1052" s="5" t="s">
        <v>63</v>
      </c>
      <c r="C1052" s="5" t="s">
        <v>34</v>
      </c>
      <c r="D1052" s="6" t="s">
        <v>44</v>
      </c>
      <c r="E1052" s="5" t="s">
        <v>1978</v>
      </c>
      <c r="F1052" s="5" t="s">
        <v>744</v>
      </c>
      <c r="G1052" s="5">
        <v>2002</v>
      </c>
      <c r="H1052" s="11">
        <v>19</v>
      </c>
      <c r="I1052" s="11">
        <v>243</v>
      </c>
      <c r="J1052" s="11">
        <v>261</v>
      </c>
      <c r="K1052" s="11">
        <v>215</v>
      </c>
      <c r="O1052" s="25" t="s">
        <v>23</v>
      </c>
      <c r="P1052" s="5" t="s">
        <v>63</v>
      </c>
      <c r="Q1052" s="5" t="s">
        <v>78</v>
      </c>
      <c r="R1052" s="6" t="s">
        <v>44</v>
      </c>
      <c r="S1052" s="5" t="s">
        <v>2161</v>
      </c>
      <c r="T1052" s="5" t="s">
        <v>2162</v>
      </c>
      <c r="U1052" s="5">
        <v>2002</v>
      </c>
      <c r="V1052" s="11">
        <v>3</v>
      </c>
      <c r="W1052" s="11">
        <v>39</v>
      </c>
      <c r="X1052" s="11">
        <v>89</v>
      </c>
      <c r="Y1052" s="26">
        <v>102</v>
      </c>
      <c r="Z1052" s="10">
        <f t="shared" si="166"/>
        <v>233</v>
      </c>
      <c r="AA1052" s="27">
        <f t="shared" si="162"/>
        <v>-112246.64062698378</v>
      </c>
      <c r="AB1052" s="10">
        <f t="shared" si="163"/>
        <v>-7066309.1298572375</v>
      </c>
      <c r="AC1052" s="10">
        <f t="shared" si="164"/>
        <v>-5444353.4155919496</v>
      </c>
      <c r="AD1052" s="28">
        <f t="shared" si="165"/>
        <v>-6180783.6400104035</v>
      </c>
      <c r="AF1052" s="27">
        <f>IF(V1052 &lt;&gt; "-", (V1052-V$1883)^4, "-")</f>
        <v>5414576.1935207229</v>
      </c>
      <c r="AG1052" s="10">
        <f>(W1052-W$1883)^4</f>
        <v>1355991113.7347641</v>
      </c>
      <c r="AH1052" s="10">
        <f>(X1052-X$1883)^4</f>
        <v>957771138.22907531</v>
      </c>
      <c r="AI1052" s="28">
        <f>(Y1052-Y$1883)^4</f>
        <v>1134291615.0416403</v>
      </c>
      <c r="AK1052" s="27">
        <f t="shared" si="167"/>
        <v>12.875536480686696</v>
      </c>
      <c r="AL1052" s="10">
        <f t="shared" si="168"/>
        <v>167.38197424892704</v>
      </c>
      <c r="AM1052" s="10">
        <f t="shared" si="169"/>
        <v>381.97424892703862</v>
      </c>
      <c r="AN1052" s="28">
        <f t="shared" si="170"/>
        <v>437.76824034334766</v>
      </c>
      <c r="AP1052" s="56">
        <f t="shared" si="171"/>
        <v>2.2820512820512819</v>
      </c>
    </row>
    <row r="1053" spans="1:42" ht="15" customHeight="1">
      <c r="A1053" s="5" t="s">
        <v>23</v>
      </c>
      <c r="B1053" s="5" t="s">
        <v>63</v>
      </c>
      <c r="C1053" s="5" t="s">
        <v>34</v>
      </c>
      <c r="D1053" s="6" t="s">
        <v>44</v>
      </c>
      <c r="E1053" s="5" t="s">
        <v>1979</v>
      </c>
      <c r="F1053" s="5" t="s">
        <v>791</v>
      </c>
      <c r="G1053" s="5">
        <v>2002</v>
      </c>
      <c r="H1053" s="11">
        <v>4</v>
      </c>
      <c r="I1053" s="11">
        <v>49</v>
      </c>
      <c r="J1053" s="11">
        <v>71</v>
      </c>
      <c r="K1053" s="11">
        <v>61</v>
      </c>
      <c r="O1053" s="25" t="s">
        <v>23</v>
      </c>
      <c r="P1053" s="5" t="s">
        <v>63</v>
      </c>
      <c r="Q1053" s="5" t="s">
        <v>78</v>
      </c>
      <c r="R1053" s="6" t="s">
        <v>44</v>
      </c>
      <c r="S1053" s="5" t="s">
        <v>2163</v>
      </c>
      <c r="T1053" s="5" t="s">
        <v>2164</v>
      </c>
      <c r="U1053" s="5">
        <v>2002</v>
      </c>
      <c r="V1053" s="11">
        <v>3</v>
      </c>
      <c r="W1053" s="11">
        <v>38</v>
      </c>
      <c r="X1053" s="11">
        <v>23</v>
      </c>
      <c r="Y1053" s="26">
        <v>41</v>
      </c>
      <c r="Z1053" s="10">
        <f t="shared" si="166"/>
        <v>105</v>
      </c>
      <c r="AA1053" s="27">
        <f t="shared" si="162"/>
        <v>-112246.64062698378</v>
      </c>
      <c r="AB1053" s="10">
        <f t="shared" si="163"/>
        <v>-7177357.169448629</v>
      </c>
      <c r="AC1053" s="10">
        <f t="shared" si="164"/>
        <v>-14158452.938289169</v>
      </c>
      <c r="AD1053" s="28">
        <f t="shared" si="165"/>
        <v>-14619689.95594511</v>
      </c>
      <c r="AF1053" s="27">
        <f>IF(V1053 &lt;&gt; "-", (V1053-V$1883)^4, "-")</f>
        <v>5414576.1935207229</v>
      </c>
      <c r="AG1053" s="10">
        <f>(W1053-W$1883)^4</f>
        <v>1384478061.5428886</v>
      </c>
      <c r="AH1053" s="10">
        <f>(X1053-X$1883)^4</f>
        <v>3425214197.0414762</v>
      </c>
      <c r="AI1053" s="28">
        <f>(Y1053-Y$1883)^4</f>
        <v>3574792872.397871</v>
      </c>
      <c r="AK1053" s="27">
        <f t="shared" si="167"/>
        <v>28.571428571428569</v>
      </c>
      <c r="AL1053" s="10">
        <f t="shared" si="168"/>
        <v>361.90476190476187</v>
      </c>
      <c r="AM1053" s="10">
        <f t="shared" si="169"/>
        <v>219.04761904761904</v>
      </c>
      <c r="AN1053" s="28">
        <f t="shared" si="170"/>
        <v>390.47619047619048</v>
      </c>
      <c r="AP1053" s="56">
        <f t="shared" si="171"/>
        <v>0.60526315789473684</v>
      </c>
    </row>
    <row r="1054" spans="1:42" ht="15" customHeight="1">
      <c r="A1054" s="5" t="s">
        <v>23</v>
      </c>
      <c r="B1054" s="5" t="s">
        <v>63</v>
      </c>
      <c r="C1054" s="5" t="s">
        <v>34</v>
      </c>
      <c r="D1054" s="6" t="s">
        <v>44</v>
      </c>
      <c r="E1054" s="5" t="s">
        <v>1980</v>
      </c>
      <c r="F1054" s="5" t="s">
        <v>1981</v>
      </c>
      <c r="G1054" s="5">
        <v>2002</v>
      </c>
      <c r="H1054" s="11">
        <v>9</v>
      </c>
      <c r="I1054" s="11">
        <v>161</v>
      </c>
      <c r="J1054" s="11">
        <v>217</v>
      </c>
      <c r="K1054" s="11">
        <v>188</v>
      </c>
      <c r="O1054" s="25" t="s">
        <v>23</v>
      </c>
      <c r="P1054" s="5" t="s">
        <v>63</v>
      </c>
      <c r="Q1054" s="5" t="s">
        <v>78</v>
      </c>
      <c r="R1054" s="6" t="s">
        <v>44</v>
      </c>
      <c r="S1054" s="5" t="s">
        <v>2165</v>
      </c>
      <c r="T1054" s="5" t="s">
        <v>2166</v>
      </c>
      <c r="U1054" s="5">
        <v>2002</v>
      </c>
      <c r="V1054" s="11">
        <v>5</v>
      </c>
      <c r="W1054" s="11">
        <v>13</v>
      </c>
      <c r="X1054" s="11">
        <v>15</v>
      </c>
      <c r="Y1054" s="26">
        <v>28</v>
      </c>
      <c r="Z1054" s="10">
        <f t="shared" si="166"/>
        <v>61</v>
      </c>
      <c r="AA1054" s="27">
        <f t="shared" si="162"/>
        <v>-98855.953908687909</v>
      </c>
      <c r="AB1054" s="10">
        <f t="shared" si="163"/>
        <v>-10345303.884779897</v>
      </c>
      <c r="AC1054" s="10">
        <f t="shared" si="164"/>
        <v>-15610021.504217286</v>
      </c>
      <c r="AD1054" s="28">
        <f t="shared" si="165"/>
        <v>-17077651.412790634</v>
      </c>
      <c r="AF1054" s="27">
        <f>IF(V1054 &lt;&gt; "-", (V1054-V$1883)^4, "-")</f>
        <v>4570921.6266198922</v>
      </c>
      <c r="AG1054" s="10">
        <f>(W1054-W$1883)^4</f>
        <v>2254192512.8833771</v>
      </c>
      <c r="AH1054" s="10">
        <f>(X1054-X$1883)^4</f>
        <v>3901257965.9502912</v>
      </c>
      <c r="AI1054" s="28">
        <f>(Y1054-Y$1883)^4</f>
        <v>4397820770.2272806</v>
      </c>
      <c r="AK1054" s="27">
        <f t="shared" si="167"/>
        <v>81.967213114754088</v>
      </c>
      <c r="AL1054" s="10">
        <f t="shared" si="168"/>
        <v>213.11475409836063</v>
      </c>
      <c r="AM1054" s="10">
        <f t="shared" si="169"/>
        <v>245.90163934426229</v>
      </c>
      <c r="AN1054" s="28">
        <f t="shared" si="170"/>
        <v>459.01639344262298</v>
      </c>
      <c r="AP1054" s="56">
        <f t="shared" si="171"/>
        <v>1.153846153846154</v>
      </c>
    </row>
    <row r="1055" spans="1:42" ht="15" customHeight="1">
      <c r="A1055" s="5" t="s">
        <v>23</v>
      </c>
      <c r="B1055" s="5" t="s">
        <v>63</v>
      </c>
      <c r="C1055" s="5" t="s">
        <v>34</v>
      </c>
      <c r="D1055" s="6" t="s">
        <v>44</v>
      </c>
      <c r="E1055" s="5" t="s">
        <v>1982</v>
      </c>
      <c r="F1055" s="5" t="s">
        <v>1983</v>
      </c>
      <c r="G1055" s="5">
        <v>2002</v>
      </c>
      <c r="H1055" s="11">
        <v>13</v>
      </c>
      <c r="I1055" s="11">
        <v>75</v>
      </c>
      <c r="J1055" s="11">
        <v>99</v>
      </c>
      <c r="K1055" s="11">
        <v>74</v>
      </c>
      <c r="O1055" s="25" t="s">
        <v>23</v>
      </c>
      <c r="P1055" s="5" t="s">
        <v>63</v>
      </c>
      <c r="Q1055" s="5" t="s">
        <v>82</v>
      </c>
      <c r="R1055" s="6" t="s">
        <v>44</v>
      </c>
      <c r="S1055" s="5" t="s">
        <v>2167</v>
      </c>
      <c r="T1055" s="5" t="s">
        <v>2168</v>
      </c>
      <c r="U1055" s="5">
        <v>2002</v>
      </c>
      <c r="V1055" s="11">
        <v>9</v>
      </c>
      <c r="W1055" s="11">
        <v>66</v>
      </c>
      <c r="X1055" s="11">
        <v>147</v>
      </c>
      <c r="Y1055" s="26">
        <v>230</v>
      </c>
      <c r="Z1055" s="10">
        <f t="shared" si="166"/>
        <v>452</v>
      </c>
      <c r="AA1055" s="27">
        <f t="shared" si="162"/>
        <v>-75355.731060442326</v>
      </c>
      <c r="AB1055" s="10">
        <f t="shared" si="163"/>
        <v>-4483574.4739868501</v>
      </c>
      <c r="AC1055" s="10">
        <f t="shared" si="164"/>
        <v>-1639696.2239711436</v>
      </c>
      <c r="AD1055" s="28">
        <f t="shared" si="165"/>
        <v>-171130.08118970643</v>
      </c>
      <c r="AF1055" s="27">
        <f>IF(V1055 &lt;&gt; "-", (V1055-V$1883)^4, "-")</f>
        <v>3182890.6368016875</v>
      </c>
      <c r="AG1055" s="10">
        <f>(W1055-W$1883)^4</f>
        <v>739320106.29737008</v>
      </c>
      <c r="AH1055" s="10">
        <f>(X1055-X$1883)^4</f>
        <v>193353124.90779835</v>
      </c>
      <c r="AI1055" s="28">
        <f>(Y1055-Y$1883)^4</f>
        <v>9500981.5600038785</v>
      </c>
      <c r="AK1055" s="27">
        <f t="shared" si="167"/>
        <v>19.911504424778762</v>
      </c>
      <c r="AL1055" s="10">
        <f t="shared" si="168"/>
        <v>146.01769911504425</v>
      </c>
      <c r="AM1055" s="10">
        <f t="shared" si="169"/>
        <v>325.22123893805309</v>
      </c>
      <c r="AN1055" s="28">
        <f t="shared" si="170"/>
        <v>508.84955752212392</v>
      </c>
      <c r="AP1055" s="56">
        <f t="shared" si="171"/>
        <v>2.2272727272727271</v>
      </c>
    </row>
    <row r="1056" spans="1:42" ht="15" customHeight="1">
      <c r="A1056" s="5" t="s">
        <v>23</v>
      </c>
      <c r="B1056" s="5" t="s">
        <v>63</v>
      </c>
      <c r="C1056" s="5" t="s">
        <v>34</v>
      </c>
      <c r="D1056" s="6" t="s">
        <v>44</v>
      </c>
      <c r="E1056" s="5" t="s">
        <v>1984</v>
      </c>
      <c r="F1056" s="5" t="s">
        <v>1985</v>
      </c>
      <c r="G1056" s="5">
        <v>2002</v>
      </c>
      <c r="H1056" s="11">
        <v>5</v>
      </c>
      <c r="I1056" s="11">
        <v>26</v>
      </c>
      <c r="J1056" s="11">
        <v>44</v>
      </c>
      <c r="K1056" s="11">
        <v>48</v>
      </c>
      <c r="O1056" s="25" t="s">
        <v>23</v>
      </c>
      <c r="P1056" s="5" t="s">
        <v>63</v>
      </c>
      <c r="Q1056" s="5" t="s">
        <v>82</v>
      </c>
      <c r="R1056" s="6" t="s">
        <v>44</v>
      </c>
      <c r="S1056" s="5" t="s">
        <v>2169</v>
      </c>
      <c r="T1056" s="5" t="s">
        <v>2170</v>
      </c>
      <c r="U1056" s="5">
        <v>2002</v>
      </c>
      <c r="V1056" s="11">
        <v>25</v>
      </c>
      <c r="W1056" s="11">
        <v>104</v>
      </c>
      <c r="X1056" s="11">
        <v>154</v>
      </c>
      <c r="Y1056" s="26">
        <v>153</v>
      </c>
      <c r="Z1056" s="10">
        <f t="shared" si="166"/>
        <v>436</v>
      </c>
      <c r="AA1056" s="27">
        <f t="shared" si="162"/>
        <v>-18063.514178742618</v>
      </c>
      <c r="AB1056" s="10">
        <f t="shared" si="163"/>
        <v>-2043318.3450237478</v>
      </c>
      <c r="AC1056" s="10">
        <f t="shared" si="164"/>
        <v>-1364679.381153438</v>
      </c>
      <c r="AD1056" s="28">
        <f t="shared" si="165"/>
        <v>-2327207.2326480662</v>
      </c>
      <c r="AF1056" s="27">
        <f>IF(V1056 &lt;&gt; "-", (V1056-V$1883)^4, "-")</f>
        <v>473954.14497738023</v>
      </c>
      <c r="AG1056" s="10">
        <f>(W1056-W$1883)^4</f>
        <v>259287379.69583389</v>
      </c>
      <c r="AH1056" s="10">
        <f>(X1056-X$1883)^4</f>
        <v>151370358.61721036</v>
      </c>
      <c r="AI1056" s="28">
        <f>(Y1056-Y$1883)^4</f>
        <v>308399319.17436212</v>
      </c>
      <c r="AK1056" s="27">
        <f t="shared" si="167"/>
        <v>57.339449541284409</v>
      </c>
      <c r="AL1056" s="10">
        <f t="shared" si="168"/>
        <v>238.53211009174314</v>
      </c>
      <c r="AM1056" s="10">
        <f t="shared" si="169"/>
        <v>353.21100917431193</v>
      </c>
      <c r="AN1056" s="28">
        <f t="shared" si="170"/>
        <v>350.91743119266056</v>
      </c>
      <c r="AP1056" s="56">
        <f t="shared" si="171"/>
        <v>1.4807692307692306</v>
      </c>
    </row>
    <row r="1057" spans="1:42" ht="15" customHeight="1">
      <c r="A1057" s="5" t="s">
        <v>23</v>
      </c>
      <c r="B1057" s="5" t="s">
        <v>63</v>
      </c>
      <c r="C1057" s="5" t="s">
        <v>34</v>
      </c>
      <c r="D1057" s="6" t="s">
        <v>44</v>
      </c>
      <c r="E1057" s="5" t="s">
        <v>1986</v>
      </c>
      <c r="F1057" s="5" t="s">
        <v>1987</v>
      </c>
      <c r="G1057" s="5">
        <v>2002</v>
      </c>
      <c r="H1057" s="11">
        <v>19</v>
      </c>
      <c r="I1057" s="11">
        <v>199</v>
      </c>
      <c r="J1057" s="11">
        <v>274</v>
      </c>
      <c r="K1057" s="11">
        <v>203</v>
      </c>
      <c r="O1057" s="25" t="s">
        <v>23</v>
      </c>
      <c r="P1057" s="5" t="s">
        <v>63</v>
      </c>
      <c r="Q1057" s="5" t="s">
        <v>82</v>
      </c>
      <c r="R1057" s="6" t="s">
        <v>44</v>
      </c>
      <c r="S1057" s="5" t="s">
        <v>2171</v>
      </c>
      <c r="T1057" s="5" t="s">
        <v>2172</v>
      </c>
      <c r="U1057" s="5">
        <v>2002</v>
      </c>
      <c r="V1057" s="11">
        <v>21</v>
      </c>
      <c r="W1057" s="11">
        <v>114</v>
      </c>
      <c r="X1057" s="11">
        <v>180</v>
      </c>
      <c r="Y1057" s="26">
        <v>144</v>
      </c>
      <c r="Z1057" s="10">
        <f t="shared" si="166"/>
        <v>459</v>
      </c>
      <c r="AA1057" s="27">
        <f t="shared" si="162"/>
        <v>-27648.267222475166</v>
      </c>
      <c r="AB1057" s="10">
        <f t="shared" si="163"/>
        <v>-1597314.8306799424</v>
      </c>
      <c r="AC1057" s="10">
        <f t="shared" si="164"/>
        <v>-612394.5601569534</v>
      </c>
      <c r="AD1057" s="28">
        <f t="shared" si="165"/>
        <v>-2834293.5119400565</v>
      </c>
      <c r="AF1057" s="27">
        <f>IF(V1057 &lt;&gt; "-", (V1057-V$1883)^4, "-")</f>
        <v>836033.90625228477</v>
      </c>
      <c r="AG1057" s="10">
        <f>(W1057-W$1883)^4</f>
        <v>186718506.66950011</v>
      </c>
      <c r="AH1057" s="10">
        <f>(X1057-X$1883)^4</f>
        <v>52004600.642832287</v>
      </c>
      <c r="AI1057" s="28">
        <f>(Y1057-Y$1883)^4</f>
        <v>401106558.78478765</v>
      </c>
      <c r="AK1057" s="27">
        <f t="shared" si="167"/>
        <v>45.751633986928098</v>
      </c>
      <c r="AL1057" s="10">
        <f t="shared" si="168"/>
        <v>248.36601307189542</v>
      </c>
      <c r="AM1057" s="10">
        <f t="shared" si="169"/>
        <v>392.15686274509801</v>
      </c>
      <c r="AN1057" s="28">
        <f t="shared" si="170"/>
        <v>313.72549019607845</v>
      </c>
      <c r="AP1057" s="56">
        <f t="shared" si="171"/>
        <v>1.5789473684210524</v>
      </c>
    </row>
    <row r="1058" spans="1:42" ht="15" customHeight="1">
      <c r="A1058" s="5" t="s">
        <v>23</v>
      </c>
      <c r="B1058" s="5" t="s">
        <v>63</v>
      </c>
      <c r="C1058" s="5" t="s">
        <v>34</v>
      </c>
      <c r="D1058" s="6" t="s">
        <v>44</v>
      </c>
      <c r="E1058" s="5" t="s">
        <v>1988</v>
      </c>
      <c r="F1058" s="5" t="s">
        <v>1571</v>
      </c>
      <c r="G1058" s="5">
        <v>2002</v>
      </c>
      <c r="H1058" s="11">
        <v>95</v>
      </c>
      <c r="I1058" s="11">
        <v>600</v>
      </c>
      <c r="J1058" s="11">
        <v>369</v>
      </c>
      <c r="K1058" s="11">
        <v>367</v>
      </c>
      <c r="O1058" s="25" t="s">
        <v>23</v>
      </c>
      <c r="P1058" s="5" t="s">
        <v>63</v>
      </c>
      <c r="Q1058" s="5" t="s">
        <v>82</v>
      </c>
      <c r="R1058" s="6" t="s">
        <v>44</v>
      </c>
      <c r="S1058" s="5" t="s">
        <v>2173</v>
      </c>
      <c r="T1058" s="5" t="s">
        <v>2174</v>
      </c>
      <c r="U1058" s="5">
        <v>2002</v>
      </c>
      <c r="V1058" s="11">
        <v>57</v>
      </c>
      <c r="W1058" s="11">
        <v>276</v>
      </c>
      <c r="X1058" s="11">
        <v>319</v>
      </c>
      <c r="Y1058" s="26">
        <v>315</v>
      </c>
      <c r="Z1058" s="10">
        <f t="shared" si="166"/>
        <v>967</v>
      </c>
      <c r="AA1058" s="27">
        <f t="shared" si="162"/>
        <v>191.28193050061992</v>
      </c>
      <c r="AB1058" s="10">
        <f t="shared" si="163"/>
        <v>91762.876108640106</v>
      </c>
      <c r="AC1058" s="10">
        <f t="shared" si="164"/>
        <v>158164.09512622672</v>
      </c>
      <c r="AD1058" s="28">
        <f t="shared" si="165"/>
        <v>25622.641454934404</v>
      </c>
      <c r="AF1058" s="27">
        <f>IF(V1058 &lt;&gt; "-", (V1058-V$1883)^4, "-")</f>
        <v>1102.1277267803755</v>
      </c>
      <c r="AG1058" s="10">
        <f>(W1058-W$1883)^4</f>
        <v>4138942.148667586</v>
      </c>
      <c r="AH1058" s="10">
        <f>(X1058-X$1883)^4</f>
        <v>8553500.1642706227</v>
      </c>
      <c r="AI1058" s="28">
        <f>(Y1058-Y$1883)^4</f>
        <v>755379.50826645247</v>
      </c>
      <c r="AK1058" s="27">
        <f t="shared" si="167"/>
        <v>58.945191313340231</v>
      </c>
      <c r="AL1058" s="10">
        <f t="shared" si="168"/>
        <v>285.4188210961737</v>
      </c>
      <c r="AM1058" s="10">
        <f t="shared" si="169"/>
        <v>329.88624612202688</v>
      </c>
      <c r="AN1058" s="28">
        <f t="shared" si="170"/>
        <v>325.74974146845915</v>
      </c>
      <c r="AP1058" s="56">
        <f t="shared" si="171"/>
        <v>1.1557971014492754</v>
      </c>
    </row>
    <row r="1059" spans="1:42" ht="15" customHeight="1">
      <c r="A1059" s="5" t="s">
        <v>23</v>
      </c>
      <c r="B1059" s="5" t="s">
        <v>63</v>
      </c>
      <c r="C1059" s="5" t="s">
        <v>34</v>
      </c>
      <c r="D1059" s="6" t="s">
        <v>44</v>
      </c>
      <c r="E1059" s="5" t="s">
        <v>1989</v>
      </c>
      <c r="F1059" s="5" t="s">
        <v>1990</v>
      </c>
      <c r="G1059" s="5">
        <v>2002</v>
      </c>
      <c r="H1059" s="11">
        <v>6</v>
      </c>
      <c r="I1059" s="11">
        <v>44</v>
      </c>
      <c r="J1059" s="11">
        <v>25</v>
      </c>
      <c r="K1059" s="11">
        <v>27</v>
      </c>
      <c r="O1059" s="25" t="s">
        <v>23</v>
      </c>
      <c r="P1059" s="5" t="s">
        <v>63</v>
      </c>
      <c r="Q1059" s="5" t="s">
        <v>82</v>
      </c>
      <c r="R1059" s="6" t="s">
        <v>44</v>
      </c>
      <c r="S1059" s="5" t="s">
        <v>2175</v>
      </c>
      <c r="T1059" s="5" t="s">
        <v>2176</v>
      </c>
      <c r="U1059" s="5">
        <v>2002</v>
      </c>
      <c r="V1059" s="11">
        <v>39</v>
      </c>
      <c r="W1059" s="11">
        <v>208</v>
      </c>
      <c r="X1059" s="11">
        <v>279</v>
      </c>
      <c r="Y1059" s="26">
        <v>229</v>
      </c>
      <c r="Z1059" s="10">
        <f t="shared" si="166"/>
        <v>755</v>
      </c>
      <c r="AA1059" s="27">
        <f t="shared" si="162"/>
        <v>-1832.9597033137011</v>
      </c>
      <c r="AB1059" s="10">
        <f t="shared" si="163"/>
        <v>-12001.508067540082</v>
      </c>
      <c r="AC1059" s="10">
        <f t="shared" si="164"/>
        <v>2791.2562919879092</v>
      </c>
      <c r="AD1059" s="28">
        <f t="shared" si="165"/>
        <v>-180544.73705751341</v>
      </c>
      <c r="AF1059" s="27">
        <f>IF(V1059 &lt;&gt; "-", (V1059-V$1883)^4, "-")</f>
        <v>22432.132235968424</v>
      </c>
      <c r="AG1059" s="10">
        <f>(W1059-W$1883)^4</f>
        <v>274777.45401410642</v>
      </c>
      <c r="AH1059" s="10">
        <f>(X1059-X$1883)^4</f>
        <v>39300.639753750787</v>
      </c>
      <c r="AI1059" s="28">
        <f>(Y1059-Y$1883)^4</f>
        <v>10204219.158374643</v>
      </c>
      <c r="AK1059" s="27">
        <f t="shared" si="167"/>
        <v>51.655629139072843</v>
      </c>
      <c r="AL1059" s="10">
        <f t="shared" si="168"/>
        <v>275.49668874172187</v>
      </c>
      <c r="AM1059" s="10">
        <f t="shared" si="169"/>
        <v>369.53642384105962</v>
      </c>
      <c r="AN1059" s="28">
        <f t="shared" si="170"/>
        <v>303.31125827814571</v>
      </c>
      <c r="AP1059" s="56">
        <f t="shared" si="171"/>
        <v>1.3413461538461537</v>
      </c>
    </row>
    <row r="1060" spans="1:42" ht="15" customHeight="1">
      <c r="A1060" s="5" t="s">
        <v>23</v>
      </c>
      <c r="B1060" s="5" t="s">
        <v>63</v>
      </c>
      <c r="C1060" s="5" t="s">
        <v>34</v>
      </c>
      <c r="D1060" s="6" t="s">
        <v>44</v>
      </c>
      <c r="E1060" s="5" t="s">
        <v>1991</v>
      </c>
      <c r="F1060" s="5" t="s">
        <v>1992</v>
      </c>
      <c r="G1060" s="5">
        <v>2002</v>
      </c>
      <c r="H1060" s="11">
        <v>19</v>
      </c>
      <c r="I1060" s="11">
        <v>143</v>
      </c>
      <c r="J1060" s="11">
        <v>207</v>
      </c>
      <c r="K1060" s="11">
        <v>167</v>
      </c>
      <c r="O1060" s="25" t="s">
        <v>23</v>
      </c>
      <c r="P1060" s="5" t="s">
        <v>63</v>
      </c>
      <c r="Q1060" s="5" t="s">
        <v>82</v>
      </c>
      <c r="R1060" s="6" t="s">
        <v>44</v>
      </c>
      <c r="S1060" s="5" t="s">
        <v>2177</v>
      </c>
      <c r="T1060" s="5" t="s">
        <v>2178</v>
      </c>
      <c r="U1060" s="5">
        <v>2002</v>
      </c>
      <c r="V1060" s="11">
        <v>15</v>
      </c>
      <c r="W1060" s="11">
        <v>95</v>
      </c>
      <c r="X1060" s="11">
        <v>184</v>
      </c>
      <c r="Y1060" s="26">
        <v>196</v>
      </c>
      <c r="Z1060" s="10">
        <f t="shared" si="166"/>
        <v>490</v>
      </c>
      <c r="AA1060" s="27">
        <f t="shared" si="162"/>
        <v>-47588.273258939465</v>
      </c>
      <c r="AB1060" s="10">
        <f t="shared" si="163"/>
        <v>-2509647.7680384829</v>
      </c>
      <c r="AC1060" s="10">
        <f t="shared" si="164"/>
        <v>-529869.66594340734</v>
      </c>
      <c r="AD1060" s="28">
        <f t="shared" si="165"/>
        <v>-717375.54284363345</v>
      </c>
      <c r="AF1060" s="27">
        <f>IF(V1060 &lt;&gt; "-", (V1060-V$1883)^4, "-")</f>
        <v>1724513.4884991832</v>
      </c>
      <c r="AG1060" s="10">
        <f>(W1060-W$1883)^4</f>
        <v>341049195.46539158</v>
      </c>
      <c r="AH1060" s="10">
        <f>(X1060-X$1883)^4</f>
        <v>42877100.60544046</v>
      </c>
      <c r="AI1060" s="28">
        <f>(Y1060-Y$1883)^4</f>
        <v>64218785.581267871</v>
      </c>
      <c r="AK1060" s="27">
        <f t="shared" si="167"/>
        <v>30.612244897959183</v>
      </c>
      <c r="AL1060" s="10">
        <f t="shared" si="168"/>
        <v>193.87755102040816</v>
      </c>
      <c r="AM1060" s="10">
        <f t="shared" si="169"/>
        <v>375.51020408163265</v>
      </c>
      <c r="AN1060" s="28">
        <f t="shared" si="170"/>
        <v>400</v>
      </c>
      <c r="AP1060" s="56">
        <f t="shared" si="171"/>
        <v>1.9368421052631579</v>
      </c>
    </row>
    <row r="1061" spans="1:42" ht="15" customHeight="1">
      <c r="A1061" s="5" t="s">
        <v>23</v>
      </c>
      <c r="B1061" s="5" t="s">
        <v>63</v>
      </c>
      <c r="C1061" s="5" t="s">
        <v>34</v>
      </c>
      <c r="D1061" s="6" t="s">
        <v>44</v>
      </c>
      <c r="E1061" s="5" t="s">
        <v>1993</v>
      </c>
      <c r="F1061" s="5" t="s">
        <v>1994</v>
      </c>
      <c r="G1061" s="5">
        <v>2002</v>
      </c>
      <c r="H1061" s="11">
        <v>30</v>
      </c>
      <c r="I1061" s="11">
        <v>299</v>
      </c>
      <c r="J1061" s="11">
        <v>560</v>
      </c>
      <c r="K1061" s="11">
        <v>533</v>
      </c>
      <c r="O1061" s="25" t="s">
        <v>23</v>
      </c>
      <c r="P1061" s="5" t="s">
        <v>63</v>
      </c>
      <c r="Q1061" s="5" t="s">
        <v>82</v>
      </c>
      <c r="R1061" s="6" t="s">
        <v>44</v>
      </c>
      <c r="S1061" s="5" t="s">
        <v>2179</v>
      </c>
      <c r="T1061" s="5" t="s">
        <v>2180</v>
      </c>
      <c r="U1061" s="5">
        <v>2002</v>
      </c>
      <c r="V1061" s="11">
        <v>3</v>
      </c>
      <c r="W1061" s="11">
        <v>45</v>
      </c>
      <c r="X1061" s="11">
        <v>70</v>
      </c>
      <c r="Y1061" s="26">
        <v>110</v>
      </c>
      <c r="Z1061" s="10">
        <f t="shared" si="166"/>
        <v>228</v>
      </c>
      <c r="AA1061" s="27">
        <f t="shared" si="162"/>
        <v>-112246.64062698378</v>
      </c>
      <c r="AB1061" s="10">
        <f t="shared" si="163"/>
        <v>-6423989.6930365143</v>
      </c>
      <c r="AC1061" s="10">
        <f t="shared" si="164"/>
        <v>-7405762.9048112351</v>
      </c>
      <c r="AD1061" s="28">
        <f t="shared" si="165"/>
        <v>-5407205.3944891449</v>
      </c>
      <c r="AF1061" s="27">
        <f>IF(V1061 &lt;&gt; "-", (V1061-V$1883)^4, "-")</f>
        <v>5414576.1935207229</v>
      </c>
      <c r="AG1061" s="10">
        <f>(W1061-W$1883)^4</f>
        <v>1194189130.6053913</v>
      </c>
      <c r="AH1061" s="10">
        <f>(X1061-X$1883)^4</f>
        <v>1443531965.6214516</v>
      </c>
      <c r="AI1061" s="28">
        <f>(Y1061-Y$1883)^4</f>
        <v>949067618.00897026</v>
      </c>
      <c r="AK1061" s="27">
        <f t="shared" si="167"/>
        <v>13.157894736842104</v>
      </c>
      <c r="AL1061" s="10">
        <f t="shared" si="168"/>
        <v>197.36842105263159</v>
      </c>
      <c r="AM1061" s="10">
        <f t="shared" si="169"/>
        <v>307.01754385964915</v>
      </c>
      <c r="AN1061" s="28">
        <f t="shared" si="170"/>
        <v>482.45614035087721</v>
      </c>
      <c r="AP1061" s="56">
        <f t="shared" si="171"/>
        <v>1.5555555555555556</v>
      </c>
    </row>
    <row r="1062" spans="1:42" ht="15" customHeight="1">
      <c r="A1062" s="5" t="s">
        <v>23</v>
      </c>
      <c r="B1062" s="5" t="s">
        <v>63</v>
      </c>
      <c r="C1062" s="5" t="s">
        <v>34</v>
      </c>
      <c r="D1062" s="6" t="s">
        <v>44</v>
      </c>
      <c r="E1062" s="5" t="s">
        <v>1996</v>
      </c>
      <c r="F1062" s="5" t="s">
        <v>1997</v>
      </c>
      <c r="G1062" s="5">
        <v>2002</v>
      </c>
      <c r="H1062" s="11">
        <v>20</v>
      </c>
      <c r="I1062" s="11">
        <v>225</v>
      </c>
      <c r="J1062" s="11">
        <v>404</v>
      </c>
      <c r="K1062" s="11">
        <v>274</v>
      </c>
      <c r="O1062" s="25" t="s">
        <v>23</v>
      </c>
      <c r="P1062" s="5" t="s">
        <v>63</v>
      </c>
      <c r="Q1062" s="5" t="s">
        <v>82</v>
      </c>
      <c r="R1062" s="6" t="s">
        <v>44</v>
      </c>
      <c r="S1062" s="5" t="s">
        <v>2181</v>
      </c>
      <c r="T1062" s="5" t="s">
        <v>2182</v>
      </c>
      <c r="U1062" s="5">
        <v>2002</v>
      </c>
      <c r="V1062" s="11">
        <v>150</v>
      </c>
      <c r="W1062" s="11">
        <v>593</v>
      </c>
      <c r="X1062" s="11">
        <v>659</v>
      </c>
      <c r="Y1062" s="26">
        <v>586</v>
      </c>
      <c r="Z1062" s="10">
        <f t="shared" si="166"/>
        <v>1988</v>
      </c>
      <c r="AA1062" s="27">
        <f t="shared" si="162"/>
        <v>963311.96689280285</v>
      </c>
      <c r="AB1062" s="10">
        <f t="shared" si="163"/>
        <v>47479122.905646227</v>
      </c>
      <c r="AC1062" s="10">
        <f t="shared" si="164"/>
        <v>61200206.671102099</v>
      </c>
      <c r="AD1062" s="28">
        <f t="shared" si="165"/>
        <v>27130061.586202409</v>
      </c>
      <c r="AF1062" s="27">
        <f>IF(V1062 &lt;&gt; "-", (V1062-V$1883)^4, "-")</f>
        <v>95138421.291927233</v>
      </c>
      <c r="AG1062" s="10">
        <f>(W1062-W$1883)^4</f>
        <v>17192416221.015312</v>
      </c>
      <c r="AH1062" s="10">
        <f>(X1062-X$1883)^4</f>
        <v>24117771989.016575</v>
      </c>
      <c r="AI1062" s="28">
        <f>(Y1062-Y$1883)^4</f>
        <v>8152066357.8005733</v>
      </c>
      <c r="AK1062" s="27">
        <f t="shared" si="167"/>
        <v>75.452716297786708</v>
      </c>
      <c r="AL1062" s="10">
        <f t="shared" si="168"/>
        <v>298.2897384305835</v>
      </c>
      <c r="AM1062" s="10">
        <f t="shared" si="169"/>
        <v>331.48893360160963</v>
      </c>
      <c r="AN1062" s="28">
        <f t="shared" si="170"/>
        <v>294.76861167002011</v>
      </c>
      <c r="AP1062" s="56">
        <f t="shared" si="171"/>
        <v>1.1112984822934231</v>
      </c>
    </row>
    <row r="1063" spans="1:42" ht="15" customHeight="1">
      <c r="A1063" s="5" t="s">
        <v>23</v>
      </c>
      <c r="B1063" s="5" t="s">
        <v>63</v>
      </c>
      <c r="C1063" s="5" t="s">
        <v>34</v>
      </c>
      <c r="D1063" s="6" t="s">
        <v>44</v>
      </c>
      <c r="E1063" s="5" t="s">
        <v>1998</v>
      </c>
      <c r="F1063" s="5" t="s">
        <v>1999</v>
      </c>
      <c r="G1063" s="5">
        <v>2002</v>
      </c>
      <c r="H1063" s="11">
        <v>21</v>
      </c>
      <c r="I1063" s="11">
        <v>155</v>
      </c>
      <c r="J1063" s="11">
        <v>34</v>
      </c>
      <c r="K1063" s="11">
        <v>68</v>
      </c>
      <c r="O1063" s="25" t="s">
        <v>23</v>
      </c>
      <c r="P1063" s="5" t="s">
        <v>63</v>
      </c>
      <c r="Q1063" s="5" t="s">
        <v>82</v>
      </c>
      <c r="R1063" s="6" t="s">
        <v>44</v>
      </c>
      <c r="S1063" s="5" t="s">
        <v>2183</v>
      </c>
      <c r="T1063" s="5" t="s">
        <v>2184</v>
      </c>
      <c r="U1063" s="5">
        <v>2002</v>
      </c>
      <c r="V1063" s="11">
        <v>10</v>
      </c>
      <c r="W1063" s="11">
        <v>126</v>
      </c>
      <c r="X1063" s="11">
        <v>241</v>
      </c>
      <c r="Y1063" s="26">
        <v>253</v>
      </c>
      <c r="Z1063" s="10">
        <f t="shared" si="166"/>
        <v>630</v>
      </c>
      <c r="AA1063" s="27">
        <f t="shared" si="162"/>
        <v>-70129.248387619737</v>
      </c>
      <c r="AB1063" s="10">
        <f t="shared" si="163"/>
        <v>-1154163.646612416</v>
      </c>
      <c r="AC1063" s="10">
        <f t="shared" si="164"/>
        <v>-13686.373312592561</v>
      </c>
      <c r="AD1063" s="28">
        <f t="shared" si="165"/>
        <v>-34388.562634751026</v>
      </c>
      <c r="AF1063" s="27">
        <f>IF(V1063 &lt;&gt; "-", (V1063-V$1883)^4, "-")</f>
        <v>2892004.1543107955</v>
      </c>
      <c r="AG1063" s="10">
        <f>(W1063-W$1883)^4</f>
        <v>121066277.17729825</v>
      </c>
      <c r="AH1063" s="10">
        <f>(X1063-X$1883)^4</f>
        <v>327379.26976239344</v>
      </c>
      <c r="AI1063" s="28">
        <f>(Y1063-Y$1883)^4</f>
        <v>1118283.7948576126</v>
      </c>
      <c r="AK1063" s="27">
        <f t="shared" si="167"/>
        <v>15.873015873015872</v>
      </c>
      <c r="AL1063" s="10">
        <f t="shared" si="168"/>
        <v>200</v>
      </c>
      <c r="AM1063" s="10">
        <f t="shared" si="169"/>
        <v>382.53968253968253</v>
      </c>
      <c r="AN1063" s="28">
        <f t="shared" si="170"/>
        <v>401.58730158730162</v>
      </c>
      <c r="AP1063" s="56">
        <f t="shared" si="171"/>
        <v>1.9126984126984126</v>
      </c>
    </row>
    <row r="1064" spans="1:42" ht="15" customHeight="1">
      <c r="A1064" s="5" t="s">
        <v>23</v>
      </c>
      <c r="B1064" s="5" t="s">
        <v>63</v>
      </c>
      <c r="C1064" s="5" t="s">
        <v>34</v>
      </c>
      <c r="D1064" s="6" t="s">
        <v>44</v>
      </c>
      <c r="E1064" s="5" t="s">
        <v>2000</v>
      </c>
      <c r="F1064" s="5" t="s">
        <v>2001</v>
      </c>
      <c r="G1064" s="5">
        <v>2002</v>
      </c>
      <c r="H1064" s="11">
        <v>133</v>
      </c>
      <c r="I1064" s="11">
        <v>628</v>
      </c>
      <c r="J1064" s="11">
        <v>548</v>
      </c>
      <c r="K1064" s="11">
        <v>353</v>
      </c>
      <c r="O1064" s="25" t="s">
        <v>23</v>
      </c>
      <c r="P1064" s="5" t="s">
        <v>63</v>
      </c>
      <c r="Q1064" s="5" t="s">
        <v>82</v>
      </c>
      <c r="R1064" s="6" t="s">
        <v>44</v>
      </c>
      <c r="S1064" s="5" t="s">
        <v>2185</v>
      </c>
      <c r="T1064" s="5" t="s">
        <v>2186</v>
      </c>
      <c r="U1064" s="5">
        <v>2002</v>
      </c>
      <c r="V1064" s="11">
        <v>11</v>
      </c>
      <c r="W1064" s="11">
        <v>163</v>
      </c>
      <c r="X1064" s="11">
        <v>315</v>
      </c>
      <c r="Y1064" s="26">
        <v>474</v>
      </c>
      <c r="Z1064" s="10">
        <f t="shared" si="166"/>
        <v>963</v>
      </c>
      <c r="AA1064" s="27">
        <f t="shared" si="162"/>
        <v>-65150.194930492646</v>
      </c>
      <c r="AB1064" s="10">
        <f t="shared" si="163"/>
        <v>-312981.06047980825</v>
      </c>
      <c r="AC1064" s="10">
        <f t="shared" si="164"/>
        <v>125600.28975512933</v>
      </c>
      <c r="AD1064" s="28">
        <f t="shared" si="165"/>
        <v>6695797.4004333187</v>
      </c>
      <c r="AF1064" s="27">
        <f>IF(V1064 &lt;&gt; "-", (V1064-V$1883)^4, "-")</f>
        <v>2621526.7440798022</v>
      </c>
      <c r="AG1064" s="10">
        <f>(W1064-W$1883)^4</f>
        <v>21249925.427967899</v>
      </c>
      <c r="AH1064" s="10">
        <f>(X1064-X$1883)^4</f>
        <v>6290051.313808714</v>
      </c>
      <c r="AI1064" s="28">
        <f>(Y1064-Y$1883)^4</f>
        <v>1262030175.7728076</v>
      </c>
      <c r="AK1064" s="27">
        <f t="shared" si="167"/>
        <v>11.422637590861891</v>
      </c>
      <c r="AL1064" s="10">
        <f t="shared" si="168"/>
        <v>169.26272066458984</v>
      </c>
      <c r="AM1064" s="10">
        <f t="shared" si="169"/>
        <v>327.10280373831773</v>
      </c>
      <c r="AN1064" s="28">
        <f t="shared" si="170"/>
        <v>492.21183800623055</v>
      </c>
      <c r="AP1064" s="56">
        <f t="shared" si="171"/>
        <v>1.9325153374233126</v>
      </c>
    </row>
    <row r="1065" spans="1:42" ht="15" customHeight="1">
      <c r="A1065" s="5" t="s">
        <v>23</v>
      </c>
      <c r="B1065" s="5" t="s">
        <v>63</v>
      </c>
      <c r="C1065" s="5" t="s">
        <v>34</v>
      </c>
      <c r="D1065" s="6" t="s">
        <v>44</v>
      </c>
      <c r="E1065" s="5" t="s">
        <v>2002</v>
      </c>
      <c r="F1065" s="5" t="s">
        <v>2003</v>
      </c>
      <c r="G1065" s="5">
        <v>2002</v>
      </c>
      <c r="H1065" s="11">
        <v>14</v>
      </c>
      <c r="I1065" s="11">
        <v>239</v>
      </c>
      <c r="J1065" s="11">
        <v>374</v>
      </c>
      <c r="K1065" s="11">
        <v>470</v>
      </c>
      <c r="O1065" s="25" t="s">
        <v>23</v>
      </c>
      <c r="P1065" s="5" t="s">
        <v>63</v>
      </c>
      <c r="Q1065" s="5" t="s">
        <v>82</v>
      </c>
      <c r="R1065" s="6" t="s">
        <v>44</v>
      </c>
      <c r="S1065" s="5" t="s">
        <v>2187</v>
      </c>
      <c r="T1065" s="5" t="s">
        <v>2188</v>
      </c>
      <c r="U1065" s="5">
        <v>2002</v>
      </c>
      <c r="V1065" s="11">
        <v>8</v>
      </c>
      <c r="W1065" s="11">
        <v>79</v>
      </c>
      <c r="X1065" s="11">
        <v>109</v>
      </c>
      <c r="Y1065" s="26">
        <v>155</v>
      </c>
      <c r="Z1065" s="10">
        <f t="shared" si="166"/>
        <v>351</v>
      </c>
      <c r="AA1065" s="27">
        <f t="shared" si="162"/>
        <v>-80835.642948960449</v>
      </c>
      <c r="AB1065" s="10">
        <f t="shared" si="163"/>
        <v>-3504552.1460420121</v>
      </c>
      <c r="AC1065" s="10">
        <f t="shared" si="164"/>
        <v>-3790584.8566011363</v>
      </c>
      <c r="AD1065" s="28">
        <f t="shared" si="165"/>
        <v>-2223421.6508867447</v>
      </c>
      <c r="AF1065" s="27">
        <f>IF(V1065 &lt;&gt; "-", (V1065-V$1883)^4, "-")</f>
        <v>3495187.9084152617</v>
      </c>
      <c r="AG1065" s="10">
        <f>(W1065-W$1883)^4</f>
        <v>532324802.87818438</v>
      </c>
      <c r="AH1065" s="10">
        <f>(X1065-X$1883)^4</f>
        <v>591028328.76773429</v>
      </c>
      <c r="AI1065" s="28">
        <f>(Y1065-Y$1883)^4</f>
        <v>290198907.9452123</v>
      </c>
      <c r="AK1065" s="27">
        <f t="shared" si="167"/>
        <v>22.792022792022792</v>
      </c>
      <c r="AL1065" s="10">
        <f t="shared" si="168"/>
        <v>225.07122507122506</v>
      </c>
      <c r="AM1065" s="10">
        <f t="shared" si="169"/>
        <v>310.54131054131057</v>
      </c>
      <c r="AN1065" s="28">
        <f t="shared" si="170"/>
        <v>441.59544159544163</v>
      </c>
      <c r="AP1065" s="56">
        <f t="shared" si="171"/>
        <v>1.3797468354430382</v>
      </c>
    </row>
    <row r="1066" spans="1:42" ht="15" customHeight="1">
      <c r="A1066" s="5" t="s">
        <v>23</v>
      </c>
      <c r="B1066" s="5" t="s">
        <v>63</v>
      </c>
      <c r="C1066" s="5" t="s">
        <v>34</v>
      </c>
      <c r="D1066" s="6" t="s">
        <v>44</v>
      </c>
      <c r="E1066" s="5" t="s">
        <v>2004</v>
      </c>
      <c r="F1066" s="5" t="s">
        <v>2005</v>
      </c>
      <c r="G1066" s="5">
        <v>2002</v>
      </c>
      <c r="H1066" s="11">
        <v>4</v>
      </c>
      <c r="I1066" s="11">
        <v>208</v>
      </c>
      <c r="J1066" s="11">
        <v>44</v>
      </c>
      <c r="K1066" s="11">
        <v>127</v>
      </c>
      <c r="O1066" s="25" t="s">
        <v>23</v>
      </c>
      <c r="P1066" s="5" t="s">
        <v>63</v>
      </c>
      <c r="Q1066" s="5" t="s">
        <v>82</v>
      </c>
      <c r="R1066" s="6" t="s">
        <v>44</v>
      </c>
      <c r="S1066" s="5" t="s">
        <v>2189</v>
      </c>
      <c r="T1066" s="5" t="s">
        <v>2190</v>
      </c>
      <c r="U1066" s="5">
        <v>2002</v>
      </c>
      <c r="V1066" s="11">
        <v>3</v>
      </c>
      <c r="W1066" s="11">
        <v>146</v>
      </c>
      <c r="X1066" s="11">
        <v>106</v>
      </c>
      <c r="Y1066" s="26">
        <v>199</v>
      </c>
      <c r="Z1066" s="10">
        <f t="shared" si="166"/>
        <v>454</v>
      </c>
      <c r="AA1066" s="27">
        <f t="shared" si="162"/>
        <v>-112246.64062698378</v>
      </c>
      <c r="AB1066" s="10">
        <f t="shared" si="163"/>
        <v>-611857.20806360606</v>
      </c>
      <c r="AC1066" s="10">
        <f t="shared" si="164"/>
        <v>-4013621.3668099758</v>
      </c>
      <c r="AD1066" s="28">
        <f t="shared" si="165"/>
        <v>-647642.5956212196</v>
      </c>
      <c r="AF1066" s="27">
        <f>IF(V1066 &lt;&gt; "-", (V1066-V$1883)^4, "-")</f>
        <v>5414576.1935207229</v>
      </c>
      <c r="AG1066" s="10">
        <f>(W1066-W$1883)^4</f>
        <v>51943766.892177358</v>
      </c>
      <c r="AH1066" s="10">
        <f>(X1066-X$1883)^4</f>
        <v>637845065.42338705</v>
      </c>
      <c r="AI1066" s="28">
        <f>(Y1066-Y$1883)^4</f>
        <v>56033429.779818028</v>
      </c>
      <c r="AK1066" s="27">
        <f t="shared" si="167"/>
        <v>6.607929515418502</v>
      </c>
      <c r="AL1066" s="10">
        <f t="shared" si="168"/>
        <v>321.58590308370043</v>
      </c>
      <c r="AM1066" s="10">
        <f t="shared" si="169"/>
        <v>233.48017621145377</v>
      </c>
      <c r="AN1066" s="28">
        <f t="shared" si="170"/>
        <v>438.32599118942733</v>
      </c>
      <c r="AP1066" s="56">
        <f t="shared" si="171"/>
        <v>0.7260273972602741</v>
      </c>
    </row>
    <row r="1067" spans="1:42" ht="15" customHeight="1">
      <c r="A1067" s="5" t="s">
        <v>23</v>
      </c>
      <c r="B1067" s="5" t="s">
        <v>63</v>
      </c>
      <c r="C1067" s="5" t="s">
        <v>34</v>
      </c>
      <c r="D1067" s="6" t="s">
        <v>44</v>
      </c>
      <c r="E1067" s="5" t="s">
        <v>2007</v>
      </c>
      <c r="F1067" s="5" t="s">
        <v>2008</v>
      </c>
      <c r="G1067" s="5">
        <v>2002</v>
      </c>
      <c r="H1067" s="11">
        <v>46</v>
      </c>
      <c r="I1067" s="11">
        <v>258</v>
      </c>
      <c r="J1067" s="11">
        <v>281</v>
      </c>
      <c r="K1067" s="11">
        <v>195</v>
      </c>
      <c r="O1067" s="25" t="s">
        <v>23</v>
      </c>
      <c r="P1067" s="5" t="s">
        <v>63</v>
      </c>
      <c r="Q1067" s="5" t="s">
        <v>82</v>
      </c>
      <c r="R1067" s="6" t="s">
        <v>44</v>
      </c>
      <c r="S1067" s="5" t="s">
        <v>2191</v>
      </c>
      <c r="T1067" s="5" t="s">
        <v>2192</v>
      </c>
      <c r="U1067" s="5">
        <v>2002</v>
      </c>
      <c r="V1067" s="11">
        <v>4</v>
      </c>
      <c r="W1067" s="11">
        <v>27</v>
      </c>
      <c r="X1067" s="11">
        <v>116</v>
      </c>
      <c r="Y1067" s="26">
        <v>113</v>
      </c>
      <c r="Z1067" s="10">
        <f t="shared" si="166"/>
        <v>260</v>
      </c>
      <c r="AA1067" s="27">
        <f t="shared" si="162"/>
        <v>-105409.58265998808</v>
      </c>
      <c r="AB1067" s="10">
        <f t="shared" si="163"/>
        <v>-8476592.1215264462</v>
      </c>
      <c r="AC1067" s="10">
        <f t="shared" si="164"/>
        <v>-3302629.5515017803</v>
      </c>
      <c r="AD1067" s="28">
        <f t="shared" si="165"/>
        <v>-5134654.939540687</v>
      </c>
      <c r="AF1067" s="27">
        <f>IF(V1067 &lt;&gt; "-", (V1067-V$1883)^4, "-")</f>
        <v>4979359.2233520132</v>
      </c>
      <c r="AG1067" s="10">
        <f>(W1067-W$1883)^4</f>
        <v>1728336817.8051581</v>
      </c>
      <c r="AH1067" s="10">
        <f>(X1067-X$1883)^4</f>
        <v>491827887.23544967</v>
      </c>
      <c r="AI1067" s="28">
        <f>(Y1067-Y$1883)^4</f>
        <v>885825853.03413045</v>
      </c>
      <c r="AK1067" s="27">
        <f t="shared" si="167"/>
        <v>15.384615384615385</v>
      </c>
      <c r="AL1067" s="10">
        <f t="shared" si="168"/>
        <v>103.84615384615385</v>
      </c>
      <c r="AM1067" s="10">
        <f t="shared" si="169"/>
        <v>446.15384615384619</v>
      </c>
      <c r="AN1067" s="28">
        <f t="shared" si="170"/>
        <v>434.61538461538464</v>
      </c>
      <c r="AP1067" s="56">
        <f t="shared" si="171"/>
        <v>4.2962962962962967</v>
      </c>
    </row>
    <row r="1068" spans="1:42" ht="15" customHeight="1">
      <c r="A1068" s="5" t="s">
        <v>23</v>
      </c>
      <c r="B1068" s="5" t="s">
        <v>63</v>
      </c>
      <c r="C1068" s="5" t="s">
        <v>34</v>
      </c>
      <c r="D1068" s="6" t="s">
        <v>44</v>
      </c>
      <c r="E1068" s="5" t="s">
        <v>2009</v>
      </c>
      <c r="F1068" s="5" t="s">
        <v>2010</v>
      </c>
      <c r="G1068" s="5">
        <v>2002</v>
      </c>
      <c r="H1068" s="11">
        <v>25</v>
      </c>
      <c r="I1068" s="11">
        <v>169</v>
      </c>
      <c r="J1068" s="11">
        <v>178</v>
      </c>
      <c r="K1068" s="11">
        <v>131</v>
      </c>
      <c r="O1068" s="25" t="s">
        <v>23</v>
      </c>
      <c r="P1068" s="5" t="s">
        <v>63</v>
      </c>
      <c r="Q1068" s="5" t="s">
        <v>82</v>
      </c>
      <c r="R1068" s="6" t="s">
        <v>44</v>
      </c>
      <c r="S1068" s="5" t="s">
        <v>2193</v>
      </c>
      <c r="T1068" s="5" t="s">
        <v>2194</v>
      </c>
      <c r="U1068" s="5">
        <v>2002</v>
      </c>
      <c r="V1068" s="11">
        <v>40</v>
      </c>
      <c r="W1068" s="11">
        <v>259</v>
      </c>
      <c r="X1068" s="11">
        <v>230</v>
      </c>
      <c r="Y1068" s="26">
        <v>281</v>
      </c>
      <c r="Z1068" s="10">
        <f t="shared" si="166"/>
        <v>810</v>
      </c>
      <c r="AA1068" s="27">
        <f t="shared" si="162"/>
        <v>-1419.3535013565759</v>
      </c>
      <c r="AB1068" s="10">
        <f t="shared" si="163"/>
        <v>22199.309370465868</v>
      </c>
      <c r="AC1068" s="10">
        <f t="shared" si="164"/>
        <v>-42581.997615064538</v>
      </c>
      <c r="AD1068" s="28">
        <f t="shared" si="165"/>
        <v>-92.287918891644111</v>
      </c>
      <c r="AF1068" s="27">
        <f>IF(V1068 &lt;&gt; "-", (V1068-V$1883)^4, "-")</f>
        <v>15950.982231859709</v>
      </c>
      <c r="AG1068" s="10">
        <f>(W1068-W$1883)^4</f>
        <v>623906.17611136008</v>
      </c>
      <c r="AH1068" s="10">
        <f>(X1068-X$1883)^4</f>
        <v>1486967.1528564675</v>
      </c>
      <c r="AI1068" s="28">
        <f>(Y1068-Y$1883)^4</f>
        <v>417.05481242053156</v>
      </c>
      <c r="AK1068" s="27">
        <f t="shared" si="167"/>
        <v>49.382716049382715</v>
      </c>
      <c r="AL1068" s="10">
        <f t="shared" si="168"/>
        <v>319.75308641975306</v>
      </c>
      <c r="AM1068" s="10">
        <f t="shared" si="169"/>
        <v>283.95061728395058</v>
      </c>
      <c r="AN1068" s="28">
        <f t="shared" si="170"/>
        <v>346.91358024691363</v>
      </c>
      <c r="AP1068" s="56">
        <f t="shared" si="171"/>
        <v>0.88803088803088803</v>
      </c>
    </row>
    <row r="1069" spans="1:42" ht="15" customHeight="1">
      <c r="A1069" s="5" t="s">
        <v>23</v>
      </c>
      <c r="B1069" s="5" t="s">
        <v>63</v>
      </c>
      <c r="C1069" s="5" t="s">
        <v>34</v>
      </c>
      <c r="D1069" s="6" t="s">
        <v>44</v>
      </c>
      <c r="E1069" s="5" t="s">
        <v>2012</v>
      </c>
      <c r="F1069" s="5" t="s">
        <v>2013</v>
      </c>
      <c r="G1069" s="5">
        <v>2002</v>
      </c>
      <c r="H1069" s="11">
        <v>1</v>
      </c>
      <c r="I1069" s="11">
        <v>13</v>
      </c>
      <c r="J1069" s="11">
        <v>58</v>
      </c>
      <c r="K1069" s="11">
        <v>72</v>
      </c>
      <c r="O1069" s="25" t="s">
        <v>23</v>
      </c>
      <c r="P1069" s="5" t="s">
        <v>63</v>
      </c>
      <c r="Q1069" s="5" t="s">
        <v>82</v>
      </c>
      <c r="R1069" s="6" t="s">
        <v>44</v>
      </c>
      <c r="S1069" s="5" t="s">
        <v>2195</v>
      </c>
      <c r="T1069" s="5" t="s">
        <v>2196</v>
      </c>
      <c r="U1069" s="5">
        <v>2002</v>
      </c>
      <c r="V1069" s="11">
        <v>16</v>
      </c>
      <c r="W1069" s="11">
        <v>159</v>
      </c>
      <c r="X1069" s="11">
        <v>221</v>
      </c>
      <c r="Y1069" s="26">
        <v>217</v>
      </c>
      <c r="Z1069" s="10">
        <f t="shared" si="166"/>
        <v>613</v>
      </c>
      <c r="AA1069" s="27">
        <f t="shared" si="162"/>
        <v>-43756.365880289959</v>
      </c>
      <c r="AB1069" s="10">
        <f t="shared" si="163"/>
        <v>-371621.20186756999</v>
      </c>
      <c r="AC1069" s="10">
        <f t="shared" si="164"/>
        <v>-84720.720184767895</v>
      </c>
      <c r="AD1069" s="28">
        <f t="shared" si="165"/>
        <v>-321687.52841162879</v>
      </c>
      <c r="AF1069" s="27">
        <f>IF(V1069 &lt;&gt; "-", (V1069-V$1883)^4, "-")</f>
        <v>1541895.6866259559</v>
      </c>
      <c r="AG1069" s="10">
        <f>(W1069-W$1883)^4</f>
        <v>26717796.93553156</v>
      </c>
      <c r="AH1069" s="10">
        <f>(X1069-X$1883)^4</f>
        <v>3720941.5832743496</v>
      </c>
      <c r="AI1069" s="28">
        <f>(Y1069-Y$1883)^4</f>
        <v>22041727.651920103</v>
      </c>
      <c r="AK1069" s="27">
        <f t="shared" si="167"/>
        <v>26.101141924959219</v>
      </c>
      <c r="AL1069" s="10">
        <f t="shared" si="168"/>
        <v>259.38009787928223</v>
      </c>
      <c r="AM1069" s="10">
        <f t="shared" si="169"/>
        <v>360.5220228384992</v>
      </c>
      <c r="AN1069" s="28">
        <f t="shared" si="170"/>
        <v>353.99673735725941</v>
      </c>
      <c r="AP1069" s="56">
        <f t="shared" si="171"/>
        <v>1.3899371069182389</v>
      </c>
    </row>
    <row r="1070" spans="1:42" ht="15" customHeight="1">
      <c r="A1070" s="5" t="s">
        <v>23</v>
      </c>
      <c r="B1070" s="5" t="s">
        <v>63</v>
      </c>
      <c r="C1070" s="5" t="s">
        <v>34</v>
      </c>
      <c r="D1070" s="6" t="s">
        <v>44</v>
      </c>
      <c r="E1070" s="5" t="s">
        <v>2014</v>
      </c>
      <c r="F1070" s="5" t="s">
        <v>2015</v>
      </c>
      <c r="G1070" s="5">
        <v>2002</v>
      </c>
      <c r="H1070" s="11">
        <v>2</v>
      </c>
      <c r="I1070" s="11">
        <v>38</v>
      </c>
      <c r="J1070" s="11">
        <v>83</v>
      </c>
      <c r="K1070" s="11">
        <v>65</v>
      </c>
      <c r="O1070" s="25" t="s">
        <v>23</v>
      </c>
      <c r="P1070" s="5" t="s">
        <v>63</v>
      </c>
      <c r="Q1070" s="5" t="s">
        <v>82</v>
      </c>
      <c r="R1070" s="6" t="s">
        <v>44</v>
      </c>
      <c r="S1070" s="5" t="s">
        <v>2197</v>
      </c>
      <c r="T1070" s="5" t="s">
        <v>2198</v>
      </c>
      <c r="U1070" s="5">
        <v>2002</v>
      </c>
      <c r="V1070" s="11">
        <v>6</v>
      </c>
      <c r="W1070" s="11">
        <v>75</v>
      </c>
      <c r="X1070" s="11">
        <v>107</v>
      </c>
      <c r="Y1070" s="26">
        <v>131</v>
      </c>
      <c r="Z1070" s="10">
        <f t="shared" si="166"/>
        <v>319</v>
      </c>
      <c r="AA1070" s="27">
        <f t="shared" ref="AA1070:AA1133" si="172">IF(V1070 &lt;&gt; "-", (V1070-V$1883)^3, "-")</f>
        <v>-92579.75437308324</v>
      </c>
      <c r="AB1070" s="10">
        <f t="shared" ref="AB1070:AB1133" si="173">IF(W1070 &lt;&gt; "-", (W1070-W$1883)^3, "-")</f>
        <v>-3788773.0990716945</v>
      </c>
      <c r="AC1070" s="10">
        <f t="shared" ref="AC1070:AC1133" si="174">IF(X1070 &lt;&gt; "-", (X1070-X$1883)^3, "-")</f>
        <v>-3938330.3428721353</v>
      </c>
      <c r="AD1070" s="28">
        <f t="shared" ref="AD1070:AD1133" si="175">IF(Y1070 &lt;&gt; "-", (Y1070-Y$1883)^3, "-")</f>
        <v>-3689318.8259748346</v>
      </c>
      <c r="AF1070" s="27">
        <f>IF(V1070 &lt;&gt; "-", (V1070-V$1883)^4, "-")</f>
        <v>4188141.6864615814</v>
      </c>
      <c r="AG1070" s="10">
        <f>(W1070-W$1883)^4</f>
        <v>590651706.24787867</v>
      </c>
      <c r="AH1070" s="10">
        <f>(X1070-X$1883)^4</f>
        <v>621941478.84420097</v>
      </c>
      <c r="AI1070" s="28">
        <f>(Y1070-Y$1883)^4</f>
        <v>570070083.81285644</v>
      </c>
      <c r="AK1070" s="27">
        <f t="shared" si="167"/>
        <v>18.808777429467085</v>
      </c>
      <c r="AL1070" s="10">
        <f t="shared" si="168"/>
        <v>235.10971786833858</v>
      </c>
      <c r="AM1070" s="10">
        <f t="shared" si="169"/>
        <v>335.42319749216296</v>
      </c>
      <c r="AN1070" s="28">
        <f t="shared" si="170"/>
        <v>410.65830721003135</v>
      </c>
      <c r="AP1070" s="56">
        <f t="shared" si="171"/>
        <v>1.4266666666666663</v>
      </c>
    </row>
    <row r="1071" spans="1:42" ht="15" customHeight="1">
      <c r="A1071" s="5" t="s">
        <v>23</v>
      </c>
      <c r="B1071" s="5" t="s">
        <v>63</v>
      </c>
      <c r="C1071" s="5" t="s">
        <v>37</v>
      </c>
      <c r="D1071" s="6" t="s">
        <v>44</v>
      </c>
      <c r="E1071" s="6" t="s">
        <v>26</v>
      </c>
      <c r="F1071" s="5" t="s">
        <v>2199</v>
      </c>
      <c r="G1071" s="5">
        <v>2002</v>
      </c>
      <c r="H1071" s="11">
        <v>219</v>
      </c>
      <c r="I1071" s="11">
        <v>1550</v>
      </c>
      <c r="J1071" s="11">
        <v>1698</v>
      </c>
      <c r="K1071" s="11">
        <v>2576</v>
      </c>
      <c r="O1071" s="25" t="s">
        <v>23</v>
      </c>
      <c r="P1071" s="5" t="s">
        <v>63</v>
      </c>
      <c r="Q1071" s="5" t="s">
        <v>63</v>
      </c>
      <c r="R1071" s="6" t="s">
        <v>44</v>
      </c>
      <c r="S1071" s="5" t="s">
        <v>2200</v>
      </c>
      <c r="T1071" s="5" t="s">
        <v>2201</v>
      </c>
      <c r="U1071" s="5">
        <v>2002</v>
      </c>
      <c r="V1071" s="11">
        <v>7</v>
      </c>
      <c r="W1071" s="11">
        <v>69</v>
      </c>
      <c r="X1071" s="11">
        <v>78</v>
      </c>
      <c r="Y1071" s="26">
        <v>76</v>
      </c>
      <c r="Z1071" s="10">
        <f t="shared" si="166"/>
        <v>230</v>
      </c>
      <c r="AA1071" s="27">
        <f t="shared" si="172"/>
        <v>-86574.984053174077</v>
      </c>
      <c r="AB1071" s="10">
        <f t="shared" si="173"/>
        <v>-4243285.6725128181</v>
      </c>
      <c r="AC1071" s="10">
        <f t="shared" si="174"/>
        <v>-6530823.3742362252</v>
      </c>
      <c r="AD1071" s="28">
        <f t="shared" si="175"/>
        <v>-9197517.4899502732</v>
      </c>
      <c r="AF1071" s="27">
        <f>IF(V1071 &lt;&gt; "-", (V1071-V$1883)^4, "-")</f>
        <v>3829921.6860142983</v>
      </c>
      <c r="AG1071" s="10">
        <f>(W1071-W$1883)^4</f>
        <v>686967768.76154101</v>
      </c>
      <c r="AH1071" s="10">
        <f>(X1071-X$1883)^4</f>
        <v>1220742087.3279805</v>
      </c>
      <c r="AI1071" s="28">
        <f>(Y1071-Y$1883)^4</f>
        <v>1927055235.7378478</v>
      </c>
      <c r="AK1071" s="27">
        <f t="shared" si="167"/>
        <v>30.434782608695652</v>
      </c>
      <c r="AL1071" s="10">
        <f t="shared" si="168"/>
        <v>300</v>
      </c>
      <c r="AM1071" s="10">
        <f t="shared" si="169"/>
        <v>339.13043478260869</v>
      </c>
      <c r="AN1071" s="28">
        <f t="shared" si="170"/>
        <v>330.43478260869563</v>
      </c>
      <c r="AP1071" s="56">
        <f t="shared" si="171"/>
        <v>1.1304347826086956</v>
      </c>
    </row>
    <row r="1072" spans="1:42" ht="15" customHeight="1">
      <c r="A1072" s="5" t="s">
        <v>23</v>
      </c>
      <c r="B1072" s="5" t="s">
        <v>63</v>
      </c>
      <c r="C1072" s="5" t="s">
        <v>37</v>
      </c>
      <c r="D1072" s="6" t="s">
        <v>44</v>
      </c>
      <c r="E1072" s="5" t="s">
        <v>2016</v>
      </c>
      <c r="F1072" s="5" t="s">
        <v>2017</v>
      </c>
      <c r="G1072" s="5">
        <v>2002</v>
      </c>
      <c r="H1072" s="11">
        <v>25</v>
      </c>
      <c r="I1072" s="11">
        <v>196</v>
      </c>
      <c r="J1072" s="11">
        <v>226</v>
      </c>
      <c r="K1072" s="11">
        <v>325</v>
      </c>
      <c r="O1072" s="25" t="s">
        <v>23</v>
      </c>
      <c r="P1072" s="5" t="s">
        <v>63</v>
      </c>
      <c r="Q1072" s="5" t="s">
        <v>63</v>
      </c>
      <c r="R1072" s="6" t="s">
        <v>44</v>
      </c>
      <c r="S1072" s="5" t="s">
        <v>2202</v>
      </c>
      <c r="T1072" s="5" t="s">
        <v>2203</v>
      </c>
      <c r="U1072" s="5">
        <v>2002</v>
      </c>
      <c r="V1072" s="11">
        <v>18</v>
      </c>
      <c r="W1072" s="11">
        <v>183</v>
      </c>
      <c r="X1072" s="11">
        <v>304</v>
      </c>
      <c r="Y1072" s="26">
        <v>315</v>
      </c>
      <c r="Z1072" s="10">
        <f t="shared" si="166"/>
        <v>820</v>
      </c>
      <c r="AA1072" s="27">
        <f t="shared" si="172"/>
        <v>-36720.838770077491</v>
      </c>
      <c r="AB1072" s="10">
        <f t="shared" si="173"/>
        <v>-109869.5047137997</v>
      </c>
      <c r="AC1072" s="10">
        <f t="shared" si="174"/>
        <v>59684.380855904077</v>
      </c>
      <c r="AD1072" s="28">
        <f t="shared" si="175"/>
        <v>25622.641454934404</v>
      </c>
      <c r="AF1072" s="27">
        <f>IF(V1072 &lt;&gt; "-", (V1072-V$1883)^4, "-")</f>
        <v>1220534.679266341</v>
      </c>
      <c r="AG1072" s="10">
        <f>(W1072-W$1883)^4</f>
        <v>5262226.7221435858</v>
      </c>
      <c r="AH1072" s="10">
        <f>(X1072-X$1883)^4</f>
        <v>2332460.2830515974</v>
      </c>
      <c r="AI1072" s="28">
        <f>(Y1072-Y$1883)^4</f>
        <v>755379.50826645247</v>
      </c>
      <c r="AK1072" s="27">
        <f t="shared" si="167"/>
        <v>21.95121951219512</v>
      </c>
      <c r="AL1072" s="10">
        <f t="shared" si="168"/>
        <v>223.17073170731709</v>
      </c>
      <c r="AM1072" s="10">
        <f t="shared" si="169"/>
        <v>370.73170731707319</v>
      </c>
      <c r="AN1072" s="28">
        <f t="shared" si="170"/>
        <v>384.14634146341461</v>
      </c>
      <c r="AP1072" s="56">
        <f t="shared" si="171"/>
        <v>1.6612021857923498</v>
      </c>
    </row>
    <row r="1073" spans="1:42" ht="15" customHeight="1">
      <c r="A1073" s="5" t="s">
        <v>23</v>
      </c>
      <c r="B1073" s="5" t="s">
        <v>63</v>
      </c>
      <c r="C1073" s="5" t="s">
        <v>37</v>
      </c>
      <c r="D1073" s="6" t="s">
        <v>44</v>
      </c>
      <c r="E1073" s="5" t="s">
        <v>2018</v>
      </c>
      <c r="F1073" s="5" t="s">
        <v>2019</v>
      </c>
      <c r="G1073" s="5">
        <v>2002</v>
      </c>
      <c r="H1073" s="11">
        <v>1</v>
      </c>
      <c r="I1073" s="11">
        <v>16</v>
      </c>
      <c r="J1073" s="11">
        <v>36</v>
      </c>
      <c r="K1073" s="11">
        <v>33</v>
      </c>
      <c r="O1073" s="25" t="s">
        <v>23</v>
      </c>
      <c r="P1073" s="5" t="s">
        <v>63</v>
      </c>
      <c r="Q1073" s="5" t="s">
        <v>63</v>
      </c>
      <c r="R1073" s="6" t="s">
        <v>44</v>
      </c>
      <c r="S1073" s="5" t="s">
        <v>2204</v>
      </c>
      <c r="T1073" s="5" t="s">
        <v>315</v>
      </c>
      <c r="U1073" s="5">
        <v>2002</v>
      </c>
      <c r="V1073" s="11">
        <v>5</v>
      </c>
      <c r="W1073" s="11">
        <v>58</v>
      </c>
      <c r="X1073" s="11">
        <v>91</v>
      </c>
      <c r="Y1073" s="26">
        <v>93</v>
      </c>
      <c r="Z1073" s="10">
        <f t="shared" si="166"/>
        <v>247</v>
      </c>
      <c r="AA1073" s="27">
        <f t="shared" si="172"/>
        <v>-98855.953908687909</v>
      </c>
      <c r="AB1073" s="10">
        <f t="shared" si="173"/>
        <v>-5168316.9556326158</v>
      </c>
      <c r="AC1073" s="10">
        <f t="shared" si="174"/>
        <v>-5260769.190064786</v>
      </c>
      <c r="AD1073" s="28">
        <f t="shared" si="175"/>
        <v>-7135447.4156057034</v>
      </c>
      <c r="AF1073" s="27">
        <f>IF(V1073 &lt;&gt; "-", (V1073-V$1883)^4, "-")</f>
        <v>4570921.6266198922</v>
      </c>
      <c r="AG1073" s="10">
        <f>(W1073-W$1883)^4</f>
        <v>893577420.44155872</v>
      </c>
      <c r="AH1073" s="10">
        <f>(X1073-X$1883)^4</f>
        <v>914953446.52787459</v>
      </c>
      <c r="AI1073" s="28">
        <f>(Y1073-Y$1883)^4</f>
        <v>1373709642.2505696</v>
      </c>
      <c r="AK1073" s="27">
        <f t="shared" si="167"/>
        <v>20.242914979757085</v>
      </c>
      <c r="AL1073" s="10">
        <f t="shared" si="168"/>
        <v>234.81781376518219</v>
      </c>
      <c r="AM1073" s="10">
        <f t="shared" si="169"/>
        <v>368.4210526315789</v>
      </c>
      <c r="AN1073" s="28">
        <f t="shared" si="170"/>
        <v>376.5182186234818</v>
      </c>
      <c r="AP1073" s="56">
        <f t="shared" si="171"/>
        <v>1.568965517241379</v>
      </c>
    </row>
    <row r="1074" spans="1:42" ht="15" customHeight="1">
      <c r="A1074" s="5" t="s">
        <v>23</v>
      </c>
      <c r="B1074" s="5" t="s">
        <v>63</v>
      </c>
      <c r="C1074" s="5" t="s">
        <v>37</v>
      </c>
      <c r="D1074" s="6" t="s">
        <v>44</v>
      </c>
      <c r="E1074" s="5" t="s">
        <v>2020</v>
      </c>
      <c r="F1074" s="5" t="s">
        <v>2021</v>
      </c>
      <c r="G1074" s="5">
        <v>2002</v>
      </c>
      <c r="H1074" s="11">
        <v>21</v>
      </c>
      <c r="I1074" s="11">
        <v>94</v>
      </c>
      <c r="J1074" s="11">
        <v>125</v>
      </c>
      <c r="K1074" s="11">
        <v>184</v>
      </c>
      <c r="O1074" s="25" t="s">
        <v>23</v>
      </c>
      <c r="P1074" s="5" t="s">
        <v>63</v>
      </c>
      <c r="Q1074" s="5" t="s">
        <v>63</v>
      </c>
      <c r="R1074" s="6" t="s">
        <v>44</v>
      </c>
      <c r="S1074" s="5" t="s">
        <v>2205</v>
      </c>
      <c r="T1074" s="5" t="s">
        <v>2206</v>
      </c>
      <c r="U1074" s="5">
        <v>2002</v>
      </c>
      <c r="V1074" s="11">
        <v>43</v>
      </c>
      <c r="W1074" s="11">
        <v>310</v>
      </c>
      <c r="X1074" s="11">
        <v>273</v>
      </c>
      <c r="Y1074" s="26">
        <v>289</v>
      </c>
      <c r="Z1074" s="10">
        <f t="shared" si="166"/>
        <v>915</v>
      </c>
      <c r="AA1074" s="27">
        <f t="shared" si="172"/>
        <v>-559.11018965829612</v>
      </c>
      <c r="AB1074" s="10">
        <f t="shared" si="173"/>
        <v>495002.95097324695</v>
      </c>
      <c r="AC1074" s="10">
        <f t="shared" si="174"/>
        <v>527.49665155964612</v>
      </c>
      <c r="AD1074" s="28">
        <f t="shared" si="175"/>
        <v>42.178285721578057</v>
      </c>
      <c r="AF1074" s="27">
        <f>IF(V1074 &lt;&gt; "-", (V1074-V$1883)^4, "-")</f>
        <v>4606.063027030119</v>
      </c>
      <c r="AG1074" s="10">
        <f>(W1074-W$1883)^4</f>
        <v>39157087.720368892</v>
      </c>
      <c r="AH1074" s="10">
        <f>(X1074-X$1883)^4</f>
        <v>4262.1259188536369</v>
      </c>
      <c r="AI1074" s="28">
        <f>(Y1074-Y$1883)^4</f>
        <v>146.82000435364876</v>
      </c>
      <c r="AK1074" s="27">
        <f t="shared" si="167"/>
        <v>46.994535519125684</v>
      </c>
      <c r="AL1074" s="10">
        <f t="shared" si="168"/>
        <v>338.79781420765028</v>
      </c>
      <c r="AM1074" s="10">
        <f t="shared" si="169"/>
        <v>298.36065573770492</v>
      </c>
      <c r="AN1074" s="28">
        <f t="shared" si="170"/>
        <v>315.84699453551912</v>
      </c>
      <c r="AP1074" s="56">
        <f t="shared" si="171"/>
        <v>0.88064516129032255</v>
      </c>
    </row>
    <row r="1075" spans="1:42" ht="15" customHeight="1">
      <c r="A1075" s="5" t="s">
        <v>23</v>
      </c>
      <c r="B1075" s="5" t="s">
        <v>63</v>
      </c>
      <c r="C1075" s="5" t="s">
        <v>37</v>
      </c>
      <c r="D1075" s="6" t="s">
        <v>44</v>
      </c>
      <c r="E1075" s="5" t="s">
        <v>2022</v>
      </c>
      <c r="F1075" s="5" t="s">
        <v>2023</v>
      </c>
      <c r="G1075" s="5">
        <v>2002</v>
      </c>
      <c r="H1075" s="11">
        <v>25</v>
      </c>
      <c r="I1075" s="11">
        <v>140</v>
      </c>
      <c r="J1075" s="11">
        <v>136</v>
      </c>
      <c r="K1075" s="11">
        <v>165</v>
      </c>
      <c r="O1075" s="25" t="s">
        <v>23</v>
      </c>
      <c r="P1075" s="5" t="s">
        <v>63</v>
      </c>
      <c r="Q1075" s="5" t="s">
        <v>63</v>
      </c>
      <c r="R1075" s="6" t="s">
        <v>44</v>
      </c>
      <c r="S1075" s="5" t="s">
        <v>2207</v>
      </c>
      <c r="T1075" s="5" t="s">
        <v>1926</v>
      </c>
      <c r="U1075" s="5">
        <v>2002</v>
      </c>
      <c r="V1075" s="11" t="s">
        <v>96</v>
      </c>
      <c r="W1075" s="11">
        <v>23</v>
      </c>
      <c r="X1075" s="11">
        <v>31</v>
      </c>
      <c r="Y1075" s="26">
        <v>51</v>
      </c>
      <c r="Z1075" s="10">
        <f t="shared" si="166"/>
        <v>105</v>
      </c>
      <c r="AA1075" s="27" t="str">
        <f t="shared" si="172"/>
        <v>-</v>
      </c>
      <c r="AB1075" s="10">
        <f t="shared" si="173"/>
        <v>-8985322.3389058895</v>
      </c>
      <c r="AC1075" s="10">
        <f t="shared" si="174"/>
        <v>-12799781.686594231</v>
      </c>
      <c r="AD1075" s="28">
        <f t="shared" si="175"/>
        <v>-12898358.526424831</v>
      </c>
      <c r="AF1075" s="27" t="str">
        <f>IF(V1075 &lt;&gt; "-", (V1075-V$1883)^4, "-")</f>
        <v>-</v>
      </c>
      <c r="AG1075" s="10">
        <f>(W1075-W$1883)^4</f>
        <v>1868005778.8974016</v>
      </c>
      <c r="AH1075" s="10">
        <f>(X1075-X$1883)^4</f>
        <v>2994126073.2146301</v>
      </c>
      <c r="AI1075" s="28">
        <f>(Y1075-Y$1883)^4</f>
        <v>3024910940.8741488</v>
      </c>
      <c r="AK1075" s="27">
        <f t="shared" si="167"/>
        <v>0</v>
      </c>
      <c r="AL1075" s="10">
        <f t="shared" si="168"/>
        <v>219.04761904761904</v>
      </c>
      <c r="AM1075" s="10">
        <f t="shared" si="169"/>
        <v>295.23809523809524</v>
      </c>
      <c r="AN1075" s="28">
        <f t="shared" si="170"/>
        <v>485.71428571428572</v>
      </c>
      <c r="AP1075" s="56">
        <f t="shared" si="171"/>
        <v>1.3478260869565217</v>
      </c>
    </row>
    <row r="1076" spans="1:42" ht="15" customHeight="1">
      <c r="A1076" s="5" t="s">
        <v>23</v>
      </c>
      <c r="B1076" s="5" t="s">
        <v>63</v>
      </c>
      <c r="C1076" s="5" t="s">
        <v>37</v>
      </c>
      <c r="D1076" s="6" t="s">
        <v>44</v>
      </c>
      <c r="E1076" s="5" t="s">
        <v>2024</v>
      </c>
      <c r="F1076" s="5" t="s">
        <v>2025</v>
      </c>
      <c r="G1076" s="5">
        <v>2002</v>
      </c>
      <c r="H1076" s="11">
        <v>6</v>
      </c>
      <c r="I1076" s="11">
        <v>81</v>
      </c>
      <c r="J1076" s="11">
        <v>150</v>
      </c>
      <c r="K1076" s="11">
        <v>208</v>
      </c>
      <c r="O1076" s="25" t="s">
        <v>23</v>
      </c>
      <c r="P1076" s="5" t="s">
        <v>63</v>
      </c>
      <c r="Q1076" s="5" t="s">
        <v>63</v>
      </c>
      <c r="R1076" s="6" t="s">
        <v>44</v>
      </c>
      <c r="S1076" s="5" t="s">
        <v>2208</v>
      </c>
      <c r="T1076" s="5" t="s">
        <v>2209</v>
      </c>
      <c r="U1076" s="5">
        <v>2002</v>
      </c>
      <c r="V1076" s="11">
        <v>8</v>
      </c>
      <c r="W1076" s="11">
        <v>65</v>
      </c>
      <c r="X1076" s="11">
        <v>95</v>
      </c>
      <c r="Y1076" s="26">
        <v>118</v>
      </c>
      <c r="Z1076" s="10">
        <f t="shared" si="166"/>
        <v>286</v>
      </c>
      <c r="AA1076" s="27">
        <f t="shared" si="172"/>
        <v>-80835.642948960449</v>
      </c>
      <c r="AB1076" s="10">
        <f t="shared" si="173"/>
        <v>-4565641.4840713013</v>
      </c>
      <c r="AC1076" s="10">
        <f t="shared" si="174"/>
        <v>-4906074.9854291817</v>
      </c>
      <c r="AD1076" s="28">
        <f t="shared" si="175"/>
        <v>-4701026.4687138814</v>
      </c>
      <c r="AF1076" s="27">
        <f>IF(V1076 &lt;&gt; "-", (V1076-V$1883)^4, "-")</f>
        <v>3495187.9084152617</v>
      </c>
      <c r="AG1076" s="10">
        <f>(W1076-W$1883)^4</f>
        <v>757418207.42299867</v>
      </c>
      <c r="AH1076" s="10">
        <f>(X1076-X$1883)^4</f>
        <v>833640698.89533412</v>
      </c>
      <c r="AI1076" s="28">
        <f>(Y1076-Y$1883)^4</f>
        <v>787511543.71704459</v>
      </c>
      <c r="AK1076" s="27">
        <f t="shared" si="167"/>
        <v>27.972027972027973</v>
      </c>
      <c r="AL1076" s="10">
        <f t="shared" si="168"/>
        <v>227.27272727272725</v>
      </c>
      <c r="AM1076" s="10">
        <f t="shared" si="169"/>
        <v>332.16783216783222</v>
      </c>
      <c r="AN1076" s="28">
        <f t="shared" si="170"/>
        <v>412.58741258741259</v>
      </c>
      <c r="AP1076" s="56">
        <f t="shared" si="171"/>
        <v>1.4615384615384619</v>
      </c>
    </row>
    <row r="1077" spans="1:42" ht="15" customHeight="1">
      <c r="A1077" s="5" t="s">
        <v>23</v>
      </c>
      <c r="B1077" s="5" t="s">
        <v>63</v>
      </c>
      <c r="C1077" s="5" t="s">
        <v>37</v>
      </c>
      <c r="D1077" s="6" t="s">
        <v>44</v>
      </c>
      <c r="E1077" s="5" t="s">
        <v>2026</v>
      </c>
      <c r="F1077" s="5" t="s">
        <v>2027</v>
      </c>
      <c r="G1077" s="5">
        <v>2002</v>
      </c>
      <c r="H1077" s="11">
        <v>8</v>
      </c>
      <c r="I1077" s="11">
        <v>38</v>
      </c>
      <c r="J1077" s="11">
        <v>83</v>
      </c>
      <c r="K1077" s="11">
        <v>103</v>
      </c>
      <c r="O1077" s="25" t="s">
        <v>23</v>
      </c>
      <c r="P1077" s="5" t="s">
        <v>63</v>
      </c>
      <c r="Q1077" s="5" t="s">
        <v>63</v>
      </c>
      <c r="R1077" s="6" t="s">
        <v>44</v>
      </c>
      <c r="S1077" s="5" t="s">
        <v>2210</v>
      </c>
      <c r="T1077" s="5" t="s">
        <v>2211</v>
      </c>
      <c r="U1077" s="5">
        <v>2002</v>
      </c>
      <c r="V1077" s="11">
        <v>9</v>
      </c>
      <c r="W1077" s="11">
        <v>57</v>
      </c>
      <c r="X1077" s="11">
        <v>156</v>
      </c>
      <c r="Y1077" s="26">
        <v>158</v>
      </c>
      <c r="Z1077" s="10">
        <f t="shared" si="166"/>
        <v>380</v>
      </c>
      <c r="AA1077" s="27">
        <f t="shared" si="172"/>
        <v>-75355.731060442326</v>
      </c>
      <c r="AB1077" s="10">
        <f t="shared" si="173"/>
        <v>-5258514.937422826</v>
      </c>
      <c r="AC1077" s="10">
        <f t="shared" si="174"/>
        <v>-1292182.82516242</v>
      </c>
      <c r="AD1077" s="28">
        <f t="shared" si="175"/>
        <v>-2073601.6360274958</v>
      </c>
      <c r="AF1077" s="27">
        <f>IF(V1077 &lt;&gt; "-", (V1077-V$1883)^4, "-")</f>
        <v>3182890.6368016875</v>
      </c>
      <c r="AG1077" s="10">
        <f>(W1077-W$1883)^4</f>
        <v>914430737.43718171</v>
      </c>
      <c r="AH1077" s="10">
        <f>(X1077-X$1883)^4</f>
        <v>140744668.51337329</v>
      </c>
      <c r="AI1077" s="28">
        <f>(Y1077-Y$1883)^4</f>
        <v>264423735.25306615</v>
      </c>
      <c r="AK1077" s="27">
        <f t="shared" si="167"/>
        <v>23.684210526315791</v>
      </c>
      <c r="AL1077" s="10">
        <f t="shared" si="168"/>
        <v>150</v>
      </c>
      <c r="AM1077" s="10">
        <f t="shared" si="169"/>
        <v>410.5263157894737</v>
      </c>
      <c r="AN1077" s="28">
        <f t="shared" si="170"/>
        <v>415.78947368421052</v>
      </c>
      <c r="AP1077" s="56">
        <f t="shared" si="171"/>
        <v>2.736842105263158</v>
      </c>
    </row>
    <row r="1078" spans="1:42" ht="15" customHeight="1">
      <c r="A1078" s="5" t="s">
        <v>23</v>
      </c>
      <c r="B1078" s="5" t="s">
        <v>63</v>
      </c>
      <c r="C1078" s="5" t="s">
        <v>37</v>
      </c>
      <c r="D1078" s="6" t="s">
        <v>44</v>
      </c>
      <c r="E1078" s="5" t="s">
        <v>2028</v>
      </c>
      <c r="F1078" s="5" t="s">
        <v>2029</v>
      </c>
      <c r="G1078" s="5">
        <v>2002</v>
      </c>
      <c r="H1078" s="11">
        <v>10</v>
      </c>
      <c r="I1078" s="11">
        <v>205</v>
      </c>
      <c r="J1078" s="11">
        <v>246</v>
      </c>
      <c r="K1078" s="11">
        <v>470</v>
      </c>
      <c r="O1078" s="25" t="s">
        <v>23</v>
      </c>
      <c r="P1078" s="5" t="s">
        <v>63</v>
      </c>
      <c r="Q1078" s="5" t="s">
        <v>63</v>
      </c>
      <c r="R1078" s="6" t="s">
        <v>44</v>
      </c>
      <c r="S1078" s="5" t="s">
        <v>2212</v>
      </c>
      <c r="T1078" s="5" t="s">
        <v>2213</v>
      </c>
      <c r="U1078" s="5">
        <v>2002</v>
      </c>
      <c r="V1078" s="11">
        <v>3</v>
      </c>
      <c r="W1078" s="11">
        <v>35</v>
      </c>
      <c r="X1078" s="11">
        <v>73</v>
      </c>
      <c r="Y1078" s="26">
        <v>90</v>
      </c>
      <c r="Z1078" s="10">
        <f t="shared" si="166"/>
        <v>201</v>
      </c>
      <c r="AA1078" s="27">
        <f t="shared" si="172"/>
        <v>-112246.64062698378</v>
      </c>
      <c r="AB1078" s="10">
        <f t="shared" si="173"/>
        <v>-7517469.5170021206</v>
      </c>
      <c r="AC1078" s="10">
        <f t="shared" si="174"/>
        <v>-7069054.1768339053</v>
      </c>
      <c r="AD1078" s="28">
        <f t="shared" si="175"/>
        <v>-7474244.7328160321</v>
      </c>
      <c r="AF1078" s="27">
        <f>IF(V1078 &lt;&gt; "-", (V1078-V$1883)^4, "-")</f>
        <v>5414576.1935207229</v>
      </c>
      <c r="AG1078" s="10">
        <f>(W1078-W$1883)^4</f>
        <v>1472636524.318424</v>
      </c>
      <c r="AH1078" s="10">
        <f>(X1078-X$1883)^4</f>
        <v>1356693507.8163946</v>
      </c>
      <c r="AI1078" s="28">
        <f>(Y1078-Y$1883)^4</f>
        <v>1461357318.1117611</v>
      </c>
      <c r="AK1078" s="27">
        <f t="shared" si="167"/>
        <v>14.925373134328359</v>
      </c>
      <c r="AL1078" s="10">
        <f t="shared" si="168"/>
        <v>174.12935323383087</v>
      </c>
      <c r="AM1078" s="10">
        <f t="shared" si="169"/>
        <v>363.18407960199005</v>
      </c>
      <c r="AN1078" s="28">
        <f t="shared" si="170"/>
        <v>447.76119402985074</v>
      </c>
      <c r="AP1078" s="56">
        <f t="shared" si="171"/>
        <v>2.0857142857142854</v>
      </c>
    </row>
    <row r="1079" spans="1:42" ht="15" customHeight="1">
      <c r="A1079" s="5" t="s">
        <v>23</v>
      </c>
      <c r="B1079" s="5" t="s">
        <v>63</v>
      </c>
      <c r="C1079" s="5" t="s">
        <v>37</v>
      </c>
      <c r="D1079" s="6" t="s">
        <v>44</v>
      </c>
      <c r="E1079" s="5" t="s">
        <v>2030</v>
      </c>
      <c r="F1079" s="5" t="s">
        <v>1516</v>
      </c>
      <c r="G1079" s="5">
        <v>2002</v>
      </c>
      <c r="H1079" s="11">
        <v>15</v>
      </c>
      <c r="I1079" s="11">
        <v>68</v>
      </c>
      <c r="J1079" s="11">
        <v>148</v>
      </c>
      <c r="K1079" s="11">
        <v>180</v>
      </c>
      <c r="O1079" s="25" t="s">
        <v>23</v>
      </c>
      <c r="P1079" s="5" t="s">
        <v>63</v>
      </c>
      <c r="Q1079" s="5" t="s">
        <v>63</v>
      </c>
      <c r="R1079" s="6" t="s">
        <v>44</v>
      </c>
      <c r="S1079" s="5" t="s">
        <v>2214</v>
      </c>
      <c r="T1079" s="5" t="s">
        <v>2215</v>
      </c>
      <c r="U1079" s="5">
        <v>2002</v>
      </c>
      <c r="V1079" s="11">
        <v>5</v>
      </c>
      <c r="W1079" s="11">
        <v>59</v>
      </c>
      <c r="X1079" s="11">
        <v>68</v>
      </c>
      <c r="Y1079" s="26">
        <v>149</v>
      </c>
      <c r="Z1079" s="10">
        <f t="shared" si="166"/>
        <v>281</v>
      </c>
      <c r="AA1079" s="27">
        <f t="shared" si="172"/>
        <v>-98855.953908687909</v>
      </c>
      <c r="AB1079" s="10">
        <f t="shared" si="173"/>
        <v>-5079156.3453056253</v>
      </c>
      <c r="AC1079" s="10">
        <f t="shared" si="174"/>
        <v>-7636072.9928039219</v>
      </c>
      <c r="AD1079" s="28">
        <f t="shared" si="175"/>
        <v>-2544367.7686230838</v>
      </c>
      <c r="AF1079" s="27">
        <f>IF(V1079 &lt;&gt; "-", (V1079-V$1883)^4, "-")</f>
        <v>4570921.6266198922</v>
      </c>
      <c r="AG1079" s="10">
        <f>(W1079-W$1883)^4</f>
        <v>873082818.63016999</v>
      </c>
      <c r="AH1079" s="10">
        <f>(X1079-X$1883)^4</f>
        <v>1503696174.4904857</v>
      </c>
      <c r="AI1079" s="28">
        <f>(Y1079-Y$1883)^4</f>
        <v>347354700.74461603</v>
      </c>
      <c r="AK1079" s="27">
        <f t="shared" si="167"/>
        <v>17.793594306049823</v>
      </c>
      <c r="AL1079" s="10">
        <f t="shared" si="168"/>
        <v>209.96441281138789</v>
      </c>
      <c r="AM1079" s="10">
        <f t="shared" si="169"/>
        <v>241.99288256227757</v>
      </c>
      <c r="AN1079" s="28">
        <f t="shared" si="170"/>
        <v>530.24911032028467</v>
      </c>
      <c r="AP1079" s="56">
        <f t="shared" si="171"/>
        <v>1.152542372881356</v>
      </c>
    </row>
    <row r="1080" spans="1:42" ht="15" customHeight="1">
      <c r="A1080" s="5" t="s">
        <v>23</v>
      </c>
      <c r="B1080" s="5" t="s">
        <v>63</v>
      </c>
      <c r="C1080" s="5" t="s">
        <v>37</v>
      </c>
      <c r="D1080" s="6" t="s">
        <v>44</v>
      </c>
      <c r="E1080" s="5" t="s">
        <v>2031</v>
      </c>
      <c r="F1080" s="5" t="s">
        <v>2032</v>
      </c>
      <c r="G1080" s="5">
        <v>2002</v>
      </c>
      <c r="H1080" s="11">
        <v>69</v>
      </c>
      <c r="I1080" s="11">
        <v>478</v>
      </c>
      <c r="J1080" s="11">
        <v>302</v>
      </c>
      <c r="K1080" s="11">
        <v>518</v>
      </c>
      <c r="O1080" s="25" t="s">
        <v>23</v>
      </c>
      <c r="P1080" s="5" t="s">
        <v>63</v>
      </c>
      <c r="Q1080" s="5" t="s">
        <v>63</v>
      </c>
      <c r="R1080" s="6" t="s">
        <v>44</v>
      </c>
      <c r="S1080" s="5" t="s">
        <v>2216</v>
      </c>
      <c r="T1080" s="5" t="s">
        <v>1520</v>
      </c>
      <c r="U1080" s="5">
        <v>2002</v>
      </c>
      <c r="V1080" s="11">
        <v>17</v>
      </c>
      <c r="W1080" s="11">
        <v>200</v>
      </c>
      <c r="X1080" s="11">
        <v>189</v>
      </c>
      <c r="Y1080" s="26">
        <v>176</v>
      </c>
      <c r="Z1080" s="10">
        <f t="shared" si="166"/>
        <v>582</v>
      </c>
      <c r="AA1080" s="27">
        <f t="shared" si="172"/>
        <v>-40135.887717335972</v>
      </c>
      <c r="AB1080" s="10">
        <f t="shared" si="173"/>
        <v>-29490.00749538303</v>
      </c>
      <c r="AC1080" s="10">
        <f t="shared" si="174"/>
        <v>-437592.76021157677</v>
      </c>
      <c r="AD1080" s="28">
        <f t="shared" si="175"/>
        <v>-1313618.1629968965</v>
      </c>
      <c r="AF1080" s="27">
        <f>IF(V1080 &lt;&gt; "-", (V1080-V$1883)^4, "-")</f>
        <v>1374180.6558359363</v>
      </c>
      <c r="AG1080" s="10">
        <f>(W1080-W$1883)^4</f>
        <v>911100.97329799586</v>
      </c>
      <c r="AH1080" s="10">
        <f>(X1080-X$1883)^4</f>
        <v>33222081.366177838</v>
      </c>
      <c r="AI1080" s="28">
        <f>(Y1080-Y$1883)^4</f>
        <v>143866228.82547262</v>
      </c>
      <c r="AK1080" s="27">
        <f t="shared" si="167"/>
        <v>29.209621993127147</v>
      </c>
      <c r="AL1080" s="10">
        <f t="shared" si="168"/>
        <v>343.64261168384877</v>
      </c>
      <c r="AM1080" s="10">
        <f t="shared" si="169"/>
        <v>324.74226804123714</v>
      </c>
      <c r="AN1080" s="28">
        <f t="shared" si="170"/>
        <v>302.40549828178695</v>
      </c>
      <c r="AP1080" s="56">
        <f t="shared" si="171"/>
        <v>0.94500000000000017</v>
      </c>
    </row>
    <row r="1081" spans="1:42" ht="15" customHeight="1">
      <c r="A1081" s="5" t="s">
        <v>23</v>
      </c>
      <c r="B1081" s="5" t="s">
        <v>63</v>
      </c>
      <c r="C1081" s="5" t="s">
        <v>37</v>
      </c>
      <c r="D1081" s="6" t="s">
        <v>44</v>
      </c>
      <c r="E1081" s="5" t="s">
        <v>2033</v>
      </c>
      <c r="F1081" s="5" t="s">
        <v>2034</v>
      </c>
      <c r="G1081" s="5">
        <v>2002</v>
      </c>
      <c r="H1081" s="11">
        <v>17</v>
      </c>
      <c r="I1081" s="11">
        <v>43</v>
      </c>
      <c r="J1081" s="11">
        <v>114</v>
      </c>
      <c r="K1081" s="11">
        <v>115</v>
      </c>
      <c r="O1081" s="25" t="s">
        <v>23</v>
      </c>
      <c r="P1081" s="5" t="s">
        <v>63</v>
      </c>
      <c r="Q1081" s="5" t="s">
        <v>63</v>
      </c>
      <c r="R1081" s="6" t="s">
        <v>44</v>
      </c>
      <c r="S1081" s="5" t="s">
        <v>2217</v>
      </c>
      <c r="T1081" s="5" t="s">
        <v>2218</v>
      </c>
      <c r="U1081" s="5">
        <v>2002</v>
      </c>
      <c r="V1081" s="11">
        <v>6</v>
      </c>
      <c r="W1081" s="11">
        <v>38</v>
      </c>
      <c r="X1081" s="11">
        <v>64</v>
      </c>
      <c r="Y1081" s="26">
        <v>74</v>
      </c>
      <c r="Z1081" s="10">
        <f t="shared" si="166"/>
        <v>182</v>
      </c>
      <c r="AA1081" s="27">
        <f t="shared" si="172"/>
        <v>-92579.75437308324</v>
      </c>
      <c r="AB1081" s="10">
        <f t="shared" si="173"/>
        <v>-7177357.169448629</v>
      </c>
      <c r="AC1081" s="10">
        <f t="shared" si="174"/>
        <v>-8110919.4152080175</v>
      </c>
      <c r="AD1081" s="28">
        <f t="shared" si="175"/>
        <v>-9463429.1423345208</v>
      </c>
      <c r="AF1081" s="27">
        <f>IF(V1081 &lt;&gt; "-", (V1081-V$1883)^4, "-")</f>
        <v>4188141.6864615814</v>
      </c>
      <c r="AG1081" s="10">
        <f>(W1081-W$1883)^4</f>
        <v>1384478061.5428886</v>
      </c>
      <c r="AH1081" s="10">
        <f>(X1081-X$1883)^4</f>
        <v>1629646651.9831705</v>
      </c>
      <c r="AI1081" s="28">
        <f>(Y1081-Y$1883)^4</f>
        <v>2001695653.9619975</v>
      </c>
      <c r="AK1081" s="27">
        <f t="shared" si="167"/>
        <v>32.967032967032971</v>
      </c>
      <c r="AL1081" s="10">
        <f t="shared" si="168"/>
        <v>208.79120879120879</v>
      </c>
      <c r="AM1081" s="10">
        <f t="shared" si="169"/>
        <v>351.64835164835165</v>
      </c>
      <c r="AN1081" s="28">
        <f t="shared" si="170"/>
        <v>406.5934065934066</v>
      </c>
      <c r="AP1081" s="56">
        <f t="shared" si="171"/>
        <v>1.6842105263157896</v>
      </c>
    </row>
    <row r="1082" spans="1:42" ht="15" customHeight="1">
      <c r="A1082" s="5" t="s">
        <v>23</v>
      </c>
      <c r="B1082" s="5" t="s">
        <v>63</v>
      </c>
      <c r="C1082" s="5" t="s">
        <v>37</v>
      </c>
      <c r="D1082" s="6" t="s">
        <v>44</v>
      </c>
      <c r="E1082" s="5" t="s">
        <v>2035</v>
      </c>
      <c r="F1082" s="5" t="s">
        <v>2036</v>
      </c>
      <c r="G1082" s="5">
        <v>2002</v>
      </c>
      <c r="H1082" s="11">
        <v>9</v>
      </c>
      <c r="I1082" s="11">
        <v>149</v>
      </c>
      <c r="J1082" s="11">
        <v>62</v>
      </c>
      <c r="K1082" s="11">
        <v>179</v>
      </c>
      <c r="O1082" s="25" t="s">
        <v>23</v>
      </c>
      <c r="P1082" s="5" t="s">
        <v>63</v>
      </c>
      <c r="Q1082" s="5" t="s">
        <v>63</v>
      </c>
      <c r="R1082" s="6" t="s">
        <v>44</v>
      </c>
      <c r="S1082" s="5" t="s">
        <v>2219</v>
      </c>
      <c r="T1082" s="5" t="s">
        <v>2220</v>
      </c>
      <c r="U1082" s="5">
        <v>2002</v>
      </c>
      <c r="V1082" s="11">
        <v>98</v>
      </c>
      <c r="W1082" s="11">
        <v>363</v>
      </c>
      <c r="X1082" s="11">
        <v>295</v>
      </c>
      <c r="Y1082" s="26">
        <v>272</v>
      </c>
      <c r="Z1082" s="10">
        <f t="shared" si="166"/>
        <v>1028</v>
      </c>
      <c r="AA1082" s="27">
        <f t="shared" si="172"/>
        <v>102252.41815712901</v>
      </c>
      <c r="AB1082" s="10">
        <f t="shared" si="173"/>
        <v>2305448.1592202433</v>
      </c>
      <c r="AC1082" s="10">
        <f t="shared" si="174"/>
        <v>27216.334525220747</v>
      </c>
      <c r="AD1082" s="28">
        <f t="shared" si="175"/>
        <v>-2470.8117829665443</v>
      </c>
      <c r="AF1082" s="27">
        <f>IF(V1082 &lt;&gt; "-", (V1082-V$1883)^4, "-")</f>
        <v>4781506.8598959595</v>
      </c>
      <c r="AG1082" s="10">
        <f>(W1082-W$1883)^4</f>
        <v>304560666.84414691</v>
      </c>
      <c r="AH1082" s="10">
        <f>(X1082-X$1883)^4</f>
        <v>818664.91621224862</v>
      </c>
      <c r="AI1082" s="28">
        <f>(Y1082-Y$1883)^4</f>
        <v>33403.057285291965</v>
      </c>
      <c r="AK1082" s="27">
        <f t="shared" si="167"/>
        <v>95.330739299610883</v>
      </c>
      <c r="AL1082" s="10">
        <f t="shared" si="168"/>
        <v>353.11284046692612</v>
      </c>
      <c r="AM1082" s="10">
        <f t="shared" si="169"/>
        <v>286.96498054474705</v>
      </c>
      <c r="AN1082" s="28">
        <f t="shared" si="170"/>
        <v>264.59143968871598</v>
      </c>
      <c r="AP1082" s="56">
        <f t="shared" si="171"/>
        <v>0.81267217630853972</v>
      </c>
    </row>
    <row r="1083" spans="1:42" ht="15" customHeight="1">
      <c r="A1083" s="5" t="s">
        <v>23</v>
      </c>
      <c r="B1083" s="5" t="s">
        <v>63</v>
      </c>
      <c r="C1083" s="5" t="s">
        <v>37</v>
      </c>
      <c r="D1083" s="6" t="s">
        <v>44</v>
      </c>
      <c r="E1083" s="5" t="s">
        <v>2037</v>
      </c>
      <c r="F1083" s="5" t="s">
        <v>2038</v>
      </c>
      <c r="G1083" s="5">
        <v>2002</v>
      </c>
      <c r="H1083" s="11">
        <v>13</v>
      </c>
      <c r="I1083" s="11">
        <v>42</v>
      </c>
      <c r="J1083" s="11">
        <v>70</v>
      </c>
      <c r="K1083" s="11">
        <v>96</v>
      </c>
      <c r="O1083" s="25" t="s">
        <v>23</v>
      </c>
      <c r="P1083" s="5" t="s">
        <v>63</v>
      </c>
      <c r="Q1083" s="5" t="s">
        <v>63</v>
      </c>
      <c r="R1083" s="6" t="s">
        <v>44</v>
      </c>
      <c r="S1083" s="5" t="s">
        <v>2221</v>
      </c>
      <c r="T1083" s="5" t="s">
        <v>2222</v>
      </c>
      <c r="U1083" s="5">
        <v>2002</v>
      </c>
      <c r="V1083" s="11">
        <v>5</v>
      </c>
      <c r="W1083" s="11">
        <v>64</v>
      </c>
      <c r="X1083" s="11">
        <v>166</v>
      </c>
      <c r="Y1083" s="26">
        <v>163</v>
      </c>
      <c r="Z1083" s="10">
        <f t="shared" si="166"/>
        <v>398</v>
      </c>
      <c r="AA1083" s="27">
        <f t="shared" si="172"/>
        <v>-98855.953908687909</v>
      </c>
      <c r="AB1083" s="10">
        <f t="shared" si="173"/>
        <v>-4648703.8656189712</v>
      </c>
      <c r="AC1083" s="10">
        <f t="shared" si="174"/>
        <v>-967951.27730093605</v>
      </c>
      <c r="AD1083" s="28">
        <f t="shared" si="175"/>
        <v>-1839123.8986827051</v>
      </c>
      <c r="AF1083" s="27">
        <f>IF(V1083 &lt;&gt; "-", (V1083-V$1883)^4, "-")</f>
        <v>4570921.6266198922</v>
      </c>
      <c r="AG1083" s="10">
        <f>(W1083-W$1883)^4</f>
        <v>775846565.33189142</v>
      </c>
      <c r="AH1083" s="10">
        <f>(X1083-X$1883)^4</f>
        <v>95749826.642404005</v>
      </c>
      <c r="AI1083" s="28">
        <f>(Y1083-Y$1883)^4</f>
        <v>225327734.67142373</v>
      </c>
      <c r="AK1083" s="27">
        <f t="shared" si="167"/>
        <v>12.562814070351759</v>
      </c>
      <c r="AL1083" s="10">
        <f t="shared" si="168"/>
        <v>160.80402010050253</v>
      </c>
      <c r="AM1083" s="10">
        <f t="shared" si="169"/>
        <v>417.08542713567834</v>
      </c>
      <c r="AN1083" s="28">
        <f t="shared" si="170"/>
        <v>409.54773869346735</v>
      </c>
      <c r="AP1083" s="56">
        <f t="shared" si="171"/>
        <v>2.5937499999999996</v>
      </c>
    </row>
    <row r="1084" spans="1:42" ht="15" customHeight="1">
      <c r="A1084" s="5" t="s">
        <v>23</v>
      </c>
      <c r="B1084" s="5" t="s">
        <v>63</v>
      </c>
      <c r="C1084" s="5" t="s">
        <v>46</v>
      </c>
      <c r="D1084" s="6" t="s">
        <v>44</v>
      </c>
      <c r="E1084" s="6" t="s">
        <v>26</v>
      </c>
      <c r="F1084" s="5" t="s">
        <v>2223</v>
      </c>
      <c r="G1084" s="5">
        <v>2002</v>
      </c>
      <c r="H1084" s="11">
        <v>566</v>
      </c>
      <c r="I1084" s="11">
        <v>3939</v>
      </c>
      <c r="J1084" s="11">
        <v>5323</v>
      </c>
      <c r="K1084" s="11">
        <v>5623</v>
      </c>
      <c r="O1084" s="25" t="s">
        <v>23</v>
      </c>
      <c r="P1084" s="5" t="s">
        <v>63</v>
      </c>
      <c r="Q1084" s="5" t="s">
        <v>63</v>
      </c>
      <c r="R1084" s="6" t="s">
        <v>44</v>
      </c>
      <c r="S1084" s="5" t="s">
        <v>2224</v>
      </c>
      <c r="T1084" s="5" t="s">
        <v>2225</v>
      </c>
      <c r="U1084" s="5">
        <v>2002</v>
      </c>
      <c r="V1084" s="11">
        <v>6</v>
      </c>
      <c r="W1084" s="11">
        <v>56</v>
      </c>
      <c r="X1084" s="11">
        <v>133</v>
      </c>
      <c r="Y1084" s="26">
        <v>129</v>
      </c>
      <c r="Z1084" s="10">
        <f t="shared" si="166"/>
        <v>324</v>
      </c>
      <c r="AA1084" s="27">
        <f t="shared" si="172"/>
        <v>-92579.75437308324</v>
      </c>
      <c r="AB1084" s="10">
        <f t="shared" si="173"/>
        <v>-5349756.2906762566</v>
      </c>
      <c r="AC1084" s="10">
        <f t="shared" si="174"/>
        <v>-2295793.428235888</v>
      </c>
      <c r="AD1084" s="28">
        <f t="shared" si="175"/>
        <v>-3834437.8975456529</v>
      </c>
      <c r="AF1084" s="27">
        <f>IF(V1084 &lt;&gt; "-", (V1084-V$1883)^4, "-")</f>
        <v>4188141.6864615814</v>
      </c>
      <c r="AG1084" s="10">
        <f>(W1084-W$1883)^4</f>
        <v>935646931.10289216</v>
      </c>
      <c r="AH1084" s="10">
        <f>(X1084-X$1883)^4</f>
        <v>302861273.72034609</v>
      </c>
      <c r="AI1084" s="28">
        <f>(Y1084-Y$1883)^4</f>
        <v>600162622.40194893</v>
      </c>
      <c r="AK1084" s="27">
        <f t="shared" si="167"/>
        <v>18.518518518518519</v>
      </c>
      <c r="AL1084" s="10">
        <f t="shared" si="168"/>
        <v>172.83950617283949</v>
      </c>
      <c r="AM1084" s="10">
        <f t="shared" si="169"/>
        <v>410.49382716049382</v>
      </c>
      <c r="AN1084" s="28">
        <f t="shared" si="170"/>
        <v>398.14814814814815</v>
      </c>
      <c r="AP1084" s="56">
        <f t="shared" si="171"/>
        <v>2.375</v>
      </c>
    </row>
    <row r="1085" spans="1:42" ht="15" customHeight="1">
      <c r="A1085" s="5" t="s">
        <v>23</v>
      </c>
      <c r="B1085" s="5" t="s">
        <v>63</v>
      </c>
      <c r="C1085" s="5" t="s">
        <v>46</v>
      </c>
      <c r="D1085" s="6" t="s">
        <v>44</v>
      </c>
      <c r="E1085" s="5" t="s">
        <v>2039</v>
      </c>
      <c r="F1085" s="5" t="s">
        <v>2040</v>
      </c>
      <c r="G1085" s="5">
        <v>2002</v>
      </c>
      <c r="H1085" s="11">
        <v>82</v>
      </c>
      <c r="I1085" s="11">
        <v>602</v>
      </c>
      <c r="J1085" s="11">
        <v>536</v>
      </c>
      <c r="K1085" s="11">
        <v>444</v>
      </c>
      <c r="O1085" s="25" t="s">
        <v>23</v>
      </c>
      <c r="P1085" s="5" t="s">
        <v>63</v>
      </c>
      <c r="Q1085" s="5" t="s">
        <v>63</v>
      </c>
      <c r="R1085" s="6" t="s">
        <v>44</v>
      </c>
      <c r="S1085" s="5" t="s">
        <v>2226</v>
      </c>
      <c r="T1085" s="5" t="s">
        <v>2227</v>
      </c>
      <c r="U1085" s="5">
        <v>2002</v>
      </c>
      <c r="V1085" s="11">
        <v>5</v>
      </c>
      <c r="W1085" s="11">
        <v>42</v>
      </c>
      <c r="X1085" s="11">
        <v>73</v>
      </c>
      <c r="Y1085" s="26">
        <v>54</v>
      </c>
      <c r="Z1085" s="10">
        <f t="shared" si="166"/>
        <v>174</v>
      </c>
      <c r="AA1085" s="27">
        <f t="shared" si="172"/>
        <v>-98855.953908687909</v>
      </c>
      <c r="AB1085" s="10">
        <f t="shared" si="173"/>
        <v>-6740049.2398623861</v>
      </c>
      <c r="AC1085" s="10">
        <f t="shared" si="174"/>
        <v>-7069054.1768339053</v>
      </c>
      <c r="AD1085" s="28">
        <f t="shared" si="175"/>
        <v>-12409670.827803854</v>
      </c>
      <c r="AF1085" s="27">
        <f>IF(V1085 &lt;&gt; "-", (V1085-V$1883)^4, "-")</f>
        <v>4570921.6266198922</v>
      </c>
      <c r="AG1085" s="10">
        <f>(W1085-W$1883)^4</f>
        <v>1273163244.8596156</v>
      </c>
      <c r="AH1085" s="10">
        <f>(X1085-X$1883)^4</f>
        <v>1356693507.8163946</v>
      </c>
      <c r="AI1085" s="28">
        <f>(Y1085-Y$1883)^4</f>
        <v>2873075347.7781157</v>
      </c>
      <c r="AK1085" s="27">
        <f t="shared" si="167"/>
        <v>28.735632183908045</v>
      </c>
      <c r="AL1085" s="10">
        <f t="shared" si="168"/>
        <v>241.37931034482759</v>
      </c>
      <c r="AM1085" s="10">
        <f t="shared" si="169"/>
        <v>419.54022988505744</v>
      </c>
      <c r="AN1085" s="28">
        <f t="shared" si="170"/>
        <v>310.34482758620692</v>
      </c>
      <c r="AP1085" s="56">
        <f t="shared" si="171"/>
        <v>1.7380952380952379</v>
      </c>
    </row>
    <row r="1086" spans="1:42" ht="15" customHeight="1">
      <c r="A1086" s="5" t="s">
        <v>23</v>
      </c>
      <c r="B1086" s="5" t="s">
        <v>63</v>
      </c>
      <c r="C1086" s="5" t="s">
        <v>46</v>
      </c>
      <c r="D1086" s="6" t="s">
        <v>44</v>
      </c>
      <c r="E1086" s="5" t="s">
        <v>2041</v>
      </c>
      <c r="F1086" s="5" t="s">
        <v>2042</v>
      </c>
      <c r="G1086" s="5">
        <v>2002</v>
      </c>
      <c r="H1086" s="11">
        <v>17</v>
      </c>
      <c r="I1086" s="11">
        <v>121</v>
      </c>
      <c r="J1086" s="11">
        <v>264</v>
      </c>
      <c r="K1086" s="11">
        <v>389</v>
      </c>
      <c r="O1086" s="25" t="s">
        <v>23</v>
      </c>
      <c r="P1086" s="5" t="s">
        <v>63</v>
      </c>
      <c r="Q1086" s="5" t="s">
        <v>63</v>
      </c>
      <c r="R1086" s="6" t="s">
        <v>44</v>
      </c>
      <c r="S1086" s="5" t="s">
        <v>2228</v>
      </c>
      <c r="T1086" s="5" t="s">
        <v>1558</v>
      </c>
      <c r="U1086" s="5">
        <v>2002</v>
      </c>
      <c r="V1086" s="11">
        <v>5</v>
      </c>
      <c r="W1086" s="11">
        <v>68</v>
      </c>
      <c r="X1086" s="11">
        <v>94</v>
      </c>
      <c r="Y1086" s="26">
        <v>99</v>
      </c>
      <c r="Z1086" s="10">
        <f t="shared" si="166"/>
        <v>266</v>
      </c>
      <c r="AA1086" s="27">
        <f t="shared" si="172"/>
        <v>-98855.953908687909</v>
      </c>
      <c r="AB1086" s="10">
        <f t="shared" si="173"/>
        <v>-4322402.5682076085</v>
      </c>
      <c r="AC1086" s="10">
        <f t="shared" si="174"/>
        <v>-4993204.2557857428</v>
      </c>
      <c r="AD1086" s="28">
        <f t="shared" si="175"/>
        <v>-6488878.8692028886</v>
      </c>
      <c r="AF1086" s="27">
        <f>IF(V1086 &lt;&gt; "-", (V1086-V$1883)^4, "-")</f>
        <v>4570921.6266198922</v>
      </c>
      <c r="AG1086" s="10">
        <f>(W1086-W$1883)^4</f>
        <v>704098820.45249414</v>
      </c>
      <c r="AH1086" s="10">
        <f>(X1086-X$1883)^4</f>
        <v>853438916.53758562</v>
      </c>
      <c r="AI1086" s="28">
        <f>(Y1086-Y$1883)^4</f>
        <v>1210299599.0675807</v>
      </c>
      <c r="AK1086" s="27">
        <f t="shared" si="167"/>
        <v>18.796992481203006</v>
      </c>
      <c r="AL1086" s="10">
        <f t="shared" si="168"/>
        <v>255.6390977443609</v>
      </c>
      <c r="AM1086" s="10">
        <f t="shared" si="169"/>
        <v>353.38345864661653</v>
      </c>
      <c r="AN1086" s="28">
        <f t="shared" si="170"/>
        <v>372.18045112781954</v>
      </c>
      <c r="AP1086" s="56">
        <f t="shared" si="171"/>
        <v>1.3823529411764706</v>
      </c>
    </row>
    <row r="1087" spans="1:42" ht="15" customHeight="1">
      <c r="A1087" s="5" t="s">
        <v>23</v>
      </c>
      <c r="B1087" s="5" t="s">
        <v>63</v>
      </c>
      <c r="C1087" s="5" t="s">
        <v>46</v>
      </c>
      <c r="D1087" s="6" t="s">
        <v>44</v>
      </c>
      <c r="E1087" s="5" t="s">
        <v>2044</v>
      </c>
      <c r="F1087" s="5" t="s">
        <v>2045</v>
      </c>
      <c r="G1087" s="5">
        <v>2002</v>
      </c>
      <c r="H1087" s="11">
        <v>6</v>
      </c>
      <c r="I1087" s="11">
        <v>44</v>
      </c>
      <c r="J1087" s="11">
        <v>59</v>
      </c>
      <c r="K1087" s="11">
        <v>64</v>
      </c>
      <c r="O1087" s="25" t="s">
        <v>23</v>
      </c>
      <c r="P1087" s="5" t="s">
        <v>63</v>
      </c>
      <c r="Q1087" s="5" t="s">
        <v>63</v>
      </c>
      <c r="R1087" s="6" t="s">
        <v>44</v>
      </c>
      <c r="S1087" s="5" t="s">
        <v>2229</v>
      </c>
      <c r="T1087" s="5" t="s">
        <v>2230</v>
      </c>
      <c r="U1087" s="5">
        <v>2002</v>
      </c>
      <c r="V1087" s="11">
        <v>11</v>
      </c>
      <c r="W1087" s="11">
        <v>54</v>
      </c>
      <c r="X1087" s="11">
        <v>67</v>
      </c>
      <c r="Y1087" s="26">
        <v>93</v>
      </c>
      <c r="Z1087" s="10">
        <f t="shared" si="166"/>
        <v>225</v>
      </c>
      <c r="AA1087" s="27">
        <f t="shared" si="172"/>
        <v>-65150.194930492646</v>
      </c>
      <c r="AB1087" s="10">
        <f t="shared" si="173"/>
        <v>-5535393.1115727779</v>
      </c>
      <c r="AC1087" s="10">
        <f t="shared" si="174"/>
        <v>-7752997.3176026056</v>
      </c>
      <c r="AD1087" s="28">
        <f t="shared" si="175"/>
        <v>-7135447.4156057034</v>
      </c>
      <c r="AF1087" s="27">
        <f>IF(V1087 &lt;&gt; "-", (V1087-V$1883)^4, "-")</f>
        <v>2621526.7440798022</v>
      </c>
      <c r="AG1087" s="10">
        <f>(W1087-W$1883)^4</f>
        <v>979184714.38798642</v>
      </c>
      <c r="AH1087" s="10">
        <f>(X1087-X$1883)^4</f>
        <v>1534473920.2711205</v>
      </c>
      <c r="AI1087" s="28">
        <f>(Y1087-Y$1883)^4</f>
        <v>1373709642.2505696</v>
      </c>
      <c r="AK1087" s="27">
        <f t="shared" si="167"/>
        <v>48.888888888888893</v>
      </c>
      <c r="AL1087" s="10">
        <f t="shared" si="168"/>
        <v>240</v>
      </c>
      <c r="AM1087" s="10">
        <f t="shared" si="169"/>
        <v>297.77777777777777</v>
      </c>
      <c r="AN1087" s="28">
        <f t="shared" si="170"/>
        <v>413.33333333333331</v>
      </c>
      <c r="AP1087" s="56">
        <f t="shared" si="171"/>
        <v>1.2407407407407407</v>
      </c>
    </row>
    <row r="1088" spans="1:42" ht="15" customHeight="1">
      <c r="A1088" s="5" t="s">
        <v>23</v>
      </c>
      <c r="B1088" s="5" t="s">
        <v>63</v>
      </c>
      <c r="C1088" s="5" t="s">
        <v>46</v>
      </c>
      <c r="D1088" s="6" t="s">
        <v>44</v>
      </c>
      <c r="E1088" s="5" t="s">
        <v>2046</v>
      </c>
      <c r="F1088" s="5" t="s">
        <v>2047</v>
      </c>
      <c r="G1088" s="5">
        <v>2002</v>
      </c>
      <c r="H1088" s="11">
        <v>43</v>
      </c>
      <c r="I1088" s="11">
        <v>211</v>
      </c>
      <c r="J1088" s="11">
        <v>378</v>
      </c>
      <c r="K1088" s="11">
        <v>321</v>
      </c>
      <c r="O1088" s="25" t="s">
        <v>23</v>
      </c>
      <c r="P1088" s="5" t="s">
        <v>63</v>
      </c>
      <c r="Q1088" s="5" t="s">
        <v>63</v>
      </c>
      <c r="R1088" s="6" t="s">
        <v>44</v>
      </c>
      <c r="S1088" s="5" t="s">
        <v>2231</v>
      </c>
      <c r="T1088" s="5" t="s">
        <v>2232</v>
      </c>
      <c r="U1088" s="5">
        <v>2002</v>
      </c>
      <c r="V1088" s="11">
        <v>22</v>
      </c>
      <c r="W1088" s="11">
        <v>44</v>
      </c>
      <c r="X1088" s="11">
        <v>71</v>
      </c>
      <c r="Y1088" s="26">
        <v>58</v>
      </c>
      <c r="Z1088" s="10">
        <f t="shared" si="166"/>
        <v>195</v>
      </c>
      <c r="AA1088" s="27">
        <f t="shared" si="172"/>
        <v>-24994.935137998757</v>
      </c>
      <c r="AB1088" s="10">
        <f t="shared" si="173"/>
        <v>-6528219.5038485853</v>
      </c>
      <c r="AC1088" s="10">
        <f t="shared" si="174"/>
        <v>-7292365.1416172329</v>
      </c>
      <c r="AD1088" s="28">
        <f t="shared" si="175"/>
        <v>-11777506.830836991</v>
      </c>
      <c r="AF1088" s="27">
        <f>IF(V1088 &lt;&gt; "-", (V1088-V$1883)^4, "-")</f>
        <v>730806.97793656879</v>
      </c>
      <c r="AG1088" s="10">
        <f>(W1088-W$1883)^4</f>
        <v>1220093176.2086737</v>
      </c>
      <c r="AH1088" s="10">
        <f>(X1088-X$1883)^4</f>
        <v>1414136098.3687732</v>
      </c>
      <c r="AI1088" s="28">
        <f>(Y1088-Y$1883)^4</f>
        <v>2679607304.948904</v>
      </c>
      <c r="AK1088" s="27">
        <f t="shared" si="167"/>
        <v>112.82051282051282</v>
      </c>
      <c r="AL1088" s="10">
        <f t="shared" si="168"/>
        <v>225.64102564102564</v>
      </c>
      <c r="AM1088" s="10">
        <f t="shared" si="169"/>
        <v>364.10256410256409</v>
      </c>
      <c r="AN1088" s="28">
        <f t="shared" si="170"/>
        <v>297.43589743589746</v>
      </c>
      <c r="AP1088" s="56">
        <f t="shared" si="171"/>
        <v>1.6136363636363635</v>
      </c>
    </row>
    <row r="1089" spans="1:42" ht="15" customHeight="1">
      <c r="A1089" s="5" t="s">
        <v>23</v>
      </c>
      <c r="B1089" s="5" t="s">
        <v>63</v>
      </c>
      <c r="C1089" s="5" t="s">
        <v>46</v>
      </c>
      <c r="D1089" s="6" t="s">
        <v>44</v>
      </c>
      <c r="E1089" s="5" t="s">
        <v>2048</v>
      </c>
      <c r="F1089" s="5" t="s">
        <v>2049</v>
      </c>
      <c r="G1089" s="5">
        <v>2002</v>
      </c>
      <c r="H1089" s="11">
        <v>12</v>
      </c>
      <c r="I1089" s="11">
        <v>151</v>
      </c>
      <c r="J1089" s="11">
        <v>326</v>
      </c>
      <c r="K1089" s="11">
        <v>399</v>
      </c>
      <c r="O1089" s="25" t="s">
        <v>23</v>
      </c>
      <c r="P1089" s="5" t="s">
        <v>63</v>
      </c>
      <c r="Q1089" s="5" t="s">
        <v>67</v>
      </c>
      <c r="R1089" s="6" t="s">
        <v>235</v>
      </c>
      <c r="S1089" s="5" t="s">
        <v>2233</v>
      </c>
      <c r="T1089" s="5" t="s">
        <v>2234</v>
      </c>
      <c r="U1089" s="5">
        <v>2002</v>
      </c>
      <c r="V1089" s="11">
        <v>10</v>
      </c>
      <c r="W1089" s="11">
        <v>91</v>
      </c>
      <c r="X1089" s="11">
        <v>125</v>
      </c>
      <c r="Y1089" s="26">
        <v>107</v>
      </c>
      <c r="Z1089" s="10">
        <f t="shared" si="166"/>
        <v>333</v>
      </c>
      <c r="AA1089" s="27">
        <f t="shared" si="172"/>
        <v>-70129.248387619737</v>
      </c>
      <c r="AB1089" s="10">
        <f t="shared" si="173"/>
        <v>-2737844.9474220853</v>
      </c>
      <c r="AC1089" s="10">
        <f t="shared" si="174"/>
        <v>-2739303.9234577916</v>
      </c>
      <c r="AD1089" s="28">
        <f t="shared" si="175"/>
        <v>-5689233.8787768828</v>
      </c>
      <c r="AF1089" s="27">
        <f>IF(V1089 &lt;&gt; "-", (V1089-V$1883)^4, "-")</f>
        <v>2892004.1543107955</v>
      </c>
      <c r="AG1089" s="10">
        <f>(W1089-W$1883)^4</f>
        <v>383011486.59786075</v>
      </c>
      <c r="AH1089" s="10">
        <f>(X1089-X$1883)^4</f>
        <v>383283649.1761564</v>
      </c>
      <c r="AI1089" s="28">
        <f>(Y1089-Y$1883)^4</f>
        <v>1015636694.6192272</v>
      </c>
      <c r="AK1089" s="27">
        <f t="shared" si="167"/>
        <v>30.03003003003003</v>
      </c>
      <c r="AL1089" s="10">
        <f t="shared" si="168"/>
        <v>273.27327327327328</v>
      </c>
      <c r="AM1089" s="10">
        <f t="shared" si="169"/>
        <v>375.37537537537537</v>
      </c>
      <c r="AN1089" s="28">
        <f t="shared" si="170"/>
        <v>321.32132132132131</v>
      </c>
      <c r="AP1089" s="56">
        <f t="shared" si="171"/>
        <v>1.3736263736263736</v>
      </c>
    </row>
    <row r="1090" spans="1:42" ht="15" customHeight="1">
      <c r="A1090" s="5" t="s">
        <v>23</v>
      </c>
      <c r="B1090" s="5" t="s">
        <v>63</v>
      </c>
      <c r="C1090" s="5" t="s">
        <v>46</v>
      </c>
      <c r="D1090" s="6" t="s">
        <v>44</v>
      </c>
      <c r="E1090" s="5" t="s">
        <v>2050</v>
      </c>
      <c r="F1090" s="5" t="s">
        <v>2051</v>
      </c>
      <c r="G1090" s="5">
        <v>2002</v>
      </c>
      <c r="H1090" s="11">
        <v>23</v>
      </c>
      <c r="I1090" s="11">
        <v>136</v>
      </c>
      <c r="J1090" s="11">
        <v>255</v>
      </c>
      <c r="K1090" s="11">
        <v>336</v>
      </c>
      <c r="O1090" s="25" t="s">
        <v>23</v>
      </c>
      <c r="P1090" s="5" t="s">
        <v>63</v>
      </c>
      <c r="Q1090" s="5" t="s">
        <v>67</v>
      </c>
      <c r="R1090" s="6" t="s">
        <v>235</v>
      </c>
      <c r="S1090" s="5" t="s">
        <v>2235</v>
      </c>
      <c r="T1090" s="5" t="s">
        <v>2236</v>
      </c>
      <c r="U1090" s="5">
        <v>2002</v>
      </c>
      <c r="V1090" s="11" t="s">
        <v>96</v>
      </c>
      <c r="W1090" s="11">
        <v>1</v>
      </c>
      <c r="X1090" s="11">
        <v>9</v>
      </c>
      <c r="Y1090" s="26">
        <v>26</v>
      </c>
      <c r="Z1090" s="10">
        <f t="shared" si="166"/>
        <v>36</v>
      </c>
      <c r="AA1090" s="27" t="str">
        <f t="shared" si="172"/>
        <v>-</v>
      </c>
      <c r="AB1090" s="10">
        <f t="shared" si="173"/>
        <v>-12150382.772973746</v>
      </c>
      <c r="AC1090" s="10">
        <f t="shared" si="174"/>
        <v>-16761509.791128896</v>
      </c>
      <c r="AD1090" s="28">
        <f t="shared" si="175"/>
        <v>-17478646.044793874</v>
      </c>
      <c r="AF1090" s="27" t="str">
        <f>IF(V1090 &lt;&gt; "-", (V1090-V$1883)^4, "-")</f>
        <v>-</v>
      </c>
      <c r="AG1090" s="10">
        <f>(W1090-W$1883)^4</f>
        <v>2793315210.7066503</v>
      </c>
      <c r="AH1090" s="10">
        <f>(X1090-X$1883)^4</f>
        <v>4289607080.0159326</v>
      </c>
      <c r="AI1090" s="28">
        <f>(Y1090-Y$1883)^4</f>
        <v>4536041823.7526302</v>
      </c>
      <c r="AK1090" s="27">
        <f t="shared" si="167"/>
        <v>0</v>
      </c>
      <c r="AL1090" s="10">
        <f t="shared" si="168"/>
        <v>27.777777777777775</v>
      </c>
      <c r="AM1090" s="10">
        <f t="shared" si="169"/>
        <v>250</v>
      </c>
      <c r="AN1090" s="28">
        <f t="shared" si="170"/>
        <v>722.22222222222217</v>
      </c>
      <c r="AP1090" s="56">
        <f t="shared" si="171"/>
        <v>9.0000000000000018</v>
      </c>
    </row>
    <row r="1091" spans="1:42" ht="15" customHeight="1">
      <c r="A1091" s="5" t="s">
        <v>23</v>
      </c>
      <c r="B1091" s="5" t="s">
        <v>63</v>
      </c>
      <c r="C1091" s="5" t="s">
        <v>46</v>
      </c>
      <c r="D1091" s="6" t="s">
        <v>44</v>
      </c>
      <c r="E1091" s="5" t="s">
        <v>2053</v>
      </c>
      <c r="F1091" s="5" t="s">
        <v>2054</v>
      </c>
      <c r="G1091" s="5">
        <v>2002</v>
      </c>
      <c r="H1091" s="11">
        <v>22</v>
      </c>
      <c r="I1091" s="11">
        <v>207</v>
      </c>
      <c r="J1091" s="11">
        <v>535</v>
      </c>
      <c r="K1091" s="11">
        <v>620</v>
      </c>
      <c r="O1091" s="25" t="s">
        <v>23</v>
      </c>
      <c r="P1091" s="5" t="s">
        <v>63</v>
      </c>
      <c r="Q1091" s="5" t="s">
        <v>67</v>
      </c>
      <c r="R1091" s="6" t="s">
        <v>235</v>
      </c>
      <c r="S1091" s="5" t="s">
        <v>2237</v>
      </c>
      <c r="T1091" s="5" t="s">
        <v>2238</v>
      </c>
      <c r="U1091" s="5">
        <v>2002</v>
      </c>
      <c r="V1091" s="11">
        <v>4</v>
      </c>
      <c r="W1091" s="11">
        <v>98</v>
      </c>
      <c r="X1091" s="11">
        <v>61</v>
      </c>
      <c r="Y1091" s="26">
        <v>146</v>
      </c>
      <c r="Z1091" s="10">
        <f t="shared" si="166"/>
        <v>309</v>
      </c>
      <c r="AA1091" s="27">
        <f t="shared" si="172"/>
        <v>-105409.58265998808</v>
      </c>
      <c r="AB1091" s="10">
        <f t="shared" si="173"/>
        <v>-2347082.2838645913</v>
      </c>
      <c r="AC1091" s="10">
        <f t="shared" si="174"/>
        <v>-8479691.1976274699</v>
      </c>
      <c r="AD1091" s="28">
        <f t="shared" si="175"/>
        <v>-2715817.8715001736</v>
      </c>
      <c r="AF1091" s="27">
        <f>IF(V1091 &lt;&gt; "-", (V1091-V$1883)^4, "-")</f>
        <v>4979359.2233520132</v>
      </c>
      <c r="AG1091" s="10">
        <f>(W1091-W$1883)^4</f>
        <v>311916072.49714214</v>
      </c>
      <c r="AH1091" s="10">
        <f>(X1091-X$1883)^4</f>
        <v>1729179384.9753695</v>
      </c>
      <c r="AI1091" s="28">
        <f>(Y1091-Y$1883)^4</f>
        <v>378908361.55601615</v>
      </c>
      <c r="AK1091" s="27">
        <f t="shared" si="167"/>
        <v>12.944983818770227</v>
      </c>
      <c r="AL1091" s="10">
        <f t="shared" si="168"/>
        <v>317.15210355987057</v>
      </c>
      <c r="AM1091" s="10">
        <f t="shared" si="169"/>
        <v>197.41100323624593</v>
      </c>
      <c r="AN1091" s="28">
        <f t="shared" si="170"/>
        <v>472.49190938511327</v>
      </c>
      <c r="AP1091" s="56">
        <f t="shared" si="171"/>
        <v>0.62244897959183665</v>
      </c>
    </row>
    <row r="1092" spans="1:42" ht="15" customHeight="1">
      <c r="A1092" s="5" t="s">
        <v>23</v>
      </c>
      <c r="B1092" s="5" t="s">
        <v>63</v>
      </c>
      <c r="C1092" s="5" t="s">
        <v>46</v>
      </c>
      <c r="D1092" s="6" t="s">
        <v>44</v>
      </c>
      <c r="E1092" s="5" t="s">
        <v>2055</v>
      </c>
      <c r="F1092" s="5" t="s">
        <v>2056</v>
      </c>
      <c r="G1092" s="5">
        <v>2002</v>
      </c>
      <c r="H1092" s="11">
        <v>5</v>
      </c>
      <c r="I1092" s="11">
        <v>123</v>
      </c>
      <c r="J1092" s="11">
        <v>229</v>
      </c>
      <c r="K1092" s="11">
        <v>241</v>
      </c>
      <c r="O1092" s="25" t="s">
        <v>23</v>
      </c>
      <c r="P1092" s="5" t="s">
        <v>63</v>
      </c>
      <c r="Q1092" s="5" t="s">
        <v>67</v>
      </c>
      <c r="R1092" s="6" t="s">
        <v>235</v>
      </c>
      <c r="S1092" s="5" t="s">
        <v>2239</v>
      </c>
      <c r="T1092" s="5" t="s">
        <v>2240</v>
      </c>
      <c r="U1092" s="5">
        <v>2002</v>
      </c>
      <c r="V1092" s="11">
        <v>2</v>
      </c>
      <c r="W1092" s="11">
        <v>15</v>
      </c>
      <c r="X1092" s="11">
        <v>38</v>
      </c>
      <c r="Y1092" s="26">
        <v>48</v>
      </c>
      <c r="Z1092" s="10">
        <f t="shared" si="166"/>
        <v>103</v>
      </c>
      <c r="AA1092" s="27">
        <f t="shared" si="172"/>
        <v>-119373.12780967499</v>
      </c>
      <c r="AB1092" s="10">
        <f t="shared" si="173"/>
        <v>-10063040.603899335</v>
      </c>
      <c r="AC1092" s="10">
        <f t="shared" si="174"/>
        <v>-11684734.169443067</v>
      </c>
      <c r="AD1092" s="28">
        <f t="shared" si="175"/>
        <v>-13399710.254385088</v>
      </c>
      <c r="AF1092" s="27">
        <f>IF(V1092 &lt;&gt; "-", (V1092-V$1883)^4, "-")</f>
        <v>5877718.253988809</v>
      </c>
      <c r="AG1092" s="10">
        <f>(W1092-W$1883)^4</f>
        <v>2172562605.2525625</v>
      </c>
      <c r="AH1092" s="10">
        <f>(X1092-X$1883)^4</f>
        <v>2651500919.4112644</v>
      </c>
      <c r="AI1092" s="28">
        <f>(Y1092-Y$1883)^4</f>
        <v>3182686608.5296688</v>
      </c>
      <c r="AK1092" s="27">
        <f t="shared" si="167"/>
        <v>19.417475728155338</v>
      </c>
      <c r="AL1092" s="10">
        <f t="shared" si="168"/>
        <v>145.63106796116503</v>
      </c>
      <c r="AM1092" s="10">
        <f t="shared" si="169"/>
        <v>368.93203883495147</v>
      </c>
      <c r="AN1092" s="28">
        <f t="shared" si="170"/>
        <v>466.01941747572818</v>
      </c>
      <c r="AP1092" s="56">
        <f t="shared" si="171"/>
        <v>2.5333333333333337</v>
      </c>
    </row>
    <row r="1093" spans="1:42" ht="15" customHeight="1">
      <c r="A1093" s="5" t="s">
        <v>23</v>
      </c>
      <c r="B1093" s="5" t="s">
        <v>63</v>
      </c>
      <c r="C1093" s="5" t="s">
        <v>46</v>
      </c>
      <c r="D1093" s="6" t="s">
        <v>44</v>
      </c>
      <c r="E1093" s="5" t="s">
        <v>2057</v>
      </c>
      <c r="F1093" s="5" t="s">
        <v>2058</v>
      </c>
      <c r="G1093" s="5">
        <v>2002</v>
      </c>
      <c r="H1093" s="11">
        <v>24</v>
      </c>
      <c r="I1093" s="11">
        <v>230</v>
      </c>
      <c r="J1093" s="11">
        <v>298</v>
      </c>
      <c r="K1093" s="11">
        <v>390</v>
      </c>
      <c r="O1093" s="25" t="s">
        <v>23</v>
      </c>
      <c r="P1093" s="5" t="s">
        <v>63</v>
      </c>
      <c r="Q1093" s="5" t="s">
        <v>67</v>
      </c>
      <c r="R1093" s="6" t="s">
        <v>235</v>
      </c>
      <c r="S1093" s="5" t="s">
        <v>2241</v>
      </c>
      <c r="T1093" s="5" t="s">
        <v>2242</v>
      </c>
      <c r="U1093" s="5">
        <v>2002</v>
      </c>
      <c r="V1093" s="11">
        <v>7</v>
      </c>
      <c r="W1093" s="11">
        <v>74</v>
      </c>
      <c r="X1093" s="11">
        <v>185</v>
      </c>
      <c r="Y1093" s="26">
        <v>184</v>
      </c>
      <c r="Z1093" s="10">
        <f t="shared" si="166"/>
        <v>450</v>
      </c>
      <c r="AA1093" s="27">
        <f t="shared" si="172"/>
        <v>-86574.984053174077</v>
      </c>
      <c r="AB1093" s="10">
        <f t="shared" si="173"/>
        <v>-3862151.7659871657</v>
      </c>
      <c r="AC1093" s="10">
        <f t="shared" si="174"/>
        <v>-510467.24372725433</v>
      </c>
      <c r="AD1093" s="28">
        <f t="shared" si="175"/>
        <v>-1046267.6251260948</v>
      </c>
      <c r="AF1093" s="27">
        <f>IF(V1093 &lt;&gt; "-", (V1093-V$1883)^4, "-")</f>
        <v>3829921.6860142983</v>
      </c>
      <c r="AG1093" s="10">
        <f>(W1093-W$1883)^4</f>
        <v>605953243.1875087</v>
      </c>
      <c r="AH1093" s="10">
        <f>(X1093-X$1883)^4</f>
        <v>40796587.626277432</v>
      </c>
      <c r="AI1093" s="28">
        <f>(Y1093-Y$1883)^4</f>
        <v>106216107.73482738</v>
      </c>
      <c r="AK1093" s="27">
        <f t="shared" si="167"/>
        <v>15.555555555555555</v>
      </c>
      <c r="AL1093" s="10">
        <f t="shared" si="168"/>
        <v>164.44444444444446</v>
      </c>
      <c r="AM1093" s="10">
        <f t="shared" si="169"/>
        <v>411.11111111111109</v>
      </c>
      <c r="AN1093" s="28">
        <f t="shared" si="170"/>
        <v>408.88888888888891</v>
      </c>
      <c r="AP1093" s="56">
        <f t="shared" si="171"/>
        <v>2.4999999999999996</v>
      </c>
    </row>
    <row r="1094" spans="1:42" ht="15" customHeight="1">
      <c r="A1094" s="5" t="s">
        <v>23</v>
      </c>
      <c r="B1094" s="5" t="s">
        <v>63</v>
      </c>
      <c r="C1094" s="5" t="s">
        <v>46</v>
      </c>
      <c r="D1094" s="6" t="s">
        <v>44</v>
      </c>
      <c r="E1094" s="5" t="s">
        <v>2059</v>
      </c>
      <c r="F1094" s="5" t="s">
        <v>2060</v>
      </c>
      <c r="G1094" s="5">
        <v>2002</v>
      </c>
      <c r="H1094" s="11">
        <v>17</v>
      </c>
      <c r="I1094" s="11">
        <v>149</v>
      </c>
      <c r="J1094" s="11">
        <v>325</v>
      </c>
      <c r="K1094" s="11">
        <v>271</v>
      </c>
      <c r="O1094" s="25" t="s">
        <v>23</v>
      </c>
      <c r="P1094" s="5" t="s">
        <v>63</v>
      </c>
      <c r="Q1094" s="5" t="s">
        <v>67</v>
      </c>
      <c r="R1094" s="6" t="s">
        <v>235</v>
      </c>
      <c r="S1094" s="5" t="s">
        <v>2243</v>
      </c>
      <c r="T1094" s="5" t="s">
        <v>2244</v>
      </c>
      <c r="U1094" s="5">
        <v>2002</v>
      </c>
      <c r="V1094" s="11">
        <v>54</v>
      </c>
      <c r="W1094" s="11">
        <v>286</v>
      </c>
      <c r="X1094" s="11">
        <v>377</v>
      </c>
      <c r="Y1094" s="26">
        <v>297</v>
      </c>
      <c r="Z1094" s="10">
        <f t="shared" si="166"/>
        <v>1014</v>
      </c>
      <c r="AA1094" s="27">
        <f t="shared" si="172"/>
        <v>21.065678014007069</v>
      </c>
      <c r="AB1094" s="10">
        <f t="shared" si="173"/>
        <v>167327.47371404234</v>
      </c>
      <c r="AC1094" s="10">
        <f t="shared" si="174"/>
        <v>1407937.3512687637</v>
      </c>
      <c r="AD1094" s="28">
        <f t="shared" si="175"/>
        <v>1513.3247443394851</v>
      </c>
      <c r="AF1094" s="27">
        <f>IF(V1094 &lt;&gt; "-", (V1094-V$1883)^4, "-")</f>
        <v>58.179134432970756</v>
      </c>
      <c r="AG1094" s="10">
        <f>(W1094-W$1883)^4</f>
        <v>9220539.6328612361</v>
      </c>
      <c r="AH1094" s="10">
        <f>(X1094-X$1883)^4</f>
        <v>157801492.81413138</v>
      </c>
      <c r="AI1094" s="28">
        <f>(Y1094-Y$1883)^4</f>
        <v>17374.387807984833</v>
      </c>
      <c r="AK1094" s="27">
        <f t="shared" si="167"/>
        <v>53.254437869822489</v>
      </c>
      <c r="AL1094" s="10">
        <f t="shared" si="168"/>
        <v>282.05128205128204</v>
      </c>
      <c r="AM1094" s="10">
        <f t="shared" si="169"/>
        <v>371.79487179487182</v>
      </c>
      <c r="AN1094" s="28">
        <f t="shared" si="170"/>
        <v>292.89940828402365</v>
      </c>
      <c r="AP1094" s="56">
        <f t="shared" si="171"/>
        <v>1.3181818181818183</v>
      </c>
    </row>
    <row r="1095" spans="1:42" ht="15" customHeight="1">
      <c r="A1095" s="5" t="s">
        <v>23</v>
      </c>
      <c r="B1095" s="5" t="s">
        <v>63</v>
      </c>
      <c r="C1095" s="5" t="s">
        <v>46</v>
      </c>
      <c r="D1095" s="6" t="s">
        <v>44</v>
      </c>
      <c r="E1095" s="5" t="s">
        <v>2061</v>
      </c>
      <c r="F1095" s="5" t="s">
        <v>2062</v>
      </c>
      <c r="G1095" s="5">
        <v>2002</v>
      </c>
      <c r="H1095" s="11">
        <v>114</v>
      </c>
      <c r="I1095" s="11">
        <v>688</v>
      </c>
      <c r="J1095" s="11">
        <v>717</v>
      </c>
      <c r="K1095" s="11">
        <v>736</v>
      </c>
      <c r="O1095" s="25" t="s">
        <v>23</v>
      </c>
      <c r="P1095" s="5" t="s">
        <v>63</v>
      </c>
      <c r="Q1095" s="5" t="s">
        <v>67</v>
      </c>
      <c r="R1095" s="6" t="s">
        <v>235</v>
      </c>
      <c r="S1095" s="5" t="s">
        <v>2245</v>
      </c>
      <c r="T1095" s="5" t="s">
        <v>2246</v>
      </c>
      <c r="U1095" s="5">
        <v>2002</v>
      </c>
      <c r="V1095" s="11">
        <v>23</v>
      </c>
      <c r="W1095" s="11">
        <v>175</v>
      </c>
      <c r="X1095" s="11">
        <v>198</v>
      </c>
      <c r="Y1095" s="26">
        <v>216</v>
      </c>
      <c r="Z1095" s="10">
        <f t="shared" ref="Z1095:Z1158" si="176">IF(V1095 &lt;&gt; "-", V1095, 0) + IF(W1095 &lt;&gt; "-", W1095, 0) + IF(X1095 &lt;&gt; "-", X1095, 0) + IF(Y1095 &lt;&gt; "-", Y1095, 0)</f>
        <v>612</v>
      </c>
      <c r="AA1095" s="27">
        <f t="shared" si="172"/>
        <v>-22517.03226921786</v>
      </c>
      <c r="AB1095" s="10">
        <f t="shared" si="173"/>
        <v>-174632.29678564303</v>
      </c>
      <c r="AC1095" s="10">
        <f t="shared" si="174"/>
        <v>-299688.1235925674</v>
      </c>
      <c r="AD1095" s="28">
        <f t="shared" si="175"/>
        <v>-335978.67110284104</v>
      </c>
      <c r="AF1095" s="27">
        <f>IF(V1095 &lt;&gt; "-", (V1095-V$1883)^4, "-")</f>
        <v>635840.51952736743</v>
      </c>
      <c r="AG1095" s="10">
        <f>(W1095-W$1883)^4</f>
        <v>9761114.8164117895</v>
      </c>
      <c r="AH1095" s="10">
        <f>(X1095-X$1883)^4</f>
        <v>20055155.947682343</v>
      </c>
      <c r="AI1095" s="28">
        <f>(Y1095-Y$1883)^4</f>
        <v>23356922.012825355</v>
      </c>
      <c r="AK1095" s="27">
        <f t="shared" ref="AK1095:AK1158" si="177">IF(V1095 &lt;&gt; "-", (V1095/$Z1095)*1000, 0)</f>
        <v>37.58169934640523</v>
      </c>
      <c r="AL1095" s="10">
        <f t="shared" ref="AL1095:AL1158" si="178">IF(W1095 &lt;&gt; "-", (W1095/$Z1095)*1000, 0)</f>
        <v>285.94771241830063</v>
      </c>
      <c r="AM1095" s="10">
        <f t="shared" ref="AM1095:AM1158" si="179">IF(X1095 &lt;&gt; "-", (X1095/$Z1095)*1000, 0)</f>
        <v>323.52941176470591</v>
      </c>
      <c r="AN1095" s="28">
        <f t="shared" ref="AN1095:AN1158" si="180">IF(Y1095 &lt;&gt; "-", (Y1095/$Z1095)*1000, 0)</f>
        <v>352.94117647058823</v>
      </c>
      <c r="AP1095" s="56">
        <f t="shared" ref="AP1095:AP1158" si="181">AM1095/AL1095</f>
        <v>1.1314285714285717</v>
      </c>
    </row>
    <row r="1096" spans="1:42" ht="15" customHeight="1">
      <c r="A1096" s="5" t="s">
        <v>23</v>
      </c>
      <c r="B1096" s="5" t="s">
        <v>63</v>
      </c>
      <c r="C1096" s="5" t="s">
        <v>46</v>
      </c>
      <c r="D1096" s="6" t="s">
        <v>44</v>
      </c>
      <c r="E1096" s="5" t="s">
        <v>2063</v>
      </c>
      <c r="F1096" s="5" t="s">
        <v>2064</v>
      </c>
      <c r="G1096" s="5">
        <v>2002</v>
      </c>
      <c r="H1096" s="11">
        <v>60</v>
      </c>
      <c r="I1096" s="11">
        <v>433</v>
      </c>
      <c r="J1096" s="11">
        <v>432</v>
      </c>
      <c r="K1096" s="11">
        <v>376</v>
      </c>
      <c r="O1096" s="25" t="s">
        <v>23</v>
      </c>
      <c r="P1096" s="5" t="s">
        <v>63</v>
      </c>
      <c r="Q1096" s="5" t="s">
        <v>67</v>
      </c>
      <c r="R1096" s="6" t="s">
        <v>235</v>
      </c>
      <c r="S1096" s="5" t="s">
        <v>2247</v>
      </c>
      <c r="T1096" s="5" t="s">
        <v>2248</v>
      </c>
      <c r="U1096" s="5">
        <v>2002</v>
      </c>
      <c r="V1096" s="11">
        <v>3</v>
      </c>
      <c r="W1096" s="11">
        <v>62</v>
      </c>
      <c r="X1096" s="11">
        <v>16</v>
      </c>
      <c r="Y1096" s="26">
        <v>57</v>
      </c>
      <c r="Z1096" s="10">
        <f t="shared" si="176"/>
        <v>138</v>
      </c>
      <c r="AA1096" s="27">
        <f t="shared" si="172"/>
        <v>-112246.64062698378</v>
      </c>
      <c r="AB1096" s="10">
        <f t="shared" si="173"/>
        <v>-4817838.7431039726</v>
      </c>
      <c r="AC1096" s="10">
        <f t="shared" si="174"/>
        <v>-15423390.111604143</v>
      </c>
      <c r="AD1096" s="28">
        <f t="shared" si="175"/>
        <v>-11933485.158522161</v>
      </c>
      <c r="AF1096" s="27">
        <f>IF(V1096 &lt;&gt; "-", (V1096-V$1883)^4, "-")</f>
        <v>5414576.1935207229</v>
      </c>
      <c r="AG1096" s="10">
        <f>(W1096-W$1883)^4</f>
        <v>813710049.44288135</v>
      </c>
      <c r="AH1096" s="10">
        <f>(X1096-X$1883)^4</f>
        <v>3839191641.5588264</v>
      </c>
      <c r="AI1096" s="28">
        <f>(Y1096-Y$1883)^4</f>
        <v>2727028832.8894992</v>
      </c>
      <c r="AK1096" s="27">
        <f t="shared" si="177"/>
        <v>21.739130434782609</v>
      </c>
      <c r="AL1096" s="10">
        <f t="shared" si="178"/>
        <v>449.27536231884056</v>
      </c>
      <c r="AM1096" s="10">
        <f t="shared" si="179"/>
        <v>115.94202898550725</v>
      </c>
      <c r="AN1096" s="28">
        <f t="shared" si="180"/>
        <v>413.04347826086956</v>
      </c>
      <c r="AP1096" s="56">
        <f t="shared" si="181"/>
        <v>0.25806451612903225</v>
      </c>
    </row>
    <row r="1097" spans="1:42" ht="15" customHeight="1">
      <c r="A1097" s="5" t="s">
        <v>23</v>
      </c>
      <c r="B1097" s="5" t="s">
        <v>63</v>
      </c>
      <c r="C1097" s="5" t="s">
        <v>46</v>
      </c>
      <c r="D1097" s="6" t="s">
        <v>44</v>
      </c>
      <c r="E1097" s="5" t="s">
        <v>2065</v>
      </c>
      <c r="F1097" s="5" t="s">
        <v>1495</v>
      </c>
      <c r="G1097" s="5">
        <v>2002</v>
      </c>
      <c r="H1097" s="11">
        <v>13</v>
      </c>
      <c r="I1097" s="11">
        <v>121</v>
      </c>
      <c r="J1097" s="11">
        <v>217</v>
      </c>
      <c r="K1097" s="11">
        <v>285</v>
      </c>
      <c r="O1097" s="25" t="s">
        <v>23</v>
      </c>
      <c r="P1097" s="5" t="s">
        <v>63</v>
      </c>
      <c r="Q1097" s="5" t="s">
        <v>67</v>
      </c>
      <c r="R1097" s="6" t="s">
        <v>235</v>
      </c>
      <c r="S1097" s="5" t="s">
        <v>2249</v>
      </c>
      <c r="T1097" s="5" t="s">
        <v>2250</v>
      </c>
      <c r="U1097" s="5">
        <v>2002</v>
      </c>
      <c r="V1097" s="11">
        <v>45</v>
      </c>
      <c r="W1097" s="11">
        <v>290</v>
      </c>
      <c r="X1097" s="11">
        <v>157</v>
      </c>
      <c r="Y1097" s="26">
        <v>173</v>
      </c>
      <c r="Z1097" s="10">
        <f t="shared" si="176"/>
        <v>665</v>
      </c>
      <c r="AA1097" s="27">
        <f t="shared" si="172"/>
        <v>-242.76072700368897</v>
      </c>
      <c r="AB1097" s="10">
        <f t="shared" si="173"/>
        <v>206474.91178604317</v>
      </c>
      <c r="AC1097" s="10">
        <f t="shared" si="174"/>
        <v>-1256917.8279692512</v>
      </c>
      <c r="AD1097" s="28">
        <f t="shared" si="175"/>
        <v>-1424552.0018204618</v>
      </c>
      <c r="AF1097" s="27">
        <f>IF(V1097 &lt;&gt; "-", (V1097-V$1883)^4, "-")</f>
        <v>1514.3906022368867</v>
      </c>
      <c r="AG1097" s="10">
        <f>(W1097-W$1883)^4</f>
        <v>12203649.308077279</v>
      </c>
      <c r="AH1097" s="10">
        <f>(X1097-X$1883)^4</f>
        <v>135646684.04728827</v>
      </c>
      <c r="AI1097" s="28">
        <f>(Y1097-Y$1883)^4</f>
        <v>160289254.78503749</v>
      </c>
      <c r="AK1097" s="27">
        <f t="shared" si="177"/>
        <v>67.669172932330824</v>
      </c>
      <c r="AL1097" s="10">
        <f t="shared" si="178"/>
        <v>436.09022556390977</v>
      </c>
      <c r="AM1097" s="10">
        <f t="shared" si="179"/>
        <v>236.09022556390977</v>
      </c>
      <c r="AN1097" s="28">
        <f t="shared" si="180"/>
        <v>260.15037593984965</v>
      </c>
      <c r="AP1097" s="56">
        <f t="shared" si="181"/>
        <v>0.54137931034482756</v>
      </c>
    </row>
    <row r="1098" spans="1:42" ht="15" customHeight="1">
      <c r="A1098" s="5" t="s">
        <v>23</v>
      </c>
      <c r="B1098" s="5" t="s">
        <v>63</v>
      </c>
      <c r="C1098" s="5" t="s">
        <v>46</v>
      </c>
      <c r="D1098" s="6" t="s">
        <v>44</v>
      </c>
      <c r="E1098" s="5" t="s">
        <v>2066</v>
      </c>
      <c r="F1098" s="5" t="s">
        <v>2067</v>
      </c>
      <c r="G1098" s="5">
        <v>2002</v>
      </c>
      <c r="H1098" s="11">
        <v>114</v>
      </c>
      <c r="I1098" s="11">
        <v>619</v>
      </c>
      <c r="J1098" s="11">
        <v>502</v>
      </c>
      <c r="K1098" s="11">
        <v>472</v>
      </c>
      <c r="O1098" s="25" t="s">
        <v>23</v>
      </c>
      <c r="P1098" s="5" t="s">
        <v>63</v>
      </c>
      <c r="Q1098" s="5" t="s">
        <v>67</v>
      </c>
      <c r="R1098" s="6" t="s">
        <v>235</v>
      </c>
      <c r="S1098" s="5" t="s">
        <v>2251</v>
      </c>
      <c r="T1098" s="5" t="s">
        <v>2252</v>
      </c>
      <c r="U1098" s="5">
        <v>2002</v>
      </c>
      <c r="V1098" s="11">
        <v>22</v>
      </c>
      <c r="W1098" s="11">
        <v>169</v>
      </c>
      <c r="X1098" s="11">
        <v>201</v>
      </c>
      <c r="Y1098" s="26">
        <v>287</v>
      </c>
      <c r="Z1098" s="10">
        <f t="shared" si="176"/>
        <v>679</v>
      </c>
      <c r="AA1098" s="27">
        <f t="shared" si="172"/>
        <v>-24994.935137998757</v>
      </c>
      <c r="AB1098" s="10">
        <f t="shared" si="173"/>
        <v>-237121.99229476557</v>
      </c>
      <c r="AC1098" s="10">
        <f t="shared" si="174"/>
        <v>-261163.28101431261</v>
      </c>
      <c r="AD1098" s="28">
        <f t="shared" si="175"/>
        <v>3.2479607553333212</v>
      </c>
      <c r="AF1098" s="27">
        <f>IF(V1098 &lt;&gt; "-", (V1098-V$1883)^4, "-")</f>
        <v>730806.97793656879</v>
      </c>
      <c r="AG1098" s="10">
        <f>(W1098-W$1883)^4</f>
        <v>14676723.540024851</v>
      </c>
      <c r="AH1098" s="10">
        <f>(X1098-X$1883)^4</f>
        <v>16693580.204855107</v>
      </c>
      <c r="AI1098" s="28">
        <f>(Y1098-Y$1883)^4</f>
        <v>4.8100290295317727</v>
      </c>
      <c r="AK1098" s="27">
        <f t="shared" si="177"/>
        <v>32.400589101620035</v>
      </c>
      <c r="AL1098" s="10">
        <f t="shared" si="178"/>
        <v>248.89543446244477</v>
      </c>
      <c r="AM1098" s="10">
        <f t="shared" si="179"/>
        <v>296.02356406480118</v>
      </c>
      <c r="AN1098" s="28">
        <f t="shared" si="180"/>
        <v>422.68041237113403</v>
      </c>
      <c r="AP1098" s="56">
        <f t="shared" si="181"/>
        <v>1.1893491124260356</v>
      </c>
    </row>
    <row r="1099" spans="1:42" ht="15" customHeight="1">
      <c r="A1099" s="5" t="s">
        <v>23</v>
      </c>
      <c r="B1099" s="5" t="s">
        <v>63</v>
      </c>
      <c r="C1099" s="5" t="s">
        <v>46</v>
      </c>
      <c r="D1099" s="6" t="s">
        <v>44</v>
      </c>
      <c r="E1099" s="5" t="s">
        <v>2068</v>
      </c>
      <c r="F1099" s="5" t="s">
        <v>2069</v>
      </c>
      <c r="G1099" s="5">
        <v>2002</v>
      </c>
      <c r="H1099" s="11">
        <v>4</v>
      </c>
      <c r="I1099" s="11">
        <v>16</v>
      </c>
      <c r="J1099" s="11">
        <v>83</v>
      </c>
      <c r="K1099" s="11">
        <v>137</v>
      </c>
      <c r="O1099" s="25" t="s">
        <v>23</v>
      </c>
      <c r="P1099" s="5" t="s">
        <v>63</v>
      </c>
      <c r="Q1099" s="5" t="s">
        <v>23</v>
      </c>
      <c r="R1099" s="6" t="s">
        <v>44</v>
      </c>
      <c r="S1099" s="5" t="s">
        <v>2253</v>
      </c>
      <c r="T1099" s="5" t="s">
        <v>2254</v>
      </c>
      <c r="U1099" s="5">
        <v>2002</v>
      </c>
      <c r="V1099" s="11">
        <v>15</v>
      </c>
      <c r="W1099" s="11">
        <v>91</v>
      </c>
      <c r="X1099" s="11">
        <v>135</v>
      </c>
      <c r="Y1099" s="26">
        <v>147</v>
      </c>
      <c r="Z1099" s="10">
        <f t="shared" si="176"/>
        <v>388</v>
      </c>
      <c r="AA1099" s="27">
        <f t="shared" si="172"/>
        <v>-47588.273258939465</v>
      </c>
      <c r="AB1099" s="10">
        <f t="shared" si="173"/>
        <v>-2737844.9474220853</v>
      </c>
      <c r="AC1099" s="10">
        <f t="shared" si="174"/>
        <v>-2192951.0097793462</v>
      </c>
      <c r="AD1099" s="28">
        <f t="shared" si="175"/>
        <v>-2657838.722836779</v>
      </c>
      <c r="AF1099" s="27">
        <f>IF(V1099 &lt;&gt; "-", (V1099-V$1883)^4, "-")</f>
        <v>1724513.4884991832</v>
      </c>
      <c r="AG1099" s="10">
        <f>(W1099-W$1883)^4</f>
        <v>383011486.59786075</v>
      </c>
      <c r="AH1099" s="10">
        <f>(X1099-X$1883)^4</f>
        <v>284908390.68971145</v>
      </c>
      <c r="AI1099" s="28">
        <f>(Y1099-Y$1883)^4</f>
        <v>368161326.40546596</v>
      </c>
      <c r="AK1099" s="27">
        <f t="shared" si="177"/>
        <v>38.659793814432994</v>
      </c>
      <c r="AL1099" s="10">
        <f t="shared" si="178"/>
        <v>234.53608247422682</v>
      </c>
      <c r="AM1099" s="10">
        <f t="shared" si="179"/>
        <v>347.93814432989689</v>
      </c>
      <c r="AN1099" s="28">
        <f t="shared" si="180"/>
        <v>378.86597938144331</v>
      </c>
      <c r="AP1099" s="56">
        <f t="shared" si="181"/>
        <v>1.4835164835164834</v>
      </c>
    </row>
    <row r="1100" spans="1:42" ht="15" customHeight="1">
      <c r="A1100" s="5" t="s">
        <v>23</v>
      </c>
      <c r="B1100" s="5" t="s">
        <v>63</v>
      </c>
      <c r="C1100" s="5" t="s">
        <v>46</v>
      </c>
      <c r="D1100" s="6" t="s">
        <v>44</v>
      </c>
      <c r="E1100" s="5" t="s">
        <v>2070</v>
      </c>
      <c r="F1100" s="5" t="s">
        <v>2071</v>
      </c>
      <c r="G1100" s="5">
        <v>2002</v>
      </c>
      <c r="H1100" s="11">
        <v>10</v>
      </c>
      <c r="I1100" s="11">
        <v>88</v>
      </c>
      <c r="J1100" s="11">
        <v>167</v>
      </c>
      <c r="K1100" s="11">
        <v>142</v>
      </c>
      <c r="O1100" s="25" t="s">
        <v>23</v>
      </c>
      <c r="P1100" s="5" t="s">
        <v>63</v>
      </c>
      <c r="Q1100" s="5" t="s">
        <v>23</v>
      </c>
      <c r="R1100" s="6" t="s">
        <v>44</v>
      </c>
      <c r="S1100" s="5" t="s">
        <v>2255</v>
      </c>
      <c r="T1100" s="5" t="s">
        <v>2256</v>
      </c>
      <c r="U1100" s="5">
        <v>2002</v>
      </c>
      <c r="V1100" s="11">
        <v>42</v>
      </c>
      <c r="W1100" s="11">
        <v>224</v>
      </c>
      <c r="X1100" s="11">
        <v>257</v>
      </c>
      <c r="Y1100" s="26">
        <v>288</v>
      </c>
      <c r="Z1100" s="10">
        <f t="shared" si="176"/>
        <v>811</v>
      </c>
      <c r="AA1100" s="27">
        <f t="shared" si="172"/>
        <v>-788.42874452887349</v>
      </c>
      <c r="AB1100" s="10">
        <f t="shared" si="173"/>
        <v>-327.83015009454982</v>
      </c>
      <c r="AC1100" s="10">
        <f t="shared" si="174"/>
        <v>-496.80986415825305</v>
      </c>
      <c r="AD1100" s="28">
        <f t="shared" si="175"/>
        <v>15.270308754044088</v>
      </c>
      <c r="AF1100" s="27">
        <f>IF(V1100 &lt;&gt; "-", (V1100-V$1883)^4, "-")</f>
        <v>7283.6644901726195</v>
      </c>
      <c r="AG1100" s="10">
        <f>(W1100-W$1883)^4</f>
        <v>2260.4688328407274</v>
      </c>
      <c r="AH1100" s="10">
        <f>(X1100-X$1883)^4</f>
        <v>3934.7784141882066</v>
      </c>
      <c r="AI1100" s="28">
        <f>(Y1100-Y$1883)^4</f>
        <v>37.884691725345526</v>
      </c>
      <c r="AK1100" s="27">
        <f t="shared" si="177"/>
        <v>51.787916152897658</v>
      </c>
      <c r="AL1100" s="10">
        <f t="shared" si="178"/>
        <v>276.20221948212082</v>
      </c>
      <c r="AM1100" s="10">
        <f t="shared" si="179"/>
        <v>316.89272503082617</v>
      </c>
      <c r="AN1100" s="28">
        <f t="shared" si="180"/>
        <v>355.11713933415535</v>
      </c>
      <c r="AP1100" s="56">
        <f t="shared" si="181"/>
        <v>1.1473214285714288</v>
      </c>
    </row>
    <row r="1101" spans="1:42" ht="15" customHeight="1">
      <c r="A1101" s="5" t="s">
        <v>23</v>
      </c>
      <c r="B1101" s="5" t="s">
        <v>63</v>
      </c>
      <c r="C1101" s="5" t="s">
        <v>50</v>
      </c>
      <c r="D1101" s="6" t="s">
        <v>44</v>
      </c>
      <c r="E1101" s="6" t="s">
        <v>26</v>
      </c>
      <c r="F1101" s="5" t="s">
        <v>2257</v>
      </c>
      <c r="G1101" s="5">
        <v>2002</v>
      </c>
      <c r="H1101" s="11">
        <v>220</v>
      </c>
      <c r="I1101" s="11">
        <v>1558</v>
      </c>
      <c r="J1101" s="11">
        <v>2188</v>
      </c>
      <c r="K1101" s="11">
        <v>2156</v>
      </c>
      <c r="O1101" s="25" t="s">
        <v>23</v>
      </c>
      <c r="P1101" s="5" t="s">
        <v>63</v>
      </c>
      <c r="Q1101" s="5" t="s">
        <v>23</v>
      </c>
      <c r="R1101" s="6" t="s">
        <v>44</v>
      </c>
      <c r="S1101" s="5" t="s">
        <v>2258</v>
      </c>
      <c r="T1101" s="5" t="s">
        <v>2259</v>
      </c>
      <c r="U1101" s="5">
        <v>2002</v>
      </c>
      <c r="V1101" s="11">
        <v>2</v>
      </c>
      <c r="W1101" s="11">
        <v>89</v>
      </c>
      <c r="X1101" s="11">
        <v>63</v>
      </c>
      <c r="Y1101" s="26">
        <v>111</v>
      </c>
      <c r="Z1101" s="10">
        <f t="shared" si="176"/>
        <v>265</v>
      </c>
      <c r="AA1101" s="27">
        <f t="shared" si="172"/>
        <v>-119373.12780967499</v>
      </c>
      <c r="AB1101" s="10">
        <f t="shared" si="173"/>
        <v>-2856955.7658932065</v>
      </c>
      <c r="AC1101" s="10">
        <f t="shared" si="174"/>
        <v>-8232629.8221462732</v>
      </c>
      <c r="AD1101" s="28">
        <f t="shared" si="175"/>
        <v>-5315310.1284686271</v>
      </c>
      <c r="AF1101" s="27">
        <f>IF(V1101 &lt;&gt; "-", (V1101-V$1883)^4, "-")</f>
        <v>5877718.253988809</v>
      </c>
      <c r="AG1101" s="10">
        <f>(W1101-W$1883)^4</f>
        <v>405388435.12722009</v>
      </c>
      <c r="AH1101" s="10">
        <f>(X1101-X$1883)^4</f>
        <v>1662333347.6177003</v>
      </c>
      <c r="AI1101" s="28">
        <f>(Y1101-Y$1883)^4</f>
        <v>927622937.00117838</v>
      </c>
      <c r="AK1101" s="27">
        <f t="shared" si="177"/>
        <v>7.5471698113207548</v>
      </c>
      <c r="AL1101" s="10">
        <f t="shared" si="178"/>
        <v>335.84905660377359</v>
      </c>
      <c r="AM1101" s="10">
        <f t="shared" si="179"/>
        <v>237.73584905660377</v>
      </c>
      <c r="AN1101" s="28">
        <f t="shared" si="180"/>
        <v>418.8679245283019</v>
      </c>
      <c r="AP1101" s="56">
        <f t="shared" si="181"/>
        <v>0.7078651685393258</v>
      </c>
    </row>
    <row r="1102" spans="1:42" ht="15" customHeight="1">
      <c r="A1102" s="5" t="s">
        <v>23</v>
      </c>
      <c r="B1102" s="5" t="s">
        <v>63</v>
      </c>
      <c r="C1102" s="5" t="s">
        <v>50</v>
      </c>
      <c r="D1102" s="6" t="s">
        <v>44</v>
      </c>
      <c r="E1102" s="5" t="s">
        <v>2072</v>
      </c>
      <c r="F1102" s="5" t="s">
        <v>2073</v>
      </c>
      <c r="G1102" s="5">
        <v>2002</v>
      </c>
      <c r="H1102" s="11">
        <v>15</v>
      </c>
      <c r="I1102" s="11">
        <v>71</v>
      </c>
      <c r="J1102" s="11">
        <v>136</v>
      </c>
      <c r="K1102" s="11">
        <v>163</v>
      </c>
      <c r="O1102" s="25" t="s">
        <v>23</v>
      </c>
      <c r="P1102" s="5" t="s">
        <v>63</v>
      </c>
      <c r="Q1102" s="5" t="s">
        <v>23</v>
      </c>
      <c r="R1102" s="6" t="s">
        <v>44</v>
      </c>
      <c r="S1102" s="5" t="s">
        <v>2260</v>
      </c>
      <c r="T1102" s="5" t="s">
        <v>2261</v>
      </c>
      <c r="U1102" s="5">
        <v>2002</v>
      </c>
      <c r="V1102" s="11">
        <v>169</v>
      </c>
      <c r="W1102" s="11">
        <v>742</v>
      </c>
      <c r="X1102" s="11">
        <v>704</v>
      </c>
      <c r="Y1102" s="26">
        <v>619</v>
      </c>
      <c r="Z1102" s="10">
        <f t="shared" si="176"/>
        <v>2234</v>
      </c>
      <c r="AA1102" s="27">
        <f t="shared" si="172"/>
        <v>1633101.8729442123</v>
      </c>
      <c r="AB1102" s="10">
        <f t="shared" si="173"/>
        <v>133514909.90032165</v>
      </c>
      <c r="AC1102" s="10">
        <f t="shared" si="174"/>
        <v>84650728.907937571</v>
      </c>
      <c r="AD1102" s="28">
        <f t="shared" si="175"/>
        <v>37086260.436817288</v>
      </c>
      <c r="AF1102" s="27">
        <f>IF(V1102 &lt;&gt; "-", (V1102-V$1883)^4, "-")</f>
        <v>192317011.86921903</v>
      </c>
      <c r="AG1102" s="10">
        <f>(W1102-W$1883)^4</f>
        <v>68240105464.322784</v>
      </c>
      <c r="AH1102" s="10">
        <f>(X1102-X$1883)^4</f>
        <v>37168434502.377525</v>
      </c>
      <c r="AI1102" s="28">
        <f>(Y1102-Y$1883)^4</f>
        <v>12367560923.370457</v>
      </c>
      <c r="AK1102" s="27">
        <f t="shared" si="177"/>
        <v>75.649059982094897</v>
      </c>
      <c r="AL1102" s="10">
        <f t="shared" si="178"/>
        <v>332.13965980304391</v>
      </c>
      <c r="AM1102" s="10">
        <f t="shared" si="179"/>
        <v>315.12981199641899</v>
      </c>
      <c r="AN1102" s="28">
        <f t="shared" si="180"/>
        <v>277.08146821844224</v>
      </c>
      <c r="AP1102" s="56">
        <f t="shared" si="181"/>
        <v>0.94878706199460905</v>
      </c>
    </row>
    <row r="1103" spans="1:42" ht="15" customHeight="1">
      <c r="A1103" s="5" t="s">
        <v>23</v>
      </c>
      <c r="B1103" s="5" t="s">
        <v>63</v>
      </c>
      <c r="C1103" s="5" t="s">
        <v>50</v>
      </c>
      <c r="D1103" s="6" t="s">
        <v>44</v>
      </c>
      <c r="E1103" s="5" t="s">
        <v>2074</v>
      </c>
      <c r="F1103" s="5" t="s">
        <v>2075</v>
      </c>
      <c r="G1103" s="5">
        <v>2002</v>
      </c>
      <c r="H1103" s="11">
        <v>22</v>
      </c>
      <c r="I1103" s="11">
        <v>172</v>
      </c>
      <c r="J1103" s="11">
        <v>194</v>
      </c>
      <c r="K1103" s="11">
        <v>170</v>
      </c>
      <c r="O1103" s="25" t="s">
        <v>23</v>
      </c>
      <c r="P1103" s="5" t="s">
        <v>63</v>
      </c>
      <c r="Q1103" s="5" t="s">
        <v>23</v>
      </c>
      <c r="R1103" s="6" t="s">
        <v>44</v>
      </c>
      <c r="S1103" s="5" t="s">
        <v>2262</v>
      </c>
      <c r="T1103" s="5" t="s">
        <v>2263</v>
      </c>
      <c r="U1103" s="5">
        <v>2002</v>
      </c>
      <c r="V1103" s="11">
        <v>12</v>
      </c>
      <c r="W1103" s="11">
        <v>65</v>
      </c>
      <c r="X1103" s="11">
        <v>120</v>
      </c>
      <c r="Y1103" s="26">
        <v>129</v>
      </c>
      <c r="Z1103" s="10">
        <f t="shared" si="176"/>
        <v>326</v>
      </c>
      <c r="AA1103" s="27">
        <f t="shared" si="172"/>
        <v>-60412.570689061082</v>
      </c>
      <c r="AB1103" s="10">
        <f t="shared" si="173"/>
        <v>-4565641.4840713013</v>
      </c>
      <c r="AC1103" s="10">
        <f t="shared" si="174"/>
        <v>-3043587.4003555174</v>
      </c>
      <c r="AD1103" s="28">
        <f t="shared" si="175"/>
        <v>-3834437.8975456529</v>
      </c>
      <c r="AF1103" s="27">
        <f>IF(V1103 &lt;&gt; "-", (V1103-V$1883)^4, "-")</f>
        <v>2370480.6892459271</v>
      </c>
      <c r="AG1103" s="10">
        <f>(W1103-W$1883)^4</f>
        <v>757418207.42299867</v>
      </c>
      <c r="AH1103" s="10">
        <f>(X1103-X$1883)^4</f>
        <v>441076957.39200228</v>
      </c>
      <c r="AI1103" s="28">
        <f>(Y1103-Y$1883)^4</f>
        <v>600162622.40194893</v>
      </c>
      <c r="AK1103" s="27">
        <f t="shared" si="177"/>
        <v>36.809815950920246</v>
      </c>
      <c r="AL1103" s="10">
        <f t="shared" si="178"/>
        <v>199.38650306748465</v>
      </c>
      <c r="AM1103" s="10">
        <f t="shared" si="179"/>
        <v>368.09815950920245</v>
      </c>
      <c r="AN1103" s="28">
        <f t="shared" si="180"/>
        <v>395.7055214723926</v>
      </c>
      <c r="AP1103" s="56">
        <f t="shared" si="181"/>
        <v>1.8461538461538463</v>
      </c>
    </row>
    <row r="1104" spans="1:42" ht="15" customHeight="1">
      <c r="A1104" s="5" t="s">
        <v>23</v>
      </c>
      <c r="B1104" s="5" t="s">
        <v>63</v>
      </c>
      <c r="C1104" s="5" t="s">
        <v>50</v>
      </c>
      <c r="D1104" s="6" t="s">
        <v>44</v>
      </c>
      <c r="E1104" s="5" t="s">
        <v>2076</v>
      </c>
      <c r="F1104" s="5" t="s">
        <v>1441</v>
      </c>
      <c r="G1104" s="5">
        <v>2002</v>
      </c>
      <c r="H1104" s="11">
        <v>3</v>
      </c>
      <c r="I1104" s="11">
        <v>55</v>
      </c>
      <c r="J1104" s="11">
        <v>106</v>
      </c>
      <c r="K1104" s="11">
        <v>90</v>
      </c>
      <c r="O1104" s="25" t="s">
        <v>23</v>
      </c>
      <c r="P1104" s="5" t="s">
        <v>63</v>
      </c>
      <c r="Q1104" s="5" t="s">
        <v>23</v>
      </c>
      <c r="R1104" s="6" t="s">
        <v>44</v>
      </c>
      <c r="S1104" s="5" t="s">
        <v>2264</v>
      </c>
      <c r="T1104" s="5" t="s">
        <v>2265</v>
      </c>
      <c r="U1104" s="5">
        <v>2002</v>
      </c>
      <c r="V1104" s="11">
        <v>2</v>
      </c>
      <c r="W1104" s="11">
        <v>48</v>
      </c>
      <c r="X1104" s="11">
        <v>720.69911504424783</v>
      </c>
      <c r="Y1104" s="26">
        <v>56</v>
      </c>
      <c r="Z1104" s="10">
        <f t="shared" si="176"/>
        <v>826.69911504424783</v>
      </c>
      <c r="AA1104" s="27">
        <f t="shared" si="172"/>
        <v>-119373.12780967499</v>
      </c>
      <c r="AB1104" s="10">
        <f t="shared" si="173"/>
        <v>-6117968.489379622</v>
      </c>
      <c r="AC1104" s="10">
        <f t="shared" si="174"/>
        <v>94681037.373763785</v>
      </c>
      <c r="AD1104" s="28">
        <f t="shared" si="175"/>
        <v>-12090834.60057836</v>
      </c>
      <c r="AF1104" s="27">
        <f>IF(V1104 &lt;&gt; "-", (V1104-V$1883)^4, "-")</f>
        <v>5877718.253988809</v>
      </c>
      <c r="AG1104" s="10">
        <f>(W1104-W$1883)^4</f>
        <v>1118947338.8540633</v>
      </c>
      <c r="AH1104" s="10">
        <f>(X1104-X$1883)^4</f>
        <v>43153630984.974709</v>
      </c>
      <c r="AI1104" s="28">
        <f>(Y1104-Y$1883)^4</f>
        <v>2775077014.369576</v>
      </c>
      <c r="AK1104" s="27">
        <f t="shared" si="177"/>
        <v>2.419259877752443</v>
      </c>
      <c r="AL1104" s="10">
        <f t="shared" si="178"/>
        <v>58.062237066058643</v>
      </c>
      <c r="AM1104" s="10">
        <f t="shared" si="179"/>
        <v>871.77922647912055</v>
      </c>
      <c r="AN1104" s="28">
        <f t="shared" si="180"/>
        <v>67.739276577068409</v>
      </c>
      <c r="AP1104" s="56">
        <f t="shared" si="181"/>
        <v>15.014564896755163</v>
      </c>
    </row>
    <row r="1105" spans="1:42" ht="15" customHeight="1">
      <c r="A1105" s="5" t="s">
        <v>23</v>
      </c>
      <c r="B1105" s="5" t="s">
        <v>63</v>
      </c>
      <c r="C1105" s="5" t="s">
        <v>50</v>
      </c>
      <c r="D1105" s="6" t="s">
        <v>44</v>
      </c>
      <c r="E1105" s="5" t="s">
        <v>2077</v>
      </c>
      <c r="F1105" s="5" t="s">
        <v>2078</v>
      </c>
      <c r="G1105" s="5">
        <v>2002</v>
      </c>
      <c r="H1105" s="11">
        <v>75</v>
      </c>
      <c r="I1105" s="11">
        <v>590</v>
      </c>
      <c r="J1105" s="11">
        <v>737</v>
      </c>
      <c r="K1105" s="11">
        <v>668</v>
      </c>
      <c r="O1105" s="25" t="s">
        <v>23</v>
      </c>
      <c r="P1105" s="5" t="s">
        <v>63</v>
      </c>
      <c r="Q1105" s="5" t="s">
        <v>23</v>
      </c>
      <c r="R1105" s="6" t="s">
        <v>44</v>
      </c>
      <c r="S1105" s="5" t="s">
        <v>2266</v>
      </c>
      <c r="T1105" s="5" t="s">
        <v>2267</v>
      </c>
      <c r="U1105" s="5">
        <v>2002</v>
      </c>
      <c r="V1105" s="11">
        <v>6</v>
      </c>
      <c r="W1105" s="11">
        <v>79</v>
      </c>
      <c r="X1105" s="11">
        <v>127</v>
      </c>
      <c r="Y1105" s="26">
        <v>126</v>
      </c>
      <c r="Z1105" s="10">
        <f t="shared" si="176"/>
        <v>338</v>
      </c>
      <c r="AA1105" s="27">
        <f t="shared" si="172"/>
        <v>-92579.75437308324</v>
      </c>
      <c r="AB1105" s="10">
        <f t="shared" si="173"/>
        <v>-3504552.1460420121</v>
      </c>
      <c r="AC1105" s="10">
        <f t="shared" si="174"/>
        <v>-2623509.1764429552</v>
      </c>
      <c r="AD1105" s="28">
        <f t="shared" si="175"/>
        <v>-4059174.862684614</v>
      </c>
      <c r="AF1105" s="27">
        <f>IF(V1105 &lt;&gt; "-", (V1105-V$1883)^4, "-")</f>
        <v>4188141.6864615814</v>
      </c>
      <c r="AG1105" s="10">
        <f>(W1105-W$1883)^4</f>
        <v>532324802.87818438</v>
      </c>
      <c r="AH1105" s="10">
        <f>(X1105-X$1883)^4</f>
        <v>361834619.49797988</v>
      </c>
      <c r="AI1105" s="28">
        <f>(Y1105-Y$1883)^4</f>
        <v>647515765.93399131</v>
      </c>
      <c r="AK1105" s="27">
        <f t="shared" si="177"/>
        <v>17.751479289940828</v>
      </c>
      <c r="AL1105" s="10">
        <f t="shared" si="178"/>
        <v>233.72781065088756</v>
      </c>
      <c r="AM1105" s="10">
        <f t="shared" si="179"/>
        <v>375.73964497041419</v>
      </c>
      <c r="AN1105" s="28">
        <f t="shared" si="180"/>
        <v>372.78106508875743</v>
      </c>
      <c r="AP1105" s="56">
        <f t="shared" si="181"/>
        <v>1.6075949367088609</v>
      </c>
    </row>
    <row r="1106" spans="1:42" ht="15" customHeight="1">
      <c r="A1106" s="5" t="s">
        <v>23</v>
      </c>
      <c r="B1106" s="5" t="s">
        <v>63</v>
      </c>
      <c r="C1106" s="5" t="s">
        <v>50</v>
      </c>
      <c r="D1106" s="6" t="s">
        <v>44</v>
      </c>
      <c r="E1106" s="5" t="s">
        <v>2079</v>
      </c>
      <c r="F1106" s="5" t="s">
        <v>2080</v>
      </c>
      <c r="G1106" s="5">
        <v>2002</v>
      </c>
      <c r="H1106" s="11">
        <v>19</v>
      </c>
      <c r="I1106" s="11">
        <v>117</v>
      </c>
      <c r="J1106" s="11">
        <v>208</v>
      </c>
      <c r="K1106" s="11">
        <v>243</v>
      </c>
      <c r="O1106" s="25" t="s">
        <v>23</v>
      </c>
      <c r="P1106" s="5" t="s">
        <v>63</v>
      </c>
      <c r="Q1106" s="5" t="s">
        <v>23</v>
      </c>
      <c r="R1106" s="6" t="s">
        <v>44</v>
      </c>
      <c r="S1106" s="5" t="s">
        <v>2268</v>
      </c>
      <c r="T1106" s="5" t="s">
        <v>2269</v>
      </c>
      <c r="U1106" s="5">
        <v>2002</v>
      </c>
      <c r="V1106" s="11">
        <v>15</v>
      </c>
      <c r="W1106" s="11">
        <v>154</v>
      </c>
      <c r="X1106" s="11">
        <v>238</v>
      </c>
      <c r="Y1106" s="26">
        <v>304</v>
      </c>
      <c r="Z1106" s="10">
        <f t="shared" si="176"/>
        <v>711</v>
      </c>
      <c r="AA1106" s="27">
        <f t="shared" si="172"/>
        <v>-47588.273258939465</v>
      </c>
      <c r="AB1106" s="10">
        <f t="shared" si="173"/>
        <v>-454672.23652472236</v>
      </c>
      <c r="AC1106" s="10">
        <f t="shared" si="174"/>
        <v>-19508.751703636564</v>
      </c>
      <c r="AD1106" s="28">
        <f t="shared" si="175"/>
        <v>6312.073416493371</v>
      </c>
      <c r="AF1106" s="27">
        <f>IF(V1106 &lt;&gt; "-", (V1106-V$1883)^4, "-")</f>
        <v>1724513.4884991832</v>
      </c>
      <c r="AG1106" s="10">
        <f>(W1106-W$1883)^4</f>
        <v>34962132.508486994</v>
      </c>
      <c r="AH1106" s="10">
        <f>(X1106-X$1883)^4</f>
        <v>525177.33504572732</v>
      </c>
      <c r="AI1106" s="28">
        <f>(Y1106-Y$1883)^4</f>
        <v>116653.03848087601</v>
      </c>
      <c r="AK1106" s="27">
        <f t="shared" si="177"/>
        <v>21.09704641350211</v>
      </c>
      <c r="AL1106" s="10">
        <f t="shared" si="178"/>
        <v>216.59634317862168</v>
      </c>
      <c r="AM1106" s="10">
        <f t="shared" si="179"/>
        <v>334.73980309423348</v>
      </c>
      <c r="AN1106" s="28">
        <f t="shared" si="180"/>
        <v>427.56680731364276</v>
      </c>
      <c r="AP1106" s="56">
        <f t="shared" si="181"/>
        <v>1.5454545454545454</v>
      </c>
    </row>
    <row r="1107" spans="1:42" ht="15" customHeight="1">
      <c r="A1107" s="5" t="s">
        <v>23</v>
      </c>
      <c r="B1107" s="5" t="s">
        <v>63</v>
      </c>
      <c r="C1107" s="5" t="s">
        <v>50</v>
      </c>
      <c r="D1107" s="6" t="s">
        <v>44</v>
      </c>
      <c r="E1107" s="5" t="s">
        <v>2081</v>
      </c>
      <c r="F1107" s="5" t="s">
        <v>2082</v>
      </c>
      <c r="G1107" s="5">
        <v>2002</v>
      </c>
      <c r="H1107" s="11">
        <v>11</v>
      </c>
      <c r="I1107" s="11">
        <v>88</v>
      </c>
      <c r="J1107" s="11">
        <v>99</v>
      </c>
      <c r="K1107" s="11">
        <v>105</v>
      </c>
      <c r="O1107" s="25" t="s">
        <v>23</v>
      </c>
      <c r="P1107" s="5" t="s">
        <v>63</v>
      </c>
      <c r="Q1107" s="5" t="s">
        <v>100</v>
      </c>
      <c r="R1107" s="6" t="s">
        <v>235</v>
      </c>
      <c r="S1107" s="5" t="s">
        <v>2270</v>
      </c>
      <c r="T1107" s="5" t="s">
        <v>2271</v>
      </c>
      <c r="U1107" s="5">
        <v>2002</v>
      </c>
      <c r="V1107" s="11">
        <v>14</v>
      </c>
      <c r="W1107" s="11">
        <v>58</v>
      </c>
      <c r="X1107" s="11">
        <v>134</v>
      </c>
      <c r="Y1107" s="26">
        <v>113</v>
      </c>
      <c r="Z1107" s="10">
        <f t="shared" si="176"/>
        <v>319</v>
      </c>
      <c r="AA1107" s="27">
        <f t="shared" si="172"/>
        <v>-51637.609853284492</v>
      </c>
      <c r="AB1107" s="10">
        <f t="shared" si="173"/>
        <v>-5168316.9556326158</v>
      </c>
      <c r="AC1107" s="10">
        <f t="shared" si="174"/>
        <v>-2243979.4587401701</v>
      </c>
      <c r="AD1107" s="28">
        <f t="shared" si="175"/>
        <v>-5134654.939540687</v>
      </c>
      <c r="AF1107" s="27">
        <f>IF(V1107 &lt;&gt; "-", (V1107-V$1883)^4, "-")</f>
        <v>1922891.7783183996</v>
      </c>
      <c r="AG1107" s="10">
        <f>(W1107-W$1883)^4</f>
        <v>893577420.44155872</v>
      </c>
      <c r="AH1107" s="10">
        <f>(X1107-X$1883)^4</f>
        <v>293781990.78657216</v>
      </c>
      <c r="AI1107" s="28">
        <f>(Y1107-Y$1883)^4</f>
        <v>885825853.03413045</v>
      </c>
      <c r="AK1107" s="27">
        <f t="shared" si="177"/>
        <v>43.887147335423201</v>
      </c>
      <c r="AL1107" s="10">
        <f t="shared" si="178"/>
        <v>181.81818181818181</v>
      </c>
      <c r="AM1107" s="10">
        <f t="shared" si="179"/>
        <v>420.06269592476491</v>
      </c>
      <c r="AN1107" s="28">
        <f t="shared" si="180"/>
        <v>354.23197492163013</v>
      </c>
      <c r="AP1107" s="56">
        <f t="shared" si="181"/>
        <v>2.3103448275862069</v>
      </c>
    </row>
    <row r="1108" spans="1:42" ht="15" customHeight="1">
      <c r="A1108" s="5" t="s">
        <v>23</v>
      </c>
      <c r="B1108" s="5" t="s">
        <v>63</v>
      </c>
      <c r="C1108" s="5" t="s">
        <v>50</v>
      </c>
      <c r="D1108" s="6" t="s">
        <v>44</v>
      </c>
      <c r="E1108" s="5" t="s">
        <v>2084</v>
      </c>
      <c r="F1108" s="5" t="s">
        <v>2085</v>
      </c>
      <c r="G1108" s="5">
        <v>2002</v>
      </c>
      <c r="H1108" s="11">
        <v>34</v>
      </c>
      <c r="I1108" s="11">
        <v>187</v>
      </c>
      <c r="J1108" s="11">
        <v>333</v>
      </c>
      <c r="K1108" s="11">
        <v>312</v>
      </c>
      <c r="O1108" s="25" t="s">
        <v>23</v>
      </c>
      <c r="P1108" s="5" t="s">
        <v>63</v>
      </c>
      <c r="Q1108" s="5" t="s">
        <v>100</v>
      </c>
      <c r="R1108" s="6" t="s">
        <v>235</v>
      </c>
      <c r="S1108" s="5" t="s">
        <v>2272</v>
      </c>
      <c r="T1108" s="5" t="s">
        <v>2273</v>
      </c>
      <c r="U1108" s="5">
        <v>2002</v>
      </c>
      <c r="V1108" s="11">
        <v>10</v>
      </c>
      <c r="W1108" s="11">
        <v>92</v>
      </c>
      <c r="X1108" s="11">
        <v>119</v>
      </c>
      <c r="Y1108" s="26">
        <v>204</v>
      </c>
      <c r="Z1108" s="10">
        <f t="shared" si="176"/>
        <v>425</v>
      </c>
      <c r="AA1108" s="27">
        <f t="shared" si="172"/>
        <v>-70129.248387619737</v>
      </c>
      <c r="AB1108" s="10">
        <f t="shared" si="173"/>
        <v>-2679551.5953813549</v>
      </c>
      <c r="AC1108" s="10">
        <f t="shared" si="174"/>
        <v>-3107028.6573397429</v>
      </c>
      <c r="AD1108" s="28">
        <f t="shared" si="175"/>
        <v>-541723.30433782004</v>
      </c>
      <c r="AF1108" s="27">
        <f>IF(V1108 &lt;&gt; "-", (V1108-V$1883)^4, "-")</f>
        <v>2892004.1543107955</v>
      </c>
      <c r="AG1108" s="10">
        <f>(W1108-W$1883)^4</f>
        <v>372176972.30274171</v>
      </c>
      <c r="AH1108" s="10">
        <f>(X1108-X$1883)^4</f>
        <v>453377898.66721451</v>
      </c>
      <c r="AI1108" s="28">
        <f>(Y1108-Y$1883)^4</f>
        <v>44160775.545687266</v>
      </c>
      <c r="AK1108" s="27">
        <f t="shared" si="177"/>
        <v>23.52941176470588</v>
      </c>
      <c r="AL1108" s="10">
        <f t="shared" si="178"/>
        <v>216.47058823529412</v>
      </c>
      <c r="AM1108" s="10">
        <f t="shared" si="179"/>
        <v>280</v>
      </c>
      <c r="AN1108" s="28">
        <f t="shared" si="180"/>
        <v>480</v>
      </c>
      <c r="AP1108" s="56">
        <f t="shared" si="181"/>
        <v>1.2934782608695652</v>
      </c>
    </row>
    <row r="1109" spans="1:42" ht="15" customHeight="1">
      <c r="A1109" s="5" t="s">
        <v>23</v>
      </c>
      <c r="B1109" s="5" t="s">
        <v>63</v>
      </c>
      <c r="C1109" s="5" t="s">
        <v>50</v>
      </c>
      <c r="D1109" s="6" t="s">
        <v>44</v>
      </c>
      <c r="E1109" s="5" t="s">
        <v>2086</v>
      </c>
      <c r="F1109" s="5" t="s">
        <v>2087</v>
      </c>
      <c r="G1109" s="5">
        <v>2002</v>
      </c>
      <c r="H1109" s="11">
        <v>41</v>
      </c>
      <c r="I1109" s="11">
        <v>278</v>
      </c>
      <c r="J1109" s="11">
        <v>375</v>
      </c>
      <c r="K1109" s="11">
        <v>405</v>
      </c>
      <c r="O1109" s="25" t="s">
        <v>23</v>
      </c>
      <c r="P1109" s="5" t="s">
        <v>63</v>
      </c>
      <c r="Q1109" s="5" t="s">
        <v>100</v>
      </c>
      <c r="R1109" s="6" t="s">
        <v>235</v>
      </c>
      <c r="S1109" s="5" t="s">
        <v>2274</v>
      </c>
      <c r="T1109" s="5" t="s">
        <v>2275</v>
      </c>
      <c r="U1109" s="5">
        <v>2002</v>
      </c>
      <c r="V1109" s="11">
        <v>29</v>
      </c>
      <c r="W1109" s="11">
        <v>293</v>
      </c>
      <c r="X1109" s="11">
        <v>359</v>
      </c>
      <c r="Y1109" s="26">
        <v>601</v>
      </c>
      <c r="Z1109" s="10">
        <f t="shared" si="176"/>
        <v>1282</v>
      </c>
      <c r="AA1109" s="27">
        <f t="shared" si="172"/>
        <v>-10997.628586138324</v>
      </c>
      <c r="AB1109" s="10">
        <f t="shared" si="173"/>
        <v>239538.08997623378</v>
      </c>
      <c r="AC1109" s="10">
        <f t="shared" si="174"/>
        <v>832704.07813098794</v>
      </c>
      <c r="AD1109" s="28">
        <f t="shared" si="175"/>
        <v>31399256.95838929</v>
      </c>
      <c r="AF1109" s="27">
        <f>IF(V1109 &lt;&gt; "-", (V1109-V$1883)^4, "-")</f>
        <v>244567.49279317027</v>
      </c>
      <c r="AG1109" s="10">
        <f>(W1109-W$1883)^4</f>
        <v>14876454.661819922</v>
      </c>
      <c r="AH1109" s="10">
        <f>(X1109-X$1883)^4</f>
        <v>78340725.435907498</v>
      </c>
      <c r="AI1109" s="28">
        <f>(Y1109-Y$1883)^4</f>
        <v>9905867042.8057346</v>
      </c>
      <c r="AK1109" s="27">
        <f t="shared" si="177"/>
        <v>22.62090483619345</v>
      </c>
      <c r="AL1109" s="10">
        <f t="shared" si="178"/>
        <v>228.54914196567864</v>
      </c>
      <c r="AM1109" s="10">
        <f t="shared" si="179"/>
        <v>280.03120124804991</v>
      </c>
      <c r="AN1109" s="28">
        <f t="shared" si="180"/>
        <v>468.79875195007804</v>
      </c>
      <c r="AP1109" s="56">
        <f t="shared" si="181"/>
        <v>1.2252559726962455</v>
      </c>
    </row>
    <row r="1110" spans="1:42" ht="15" customHeight="1">
      <c r="A1110" s="5" t="s">
        <v>23</v>
      </c>
      <c r="B1110" s="5" t="s">
        <v>63</v>
      </c>
      <c r="C1110" s="5" t="s">
        <v>29</v>
      </c>
      <c r="D1110" s="6" t="s">
        <v>44</v>
      </c>
      <c r="E1110" s="6" t="s">
        <v>26</v>
      </c>
      <c r="F1110" s="5" t="s">
        <v>2276</v>
      </c>
      <c r="G1110" s="5">
        <v>2002</v>
      </c>
      <c r="H1110" s="11">
        <v>259</v>
      </c>
      <c r="I1110" s="11">
        <v>2106</v>
      </c>
      <c r="J1110" s="11">
        <v>2964</v>
      </c>
      <c r="K1110" s="11">
        <v>3937</v>
      </c>
      <c r="O1110" s="25" t="s">
        <v>23</v>
      </c>
      <c r="P1110" s="5" t="s">
        <v>63</v>
      </c>
      <c r="Q1110" s="5" t="s">
        <v>100</v>
      </c>
      <c r="R1110" s="6" t="s">
        <v>235</v>
      </c>
      <c r="S1110" s="5" t="s">
        <v>2277</v>
      </c>
      <c r="T1110" s="5" t="s">
        <v>2278</v>
      </c>
      <c r="U1110" s="5">
        <v>2002</v>
      </c>
      <c r="V1110" s="11">
        <v>19</v>
      </c>
      <c r="W1110" s="11">
        <v>168</v>
      </c>
      <c r="X1110" s="11">
        <v>75</v>
      </c>
      <c r="Y1110" s="26">
        <v>92</v>
      </c>
      <c r="Z1110" s="10">
        <f t="shared" si="176"/>
        <v>354</v>
      </c>
      <c r="AA1110" s="27">
        <f t="shared" si="172"/>
        <v>-33505.219038514537</v>
      </c>
      <c r="AB1110" s="10">
        <f t="shared" si="173"/>
        <v>-248801.74166755602</v>
      </c>
      <c r="AC1110" s="10">
        <f t="shared" si="174"/>
        <v>-6850349.2941901535</v>
      </c>
      <c r="AD1110" s="28">
        <f t="shared" si="175"/>
        <v>-7247216.7403047821</v>
      </c>
      <c r="AF1110" s="27">
        <f>IF(V1110 &lt;&gt; "-", (V1110-V$1883)^4, "-")</f>
        <v>1080148.040054389</v>
      </c>
      <c r="AG1110" s="10">
        <f>(W1110-W$1883)^4</f>
        <v>15648446.217461754</v>
      </c>
      <c r="AH1110" s="10">
        <f>(X1110-X$1883)^4</f>
        <v>1301018948.6537249</v>
      </c>
      <c r="AI1110" s="28">
        <f>(Y1110-Y$1883)^4</f>
        <v>1402474584.5242672</v>
      </c>
      <c r="AK1110" s="27">
        <f t="shared" si="177"/>
        <v>53.672316384180789</v>
      </c>
      <c r="AL1110" s="10">
        <f t="shared" si="178"/>
        <v>474.57627118644069</v>
      </c>
      <c r="AM1110" s="10">
        <f t="shared" si="179"/>
        <v>211.86440677966101</v>
      </c>
      <c r="AN1110" s="28">
        <f t="shared" si="180"/>
        <v>259.88700564971748</v>
      </c>
      <c r="AP1110" s="56">
        <f t="shared" si="181"/>
        <v>0.4464285714285714</v>
      </c>
    </row>
    <row r="1111" spans="1:42" ht="15" customHeight="1">
      <c r="A1111" s="5" t="s">
        <v>23</v>
      </c>
      <c r="B1111" s="5" t="s">
        <v>63</v>
      </c>
      <c r="C1111" s="5" t="s">
        <v>29</v>
      </c>
      <c r="D1111" s="6" t="s">
        <v>44</v>
      </c>
      <c r="E1111" s="5" t="s">
        <v>2088</v>
      </c>
      <c r="F1111" s="5" t="s">
        <v>2089</v>
      </c>
      <c r="G1111" s="5">
        <v>2002</v>
      </c>
      <c r="H1111" s="11">
        <v>7</v>
      </c>
      <c r="I1111" s="11">
        <v>21</v>
      </c>
      <c r="J1111" s="11">
        <v>45</v>
      </c>
      <c r="K1111" s="11">
        <v>138</v>
      </c>
      <c r="O1111" s="25" t="s">
        <v>23</v>
      </c>
      <c r="P1111" s="5" t="s">
        <v>63</v>
      </c>
      <c r="Q1111" s="5" t="s">
        <v>100</v>
      </c>
      <c r="R1111" s="6" t="s">
        <v>235</v>
      </c>
      <c r="S1111" s="5" t="s">
        <v>2279</v>
      </c>
      <c r="T1111" s="5" t="s">
        <v>2280</v>
      </c>
      <c r="U1111" s="5">
        <v>2002</v>
      </c>
      <c r="V1111" s="11">
        <v>2</v>
      </c>
      <c r="W1111" s="11">
        <v>23</v>
      </c>
      <c r="X1111" s="11">
        <v>3</v>
      </c>
      <c r="Y1111" s="26">
        <v>42</v>
      </c>
      <c r="Z1111" s="10">
        <f t="shared" si="176"/>
        <v>70</v>
      </c>
      <c r="AA1111" s="27">
        <f t="shared" si="172"/>
        <v>-119373.12780967499</v>
      </c>
      <c r="AB1111" s="10">
        <f t="shared" si="173"/>
        <v>-8985322.3389058895</v>
      </c>
      <c r="AC1111" s="10">
        <f t="shared" si="174"/>
        <v>-17968276.817296669</v>
      </c>
      <c r="AD1111" s="28">
        <f t="shared" si="175"/>
        <v>-14441053.798323441</v>
      </c>
      <c r="AF1111" s="27">
        <f>IF(V1111 &lt;&gt; "-", (V1111-V$1883)^4, "-")</f>
        <v>5877718.253988809</v>
      </c>
      <c r="AG1111" s="10">
        <f>(W1111-W$1883)^4</f>
        <v>1868005778.8974016</v>
      </c>
      <c r="AH1111" s="10">
        <f>(X1111-X$1883)^4</f>
        <v>4706252665.8385267</v>
      </c>
      <c r="AI1111" s="28">
        <f>(Y1111-Y$1883)^4</f>
        <v>3516671872.9274569</v>
      </c>
      <c r="AK1111" s="27">
        <f t="shared" si="177"/>
        <v>28.571428571428569</v>
      </c>
      <c r="AL1111" s="10">
        <f t="shared" si="178"/>
        <v>328.57142857142856</v>
      </c>
      <c r="AM1111" s="10">
        <f t="shared" si="179"/>
        <v>42.857142857142854</v>
      </c>
      <c r="AN1111" s="28">
        <f t="shared" si="180"/>
        <v>600</v>
      </c>
      <c r="AP1111" s="56">
        <f t="shared" si="181"/>
        <v>0.13043478260869565</v>
      </c>
    </row>
    <row r="1112" spans="1:42" ht="15" customHeight="1">
      <c r="A1112" s="5" t="s">
        <v>23</v>
      </c>
      <c r="B1112" s="5" t="s">
        <v>63</v>
      </c>
      <c r="C1112" s="5" t="s">
        <v>29</v>
      </c>
      <c r="D1112" s="6" t="s">
        <v>44</v>
      </c>
      <c r="E1112" s="5" t="s">
        <v>2090</v>
      </c>
      <c r="F1112" s="5" t="s">
        <v>2091</v>
      </c>
      <c r="G1112" s="5">
        <v>2002</v>
      </c>
      <c r="H1112" s="11">
        <v>7</v>
      </c>
      <c r="I1112" s="11">
        <v>96</v>
      </c>
      <c r="J1112" s="11">
        <v>89</v>
      </c>
      <c r="K1112" s="11">
        <v>153</v>
      </c>
      <c r="O1112" s="25" t="s">
        <v>23</v>
      </c>
      <c r="P1112" s="5" t="s">
        <v>63</v>
      </c>
      <c r="Q1112" s="5" t="s">
        <v>100</v>
      </c>
      <c r="R1112" s="6" t="s">
        <v>235</v>
      </c>
      <c r="S1112" s="5" t="s">
        <v>2281</v>
      </c>
      <c r="T1112" s="5" t="s">
        <v>2282</v>
      </c>
      <c r="U1112" s="5">
        <v>2002</v>
      </c>
      <c r="V1112" s="11">
        <v>9</v>
      </c>
      <c r="W1112" s="11">
        <v>155</v>
      </c>
      <c r="X1112" s="11">
        <v>85</v>
      </c>
      <c r="Y1112" s="26">
        <v>206</v>
      </c>
      <c r="Z1112" s="10">
        <f t="shared" si="176"/>
        <v>455</v>
      </c>
      <c r="AA1112" s="27">
        <f t="shared" si="172"/>
        <v>-75355.731060442326</v>
      </c>
      <c r="AB1112" s="10">
        <f t="shared" si="173"/>
        <v>-437163.2866668519</v>
      </c>
      <c r="AC1112" s="10">
        <f t="shared" si="174"/>
        <v>-5824236.1130649969</v>
      </c>
      <c r="AD1112" s="28">
        <f t="shared" si="175"/>
        <v>-502821.38842167839</v>
      </c>
      <c r="AF1112" s="27">
        <f>IF(V1112 &lt;&gt; "-", (V1112-V$1883)^4, "-")</f>
        <v>3182890.6368016875</v>
      </c>
      <c r="AG1112" s="10">
        <f>(W1112-W$1883)^4</f>
        <v>33178614.252591584</v>
      </c>
      <c r="AH1112" s="10">
        <f>(X1112-X$1883)^4</f>
        <v>1047897080.6869198</v>
      </c>
      <c r="AI1112" s="28">
        <f>(Y1112-Y$1883)^4</f>
        <v>39983885.07963869</v>
      </c>
      <c r="AK1112" s="27">
        <f t="shared" si="177"/>
        <v>19.780219780219781</v>
      </c>
      <c r="AL1112" s="10">
        <f t="shared" si="178"/>
        <v>340.65934065934067</v>
      </c>
      <c r="AM1112" s="10">
        <f t="shared" si="179"/>
        <v>186.8131868131868</v>
      </c>
      <c r="AN1112" s="28">
        <f t="shared" si="180"/>
        <v>452.74725274725273</v>
      </c>
      <c r="AP1112" s="56">
        <f t="shared" si="181"/>
        <v>0.54838709677419351</v>
      </c>
    </row>
    <row r="1113" spans="1:42" ht="15" customHeight="1">
      <c r="A1113" s="5" t="s">
        <v>23</v>
      </c>
      <c r="B1113" s="5" t="s">
        <v>63</v>
      </c>
      <c r="C1113" s="5" t="s">
        <v>29</v>
      </c>
      <c r="D1113" s="6" t="s">
        <v>44</v>
      </c>
      <c r="E1113" s="5" t="s">
        <v>2092</v>
      </c>
      <c r="F1113" s="5" t="s">
        <v>2093</v>
      </c>
      <c r="G1113" s="5">
        <v>2002</v>
      </c>
      <c r="H1113" s="11">
        <v>12</v>
      </c>
      <c r="I1113" s="11">
        <v>86</v>
      </c>
      <c r="J1113" s="11">
        <v>234</v>
      </c>
      <c r="K1113" s="11">
        <v>381</v>
      </c>
      <c r="O1113" s="25" t="s">
        <v>23</v>
      </c>
      <c r="P1113" s="5" t="s">
        <v>63</v>
      </c>
      <c r="Q1113" s="5" t="s">
        <v>100</v>
      </c>
      <c r="R1113" s="6" t="s">
        <v>235</v>
      </c>
      <c r="S1113" s="5" t="s">
        <v>2283</v>
      </c>
      <c r="T1113" s="5" t="s">
        <v>2284</v>
      </c>
      <c r="U1113" s="5">
        <v>2002</v>
      </c>
      <c r="V1113" s="11">
        <v>9</v>
      </c>
      <c r="W1113" s="11">
        <v>53</v>
      </c>
      <c r="X1113" s="11">
        <v>71</v>
      </c>
      <c r="Y1113" s="26">
        <v>116</v>
      </c>
      <c r="Z1113" s="10">
        <f t="shared" si="176"/>
        <v>249</v>
      </c>
      <c r="AA1113" s="27">
        <f t="shared" si="172"/>
        <v>-75355.731060442326</v>
      </c>
      <c r="AB1113" s="10">
        <f t="shared" si="173"/>
        <v>-5629800.5792158684</v>
      </c>
      <c r="AC1113" s="10">
        <f t="shared" si="174"/>
        <v>-7292365.1416172329</v>
      </c>
      <c r="AD1113" s="28">
        <f t="shared" si="175"/>
        <v>-4871420.51393151</v>
      </c>
      <c r="AF1113" s="27">
        <f>IF(V1113 &lt;&gt; "-", (V1113-V$1883)^4, "-")</f>
        <v>3182890.6368016875</v>
      </c>
      <c r="AG1113" s="10">
        <f>(W1113-W$1883)^4</f>
        <v>1001514746.9790759</v>
      </c>
      <c r="AH1113" s="10">
        <f>(X1113-X$1883)^4</f>
        <v>1414136098.3687732</v>
      </c>
      <c r="AI1113" s="28">
        <f>(Y1113-Y$1883)^4</f>
        <v>825798635.34263659</v>
      </c>
      <c r="AK1113" s="27">
        <f t="shared" si="177"/>
        <v>36.144578313253014</v>
      </c>
      <c r="AL1113" s="10">
        <f t="shared" si="178"/>
        <v>212.85140562248998</v>
      </c>
      <c r="AM1113" s="10">
        <f t="shared" si="179"/>
        <v>285.14056224899599</v>
      </c>
      <c r="AN1113" s="28">
        <f t="shared" si="180"/>
        <v>465.86345381526104</v>
      </c>
      <c r="AP1113" s="56">
        <f t="shared" si="181"/>
        <v>1.3396226415094339</v>
      </c>
    </row>
    <row r="1114" spans="1:42" ht="15" customHeight="1">
      <c r="A1114" s="5" t="s">
        <v>23</v>
      </c>
      <c r="B1114" s="5" t="s">
        <v>63</v>
      </c>
      <c r="C1114" s="5" t="s">
        <v>29</v>
      </c>
      <c r="D1114" s="6" t="s">
        <v>44</v>
      </c>
      <c r="E1114" s="5" t="s">
        <v>2095</v>
      </c>
      <c r="F1114" s="5" t="s">
        <v>2096</v>
      </c>
      <c r="G1114" s="5">
        <v>2002</v>
      </c>
      <c r="H1114" s="11">
        <v>20</v>
      </c>
      <c r="I1114" s="11">
        <v>168</v>
      </c>
      <c r="J1114" s="11">
        <v>280</v>
      </c>
      <c r="K1114" s="11">
        <v>304</v>
      </c>
      <c r="O1114" s="25" t="s">
        <v>23</v>
      </c>
      <c r="P1114" s="5" t="s">
        <v>63</v>
      </c>
      <c r="Q1114" s="5" t="s">
        <v>74</v>
      </c>
      <c r="R1114" s="6" t="s">
        <v>44</v>
      </c>
      <c r="S1114" s="5" t="s">
        <v>2285</v>
      </c>
      <c r="T1114" s="5" t="s">
        <v>2286</v>
      </c>
      <c r="U1114" s="5">
        <v>2002</v>
      </c>
      <c r="V1114" s="11">
        <v>85</v>
      </c>
      <c r="W1114" s="11">
        <v>429</v>
      </c>
      <c r="X1114" s="11">
        <v>526</v>
      </c>
      <c r="Y1114" s="26">
        <v>480</v>
      </c>
      <c r="Z1114" s="10">
        <f t="shared" si="176"/>
        <v>1520</v>
      </c>
      <c r="AA1114" s="27">
        <f t="shared" si="172"/>
        <v>38483.687341855119</v>
      </c>
      <c r="AB1114" s="10">
        <f t="shared" si="173"/>
        <v>7774719.0975760845</v>
      </c>
      <c r="AC1114" s="10">
        <f t="shared" si="174"/>
        <v>17795916.821810488</v>
      </c>
      <c r="AD1114" s="28">
        <f t="shared" si="175"/>
        <v>7355820.4946588632</v>
      </c>
      <c r="AF1114" s="27">
        <f>IF(V1114 &lt;&gt; "-", (V1114-V$1883)^4, "-")</f>
        <v>1299278.4546280233</v>
      </c>
      <c r="AG1114" s="10">
        <f>(W1114-W$1883)^4</f>
        <v>1540208830.8045614</v>
      </c>
      <c r="AH1114" s="10">
        <f>(X1114-X$1883)^4</f>
        <v>4646156377.3518028</v>
      </c>
      <c r="AI1114" s="28">
        <f>(Y1114-Y$1883)^4</f>
        <v>1430566870.7486279</v>
      </c>
      <c r="AK1114" s="27">
        <f t="shared" si="177"/>
        <v>55.921052631578945</v>
      </c>
      <c r="AL1114" s="10">
        <f t="shared" si="178"/>
        <v>282.23684210526318</v>
      </c>
      <c r="AM1114" s="10">
        <f t="shared" si="179"/>
        <v>346.0526315789474</v>
      </c>
      <c r="AN1114" s="28">
        <f t="shared" si="180"/>
        <v>315.78947368421052</v>
      </c>
      <c r="AP1114" s="56">
        <f t="shared" si="181"/>
        <v>1.2261072261072261</v>
      </c>
    </row>
    <row r="1115" spans="1:42" ht="15" customHeight="1">
      <c r="A1115" s="5" t="s">
        <v>23</v>
      </c>
      <c r="B1115" s="5" t="s">
        <v>63</v>
      </c>
      <c r="C1115" s="5" t="s">
        <v>29</v>
      </c>
      <c r="D1115" s="6" t="s">
        <v>44</v>
      </c>
      <c r="E1115" s="5" t="s">
        <v>2097</v>
      </c>
      <c r="F1115" s="5" t="s">
        <v>2098</v>
      </c>
      <c r="G1115" s="5">
        <v>2002</v>
      </c>
      <c r="H1115" s="11">
        <v>44</v>
      </c>
      <c r="I1115" s="11">
        <v>322</v>
      </c>
      <c r="J1115" s="11">
        <v>429</v>
      </c>
      <c r="K1115" s="11">
        <v>476</v>
      </c>
      <c r="O1115" s="25" t="s">
        <v>23</v>
      </c>
      <c r="P1115" s="5" t="s">
        <v>63</v>
      </c>
      <c r="Q1115" s="5" t="s">
        <v>74</v>
      </c>
      <c r="R1115" s="6" t="s">
        <v>44</v>
      </c>
      <c r="S1115" s="5" t="s">
        <v>2287</v>
      </c>
      <c r="T1115" s="5" t="s">
        <v>2288</v>
      </c>
      <c r="U1115" s="5">
        <v>2002</v>
      </c>
      <c r="V1115" s="11">
        <v>1</v>
      </c>
      <c r="W1115" s="11">
        <v>57</v>
      </c>
      <c r="X1115" s="11">
        <v>108</v>
      </c>
      <c r="Y1115" s="26">
        <v>107</v>
      </c>
      <c r="Z1115" s="10">
        <f t="shared" si="176"/>
        <v>273</v>
      </c>
      <c r="AA1115" s="27">
        <f t="shared" si="172"/>
        <v>-126795.04420806172</v>
      </c>
      <c r="AB1115" s="10">
        <f t="shared" si="173"/>
        <v>-5258514.937422826</v>
      </c>
      <c r="AC1115" s="10">
        <f t="shared" si="174"/>
        <v>-3863986.8394691893</v>
      </c>
      <c r="AD1115" s="28">
        <f t="shared" si="175"/>
        <v>-5689233.8787768828</v>
      </c>
      <c r="AF1115" s="27">
        <f>IF(V1115 &lt;&gt; "-", (V1115-V$1883)^4, "-")</f>
        <v>6369955.1216190513</v>
      </c>
      <c r="AG1115" s="10">
        <f>(W1115-W$1883)^4</f>
        <v>914430737.43718171</v>
      </c>
      <c r="AH1115" s="10">
        <f>(X1115-X$1883)^4</f>
        <v>606337159.31969666</v>
      </c>
      <c r="AI1115" s="28">
        <f>(Y1115-Y$1883)^4</f>
        <v>1015636694.6192272</v>
      </c>
      <c r="AK1115" s="27">
        <f t="shared" si="177"/>
        <v>3.6630036630036629</v>
      </c>
      <c r="AL1115" s="10">
        <f t="shared" si="178"/>
        <v>208.79120879120879</v>
      </c>
      <c r="AM1115" s="10">
        <f t="shared" si="179"/>
        <v>395.60439560439556</v>
      </c>
      <c r="AN1115" s="28">
        <f t="shared" si="180"/>
        <v>391.94139194139194</v>
      </c>
      <c r="AP1115" s="56">
        <f t="shared" si="181"/>
        <v>1.8947368421052631</v>
      </c>
    </row>
    <row r="1116" spans="1:42" ht="15" customHeight="1">
      <c r="A1116" s="5" t="s">
        <v>23</v>
      </c>
      <c r="B1116" s="5" t="s">
        <v>63</v>
      </c>
      <c r="C1116" s="5" t="s">
        <v>29</v>
      </c>
      <c r="D1116" s="6" t="s">
        <v>44</v>
      </c>
      <c r="E1116" s="5" t="s">
        <v>2100</v>
      </c>
      <c r="F1116" s="5" t="s">
        <v>2101</v>
      </c>
      <c r="G1116" s="5">
        <v>2002</v>
      </c>
      <c r="H1116" s="11">
        <v>31</v>
      </c>
      <c r="I1116" s="11">
        <v>222</v>
      </c>
      <c r="J1116" s="11">
        <v>426</v>
      </c>
      <c r="K1116" s="11">
        <v>628</v>
      </c>
      <c r="O1116" s="25" t="s">
        <v>23</v>
      </c>
      <c r="P1116" s="5" t="s">
        <v>63</v>
      </c>
      <c r="Q1116" s="5" t="s">
        <v>74</v>
      </c>
      <c r="R1116" s="6" t="s">
        <v>44</v>
      </c>
      <c r="S1116" s="5" t="s">
        <v>2289</v>
      </c>
      <c r="T1116" s="5" t="s">
        <v>2290</v>
      </c>
      <c r="U1116" s="5">
        <v>2002</v>
      </c>
      <c r="V1116" s="11">
        <v>8</v>
      </c>
      <c r="W1116" s="11">
        <v>130</v>
      </c>
      <c r="X1116" s="11">
        <v>166</v>
      </c>
      <c r="Y1116" s="26">
        <v>249</v>
      </c>
      <c r="Z1116" s="10">
        <f t="shared" si="176"/>
        <v>553</v>
      </c>
      <c r="AA1116" s="27">
        <f t="shared" si="172"/>
        <v>-80835.642948960449</v>
      </c>
      <c r="AB1116" s="10">
        <f t="shared" si="173"/>
        <v>-1027098.4720796141</v>
      </c>
      <c r="AC1116" s="10">
        <f t="shared" si="174"/>
        <v>-967951.27730093605</v>
      </c>
      <c r="AD1116" s="28">
        <f t="shared" si="175"/>
        <v>-48703.350197297688</v>
      </c>
      <c r="AF1116" s="27">
        <f>IF(V1116 &lt;&gt; "-", (V1116-V$1883)^4, "-")</f>
        <v>3495187.9084152617</v>
      </c>
      <c r="AG1116" s="10">
        <f>(W1116-W$1883)^4</f>
        <v>103629350.81897737</v>
      </c>
      <c r="AH1116" s="10">
        <f>(X1116-X$1883)^4</f>
        <v>95749826.642404005</v>
      </c>
      <c r="AI1116" s="28">
        <f>(Y1116-Y$1883)^4</f>
        <v>1778600.6575986703</v>
      </c>
      <c r="AK1116" s="27">
        <f t="shared" si="177"/>
        <v>14.466546112115731</v>
      </c>
      <c r="AL1116" s="10">
        <f t="shared" si="178"/>
        <v>235.08137432188065</v>
      </c>
      <c r="AM1116" s="10">
        <f t="shared" si="179"/>
        <v>300.1808318264014</v>
      </c>
      <c r="AN1116" s="28">
        <f t="shared" si="180"/>
        <v>450.27124773960213</v>
      </c>
      <c r="AP1116" s="56">
        <f t="shared" si="181"/>
        <v>1.2769230769230768</v>
      </c>
    </row>
    <row r="1117" spans="1:42" ht="15" customHeight="1">
      <c r="A1117" s="5" t="s">
        <v>23</v>
      </c>
      <c r="B1117" s="5" t="s">
        <v>63</v>
      </c>
      <c r="C1117" s="5" t="s">
        <v>29</v>
      </c>
      <c r="D1117" s="6" t="s">
        <v>44</v>
      </c>
      <c r="E1117" s="5" t="s">
        <v>2102</v>
      </c>
      <c r="F1117" s="5" t="s">
        <v>2103</v>
      </c>
      <c r="G1117" s="5">
        <v>2002</v>
      </c>
      <c r="H1117" s="11">
        <v>7</v>
      </c>
      <c r="I1117" s="11">
        <v>98</v>
      </c>
      <c r="J1117" s="11">
        <v>137</v>
      </c>
      <c r="K1117" s="11">
        <v>138</v>
      </c>
      <c r="O1117" s="25" t="s">
        <v>23</v>
      </c>
      <c r="P1117" s="5" t="s">
        <v>63</v>
      </c>
      <c r="Q1117" s="5" t="s">
        <v>74</v>
      </c>
      <c r="R1117" s="6" t="s">
        <v>44</v>
      </c>
      <c r="S1117" s="5" t="s">
        <v>2291</v>
      </c>
      <c r="T1117" s="5" t="s">
        <v>2292</v>
      </c>
      <c r="U1117" s="5">
        <v>2002</v>
      </c>
      <c r="V1117" s="11">
        <v>22</v>
      </c>
      <c r="W1117" s="11">
        <v>209</v>
      </c>
      <c r="X1117" s="11">
        <v>333</v>
      </c>
      <c r="Y1117" s="26">
        <v>406</v>
      </c>
      <c r="Z1117" s="10">
        <f t="shared" si="176"/>
        <v>970</v>
      </c>
      <c r="AA1117" s="27">
        <f t="shared" si="172"/>
        <v>-24994.935137998757</v>
      </c>
      <c r="AB1117" s="10">
        <f t="shared" si="173"/>
        <v>-10496.617223549723</v>
      </c>
      <c r="AC1117" s="10">
        <f t="shared" si="174"/>
        <v>315541.82652849623</v>
      </c>
      <c r="AD1117" s="28">
        <f t="shared" si="175"/>
        <v>1748859.9083627097</v>
      </c>
      <c r="AF1117" s="27">
        <f>IF(V1117 &lt;&gt; "-", (V1117-V$1883)^4, "-")</f>
        <v>730806.97793656879</v>
      </c>
      <c r="AG1117" s="10">
        <f>(W1117-W$1883)^4</f>
        <v>229825.9939196668</v>
      </c>
      <c r="AH1117" s="10">
        <f>(X1117-X$1883)^4</f>
        <v>21482059.419852052</v>
      </c>
      <c r="AI1117" s="28">
        <f>(Y1117-Y$1883)^4</f>
        <v>210704282.47252265</v>
      </c>
      <c r="AK1117" s="27">
        <f t="shared" si="177"/>
        <v>22.680412371134018</v>
      </c>
      <c r="AL1117" s="10">
        <f t="shared" si="178"/>
        <v>215.46391752577321</v>
      </c>
      <c r="AM1117" s="10">
        <f t="shared" si="179"/>
        <v>343.29896907216494</v>
      </c>
      <c r="AN1117" s="28">
        <f t="shared" si="180"/>
        <v>418.55670103092785</v>
      </c>
      <c r="AP1117" s="56">
        <f t="shared" si="181"/>
        <v>1.5933014354066983</v>
      </c>
    </row>
    <row r="1118" spans="1:42" ht="15" customHeight="1">
      <c r="A1118" s="5" t="s">
        <v>23</v>
      </c>
      <c r="B1118" s="5" t="s">
        <v>63</v>
      </c>
      <c r="C1118" s="5" t="s">
        <v>29</v>
      </c>
      <c r="D1118" s="6" t="s">
        <v>44</v>
      </c>
      <c r="E1118" s="5" t="s">
        <v>2104</v>
      </c>
      <c r="F1118" s="5" t="s">
        <v>2105</v>
      </c>
      <c r="G1118" s="5">
        <v>2002</v>
      </c>
      <c r="H1118" s="11">
        <v>5</v>
      </c>
      <c r="I1118" s="11">
        <v>83</v>
      </c>
      <c r="J1118" s="11">
        <v>130</v>
      </c>
      <c r="K1118" s="11">
        <v>155</v>
      </c>
      <c r="O1118" s="25" t="s">
        <v>23</v>
      </c>
      <c r="P1118" s="5" t="s">
        <v>63</v>
      </c>
      <c r="Q1118" s="5" t="s">
        <v>74</v>
      </c>
      <c r="R1118" s="6" t="s">
        <v>44</v>
      </c>
      <c r="S1118" s="5" t="s">
        <v>2293</v>
      </c>
      <c r="T1118" s="5" t="s">
        <v>2294</v>
      </c>
      <c r="U1118" s="5">
        <v>2002</v>
      </c>
      <c r="V1118" s="11">
        <v>13</v>
      </c>
      <c r="W1118" s="11">
        <v>26</v>
      </c>
      <c r="X1118" s="11">
        <v>68</v>
      </c>
      <c r="Y1118" s="26">
        <v>60</v>
      </c>
      <c r="Z1118" s="10">
        <f t="shared" si="176"/>
        <v>167</v>
      </c>
      <c r="AA1118" s="27">
        <f t="shared" si="172"/>
        <v>-55910.375663325023</v>
      </c>
      <c r="AB1118" s="10">
        <f t="shared" si="173"/>
        <v>-8601924.6186764762</v>
      </c>
      <c r="AC1118" s="10">
        <f t="shared" si="174"/>
        <v>-7636072.9928039219</v>
      </c>
      <c r="AD1118" s="28">
        <f t="shared" si="175"/>
        <v>-11469639.518579744</v>
      </c>
      <c r="AF1118" s="27">
        <f>IF(V1118 &lt;&gt; "-", (V1118-V$1883)^4, "-")</f>
        <v>2137912.2729463866</v>
      </c>
      <c r="AG1118" s="10">
        <f>(W1118-W$1883)^4</f>
        <v>1762493442.4950762</v>
      </c>
      <c r="AH1118" s="10">
        <f>(X1118-X$1883)^4</f>
        <v>1503696174.4904857</v>
      </c>
      <c r="AI1118" s="28">
        <f>(Y1118-Y$1883)^4</f>
        <v>2586622343.8562264</v>
      </c>
      <c r="AK1118" s="27">
        <f t="shared" si="177"/>
        <v>77.844311377245518</v>
      </c>
      <c r="AL1118" s="10">
        <f t="shared" si="178"/>
        <v>155.68862275449104</v>
      </c>
      <c r="AM1118" s="10">
        <f t="shared" si="179"/>
        <v>407.18562874251495</v>
      </c>
      <c r="AN1118" s="28">
        <f t="shared" si="180"/>
        <v>359.28143712574848</v>
      </c>
      <c r="AP1118" s="56">
        <f t="shared" si="181"/>
        <v>2.615384615384615</v>
      </c>
    </row>
    <row r="1119" spans="1:42" ht="15" customHeight="1">
      <c r="A1119" s="5" t="s">
        <v>23</v>
      </c>
      <c r="B1119" s="5" t="s">
        <v>63</v>
      </c>
      <c r="C1119" s="5" t="s">
        <v>29</v>
      </c>
      <c r="D1119" s="6" t="s">
        <v>44</v>
      </c>
      <c r="E1119" s="5" t="s">
        <v>2106</v>
      </c>
      <c r="F1119" s="5" t="s">
        <v>2107</v>
      </c>
      <c r="G1119" s="5">
        <v>2002</v>
      </c>
      <c r="H1119" s="11">
        <v>7</v>
      </c>
      <c r="I1119" s="11">
        <v>111</v>
      </c>
      <c r="J1119" s="11">
        <v>83</v>
      </c>
      <c r="K1119" s="11">
        <v>190</v>
      </c>
      <c r="O1119" s="25" t="s">
        <v>23</v>
      </c>
      <c r="P1119" s="5" t="s">
        <v>63</v>
      </c>
      <c r="Q1119" s="5" t="s">
        <v>74</v>
      </c>
      <c r="R1119" s="6" t="s">
        <v>44</v>
      </c>
      <c r="S1119" s="5" t="s">
        <v>2295</v>
      </c>
      <c r="T1119" s="5" t="s">
        <v>2296</v>
      </c>
      <c r="U1119" s="5">
        <v>2002</v>
      </c>
      <c r="V1119" s="11">
        <v>6</v>
      </c>
      <c r="W1119" s="11">
        <v>95</v>
      </c>
      <c r="X1119" s="11">
        <v>123</v>
      </c>
      <c r="Y1119" s="26">
        <v>163</v>
      </c>
      <c r="Z1119" s="10">
        <f t="shared" si="176"/>
        <v>387</v>
      </c>
      <c r="AA1119" s="27">
        <f t="shared" si="172"/>
        <v>-92579.75437308324</v>
      </c>
      <c r="AB1119" s="10">
        <f t="shared" si="173"/>
        <v>-2509647.7680384829</v>
      </c>
      <c r="AC1119" s="10">
        <f t="shared" si="174"/>
        <v>-2858456.7526122015</v>
      </c>
      <c r="AD1119" s="28">
        <f t="shared" si="175"/>
        <v>-1839123.8986827051</v>
      </c>
      <c r="AF1119" s="27">
        <f>IF(V1119 &lt;&gt; "-", (V1119-V$1883)^4, "-")</f>
        <v>4188141.6864615814</v>
      </c>
      <c r="AG1119" s="10">
        <f>(W1119-W$1883)^4</f>
        <v>341049195.46539158</v>
      </c>
      <c r="AH1119" s="10">
        <f>(X1119-X$1883)^4</f>
        <v>405672437.15900993</v>
      </c>
      <c r="AI1119" s="28">
        <f>(Y1119-Y$1883)^4</f>
        <v>225327734.67142373</v>
      </c>
      <c r="AK1119" s="27">
        <f t="shared" si="177"/>
        <v>15.503875968992247</v>
      </c>
      <c r="AL1119" s="10">
        <f t="shared" si="178"/>
        <v>245.4780361757106</v>
      </c>
      <c r="AM1119" s="10">
        <f t="shared" si="179"/>
        <v>317.82945736434107</v>
      </c>
      <c r="AN1119" s="28">
        <f t="shared" si="180"/>
        <v>421.18863049095609</v>
      </c>
      <c r="AP1119" s="56">
        <f t="shared" si="181"/>
        <v>1.294736842105263</v>
      </c>
    </row>
    <row r="1120" spans="1:42" ht="15" customHeight="1">
      <c r="A1120" s="5" t="s">
        <v>23</v>
      </c>
      <c r="B1120" s="5" t="s">
        <v>63</v>
      </c>
      <c r="C1120" s="5" t="s">
        <v>29</v>
      </c>
      <c r="D1120" s="6" t="s">
        <v>44</v>
      </c>
      <c r="E1120" s="5" t="s">
        <v>2108</v>
      </c>
      <c r="F1120" s="5" t="s">
        <v>2109</v>
      </c>
      <c r="G1120" s="5">
        <v>2002</v>
      </c>
      <c r="H1120" s="11">
        <v>24</v>
      </c>
      <c r="I1120" s="11">
        <v>126</v>
      </c>
      <c r="J1120" s="11">
        <v>280</v>
      </c>
      <c r="K1120" s="11">
        <v>224</v>
      </c>
      <c r="O1120" s="25" t="s">
        <v>23</v>
      </c>
      <c r="P1120" s="5" t="s">
        <v>63</v>
      </c>
      <c r="Q1120" s="5" t="s">
        <v>74</v>
      </c>
      <c r="R1120" s="6" t="s">
        <v>44</v>
      </c>
      <c r="S1120" s="5" t="s">
        <v>2297</v>
      </c>
      <c r="T1120" s="5" t="s">
        <v>2298</v>
      </c>
      <c r="U1120" s="5">
        <v>2002</v>
      </c>
      <c r="V1120" s="11">
        <v>13</v>
      </c>
      <c r="W1120" s="11">
        <v>136</v>
      </c>
      <c r="X1120" s="11">
        <v>188</v>
      </c>
      <c r="Y1120" s="26">
        <v>141</v>
      </c>
      <c r="Z1120" s="10">
        <f t="shared" si="176"/>
        <v>478</v>
      </c>
      <c r="AA1120" s="27">
        <f t="shared" si="172"/>
        <v>-55910.375663325023</v>
      </c>
      <c r="AB1120" s="10">
        <f t="shared" si="173"/>
        <v>-854541.85417701094</v>
      </c>
      <c r="AC1120" s="10">
        <f t="shared" si="174"/>
        <v>-455113.10028815601</v>
      </c>
      <c r="AD1120" s="28">
        <f t="shared" si="175"/>
        <v>-3018390.3303826144</v>
      </c>
      <c r="AF1120" s="27">
        <f>IF(V1120 &lt;&gt; "-", (V1120-V$1883)^4, "-")</f>
        <v>2137912.2729463866</v>
      </c>
      <c r="AG1120" s="10">
        <f>(W1120-W$1883)^4</f>
        <v>81091957.649249688</v>
      </c>
      <c r="AH1120" s="10">
        <f>(X1120-X$1883)^4</f>
        <v>35007340.24699901</v>
      </c>
      <c r="AI1120" s="28">
        <f>(Y1120-Y$1883)^4</f>
        <v>436214938.80938447</v>
      </c>
      <c r="AK1120" s="27">
        <f t="shared" si="177"/>
        <v>27.196652719665273</v>
      </c>
      <c r="AL1120" s="10">
        <f t="shared" si="178"/>
        <v>284.51882845188288</v>
      </c>
      <c r="AM1120" s="10">
        <f t="shared" si="179"/>
        <v>393.30543933054395</v>
      </c>
      <c r="AN1120" s="28">
        <f t="shared" si="180"/>
        <v>294.97907949790795</v>
      </c>
      <c r="AP1120" s="56">
        <f t="shared" si="181"/>
        <v>1.3823529411764706</v>
      </c>
    </row>
    <row r="1121" spans="1:42" ht="15" customHeight="1">
      <c r="A1121" s="5" t="s">
        <v>23</v>
      </c>
      <c r="B1121" s="5" t="s">
        <v>63</v>
      </c>
      <c r="C1121" s="5" t="s">
        <v>29</v>
      </c>
      <c r="D1121" s="6" t="s">
        <v>44</v>
      </c>
      <c r="E1121" s="5" t="s">
        <v>2111</v>
      </c>
      <c r="F1121" s="5" t="s">
        <v>2112</v>
      </c>
      <c r="G1121" s="5">
        <v>2002</v>
      </c>
      <c r="H1121" s="11">
        <v>7</v>
      </c>
      <c r="I1121" s="11">
        <v>50</v>
      </c>
      <c r="J1121" s="11">
        <v>80</v>
      </c>
      <c r="K1121" s="11">
        <v>81</v>
      </c>
      <c r="O1121" s="25" t="s">
        <v>23</v>
      </c>
      <c r="P1121" s="5" t="s">
        <v>63</v>
      </c>
      <c r="Q1121" s="5" t="s">
        <v>74</v>
      </c>
      <c r="R1121" s="6" t="s">
        <v>44</v>
      </c>
      <c r="S1121" s="5" t="s">
        <v>2299</v>
      </c>
      <c r="T1121" s="5" t="s">
        <v>2300</v>
      </c>
      <c r="U1121" s="5">
        <v>2002</v>
      </c>
      <c r="V1121" s="11">
        <v>37</v>
      </c>
      <c r="W1121" s="11">
        <v>261</v>
      </c>
      <c r="X1121" s="11">
        <v>185</v>
      </c>
      <c r="Y1121" s="26">
        <v>273</v>
      </c>
      <c r="Z1121" s="10">
        <f t="shared" si="176"/>
        <v>756</v>
      </c>
      <c r="AA1121" s="27">
        <f t="shared" si="172"/>
        <v>-2886.4597543144987</v>
      </c>
      <c r="AB1121" s="10">
        <f t="shared" si="173"/>
        <v>27283.830346786395</v>
      </c>
      <c r="AC1121" s="10">
        <f t="shared" si="174"/>
        <v>-510467.24372725433</v>
      </c>
      <c r="AD1121" s="28">
        <f t="shared" si="175"/>
        <v>-1962.0738695001817</v>
      </c>
      <c r="AF1121" s="27">
        <f>IF(V1121 &lt;&gt; "-", (V1121-V$1883)^4, "-")</f>
        <v>41097.998824626513</v>
      </c>
      <c r="AG1121" s="10">
        <f>(W1121-W$1883)^4</f>
        <v>821373.0588822891</v>
      </c>
      <c r="AH1121" s="10">
        <f>(X1121-X$1883)^4</f>
        <v>40796587.626277432</v>
      </c>
      <c r="AI1121" s="28">
        <f>(Y1121-Y$1883)^4</f>
        <v>24563.324104035572</v>
      </c>
      <c r="AK1121" s="27">
        <f t="shared" si="177"/>
        <v>48.941798941798936</v>
      </c>
      <c r="AL1121" s="10">
        <f t="shared" si="178"/>
        <v>345.23809523809524</v>
      </c>
      <c r="AM1121" s="10">
        <f t="shared" si="179"/>
        <v>244.70899470899471</v>
      </c>
      <c r="AN1121" s="28">
        <f t="shared" si="180"/>
        <v>361.11111111111109</v>
      </c>
      <c r="AP1121" s="56">
        <f t="shared" si="181"/>
        <v>0.70881226053639845</v>
      </c>
    </row>
    <row r="1122" spans="1:42" ht="15" customHeight="1">
      <c r="A1122" s="5" t="s">
        <v>23</v>
      </c>
      <c r="B1122" s="5" t="s">
        <v>63</v>
      </c>
      <c r="C1122" s="5" t="s">
        <v>29</v>
      </c>
      <c r="D1122" s="6" t="s">
        <v>44</v>
      </c>
      <c r="E1122" s="5" t="s">
        <v>2113</v>
      </c>
      <c r="F1122" s="5" t="s">
        <v>2114</v>
      </c>
      <c r="G1122" s="5">
        <v>2002</v>
      </c>
      <c r="H1122" s="11">
        <v>5</v>
      </c>
      <c r="I1122" s="11">
        <v>71</v>
      </c>
      <c r="J1122" s="11">
        <v>178</v>
      </c>
      <c r="K1122" s="11">
        <v>246</v>
      </c>
      <c r="O1122" s="25" t="s">
        <v>23</v>
      </c>
      <c r="P1122" s="5" t="s">
        <v>63</v>
      </c>
      <c r="Q1122" s="5" t="s">
        <v>74</v>
      </c>
      <c r="R1122" s="6" t="s">
        <v>44</v>
      </c>
      <c r="S1122" s="5" t="s">
        <v>2301</v>
      </c>
      <c r="T1122" s="5" t="s">
        <v>2302</v>
      </c>
      <c r="U1122" s="5">
        <v>2002</v>
      </c>
      <c r="V1122" s="11">
        <v>10</v>
      </c>
      <c r="W1122" s="11">
        <v>101</v>
      </c>
      <c r="X1122" s="11">
        <v>166</v>
      </c>
      <c r="Y1122" s="26">
        <v>117</v>
      </c>
      <c r="Z1122" s="10">
        <f t="shared" si="176"/>
        <v>394</v>
      </c>
      <c r="AA1122" s="27">
        <f t="shared" si="172"/>
        <v>-70129.248387619737</v>
      </c>
      <c r="AB1122" s="10">
        <f t="shared" si="173"/>
        <v>-2191693.1428596792</v>
      </c>
      <c r="AC1122" s="10">
        <f t="shared" si="174"/>
        <v>-967951.27730093605</v>
      </c>
      <c r="AD1122" s="28">
        <f t="shared" si="175"/>
        <v>-4785717.9341371804</v>
      </c>
      <c r="AF1122" s="27">
        <f>IF(V1122 &lt;&gt; "-", (V1122-V$1883)^4, "-")</f>
        <v>2892004.1543107955</v>
      </c>
      <c r="AG1122" s="10">
        <f>(W1122-W$1883)^4</f>
        <v>284690515.27996546</v>
      </c>
      <c r="AH1122" s="10">
        <f>(X1122-X$1883)^4</f>
        <v>95749826.642404005</v>
      </c>
      <c r="AI1122" s="28">
        <f>(Y1122-Y$1883)^4</f>
        <v>806484696.48462307</v>
      </c>
      <c r="AK1122" s="27">
        <f t="shared" si="177"/>
        <v>25.380710659898476</v>
      </c>
      <c r="AL1122" s="10">
        <f t="shared" si="178"/>
        <v>256.34517766497459</v>
      </c>
      <c r="AM1122" s="10">
        <f t="shared" si="179"/>
        <v>421.31979695431471</v>
      </c>
      <c r="AN1122" s="28">
        <f t="shared" si="180"/>
        <v>296.95431472081219</v>
      </c>
      <c r="AP1122" s="56">
        <f t="shared" si="181"/>
        <v>1.6435643564356437</v>
      </c>
    </row>
    <row r="1123" spans="1:42" ht="15" customHeight="1">
      <c r="A1123" s="5" t="s">
        <v>23</v>
      </c>
      <c r="B1123" s="5" t="s">
        <v>63</v>
      </c>
      <c r="C1123" s="5" t="s">
        <v>29</v>
      </c>
      <c r="D1123" s="6" t="s">
        <v>44</v>
      </c>
      <c r="E1123" s="5" t="s">
        <v>2115</v>
      </c>
      <c r="F1123" s="5" t="s">
        <v>2116</v>
      </c>
      <c r="G1123" s="5">
        <v>2002</v>
      </c>
      <c r="H1123" s="11">
        <v>25</v>
      </c>
      <c r="I1123" s="11">
        <v>194</v>
      </c>
      <c r="J1123" s="11">
        <v>142</v>
      </c>
      <c r="K1123" s="11">
        <v>203</v>
      </c>
      <c r="O1123" s="25" t="s">
        <v>23</v>
      </c>
      <c r="P1123" s="5" t="s">
        <v>63</v>
      </c>
      <c r="Q1123" s="5" t="s">
        <v>74</v>
      </c>
      <c r="R1123" s="6" t="s">
        <v>44</v>
      </c>
      <c r="S1123" s="5" t="s">
        <v>2303</v>
      </c>
      <c r="T1123" s="5" t="s">
        <v>2304</v>
      </c>
      <c r="U1123" s="5">
        <v>2002</v>
      </c>
      <c r="V1123" s="11">
        <v>84</v>
      </c>
      <c r="W1123" s="11">
        <v>494</v>
      </c>
      <c r="X1123" s="11">
        <v>319</v>
      </c>
      <c r="Y1123" s="26">
        <v>382</v>
      </c>
      <c r="Z1123" s="10">
        <f t="shared" si="176"/>
        <v>1279</v>
      </c>
      <c r="AA1123" s="27">
        <f t="shared" si="172"/>
        <v>35164.395846196203</v>
      </c>
      <c r="AB1123" s="10">
        <f t="shared" si="173"/>
        <v>18213193.289782535</v>
      </c>
      <c r="AC1123" s="10">
        <f t="shared" si="174"/>
        <v>158164.09512622672</v>
      </c>
      <c r="AD1123" s="28">
        <f t="shared" si="175"/>
        <v>898099.70436642854</v>
      </c>
      <c r="AF1123" s="27">
        <f>IF(V1123 &lt;&gt; "-", (V1123-V$1883)^4, "-")</f>
        <v>1152048.8118466886</v>
      </c>
      <c r="AG1123" s="10">
        <f>(W1123-W$1883)^4</f>
        <v>4791977778.856781</v>
      </c>
      <c r="AH1123" s="10">
        <f>(X1123-X$1883)^4</f>
        <v>8553500.1642706227</v>
      </c>
      <c r="AI1123" s="28">
        <f>(Y1123-Y$1883)^4</f>
        <v>86649502.039812356</v>
      </c>
      <c r="AK1123" s="27">
        <f t="shared" si="177"/>
        <v>65.67630961688819</v>
      </c>
      <c r="AL1123" s="10">
        <f t="shared" si="178"/>
        <v>386.2392494136044</v>
      </c>
      <c r="AM1123" s="10">
        <f t="shared" si="179"/>
        <v>249.41360437842064</v>
      </c>
      <c r="AN1123" s="28">
        <f t="shared" si="180"/>
        <v>298.67083659108681</v>
      </c>
      <c r="AP1123" s="56">
        <f t="shared" si="181"/>
        <v>0.64574898785425094</v>
      </c>
    </row>
    <row r="1124" spans="1:42" ht="15" customHeight="1">
      <c r="A1124" s="5" t="s">
        <v>23</v>
      </c>
      <c r="B1124" s="5" t="s">
        <v>63</v>
      </c>
      <c r="C1124" s="5" t="s">
        <v>29</v>
      </c>
      <c r="D1124" s="6" t="s">
        <v>44</v>
      </c>
      <c r="E1124" s="5" t="s">
        <v>2117</v>
      </c>
      <c r="F1124" s="5" t="s">
        <v>2118</v>
      </c>
      <c r="G1124" s="5">
        <v>2002</v>
      </c>
      <c r="H1124" s="11">
        <v>5</v>
      </c>
      <c r="I1124" s="11">
        <v>43</v>
      </c>
      <c r="J1124" s="11">
        <v>87</v>
      </c>
      <c r="K1124" s="11">
        <v>86</v>
      </c>
      <c r="O1124" s="25" t="s">
        <v>23</v>
      </c>
      <c r="P1124" s="5" t="s">
        <v>63</v>
      </c>
      <c r="Q1124" s="5" t="s">
        <v>74</v>
      </c>
      <c r="R1124" s="6" t="s">
        <v>44</v>
      </c>
      <c r="S1124" s="5" t="s">
        <v>2305</v>
      </c>
      <c r="T1124" s="5" t="s">
        <v>2306</v>
      </c>
      <c r="U1124" s="5">
        <v>2002</v>
      </c>
      <c r="V1124" s="11">
        <v>33</v>
      </c>
      <c r="W1124" s="11">
        <v>133</v>
      </c>
      <c r="X1124" s="11">
        <v>114</v>
      </c>
      <c r="Y1124" s="26">
        <v>97</v>
      </c>
      <c r="Z1124" s="10">
        <f t="shared" si="176"/>
        <v>377</v>
      </c>
      <c r="AA1124" s="27">
        <f t="shared" si="172"/>
        <v>-6066.610444662284</v>
      </c>
      <c r="AB1124" s="10">
        <f t="shared" si="173"/>
        <v>-938176.99154382246</v>
      </c>
      <c r="AC1124" s="10">
        <f t="shared" si="174"/>
        <v>-3437487.7502842718</v>
      </c>
      <c r="AD1124" s="28">
        <f t="shared" si="175"/>
        <v>-6699861.260519702</v>
      </c>
      <c r="AF1124" s="27">
        <f>IF(V1124 &lt;&gt; "-", (V1124-V$1883)^4, "-")</f>
        <v>110644.07048160309</v>
      </c>
      <c r="AG1124" s="10">
        <f>(W1124-W$1883)^4</f>
        <v>91843065.380405724</v>
      </c>
      <c r="AH1124" s="10">
        <f>(X1124-X$1883)^4</f>
        <v>518785957.72116745</v>
      </c>
      <c r="AI1124" s="28">
        <f>(Y1124-Y$1883)^4</f>
        <v>1263051559.2814815</v>
      </c>
      <c r="AK1124" s="27">
        <f t="shared" si="177"/>
        <v>87.533156498673748</v>
      </c>
      <c r="AL1124" s="10">
        <f t="shared" si="178"/>
        <v>352.78514588859417</v>
      </c>
      <c r="AM1124" s="10">
        <f t="shared" si="179"/>
        <v>302.38726790450926</v>
      </c>
      <c r="AN1124" s="28">
        <f t="shared" si="180"/>
        <v>257.29442970822282</v>
      </c>
      <c r="AP1124" s="56">
        <f t="shared" si="181"/>
        <v>0.8571428571428571</v>
      </c>
    </row>
    <row r="1125" spans="1:42" ht="15" customHeight="1">
      <c r="A1125" s="5" t="s">
        <v>23</v>
      </c>
      <c r="B1125" s="5" t="s">
        <v>63</v>
      </c>
      <c r="C1125" s="5" t="s">
        <v>29</v>
      </c>
      <c r="D1125" s="6" t="s">
        <v>44</v>
      </c>
      <c r="E1125" s="5" t="s">
        <v>2119</v>
      </c>
      <c r="F1125" s="5" t="s">
        <v>2120</v>
      </c>
      <c r="G1125" s="5">
        <v>2002</v>
      </c>
      <c r="H1125" s="11">
        <v>7</v>
      </c>
      <c r="I1125" s="11">
        <v>129</v>
      </c>
      <c r="J1125" s="11">
        <v>66</v>
      </c>
      <c r="K1125" s="11">
        <v>114</v>
      </c>
      <c r="O1125" s="25" t="s">
        <v>23</v>
      </c>
      <c r="P1125" s="5" t="s">
        <v>63</v>
      </c>
      <c r="Q1125" s="5" t="s">
        <v>74</v>
      </c>
      <c r="R1125" s="6" t="s">
        <v>44</v>
      </c>
      <c r="S1125" s="5" t="s">
        <v>2307</v>
      </c>
      <c r="T1125" s="5" t="s">
        <v>2308</v>
      </c>
      <c r="U1125" s="5">
        <v>2002</v>
      </c>
      <c r="V1125" s="11">
        <v>2</v>
      </c>
      <c r="W1125" s="11">
        <v>70</v>
      </c>
      <c r="X1125" s="11">
        <v>83</v>
      </c>
      <c r="Y1125" s="26">
        <v>99</v>
      </c>
      <c r="Z1125" s="10">
        <f t="shared" si="176"/>
        <v>254</v>
      </c>
      <c r="AA1125" s="27">
        <f t="shared" si="172"/>
        <v>-119373.12780967499</v>
      </c>
      <c r="AB1125" s="10">
        <f t="shared" si="173"/>
        <v>-4165140.1482812478</v>
      </c>
      <c r="AC1125" s="10">
        <f t="shared" si="174"/>
        <v>-6020630.5850108797</v>
      </c>
      <c r="AD1125" s="28">
        <f t="shared" si="175"/>
        <v>-6488878.8692028886</v>
      </c>
      <c r="AF1125" s="27">
        <f>IF(V1125 &lt;&gt; "-", (V1125-V$1883)^4, "-")</f>
        <v>5877718.253988809</v>
      </c>
      <c r="AG1125" s="10">
        <f>(W1125-W$1883)^4</f>
        <v>670151239.91044068</v>
      </c>
      <c r="AH1125" s="10">
        <f>(X1125-X$1883)^4</f>
        <v>1095273652.7577968</v>
      </c>
      <c r="AI1125" s="28">
        <f>(Y1125-Y$1883)^4</f>
        <v>1210299599.0675807</v>
      </c>
      <c r="AK1125" s="27">
        <f t="shared" si="177"/>
        <v>7.8740157480314963</v>
      </c>
      <c r="AL1125" s="10">
        <f t="shared" si="178"/>
        <v>275.5905511811024</v>
      </c>
      <c r="AM1125" s="10">
        <f t="shared" si="179"/>
        <v>326.77165354330708</v>
      </c>
      <c r="AN1125" s="28">
        <f t="shared" si="180"/>
        <v>389.76377952755905</v>
      </c>
      <c r="AP1125" s="56">
        <f t="shared" si="181"/>
        <v>1.1857142857142855</v>
      </c>
    </row>
    <row r="1126" spans="1:42" ht="15" customHeight="1">
      <c r="A1126" s="5" t="s">
        <v>23</v>
      </c>
      <c r="B1126" s="5" t="s">
        <v>63</v>
      </c>
      <c r="C1126" s="5" t="s">
        <v>29</v>
      </c>
      <c r="D1126" s="6" t="s">
        <v>44</v>
      </c>
      <c r="E1126" s="5" t="s">
        <v>2121</v>
      </c>
      <c r="F1126" s="5" t="s">
        <v>2122</v>
      </c>
      <c r="G1126" s="5">
        <v>2002</v>
      </c>
      <c r="H1126" s="11">
        <v>46</v>
      </c>
      <c r="I1126" s="11">
        <v>286</v>
      </c>
      <c r="J1126" s="11">
        <v>278</v>
      </c>
      <c r="K1126" s="11">
        <v>420</v>
      </c>
      <c r="O1126" s="25" t="s">
        <v>23</v>
      </c>
      <c r="P1126" s="5" t="s">
        <v>63</v>
      </c>
      <c r="Q1126" s="5" t="s">
        <v>74</v>
      </c>
      <c r="R1126" s="6" t="s">
        <v>44</v>
      </c>
      <c r="S1126" s="5" t="s">
        <v>2309</v>
      </c>
      <c r="T1126" s="5" t="s">
        <v>2310</v>
      </c>
      <c r="U1126" s="5">
        <v>2002</v>
      </c>
      <c r="V1126" s="11">
        <v>26</v>
      </c>
      <c r="W1126" s="11">
        <v>186</v>
      </c>
      <c r="X1126" s="11">
        <v>181</v>
      </c>
      <c r="Y1126" s="26">
        <v>164</v>
      </c>
      <c r="Z1126" s="10">
        <f t="shared" si="176"/>
        <v>557</v>
      </c>
      <c r="AA1126" s="27">
        <f t="shared" si="172"/>
        <v>-16075.898957048272</v>
      </c>
      <c r="AB1126" s="10">
        <f t="shared" si="173"/>
        <v>-90490.086829988475</v>
      </c>
      <c r="AC1126" s="10">
        <f t="shared" si="174"/>
        <v>-591014.05580122676</v>
      </c>
      <c r="AD1126" s="28">
        <f t="shared" si="175"/>
        <v>-1794457.6943268403</v>
      </c>
      <c r="AF1126" s="27">
        <f>IF(V1126 &lt;&gt; "-", (V1126-V$1883)^4, "-")</f>
        <v>405726.79511103028</v>
      </c>
      <c r="AG1126" s="10">
        <f>(W1126-W$1883)^4</f>
        <v>4062574.5160498358</v>
      </c>
      <c r="AH1126" s="10">
        <f>(X1126-X$1883)^4</f>
        <v>49597952.251094215</v>
      </c>
      <c r="AI1126" s="28">
        <f>(Y1126-Y$1883)^4</f>
        <v>218060815.52352834</v>
      </c>
      <c r="AK1126" s="27">
        <f t="shared" si="177"/>
        <v>46.678635547576299</v>
      </c>
      <c r="AL1126" s="10">
        <f t="shared" si="178"/>
        <v>333.93177737881507</v>
      </c>
      <c r="AM1126" s="10">
        <f t="shared" si="179"/>
        <v>324.9551166965889</v>
      </c>
      <c r="AN1126" s="28">
        <f t="shared" si="180"/>
        <v>294.43447037701975</v>
      </c>
      <c r="AP1126" s="56">
        <f t="shared" si="181"/>
        <v>0.97311827956989261</v>
      </c>
    </row>
    <row r="1127" spans="1:42" ht="15" customHeight="1">
      <c r="A1127" s="5" t="s">
        <v>23</v>
      </c>
      <c r="B1127" s="5" t="s">
        <v>63</v>
      </c>
      <c r="C1127" s="5" t="s">
        <v>89</v>
      </c>
      <c r="D1127" s="6" t="s">
        <v>233</v>
      </c>
      <c r="E1127" s="6" t="s">
        <v>26</v>
      </c>
      <c r="F1127" s="5" t="s">
        <v>2311</v>
      </c>
      <c r="G1127" s="5">
        <v>2002</v>
      </c>
      <c r="H1127" s="11">
        <v>1098</v>
      </c>
      <c r="I1127" s="11">
        <v>4851</v>
      </c>
      <c r="J1127" s="11">
        <v>3229</v>
      </c>
      <c r="K1127" s="11">
        <v>3939</v>
      </c>
      <c r="O1127" s="25" t="s">
        <v>23</v>
      </c>
      <c r="P1127" s="5" t="s">
        <v>63</v>
      </c>
      <c r="Q1127" s="5" t="s">
        <v>132</v>
      </c>
      <c r="R1127" s="6" t="s">
        <v>44</v>
      </c>
      <c r="S1127" s="5" t="s">
        <v>2312</v>
      </c>
      <c r="T1127" s="5" t="s">
        <v>2313</v>
      </c>
      <c r="U1127" s="5">
        <v>2002</v>
      </c>
      <c r="V1127" s="11">
        <v>2</v>
      </c>
      <c r="W1127" s="11">
        <v>37</v>
      </c>
      <c r="X1127" s="11">
        <v>78</v>
      </c>
      <c r="Y1127" s="26">
        <v>83</v>
      </c>
      <c r="Z1127" s="10">
        <f t="shared" si="176"/>
        <v>200</v>
      </c>
      <c r="AA1127" s="27">
        <f t="shared" si="172"/>
        <v>-119373.12780967499</v>
      </c>
      <c r="AB1127" s="10">
        <f t="shared" si="173"/>
        <v>-7289562.5805032393</v>
      </c>
      <c r="AC1127" s="10">
        <f t="shared" si="174"/>
        <v>-6530823.3742362252</v>
      </c>
      <c r="AD1127" s="28">
        <f t="shared" si="175"/>
        <v>-8306110.8092928883</v>
      </c>
      <c r="AF1127" s="27">
        <f>IF(V1127 &lt;&gt; "-", (V1127-V$1883)^4, "-")</f>
        <v>5877718.253988809</v>
      </c>
      <c r="AG1127" s="10">
        <f>(W1127-W$1883)^4</f>
        <v>1413411514.2523046</v>
      </c>
      <c r="AH1127" s="10">
        <f>(X1127-X$1883)^4</f>
        <v>1220742087.3279805</v>
      </c>
      <c r="AI1127" s="28">
        <f>(Y1127-Y$1883)^4</f>
        <v>1682145768.6248643</v>
      </c>
      <c r="AK1127" s="27">
        <f t="shared" si="177"/>
        <v>10</v>
      </c>
      <c r="AL1127" s="10">
        <f t="shared" si="178"/>
        <v>185</v>
      </c>
      <c r="AM1127" s="10">
        <f t="shared" si="179"/>
        <v>390</v>
      </c>
      <c r="AN1127" s="28">
        <f t="shared" si="180"/>
        <v>415</v>
      </c>
      <c r="AP1127" s="56">
        <f t="shared" si="181"/>
        <v>2.1081081081081079</v>
      </c>
    </row>
    <row r="1128" spans="1:42" ht="15" customHeight="1">
      <c r="A1128" s="5" t="s">
        <v>23</v>
      </c>
      <c r="B1128" s="5" t="s">
        <v>63</v>
      </c>
      <c r="C1128" s="5" t="s">
        <v>89</v>
      </c>
      <c r="D1128" s="6" t="s">
        <v>30</v>
      </c>
      <c r="E1128" s="6" t="s">
        <v>26</v>
      </c>
      <c r="F1128" s="5" t="s">
        <v>93</v>
      </c>
      <c r="G1128" s="5">
        <v>2002</v>
      </c>
      <c r="H1128" s="11">
        <v>967</v>
      </c>
      <c r="I1128" s="11">
        <v>3896</v>
      </c>
      <c r="J1128" s="11">
        <v>2096</v>
      </c>
      <c r="K1128" s="11">
        <v>2497</v>
      </c>
      <c r="O1128" s="25" t="s">
        <v>23</v>
      </c>
      <c r="P1128" s="5" t="s">
        <v>63</v>
      </c>
      <c r="Q1128" s="5" t="s">
        <v>132</v>
      </c>
      <c r="R1128" s="6" t="s">
        <v>44</v>
      </c>
      <c r="S1128" s="5" t="s">
        <v>2314</v>
      </c>
      <c r="T1128" s="5" t="s">
        <v>2315</v>
      </c>
      <c r="U1128" s="5">
        <v>2002</v>
      </c>
      <c r="V1128" s="11">
        <v>15</v>
      </c>
      <c r="W1128" s="11">
        <v>58</v>
      </c>
      <c r="X1128" s="11">
        <v>109</v>
      </c>
      <c r="Y1128" s="26">
        <v>83</v>
      </c>
      <c r="Z1128" s="10">
        <f t="shared" si="176"/>
        <v>265</v>
      </c>
      <c r="AA1128" s="27">
        <f t="shared" si="172"/>
        <v>-47588.273258939465</v>
      </c>
      <c r="AB1128" s="10">
        <f t="shared" si="173"/>
        <v>-5168316.9556326158</v>
      </c>
      <c r="AC1128" s="10">
        <f t="shared" si="174"/>
        <v>-3790584.8566011363</v>
      </c>
      <c r="AD1128" s="28">
        <f t="shared" si="175"/>
        <v>-8306110.8092928883</v>
      </c>
      <c r="AF1128" s="27">
        <f>IF(V1128 &lt;&gt; "-", (V1128-V$1883)^4, "-")</f>
        <v>1724513.4884991832</v>
      </c>
      <c r="AG1128" s="10">
        <f>(W1128-W$1883)^4</f>
        <v>893577420.44155872</v>
      </c>
      <c r="AH1128" s="10">
        <f>(X1128-X$1883)^4</f>
        <v>591028328.76773429</v>
      </c>
      <c r="AI1128" s="28">
        <f>(Y1128-Y$1883)^4</f>
        <v>1682145768.6248643</v>
      </c>
      <c r="AK1128" s="27">
        <f t="shared" si="177"/>
        <v>56.60377358490566</v>
      </c>
      <c r="AL1128" s="10">
        <f t="shared" si="178"/>
        <v>218.8679245283019</v>
      </c>
      <c r="AM1128" s="10">
        <f t="shared" si="179"/>
        <v>411.32075471698113</v>
      </c>
      <c r="AN1128" s="28">
        <f t="shared" si="180"/>
        <v>313.20754716981133</v>
      </c>
      <c r="AP1128" s="56">
        <f t="shared" si="181"/>
        <v>1.8793103448275861</v>
      </c>
    </row>
    <row r="1129" spans="1:42" ht="15" customHeight="1">
      <c r="A1129" s="5" t="s">
        <v>23</v>
      </c>
      <c r="B1129" s="5" t="s">
        <v>63</v>
      </c>
      <c r="C1129" s="5" t="s">
        <v>89</v>
      </c>
      <c r="D1129" s="6" t="s">
        <v>235</v>
      </c>
      <c r="E1129" s="6" t="s">
        <v>26</v>
      </c>
      <c r="F1129" s="5" t="s">
        <v>2316</v>
      </c>
      <c r="G1129" s="5">
        <v>2002</v>
      </c>
      <c r="H1129" s="11">
        <v>131</v>
      </c>
      <c r="I1129" s="11">
        <v>955</v>
      </c>
      <c r="J1129" s="11">
        <v>1133</v>
      </c>
      <c r="K1129" s="11">
        <v>1442</v>
      </c>
      <c r="O1129" s="25" t="s">
        <v>23</v>
      </c>
      <c r="P1129" s="5" t="s">
        <v>63</v>
      </c>
      <c r="Q1129" s="5" t="s">
        <v>132</v>
      </c>
      <c r="R1129" s="6" t="s">
        <v>44</v>
      </c>
      <c r="S1129" s="5" t="s">
        <v>2317</v>
      </c>
      <c r="T1129" s="5" t="s">
        <v>2318</v>
      </c>
      <c r="U1129" s="5">
        <v>2002</v>
      </c>
      <c r="V1129" s="11">
        <v>83</v>
      </c>
      <c r="W1129" s="11">
        <v>462</v>
      </c>
      <c r="X1129" s="11">
        <v>523</v>
      </c>
      <c r="Y1129" s="26">
        <v>501</v>
      </c>
      <c r="Z1129" s="10">
        <f t="shared" si="176"/>
        <v>1569</v>
      </c>
      <c r="AA1129" s="27">
        <f t="shared" si="172"/>
        <v>32041.675134841778</v>
      </c>
      <c r="AB1129" s="10">
        <f t="shared" si="173"/>
        <v>12343168.281584131</v>
      </c>
      <c r="AC1129" s="10">
        <f t="shared" si="174"/>
        <v>17189474.500753321</v>
      </c>
      <c r="AD1129" s="28">
        <f t="shared" si="175"/>
        <v>10005218.400260929</v>
      </c>
      <c r="AF1129" s="27">
        <f>IF(V1129 &lt;&gt; "-", (V1129-V$1883)^4, "-")</f>
        <v>1017701.1934793807</v>
      </c>
      <c r="AG1129" s="10">
        <f>(W1129-W$1883)^4</f>
        <v>2852564895.5870476</v>
      </c>
      <c r="AH1129" s="10">
        <f>(X1129-X$1883)^4</f>
        <v>4436258046.7316065</v>
      </c>
      <c r="AI1129" s="28">
        <f>(Y1129-Y$1883)^4</f>
        <v>2155933847.3986325</v>
      </c>
      <c r="AK1129" s="27">
        <f t="shared" si="177"/>
        <v>52.899936265137029</v>
      </c>
      <c r="AL1129" s="10">
        <f t="shared" si="178"/>
        <v>294.45506692160609</v>
      </c>
      <c r="AM1129" s="10">
        <f t="shared" si="179"/>
        <v>333.33333333333331</v>
      </c>
      <c r="AN1129" s="28">
        <f t="shared" si="180"/>
        <v>319.31166347992354</v>
      </c>
      <c r="AP1129" s="56">
        <f t="shared" si="181"/>
        <v>1.1320346320346322</v>
      </c>
    </row>
    <row r="1130" spans="1:42" ht="15" customHeight="1">
      <c r="A1130" s="5" t="s">
        <v>23</v>
      </c>
      <c r="B1130" s="5" t="s">
        <v>63</v>
      </c>
      <c r="C1130" s="5" t="s">
        <v>89</v>
      </c>
      <c r="D1130" s="6" t="s">
        <v>235</v>
      </c>
      <c r="E1130" s="5" t="s">
        <v>2123</v>
      </c>
      <c r="F1130" s="5" t="s">
        <v>2124</v>
      </c>
      <c r="G1130" s="5">
        <v>2002</v>
      </c>
      <c r="H1130" s="11">
        <v>11</v>
      </c>
      <c r="I1130" s="11">
        <v>116</v>
      </c>
      <c r="J1130" s="11">
        <v>184</v>
      </c>
      <c r="K1130" s="11">
        <v>202</v>
      </c>
      <c r="O1130" s="25" t="s">
        <v>23</v>
      </c>
      <c r="P1130" s="5" t="s">
        <v>63</v>
      </c>
      <c r="Q1130" s="5" t="s">
        <v>132</v>
      </c>
      <c r="R1130" s="6" t="s">
        <v>44</v>
      </c>
      <c r="S1130" s="5" t="s">
        <v>2319</v>
      </c>
      <c r="T1130" s="5" t="s">
        <v>2320</v>
      </c>
      <c r="U1130" s="5">
        <v>2002</v>
      </c>
      <c r="V1130" s="11">
        <v>18</v>
      </c>
      <c r="W1130" s="11">
        <v>138</v>
      </c>
      <c r="X1130" s="11">
        <v>228</v>
      </c>
      <c r="Y1130" s="26">
        <v>201</v>
      </c>
      <c r="Z1130" s="10">
        <f t="shared" si="176"/>
        <v>585</v>
      </c>
      <c r="AA1130" s="27">
        <f t="shared" si="172"/>
        <v>-36720.838770077491</v>
      </c>
      <c r="AB1130" s="10">
        <f t="shared" si="173"/>
        <v>-801641.95324856986</v>
      </c>
      <c r="AC1130" s="10">
        <f t="shared" si="174"/>
        <v>-50325.514441855768</v>
      </c>
      <c r="AD1130" s="28">
        <f t="shared" si="175"/>
        <v>-603759.53599476628</v>
      </c>
      <c r="AF1130" s="27">
        <f>IF(V1130 &lt;&gt; "-", (V1130-V$1883)^4, "-")</f>
        <v>1220534.679266341</v>
      </c>
      <c r="AG1130" s="10">
        <f>(W1130-W$1883)^4</f>
        <v>74468724.743449286</v>
      </c>
      <c r="AH1130" s="10">
        <f>(X1130-X$1883)^4</f>
        <v>1858022.4796577664</v>
      </c>
      <c r="AI1130" s="28">
        <f>(Y1130-Y$1883)^4</f>
        <v>51029189.558343507</v>
      </c>
      <c r="AK1130" s="27">
        <f t="shared" si="177"/>
        <v>30.76923076923077</v>
      </c>
      <c r="AL1130" s="10">
        <f t="shared" si="178"/>
        <v>235.89743589743588</v>
      </c>
      <c r="AM1130" s="10">
        <f t="shared" si="179"/>
        <v>389.74358974358972</v>
      </c>
      <c r="AN1130" s="28">
        <f t="shared" si="180"/>
        <v>343.58974358974359</v>
      </c>
      <c r="AP1130" s="56">
        <f t="shared" si="181"/>
        <v>1.6521739130434783</v>
      </c>
    </row>
    <row r="1131" spans="1:42" ht="15" customHeight="1">
      <c r="A1131" s="5" t="s">
        <v>23</v>
      </c>
      <c r="B1131" s="5" t="s">
        <v>63</v>
      </c>
      <c r="C1131" s="5" t="s">
        <v>89</v>
      </c>
      <c r="D1131" s="6" t="s">
        <v>235</v>
      </c>
      <c r="E1131" s="5" t="s">
        <v>2126</v>
      </c>
      <c r="F1131" s="5" t="s">
        <v>2127</v>
      </c>
      <c r="G1131" s="5">
        <v>2002</v>
      </c>
      <c r="H1131" s="11">
        <v>3</v>
      </c>
      <c r="I1131" s="11">
        <v>22</v>
      </c>
      <c r="J1131" s="11">
        <v>39</v>
      </c>
      <c r="K1131" s="11">
        <v>126</v>
      </c>
      <c r="O1131" s="25" t="s">
        <v>23</v>
      </c>
      <c r="P1131" s="5" t="s">
        <v>63</v>
      </c>
      <c r="Q1131" s="5" t="s">
        <v>104</v>
      </c>
      <c r="R1131" s="6" t="s">
        <v>235</v>
      </c>
      <c r="S1131" s="5" t="s">
        <v>2321</v>
      </c>
      <c r="T1131" s="5" t="s">
        <v>2322</v>
      </c>
      <c r="U1131" s="5">
        <v>2002</v>
      </c>
      <c r="V1131" s="11">
        <v>47</v>
      </c>
      <c r="W1131" s="11">
        <v>191</v>
      </c>
      <c r="X1131" s="11">
        <v>149</v>
      </c>
      <c r="Y1131" s="26">
        <v>94</v>
      </c>
      <c r="Z1131" s="10">
        <f t="shared" si="176"/>
        <v>481</v>
      </c>
      <c r="AA1131" s="27">
        <f t="shared" si="172"/>
        <v>-76.128127131145391</v>
      </c>
      <c r="AB1131" s="10">
        <f t="shared" si="173"/>
        <v>-63498.486288036489</v>
      </c>
      <c r="AC1131" s="10">
        <f t="shared" si="174"/>
        <v>-1557672.3804916176</v>
      </c>
      <c r="AD1131" s="28">
        <f t="shared" si="175"/>
        <v>-7024833.2052776571</v>
      </c>
      <c r="AF1131" s="27">
        <f>IF(V1131 &lt;&gt; "-", (V1131-V$1883)^4, "-")</f>
        <v>322.64642755225844</v>
      </c>
      <c r="AG1131" s="10">
        <f>(W1131-W$1883)^4</f>
        <v>2533287.5958370864</v>
      </c>
      <c r="AH1131" s="10">
        <f>(X1131-X$1883)^4</f>
        <v>180565521.21137369</v>
      </c>
      <c r="AI1131" s="28">
        <f>(Y1131-Y$1883)^4</f>
        <v>1345389465.0469267</v>
      </c>
      <c r="AK1131" s="27">
        <f t="shared" si="177"/>
        <v>97.713097713097724</v>
      </c>
      <c r="AL1131" s="10">
        <f t="shared" si="178"/>
        <v>397.0893970893971</v>
      </c>
      <c r="AM1131" s="10">
        <f t="shared" si="179"/>
        <v>309.7713097713098</v>
      </c>
      <c r="AN1131" s="28">
        <f t="shared" si="180"/>
        <v>195.42619542619545</v>
      </c>
      <c r="AP1131" s="56">
        <f t="shared" si="181"/>
        <v>0.78010471204188492</v>
      </c>
    </row>
    <row r="1132" spans="1:42" ht="15" customHeight="1">
      <c r="A1132" s="5" t="s">
        <v>23</v>
      </c>
      <c r="B1132" s="5" t="s">
        <v>63</v>
      </c>
      <c r="C1132" s="5" t="s">
        <v>89</v>
      </c>
      <c r="D1132" s="6" t="s">
        <v>235</v>
      </c>
      <c r="E1132" s="5" t="s">
        <v>2128</v>
      </c>
      <c r="F1132" s="5" t="s">
        <v>2129</v>
      </c>
      <c r="G1132" s="5">
        <v>2002</v>
      </c>
      <c r="H1132" s="11">
        <v>11</v>
      </c>
      <c r="I1132" s="11">
        <v>94</v>
      </c>
      <c r="J1132" s="11">
        <v>152</v>
      </c>
      <c r="K1132" s="11">
        <v>200</v>
      </c>
      <c r="O1132" s="25" t="s">
        <v>23</v>
      </c>
      <c r="P1132" s="5" t="s">
        <v>63</v>
      </c>
      <c r="Q1132" s="5" t="s">
        <v>104</v>
      </c>
      <c r="R1132" s="6" t="s">
        <v>235</v>
      </c>
      <c r="S1132" s="5" t="s">
        <v>2323</v>
      </c>
      <c r="T1132" s="5" t="s">
        <v>2324</v>
      </c>
      <c r="U1132" s="5">
        <v>2002</v>
      </c>
      <c r="V1132" s="11">
        <v>83</v>
      </c>
      <c r="W1132" s="11">
        <v>504</v>
      </c>
      <c r="X1132" s="11">
        <v>573</v>
      </c>
      <c r="Y1132" s="26">
        <v>525</v>
      </c>
      <c r="Z1132" s="10">
        <f t="shared" si="176"/>
        <v>1685</v>
      </c>
      <c r="AA1132" s="27">
        <f t="shared" si="172"/>
        <v>32041.675134841778</v>
      </c>
      <c r="AB1132" s="10">
        <f t="shared" si="173"/>
        <v>20369848.097568329</v>
      </c>
      <c r="AC1132" s="10">
        <f t="shared" si="174"/>
        <v>29240859.889872998</v>
      </c>
      <c r="AD1132" s="28">
        <f t="shared" si="175"/>
        <v>13734499.960592169</v>
      </c>
      <c r="AF1132" s="27">
        <f>IF(V1132 &lt;&gt; "-", (V1132-V$1883)^4, "-")</f>
        <v>1017701.1934793807</v>
      </c>
      <c r="AG1132" s="10">
        <f>(W1132-W$1883)^4</f>
        <v>5563102397.0915375</v>
      </c>
      <c r="AH1132" s="10">
        <f>(X1132-X$1883)^4</f>
        <v>9008521508.0814629</v>
      </c>
      <c r="AI1132" s="28">
        <f>(Y1132-Y$1883)^4</f>
        <v>3289150935.7412925</v>
      </c>
      <c r="AK1132" s="27">
        <f t="shared" si="177"/>
        <v>49.258160237388722</v>
      </c>
      <c r="AL1132" s="10">
        <f t="shared" si="178"/>
        <v>299.10979228486644</v>
      </c>
      <c r="AM1132" s="10">
        <f t="shared" si="179"/>
        <v>340.05934718100889</v>
      </c>
      <c r="AN1132" s="28">
        <f t="shared" si="180"/>
        <v>311.57270029673589</v>
      </c>
      <c r="AP1132" s="56">
        <f t="shared" si="181"/>
        <v>1.1369047619047619</v>
      </c>
    </row>
    <row r="1133" spans="1:42" ht="15" customHeight="1">
      <c r="A1133" s="5" t="s">
        <v>23</v>
      </c>
      <c r="B1133" s="5" t="s">
        <v>63</v>
      </c>
      <c r="C1133" s="5" t="s">
        <v>89</v>
      </c>
      <c r="D1133" s="6" t="s">
        <v>235</v>
      </c>
      <c r="E1133" s="5" t="s">
        <v>2130</v>
      </c>
      <c r="F1133" s="5" t="s">
        <v>2131</v>
      </c>
      <c r="G1133" s="5">
        <v>2002</v>
      </c>
      <c r="H1133" s="11">
        <v>18</v>
      </c>
      <c r="I1133" s="11">
        <v>99</v>
      </c>
      <c r="J1133" s="11">
        <v>120</v>
      </c>
      <c r="K1133" s="11">
        <v>150</v>
      </c>
      <c r="O1133" s="25" t="s">
        <v>23</v>
      </c>
      <c r="P1133" s="5" t="s">
        <v>63</v>
      </c>
      <c r="Q1133" s="5" t="s">
        <v>104</v>
      </c>
      <c r="R1133" s="6" t="s">
        <v>235</v>
      </c>
      <c r="S1133" s="5" t="s">
        <v>2325</v>
      </c>
      <c r="T1133" s="5" t="s">
        <v>2326</v>
      </c>
      <c r="U1133" s="5">
        <v>2002</v>
      </c>
      <c r="V1133" s="11">
        <v>18</v>
      </c>
      <c r="W1133" s="11">
        <v>257</v>
      </c>
      <c r="X1133" s="11">
        <v>287</v>
      </c>
      <c r="Y1133" s="26">
        <v>335</v>
      </c>
      <c r="Z1133" s="10">
        <f t="shared" si="176"/>
        <v>897</v>
      </c>
      <c r="AA1133" s="27">
        <f t="shared" si="172"/>
        <v>-36720.838770077491</v>
      </c>
      <c r="AB1133" s="10">
        <f t="shared" si="173"/>
        <v>17789.302541265337</v>
      </c>
      <c r="AC1133" s="10">
        <f t="shared" si="174"/>
        <v>10764.452525193878</v>
      </c>
      <c r="AD1133" s="28">
        <f t="shared" si="175"/>
        <v>121147.31014152603</v>
      </c>
      <c r="AF1133" s="27">
        <f>IF(V1133 &lt;&gt; "-", (V1133-V$1883)^4, "-")</f>
        <v>1220534.679266341</v>
      </c>
      <c r="AG1133" s="10">
        <f>(W1133-W$1883)^4</f>
        <v>464385.40456251526</v>
      </c>
      <c r="AH1133" s="10">
        <f>(X1133-X$1883)^4</f>
        <v>237678.15211713701</v>
      </c>
      <c r="AI1133" s="28">
        <f>(Y1133-Y$1883)^4</f>
        <v>5994482.5615413422</v>
      </c>
      <c r="AK1133" s="27">
        <f t="shared" si="177"/>
        <v>20.066889632107024</v>
      </c>
      <c r="AL1133" s="10">
        <f t="shared" si="178"/>
        <v>286.51059085841695</v>
      </c>
      <c r="AM1133" s="10">
        <f t="shared" si="179"/>
        <v>319.95540691192866</v>
      </c>
      <c r="AN1133" s="28">
        <f t="shared" si="180"/>
        <v>373.46711259754738</v>
      </c>
      <c r="AP1133" s="56">
        <f t="shared" si="181"/>
        <v>1.1167315175097277</v>
      </c>
    </row>
    <row r="1134" spans="1:42" ht="15" customHeight="1">
      <c r="A1134" s="5" t="s">
        <v>23</v>
      </c>
      <c r="B1134" s="5" t="s">
        <v>63</v>
      </c>
      <c r="C1134" s="5" t="s">
        <v>89</v>
      </c>
      <c r="D1134" s="6" t="s">
        <v>235</v>
      </c>
      <c r="E1134" s="5" t="s">
        <v>2132</v>
      </c>
      <c r="F1134" s="5" t="s">
        <v>2133</v>
      </c>
      <c r="G1134" s="5">
        <v>2002</v>
      </c>
      <c r="H1134" s="11" t="s">
        <v>96</v>
      </c>
      <c r="I1134" s="11">
        <v>39</v>
      </c>
      <c r="J1134" s="11">
        <v>123</v>
      </c>
      <c r="K1134" s="11">
        <v>144</v>
      </c>
      <c r="O1134" s="25" t="s">
        <v>23</v>
      </c>
      <c r="P1134" s="5" t="s">
        <v>63</v>
      </c>
      <c r="Q1134" s="5" t="s">
        <v>104</v>
      </c>
      <c r="R1134" s="6" t="s">
        <v>235</v>
      </c>
      <c r="S1134" s="5" t="s">
        <v>2327</v>
      </c>
      <c r="T1134" s="5" t="s">
        <v>2328</v>
      </c>
      <c r="U1134" s="5">
        <v>2002</v>
      </c>
      <c r="V1134" s="11">
        <v>45</v>
      </c>
      <c r="W1134" s="11">
        <v>327</v>
      </c>
      <c r="X1134" s="11">
        <v>142</v>
      </c>
      <c r="Y1134" s="26">
        <v>182</v>
      </c>
      <c r="Z1134" s="10">
        <f t="shared" si="176"/>
        <v>696</v>
      </c>
      <c r="AA1134" s="27">
        <f t="shared" ref="AA1134:AA1197" si="182">IF(V1134 &lt;&gt; "-", (V1134-V$1883)^3, "-")</f>
        <v>-242.76072700368897</v>
      </c>
      <c r="AB1134" s="10">
        <f t="shared" ref="AB1134:AB1197" si="183">IF(W1134 &lt;&gt; "-", (W1134-W$1883)^3, "-")</f>
        <v>887635.45909967949</v>
      </c>
      <c r="AC1134" s="10">
        <f t="shared" ref="AC1134:AC1197" si="184">IF(X1134 &lt;&gt; "-", (X1134-X$1883)^3, "-")</f>
        <v>-1857242.4420305931</v>
      </c>
      <c r="AD1134" s="28">
        <f t="shared" ref="AD1134:AD1197" si="185">IF(Y1134 &lt;&gt; "-", (Y1134-Y$1883)^3, "-")</f>
        <v>-1109330.5733676082</v>
      </c>
      <c r="AF1134" s="27">
        <f>IF(V1134 &lt;&gt; "-", (V1134-V$1883)^4, "-")</f>
        <v>1514.3906022368867</v>
      </c>
      <c r="AG1134" s="10">
        <f>(W1134-W$1883)^4</f>
        <v>85305989.329115018</v>
      </c>
      <c r="AH1134" s="10">
        <f>(X1134-X$1883)^4</f>
        <v>228292406.5455285</v>
      </c>
      <c r="AI1134" s="28">
        <f>(Y1134-Y$1883)^4</f>
        <v>114836860.22381277</v>
      </c>
      <c r="AK1134" s="27">
        <f t="shared" si="177"/>
        <v>64.65517241379311</v>
      </c>
      <c r="AL1134" s="10">
        <f t="shared" si="178"/>
        <v>469.82758620689657</v>
      </c>
      <c r="AM1134" s="10">
        <f t="shared" si="179"/>
        <v>204.02298850574712</v>
      </c>
      <c r="AN1134" s="28">
        <f t="shared" si="180"/>
        <v>261.4942528735632</v>
      </c>
      <c r="AP1134" s="56">
        <f t="shared" si="181"/>
        <v>0.43425076452599387</v>
      </c>
    </row>
    <row r="1135" spans="1:42" ht="15" customHeight="1">
      <c r="A1135" s="5" t="s">
        <v>23</v>
      </c>
      <c r="B1135" s="5" t="s">
        <v>63</v>
      </c>
      <c r="C1135" s="5" t="s">
        <v>89</v>
      </c>
      <c r="D1135" s="6" t="s">
        <v>235</v>
      </c>
      <c r="E1135" s="5" t="s">
        <v>2134</v>
      </c>
      <c r="F1135" s="5" t="s">
        <v>2135</v>
      </c>
      <c r="G1135" s="5">
        <v>2002</v>
      </c>
      <c r="H1135" s="11">
        <v>6</v>
      </c>
      <c r="I1135" s="11">
        <v>99</v>
      </c>
      <c r="J1135" s="11">
        <v>1</v>
      </c>
      <c r="K1135" s="11">
        <v>101</v>
      </c>
      <c r="O1135" s="25" t="s">
        <v>23</v>
      </c>
      <c r="P1135" s="5" t="s">
        <v>63</v>
      </c>
      <c r="Q1135" s="5" t="s">
        <v>104</v>
      </c>
      <c r="R1135" s="6" t="s">
        <v>235</v>
      </c>
      <c r="S1135" s="5" t="s">
        <v>2329</v>
      </c>
      <c r="T1135" s="5" t="s">
        <v>2330</v>
      </c>
      <c r="U1135" s="5">
        <v>2002</v>
      </c>
      <c r="V1135" s="11">
        <v>40</v>
      </c>
      <c r="W1135" s="11">
        <v>212</v>
      </c>
      <c r="X1135" s="11">
        <v>213</v>
      </c>
      <c r="Y1135" s="26">
        <v>164</v>
      </c>
      <c r="Z1135" s="10">
        <f t="shared" si="176"/>
        <v>629</v>
      </c>
      <c r="AA1135" s="27">
        <f t="shared" si="182"/>
        <v>-1419.3535013565759</v>
      </c>
      <c r="AB1135" s="10">
        <f t="shared" si="183"/>
        <v>-6746.1734708986542</v>
      </c>
      <c r="AC1135" s="10">
        <f t="shared" si="184"/>
        <v>-139960.75884170146</v>
      </c>
      <c r="AD1135" s="28">
        <f t="shared" si="185"/>
        <v>-1794457.6943268403</v>
      </c>
      <c r="AF1135" s="27">
        <f>IF(V1135 &lt;&gt; "-", (V1135-V$1883)^4, "-")</f>
        <v>15950.982231859709</v>
      </c>
      <c r="AG1135" s="10">
        <f>(W1135-W$1883)^4</f>
        <v>127470.59292195654</v>
      </c>
      <c r="AH1135" s="10">
        <f>(X1135-X$1883)^4</f>
        <v>7266775.0764093809</v>
      </c>
      <c r="AI1135" s="28">
        <f>(Y1135-Y$1883)^4</f>
        <v>218060815.52352834</v>
      </c>
      <c r="AK1135" s="27">
        <f t="shared" si="177"/>
        <v>63.59300476947535</v>
      </c>
      <c r="AL1135" s="10">
        <f t="shared" si="178"/>
        <v>337.0429252782194</v>
      </c>
      <c r="AM1135" s="10">
        <f t="shared" si="179"/>
        <v>338.63275039745628</v>
      </c>
      <c r="AN1135" s="28">
        <f t="shared" si="180"/>
        <v>260.73131955484894</v>
      </c>
      <c r="AP1135" s="56">
        <f t="shared" si="181"/>
        <v>1.0047169811320755</v>
      </c>
    </row>
    <row r="1136" spans="1:42" ht="15" customHeight="1">
      <c r="A1136" s="5" t="s">
        <v>23</v>
      </c>
      <c r="B1136" s="5" t="s">
        <v>63</v>
      </c>
      <c r="C1136" s="5" t="s">
        <v>89</v>
      </c>
      <c r="D1136" s="6" t="s">
        <v>235</v>
      </c>
      <c r="E1136" s="5" t="s">
        <v>2136</v>
      </c>
      <c r="F1136" s="5" t="s">
        <v>2137</v>
      </c>
      <c r="G1136" s="5">
        <v>2002</v>
      </c>
      <c r="H1136" s="11">
        <v>8</v>
      </c>
      <c r="I1136" s="11">
        <v>61</v>
      </c>
      <c r="J1136" s="11">
        <v>116</v>
      </c>
      <c r="K1136" s="11">
        <v>96</v>
      </c>
      <c r="O1136" s="25" t="s">
        <v>23</v>
      </c>
      <c r="P1136" s="5" t="s">
        <v>63</v>
      </c>
      <c r="Q1136" s="5" t="s">
        <v>104</v>
      </c>
      <c r="R1136" s="6" t="s">
        <v>235</v>
      </c>
      <c r="S1136" s="5" t="s">
        <v>2331</v>
      </c>
      <c r="T1136" s="5" t="s">
        <v>2332</v>
      </c>
      <c r="U1136" s="5">
        <v>2002</v>
      </c>
      <c r="V1136" s="11">
        <v>38</v>
      </c>
      <c r="W1136" s="11">
        <v>207</v>
      </c>
      <c r="X1136" s="11">
        <v>207</v>
      </c>
      <c r="Y1136" s="26">
        <v>92</v>
      </c>
      <c r="Z1136" s="10">
        <f t="shared" si="176"/>
        <v>544</v>
      </c>
      <c r="AA1136" s="27">
        <f t="shared" si="182"/>
        <v>-2319.9951209663418</v>
      </c>
      <c r="AB1136" s="10">
        <f t="shared" si="183"/>
        <v>-13643.770374750444</v>
      </c>
      <c r="AC1136" s="10">
        <f t="shared" si="184"/>
        <v>-194306.65029992542</v>
      </c>
      <c r="AD1136" s="28">
        <f t="shared" si="185"/>
        <v>-7247216.7403047821</v>
      </c>
      <c r="AF1136" s="27">
        <f>IF(V1136 &lt;&gt; "-", (V1136-V$1883)^4, "-")</f>
        <v>30712.565479296667</v>
      </c>
      <c r="AG1136" s="10">
        <f>(W1136-W$1883)^4</f>
        <v>326021.2204109474</v>
      </c>
      <c r="AH1136" s="10">
        <f>(X1136-X$1883)^4</f>
        <v>11254258.507596577</v>
      </c>
      <c r="AI1136" s="28">
        <f>(Y1136-Y$1883)^4</f>
        <v>1402474584.5242672</v>
      </c>
      <c r="AK1136" s="27">
        <f t="shared" si="177"/>
        <v>69.852941176470594</v>
      </c>
      <c r="AL1136" s="10">
        <f t="shared" si="178"/>
        <v>380.51470588235293</v>
      </c>
      <c r="AM1136" s="10">
        <f t="shared" si="179"/>
        <v>380.51470588235293</v>
      </c>
      <c r="AN1136" s="28">
        <f t="shared" si="180"/>
        <v>169.11764705882354</v>
      </c>
      <c r="AP1136" s="56">
        <f t="shared" si="181"/>
        <v>1</v>
      </c>
    </row>
    <row r="1137" spans="1:42" ht="15" customHeight="1">
      <c r="A1137" s="5" t="s">
        <v>23</v>
      </c>
      <c r="B1137" s="5" t="s">
        <v>63</v>
      </c>
      <c r="C1137" s="5" t="s">
        <v>89</v>
      </c>
      <c r="D1137" s="6" t="s">
        <v>235</v>
      </c>
      <c r="E1137" s="5" t="s">
        <v>2138</v>
      </c>
      <c r="F1137" s="5" t="s">
        <v>2139</v>
      </c>
      <c r="G1137" s="5">
        <v>2002</v>
      </c>
      <c r="H1137" s="11">
        <v>74</v>
      </c>
      <c r="I1137" s="11">
        <v>425</v>
      </c>
      <c r="J1137" s="11">
        <v>398</v>
      </c>
      <c r="K1137" s="11">
        <v>423</v>
      </c>
      <c r="O1137" s="25" t="s">
        <v>23</v>
      </c>
      <c r="P1137" s="5" t="s">
        <v>63</v>
      </c>
      <c r="Q1137" s="5" t="s">
        <v>104</v>
      </c>
      <c r="R1137" s="6" t="s">
        <v>235</v>
      </c>
      <c r="S1137" s="5" t="s">
        <v>2333</v>
      </c>
      <c r="T1137" s="5" t="s">
        <v>2334</v>
      </c>
      <c r="U1137" s="5">
        <v>2002</v>
      </c>
      <c r="V1137" s="11">
        <v>34</v>
      </c>
      <c r="W1137" s="11">
        <v>173</v>
      </c>
      <c r="X1137" s="11">
        <v>150</v>
      </c>
      <c r="Y1137" s="26">
        <v>107</v>
      </c>
      <c r="Z1137" s="10">
        <f t="shared" si="176"/>
        <v>464</v>
      </c>
      <c r="AA1137" s="27">
        <f t="shared" si="182"/>
        <v>-5122.4289485320642</v>
      </c>
      <c r="AB1137" s="10">
        <f t="shared" si="183"/>
        <v>-194056.70943580387</v>
      </c>
      <c r="AC1137" s="10">
        <f t="shared" si="184"/>
        <v>-1517706.739554195</v>
      </c>
      <c r="AD1137" s="28">
        <f t="shared" si="185"/>
        <v>-5689233.8787768828</v>
      </c>
      <c r="AF1137" s="27">
        <f>IF(V1137 &lt;&gt; "-", (V1137-V$1883)^4, "-")</f>
        <v>88301.468100446233</v>
      </c>
      <c r="AG1137" s="10">
        <f>(W1137-W$1883)^4</f>
        <v>11234960.517395657</v>
      </c>
      <c r="AH1137" s="10">
        <f>(X1137-X$1883)^4</f>
        <v>174414993.81146038</v>
      </c>
      <c r="AI1137" s="28">
        <f>(Y1137-Y$1883)^4</f>
        <v>1015636694.6192272</v>
      </c>
      <c r="AK1137" s="27">
        <f t="shared" si="177"/>
        <v>73.275862068965509</v>
      </c>
      <c r="AL1137" s="10">
        <f t="shared" si="178"/>
        <v>372.84482758620692</v>
      </c>
      <c r="AM1137" s="10">
        <f t="shared" si="179"/>
        <v>323.27586206896552</v>
      </c>
      <c r="AN1137" s="28">
        <f t="shared" si="180"/>
        <v>230.60344827586206</v>
      </c>
      <c r="AP1137" s="56">
        <f t="shared" si="181"/>
        <v>0.86705202312138729</v>
      </c>
    </row>
    <row r="1138" spans="1:42" ht="15" customHeight="1">
      <c r="A1138" s="5" t="s">
        <v>23</v>
      </c>
      <c r="B1138" s="5" t="s">
        <v>63</v>
      </c>
      <c r="C1138" s="5" t="s">
        <v>78</v>
      </c>
      <c r="D1138" s="6" t="s">
        <v>44</v>
      </c>
      <c r="E1138" s="6" t="s">
        <v>26</v>
      </c>
      <c r="F1138" s="5" t="s">
        <v>2335</v>
      </c>
      <c r="G1138" s="5">
        <v>2002</v>
      </c>
      <c r="H1138" s="11">
        <v>117</v>
      </c>
      <c r="I1138" s="11">
        <v>759</v>
      </c>
      <c r="J1138" s="11">
        <v>1089</v>
      </c>
      <c r="K1138" s="11">
        <v>1444</v>
      </c>
      <c r="O1138" s="25" t="s">
        <v>23</v>
      </c>
      <c r="P1138" s="5" t="s">
        <v>63</v>
      </c>
      <c r="Q1138" s="5" t="s">
        <v>104</v>
      </c>
      <c r="R1138" s="6" t="s">
        <v>235</v>
      </c>
      <c r="S1138" s="5" t="s">
        <v>2336</v>
      </c>
      <c r="T1138" s="5" t="s">
        <v>2337</v>
      </c>
      <c r="U1138" s="5">
        <v>2002</v>
      </c>
      <c r="V1138" s="11">
        <v>27</v>
      </c>
      <c r="W1138" s="11">
        <v>163</v>
      </c>
      <c r="X1138" s="11">
        <v>219</v>
      </c>
      <c r="Y1138" s="26">
        <v>209</v>
      </c>
      <c r="Z1138" s="10">
        <f t="shared" si="176"/>
        <v>618</v>
      </c>
      <c r="AA1138" s="27">
        <f t="shared" si="182"/>
        <v>-14239.712951049438</v>
      </c>
      <c r="AB1138" s="10">
        <f t="shared" si="183"/>
        <v>-312981.06047980825</v>
      </c>
      <c r="AC1138" s="10">
        <f t="shared" si="184"/>
        <v>-96829.60663964074</v>
      </c>
      <c r="AD1138" s="28">
        <f t="shared" si="185"/>
        <v>-448031.87233019987</v>
      </c>
      <c r="AF1138" s="27">
        <f>IF(V1138 &lt;&gt; "-", (V1138-V$1883)^4, "-")</f>
        <v>345145.04770006659</v>
      </c>
      <c r="AG1138" s="10">
        <f>(W1138-W$1883)^4</f>
        <v>21249925.427967899</v>
      </c>
      <c r="AH1138" s="10">
        <f>(X1138-X$1883)^4</f>
        <v>4446424.1691456009</v>
      </c>
      <c r="AI1138" s="28">
        <f>(Y1138-Y$1883)^4</f>
        <v>34282978.544466704</v>
      </c>
      <c r="AK1138" s="27">
        <f t="shared" si="177"/>
        <v>43.689320388349515</v>
      </c>
      <c r="AL1138" s="10">
        <f t="shared" si="178"/>
        <v>263.75404530744333</v>
      </c>
      <c r="AM1138" s="10">
        <f t="shared" si="179"/>
        <v>354.36893203883494</v>
      </c>
      <c r="AN1138" s="28">
        <f t="shared" si="180"/>
        <v>338.18770226537214</v>
      </c>
      <c r="AP1138" s="56">
        <f t="shared" si="181"/>
        <v>1.343558282208589</v>
      </c>
    </row>
    <row r="1139" spans="1:42" ht="15" customHeight="1">
      <c r="A1139" s="5" t="s">
        <v>23</v>
      </c>
      <c r="B1139" s="5" t="s">
        <v>63</v>
      </c>
      <c r="C1139" s="5" t="s">
        <v>78</v>
      </c>
      <c r="D1139" s="6" t="s">
        <v>44</v>
      </c>
      <c r="E1139" s="5" t="s">
        <v>2140</v>
      </c>
      <c r="F1139" s="5" t="s">
        <v>2141</v>
      </c>
      <c r="G1139" s="5">
        <v>2002</v>
      </c>
      <c r="H1139" s="11" t="s">
        <v>96</v>
      </c>
      <c r="I1139" s="11">
        <v>27</v>
      </c>
      <c r="J1139" s="11">
        <v>35</v>
      </c>
      <c r="K1139" s="11">
        <v>61</v>
      </c>
      <c r="O1139" s="25" t="s">
        <v>23</v>
      </c>
      <c r="P1139" s="5" t="s">
        <v>63</v>
      </c>
      <c r="Q1139" s="5" t="s">
        <v>104</v>
      </c>
      <c r="R1139" s="6" t="s">
        <v>235</v>
      </c>
      <c r="S1139" s="5" t="s">
        <v>2338</v>
      </c>
      <c r="T1139" s="5" t="s">
        <v>2339</v>
      </c>
      <c r="U1139" s="5">
        <v>2002</v>
      </c>
      <c r="V1139" s="11">
        <v>10</v>
      </c>
      <c r="W1139" s="11">
        <v>119</v>
      </c>
      <c r="X1139" s="11">
        <v>139</v>
      </c>
      <c r="Y1139" s="26">
        <v>152</v>
      </c>
      <c r="Z1139" s="10">
        <f t="shared" si="176"/>
        <v>420</v>
      </c>
      <c r="AA1139" s="27">
        <f t="shared" si="182"/>
        <v>-70129.248387619737</v>
      </c>
      <c r="AB1139" s="10">
        <f t="shared" si="183"/>
        <v>-1400989.5033787896</v>
      </c>
      <c r="AC1139" s="10">
        <f t="shared" si="184"/>
        <v>-1996572.4192849838</v>
      </c>
      <c r="AD1139" s="28">
        <f t="shared" si="185"/>
        <v>-2380289.6950852741</v>
      </c>
      <c r="AF1139" s="27">
        <f>IF(V1139 &lt;&gt; "-", (V1139-V$1883)^4, "-")</f>
        <v>2892004.1543107955</v>
      </c>
      <c r="AG1139" s="10">
        <f>(W1139-W$1883)^4</f>
        <v>156764062.13988027</v>
      </c>
      <c r="AH1139" s="10">
        <f>(X1139-X$1883)^4</f>
        <v>251408577.02860793</v>
      </c>
      <c r="AI1139" s="28">
        <f>(Y1139-Y$1883)^4</f>
        <v>317814046.99170518</v>
      </c>
      <c r="AK1139" s="27">
        <f t="shared" si="177"/>
        <v>23.809523809523807</v>
      </c>
      <c r="AL1139" s="10">
        <f t="shared" si="178"/>
        <v>283.33333333333331</v>
      </c>
      <c r="AM1139" s="10">
        <f t="shared" si="179"/>
        <v>330.95238095238096</v>
      </c>
      <c r="AN1139" s="28">
        <f t="shared" si="180"/>
        <v>361.90476190476187</v>
      </c>
      <c r="AP1139" s="56">
        <f t="shared" si="181"/>
        <v>1.1680672268907564</v>
      </c>
    </row>
    <row r="1140" spans="1:42" ht="15" customHeight="1">
      <c r="A1140" s="5" t="s">
        <v>23</v>
      </c>
      <c r="B1140" s="5" t="s">
        <v>63</v>
      </c>
      <c r="C1140" s="5" t="s">
        <v>78</v>
      </c>
      <c r="D1140" s="6" t="s">
        <v>44</v>
      </c>
      <c r="E1140" s="5" t="s">
        <v>2143</v>
      </c>
      <c r="F1140" s="5" t="s">
        <v>2144</v>
      </c>
      <c r="G1140" s="5">
        <v>2002</v>
      </c>
      <c r="H1140" s="11">
        <v>5</v>
      </c>
      <c r="I1140" s="11">
        <v>84</v>
      </c>
      <c r="J1140" s="11">
        <v>109</v>
      </c>
      <c r="K1140" s="11">
        <v>155</v>
      </c>
      <c r="O1140" s="25" t="s">
        <v>23</v>
      </c>
      <c r="P1140" s="5" t="s">
        <v>63</v>
      </c>
      <c r="Q1140" s="5" t="s">
        <v>104</v>
      </c>
      <c r="R1140" s="6" t="s">
        <v>235</v>
      </c>
      <c r="S1140" s="5" t="s">
        <v>2340</v>
      </c>
      <c r="T1140" s="5" t="s">
        <v>2341</v>
      </c>
      <c r="U1140" s="5">
        <v>2002</v>
      </c>
      <c r="V1140" s="11">
        <v>13</v>
      </c>
      <c r="W1140" s="11">
        <v>59</v>
      </c>
      <c r="X1140" s="11">
        <v>101</v>
      </c>
      <c r="Y1140" s="26">
        <v>78</v>
      </c>
      <c r="Z1140" s="10">
        <f t="shared" si="176"/>
        <v>251</v>
      </c>
      <c r="AA1140" s="27">
        <f t="shared" si="182"/>
        <v>-55910.375663325023</v>
      </c>
      <c r="AB1140" s="10">
        <f t="shared" si="183"/>
        <v>-5079156.3453056253</v>
      </c>
      <c r="AC1140" s="10">
        <f t="shared" si="184"/>
        <v>-4404499.294522577</v>
      </c>
      <c r="AD1140" s="28">
        <f t="shared" si="185"/>
        <v>-8936634.2950501498</v>
      </c>
      <c r="AF1140" s="27">
        <f>IF(V1140 &lt;&gt; "-", (V1140-V$1883)^4, "-")</f>
        <v>2137912.2729463866</v>
      </c>
      <c r="AG1140" s="10">
        <f>(W1140-W$1883)^4</f>
        <v>873082818.63016999</v>
      </c>
      <c r="AH1140" s="10">
        <f>(X1140-X$1883)^4</f>
        <v>721985917.01442528</v>
      </c>
      <c r="AI1140" s="28">
        <f>(Y1140-Y$1883)^4</f>
        <v>1854521964.9028356</v>
      </c>
      <c r="AK1140" s="27">
        <f t="shared" si="177"/>
        <v>51.792828685258968</v>
      </c>
      <c r="AL1140" s="10">
        <f t="shared" si="178"/>
        <v>235.05976095617532</v>
      </c>
      <c r="AM1140" s="10">
        <f t="shared" si="179"/>
        <v>402.3904382470119</v>
      </c>
      <c r="AN1140" s="28">
        <f t="shared" si="180"/>
        <v>310.75697211155381</v>
      </c>
      <c r="AP1140" s="56">
        <f t="shared" si="181"/>
        <v>1.7118644067796607</v>
      </c>
    </row>
    <row r="1141" spans="1:42" ht="15" customHeight="1">
      <c r="A1141" s="5" t="s">
        <v>23</v>
      </c>
      <c r="B1141" s="5" t="s">
        <v>63</v>
      </c>
      <c r="C1141" s="5" t="s">
        <v>78</v>
      </c>
      <c r="D1141" s="6" t="s">
        <v>44</v>
      </c>
      <c r="E1141" s="5" t="s">
        <v>2146</v>
      </c>
      <c r="F1141" s="5" t="s">
        <v>2147</v>
      </c>
      <c r="G1141" s="5">
        <v>2002</v>
      </c>
      <c r="H1141" s="11">
        <v>9</v>
      </c>
      <c r="I1141" s="11">
        <v>33</v>
      </c>
      <c r="J1141" s="11">
        <v>41</v>
      </c>
      <c r="K1141" s="11">
        <v>68</v>
      </c>
      <c r="O1141" s="25" t="s">
        <v>23</v>
      </c>
      <c r="P1141" s="5" t="s">
        <v>63</v>
      </c>
      <c r="Q1141" s="5" t="s">
        <v>104</v>
      </c>
      <c r="R1141" s="6" t="s">
        <v>235</v>
      </c>
      <c r="S1141" s="5" t="s">
        <v>2342</v>
      </c>
      <c r="T1141" s="5" t="s">
        <v>2343</v>
      </c>
      <c r="U1141" s="5">
        <v>2002</v>
      </c>
      <c r="V1141" s="11">
        <v>9</v>
      </c>
      <c r="W1141" s="11">
        <v>94</v>
      </c>
      <c r="X1141" s="11">
        <v>182</v>
      </c>
      <c r="Y1141" s="26">
        <v>136</v>
      </c>
      <c r="Z1141" s="10">
        <f t="shared" si="176"/>
        <v>421</v>
      </c>
      <c r="AA1141" s="27">
        <f t="shared" si="182"/>
        <v>-75355.731060442326</v>
      </c>
      <c r="AB1141" s="10">
        <f t="shared" si="183"/>
        <v>-2565459.0056895535</v>
      </c>
      <c r="AC1141" s="10">
        <f t="shared" si="184"/>
        <v>-570137.07198039349</v>
      </c>
      <c r="AD1141" s="28">
        <f t="shared" si="185"/>
        <v>-3342640.6485408349</v>
      </c>
      <c r="AF1141" s="27">
        <f>IF(V1141 &lt;&gt; "-", (V1141-V$1883)^4, "-")</f>
        <v>3182890.6368016875</v>
      </c>
      <c r="AG1141" s="10">
        <f>(W1141-W$1883)^4</f>
        <v>351199136.2223599</v>
      </c>
      <c r="AH1141" s="10">
        <f>(X1141-X$1883)^4</f>
        <v>47275816.835709274</v>
      </c>
      <c r="AI1141" s="28">
        <f>(Y1141-Y$1883)^4</f>
        <v>499788493.83315933</v>
      </c>
      <c r="AK1141" s="27">
        <f t="shared" si="177"/>
        <v>21.377672209026127</v>
      </c>
      <c r="AL1141" s="10">
        <f t="shared" si="178"/>
        <v>223.27790973871734</v>
      </c>
      <c r="AM1141" s="10">
        <f t="shared" si="179"/>
        <v>432.30403800475057</v>
      </c>
      <c r="AN1141" s="28">
        <f t="shared" si="180"/>
        <v>323.04038004750595</v>
      </c>
      <c r="AP1141" s="56">
        <f t="shared" si="181"/>
        <v>1.9361702127659572</v>
      </c>
    </row>
    <row r="1142" spans="1:42" ht="15" customHeight="1">
      <c r="A1142" s="5" t="s">
        <v>23</v>
      </c>
      <c r="B1142" s="5" t="s">
        <v>63</v>
      </c>
      <c r="C1142" s="5" t="s">
        <v>78</v>
      </c>
      <c r="D1142" s="6" t="s">
        <v>44</v>
      </c>
      <c r="E1142" s="5" t="s">
        <v>2149</v>
      </c>
      <c r="F1142" s="5" t="s">
        <v>2150</v>
      </c>
      <c r="G1142" s="5">
        <v>2002</v>
      </c>
      <c r="H1142" s="11">
        <v>3</v>
      </c>
      <c r="I1142" s="11">
        <v>20</v>
      </c>
      <c r="J1142" s="11">
        <v>56</v>
      </c>
      <c r="K1142" s="11">
        <v>65</v>
      </c>
      <c r="O1142" s="25" t="s">
        <v>23</v>
      </c>
      <c r="P1142" s="5" t="s">
        <v>63</v>
      </c>
      <c r="Q1142" s="5" t="s">
        <v>104</v>
      </c>
      <c r="R1142" s="6" t="s">
        <v>235</v>
      </c>
      <c r="S1142" s="5" t="s">
        <v>2344</v>
      </c>
      <c r="T1142" s="5" t="s">
        <v>2345</v>
      </c>
      <c r="U1142" s="5">
        <v>2002</v>
      </c>
      <c r="V1142" s="11">
        <v>25</v>
      </c>
      <c r="W1142" s="11">
        <v>289</v>
      </c>
      <c r="X1142" s="11">
        <v>546</v>
      </c>
      <c r="Y1142" s="26">
        <v>476</v>
      </c>
      <c r="Z1142" s="10">
        <f t="shared" si="176"/>
        <v>1336</v>
      </c>
      <c r="AA1142" s="27">
        <f t="shared" si="182"/>
        <v>-18063.514178742618</v>
      </c>
      <c r="AB1142" s="10">
        <f t="shared" si="183"/>
        <v>196171.10946287296</v>
      </c>
      <c r="AC1142" s="10">
        <f t="shared" si="184"/>
        <v>22206975.905832779</v>
      </c>
      <c r="AD1142" s="28">
        <f t="shared" si="185"/>
        <v>6911217.5559926247</v>
      </c>
      <c r="AF1142" s="27">
        <f>IF(V1142 &lt;&gt; "-", (V1142-V$1883)^4, "-")</f>
        <v>473954.14497738023</v>
      </c>
      <c r="AG1142" s="10">
        <f>(W1142-W$1883)^4</f>
        <v>11398474.475091707</v>
      </c>
      <c r="AH1142" s="10">
        <f>(X1142-X$1883)^4</f>
        <v>6241934807.8839159</v>
      </c>
      <c r="AI1142" s="28">
        <f>(Y1142-Y$1883)^4</f>
        <v>1316455203.9035008</v>
      </c>
      <c r="AK1142" s="27">
        <f t="shared" si="177"/>
        <v>18.712574850299401</v>
      </c>
      <c r="AL1142" s="10">
        <f t="shared" si="178"/>
        <v>216.31736526946108</v>
      </c>
      <c r="AM1142" s="10">
        <f t="shared" si="179"/>
        <v>408.68263473053889</v>
      </c>
      <c r="AN1142" s="28">
        <f t="shared" si="180"/>
        <v>356.2874251497006</v>
      </c>
      <c r="AP1142" s="56">
        <f t="shared" si="181"/>
        <v>1.8892733564013839</v>
      </c>
    </row>
    <row r="1143" spans="1:42" ht="15" customHeight="1">
      <c r="A1143" s="5" t="s">
        <v>23</v>
      </c>
      <c r="B1143" s="5" t="s">
        <v>63</v>
      </c>
      <c r="C1143" s="5" t="s">
        <v>78</v>
      </c>
      <c r="D1143" s="6" t="s">
        <v>44</v>
      </c>
      <c r="E1143" s="5" t="s">
        <v>2151</v>
      </c>
      <c r="F1143" s="5" t="s">
        <v>2152</v>
      </c>
      <c r="G1143" s="5">
        <v>2002</v>
      </c>
      <c r="H1143" s="11">
        <v>2</v>
      </c>
      <c r="I1143" s="11">
        <v>13</v>
      </c>
      <c r="J1143" s="11">
        <v>58</v>
      </c>
      <c r="K1143" s="11">
        <v>68</v>
      </c>
      <c r="O1143" s="25" t="s">
        <v>23</v>
      </c>
      <c r="P1143" s="5" t="s">
        <v>63</v>
      </c>
      <c r="Q1143" s="5" t="s">
        <v>104</v>
      </c>
      <c r="R1143" s="6" t="s">
        <v>235</v>
      </c>
      <c r="S1143" s="5" t="s">
        <v>2346</v>
      </c>
      <c r="T1143" s="5" t="s">
        <v>2347</v>
      </c>
      <c r="U1143" s="5">
        <v>2002</v>
      </c>
      <c r="V1143" s="11">
        <v>3</v>
      </c>
      <c r="W1143" s="11">
        <v>57</v>
      </c>
      <c r="X1143" s="11">
        <v>113</v>
      </c>
      <c r="Y1143" s="26">
        <v>102</v>
      </c>
      <c r="Z1143" s="10">
        <f t="shared" si="176"/>
        <v>275</v>
      </c>
      <c r="AA1143" s="27">
        <f t="shared" si="182"/>
        <v>-112246.64062698378</v>
      </c>
      <c r="AB1143" s="10">
        <f t="shared" si="183"/>
        <v>-5258514.937422826</v>
      </c>
      <c r="AC1143" s="10">
        <f t="shared" si="184"/>
        <v>-3506272.1304778578</v>
      </c>
      <c r="AD1143" s="28">
        <f t="shared" si="185"/>
        <v>-6180783.6400104035</v>
      </c>
      <c r="AF1143" s="27">
        <f>IF(V1143 &lt;&gt; "-", (V1143-V$1883)^4, "-")</f>
        <v>5414576.1935207229</v>
      </c>
      <c r="AG1143" s="10">
        <f>(W1143-W$1883)^4</f>
        <v>914430737.43718171</v>
      </c>
      <c r="AH1143" s="10">
        <f>(X1143-X$1883)^4</f>
        <v>532673174.64251333</v>
      </c>
      <c r="AI1143" s="28">
        <f>(Y1143-Y$1883)^4</f>
        <v>1134291615.0416403</v>
      </c>
      <c r="AK1143" s="27">
        <f t="shared" si="177"/>
        <v>10.90909090909091</v>
      </c>
      <c r="AL1143" s="10">
        <f t="shared" si="178"/>
        <v>207.27272727272728</v>
      </c>
      <c r="AM1143" s="10">
        <f t="shared" si="179"/>
        <v>410.90909090909088</v>
      </c>
      <c r="AN1143" s="28">
        <f t="shared" si="180"/>
        <v>370.90909090909093</v>
      </c>
      <c r="AP1143" s="56">
        <f t="shared" si="181"/>
        <v>1.9824561403508769</v>
      </c>
    </row>
    <row r="1144" spans="1:42" ht="15" customHeight="1">
      <c r="A1144" s="5" t="s">
        <v>23</v>
      </c>
      <c r="B1144" s="5" t="s">
        <v>63</v>
      </c>
      <c r="C1144" s="5" t="s">
        <v>78</v>
      </c>
      <c r="D1144" s="6" t="s">
        <v>44</v>
      </c>
      <c r="E1144" s="5" t="s">
        <v>2153</v>
      </c>
      <c r="F1144" s="5" t="s">
        <v>2154</v>
      </c>
      <c r="G1144" s="5">
        <v>2002</v>
      </c>
      <c r="H1144" s="11">
        <v>50</v>
      </c>
      <c r="I1144" s="11">
        <v>214</v>
      </c>
      <c r="J1144" s="11">
        <v>287</v>
      </c>
      <c r="K1144" s="11">
        <v>363</v>
      </c>
      <c r="O1144" s="25" t="s">
        <v>23</v>
      </c>
      <c r="P1144" s="5" t="s">
        <v>63</v>
      </c>
      <c r="Q1144" s="5" t="s">
        <v>104</v>
      </c>
      <c r="R1144" s="6" t="s">
        <v>235</v>
      </c>
      <c r="S1144" s="5" t="s">
        <v>2348</v>
      </c>
      <c r="T1144" s="5" t="s">
        <v>2349</v>
      </c>
      <c r="U1144" s="5">
        <v>2002</v>
      </c>
      <c r="V1144" s="11">
        <v>2</v>
      </c>
      <c r="W1144" s="11">
        <v>33</v>
      </c>
      <c r="X1144" s="11">
        <v>121</v>
      </c>
      <c r="Y1144" s="26">
        <v>131</v>
      </c>
      <c r="Z1144" s="10">
        <f t="shared" si="176"/>
        <v>287</v>
      </c>
      <c r="AA1144" s="27">
        <f t="shared" si="182"/>
        <v>-119373.12780967499</v>
      </c>
      <c r="AB1144" s="10">
        <f t="shared" si="183"/>
        <v>-7750077.9393538814</v>
      </c>
      <c r="AC1144" s="10">
        <f t="shared" si="184"/>
        <v>-2981015.6639061854</v>
      </c>
      <c r="AD1144" s="28">
        <f t="shared" si="185"/>
        <v>-3689318.8259748346</v>
      </c>
      <c r="AF1144" s="27">
        <f>IF(V1144 &lt;&gt; "-", (V1144-V$1883)^4, "-")</f>
        <v>5877718.253988809</v>
      </c>
      <c r="AG1144" s="10">
        <f>(W1144-W$1883)^4</f>
        <v>1533703563.8199458</v>
      </c>
      <c r="AH1144" s="10">
        <f>(X1144-X$1883)^4</f>
        <v>429028040.10365725</v>
      </c>
      <c r="AI1144" s="28">
        <f>(Y1144-Y$1883)^4</f>
        <v>570070083.81285644</v>
      </c>
      <c r="AK1144" s="27">
        <f t="shared" si="177"/>
        <v>6.968641114982578</v>
      </c>
      <c r="AL1144" s="10">
        <f t="shared" si="178"/>
        <v>114.98257839721255</v>
      </c>
      <c r="AM1144" s="10">
        <f t="shared" si="179"/>
        <v>421.60278745644598</v>
      </c>
      <c r="AN1144" s="28">
        <f t="shared" si="180"/>
        <v>456.44599303135891</v>
      </c>
      <c r="AP1144" s="56">
        <f t="shared" si="181"/>
        <v>3.6666666666666665</v>
      </c>
    </row>
    <row r="1145" spans="1:42" ht="15" customHeight="1">
      <c r="A1145" s="5" t="s">
        <v>23</v>
      </c>
      <c r="B1145" s="5" t="s">
        <v>63</v>
      </c>
      <c r="C1145" s="5" t="s">
        <v>78</v>
      </c>
      <c r="D1145" s="6" t="s">
        <v>44</v>
      </c>
      <c r="E1145" s="5" t="s">
        <v>2155</v>
      </c>
      <c r="F1145" s="5" t="s">
        <v>2156</v>
      </c>
      <c r="G1145" s="5">
        <v>2002</v>
      </c>
      <c r="H1145" s="11">
        <v>4</v>
      </c>
      <c r="I1145" s="11">
        <v>9</v>
      </c>
      <c r="J1145" s="11">
        <v>29</v>
      </c>
      <c r="K1145" s="11">
        <v>30</v>
      </c>
      <c r="O1145" s="25" t="s">
        <v>23</v>
      </c>
      <c r="P1145" s="5" t="s">
        <v>67</v>
      </c>
      <c r="Q1145" s="5" t="s">
        <v>37</v>
      </c>
      <c r="R1145" s="6" t="s">
        <v>44</v>
      </c>
      <c r="S1145" s="5" t="s">
        <v>2350</v>
      </c>
      <c r="T1145" s="5" t="s">
        <v>2351</v>
      </c>
      <c r="U1145" s="5">
        <v>2002</v>
      </c>
      <c r="V1145" s="11">
        <v>19</v>
      </c>
      <c r="W1145" s="11">
        <v>122</v>
      </c>
      <c r="X1145" s="11">
        <v>208</v>
      </c>
      <c r="Y1145" s="26">
        <v>435</v>
      </c>
      <c r="Z1145" s="10">
        <f t="shared" si="176"/>
        <v>784</v>
      </c>
      <c r="AA1145" s="27">
        <f t="shared" si="182"/>
        <v>-33505.219038514537</v>
      </c>
      <c r="AB1145" s="10">
        <f t="shared" si="183"/>
        <v>-1291298.7645567381</v>
      </c>
      <c r="AC1145" s="10">
        <f t="shared" si="184"/>
        <v>-184415.2003863212</v>
      </c>
      <c r="AD1145" s="28">
        <f t="shared" si="185"/>
        <v>3340084.4273874229</v>
      </c>
      <c r="AF1145" s="27">
        <f>IF(V1145 &lt;&gt; "-", (V1145-V$1883)^4, "-")</f>
        <v>1080148.040054389</v>
      </c>
      <c r="AG1145" s="10">
        <f>(W1145-W$1883)^4</f>
        <v>140616293.87543613</v>
      </c>
      <c r="AH1145" s="10">
        <f>(X1145-X$1883)^4</f>
        <v>10496929.646402383</v>
      </c>
      <c r="AI1145" s="28">
        <f>(Y1145-Y$1883)^4</f>
        <v>499278953.74439007</v>
      </c>
      <c r="AK1145" s="27">
        <f t="shared" si="177"/>
        <v>24.23469387755102</v>
      </c>
      <c r="AL1145" s="10">
        <f t="shared" si="178"/>
        <v>155.61224489795919</v>
      </c>
      <c r="AM1145" s="10">
        <f t="shared" si="179"/>
        <v>265.30612244897964</v>
      </c>
      <c r="AN1145" s="28">
        <f t="shared" si="180"/>
        <v>554.84693877551013</v>
      </c>
      <c r="AP1145" s="56">
        <f t="shared" si="181"/>
        <v>1.7049180327868856</v>
      </c>
    </row>
    <row r="1146" spans="1:42" ht="15" customHeight="1">
      <c r="A1146" s="5" t="s">
        <v>23</v>
      </c>
      <c r="B1146" s="5" t="s">
        <v>63</v>
      </c>
      <c r="C1146" s="5" t="s">
        <v>78</v>
      </c>
      <c r="D1146" s="6" t="s">
        <v>44</v>
      </c>
      <c r="E1146" s="5" t="s">
        <v>2157</v>
      </c>
      <c r="F1146" s="5" t="s">
        <v>787</v>
      </c>
      <c r="G1146" s="5">
        <v>2002</v>
      </c>
      <c r="H1146" s="11">
        <v>2</v>
      </c>
      <c r="I1146" s="11">
        <v>10</v>
      </c>
      <c r="J1146" s="11">
        <v>41</v>
      </c>
      <c r="K1146" s="11">
        <v>75</v>
      </c>
      <c r="O1146" s="25" t="s">
        <v>23</v>
      </c>
      <c r="P1146" s="5" t="s">
        <v>67</v>
      </c>
      <c r="Q1146" s="5" t="s">
        <v>37</v>
      </c>
      <c r="R1146" s="6" t="s">
        <v>44</v>
      </c>
      <c r="S1146" s="5" t="s">
        <v>2352</v>
      </c>
      <c r="T1146" s="5" t="s">
        <v>2353</v>
      </c>
      <c r="U1146" s="5">
        <v>2002</v>
      </c>
      <c r="V1146" s="11">
        <v>28</v>
      </c>
      <c r="W1146" s="11">
        <v>226</v>
      </c>
      <c r="X1146" s="11">
        <v>404</v>
      </c>
      <c r="Y1146" s="26">
        <v>1321</v>
      </c>
      <c r="Z1146" s="10">
        <f t="shared" si="176"/>
        <v>1979</v>
      </c>
      <c r="AA1146" s="27">
        <f t="shared" si="182"/>
        <v>-12548.956160746124</v>
      </c>
      <c r="AB1146" s="10">
        <f t="shared" si="183"/>
        <v>-117.30674837389213</v>
      </c>
      <c r="AC1146" s="10">
        <f t="shared" si="184"/>
        <v>2690253.5360276722</v>
      </c>
      <c r="AD1146" s="28">
        <f t="shared" si="185"/>
        <v>1110264172.2485099</v>
      </c>
      <c r="AF1146" s="27">
        <f>IF(V1146 &lt;&gt; "-", (V1146-V$1883)^4, "-")</f>
        <v>291615.18588170729</v>
      </c>
      <c r="AG1146" s="10">
        <f>(W1146-W$1883)^4</f>
        <v>574.2451408869648</v>
      </c>
      <c r="AH1146" s="10">
        <f>(X1146-X$1883)^4</f>
        <v>374160221.95757467</v>
      </c>
      <c r="AI1146" s="28">
        <f>(Y1146-Y$1883)^4</f>
        <v>1149657386686.9553</v>
      </c>
      <c r="AK1146" s="27">
        <f t="shared" si="177"/>
        <v>14.14855987872663</v>
      </c>
      <c r="AL1146" s="10">
        <f t="shared" si="178"/>
        <v>114.19909044972208</v>
      </c>
      <c r="AM1146" s="10">
        <f t="shared" si="179"/>
        <v>204.14350682162708</v>
      </c>
      <c r="AN1146" s="28">
        <f t="shared" si="180"/>
        <v>667.50884284992412</v>
      </c>
      <c r="AP1146" s="56">
        <f t="shared" si="181"/>
        <v>1.7876106194690267</v>
      </c>
    </row>
    <row r="1147" spans="1:42" ht="15" customHeight="1">
      <c r="A1147" s="5" t="s">
        <v>23</v>
      </c>
      <c r="B1147" s="5" t="s">
        <v>63</v>
      </c>
      <c r="C1147" s="5" t="s">
        <v>78</v>
      </c>
      <c r="D1147" s="6" t="s">
        <v>44</v>
      </c>
      <c r="E1147" s="5" t="s">
        <v>2158</v>
      </c>
      <c r="F1147" s="5" t="s">
        <v>2159</v>
      </c>
      <c r="G1147" s="5">
        <v>2002</v>
      </c>
      <c r="H1147" s="11">
        <v>12</v>
      </c>
      <c r="I1147" s="11">
        <v>120</v>
      </c>
      <c r="J1147" s="11">
        <v>128</v>
      </c>
      <c r="K1147" s="11">
        <v>163</v>
      </c>
      <c r="O1147" s="25" t="s">
        <v>23</v>
      </c>
      <c r="P1147" s="5" t="s">
        <v>67</v>
      </c>
      <c r="Q1147" s="5" t="s">
        <v>37</v>
      </c>
      <c r="R1147" s="6" t="s">
        <v>44</v>
      </c>
      <c r="S1147" s="5" t="s">
        <v>2354</v>
      </c>
      <c r="T1147" s="5" t="s">
        <v>2355</v>
      </c>
      <c r="U1147" s="5">
        <v>2002</v>
      </c>
      <c r="V1147" s="11">
        <v>155</v>
      </c>
      <c r="W1147" s="11">
        <v>561</v>
      </c>
      <c r="X1147" s="11">
        <v>790</v>
      </c>
      <c r="Y1147" s="26">
        <v>932</v>
      </c>
      <c r="Z1147" s="10">
        <f t="shared" si="176"/>
        <v>2438</v>
      </c>
      <c r="AA1147" s="27">
        <f t="shared" si="182"/>
        <v>1117152.4910346221</v>
      </c>
      <c r="AB1147" s="10">
        <f t="shared" si="183"/>
        <v>35971234.692928791</v>
      </c>
      <c r="AC1147" s="10">
        <f t="shared" si="184"/>
        <v>144769211.34305736</v>
      </c>
      <c r="AD1147" s="28">
        <f t="shared" si="185"/>
        <v>270188693.94295472</v>
      </c>
      <c r="AF1147" s="27">
        <f>IF(V1147 &lt;&gt; "-", (V1147-V$1883)^4, "-")</f>
        <v>115917750.42185549</v>
      </c>
      <c r="AG1147" s="10">
        <f>(W1147-W$1883)^4</f>
        <v>11874275656.004242</v>
      </c>
      <c r="AH1147" s="10">
        <f>(X1147-X$1883)^4</f>
        <v>76015404585.996048</v>
      </c>
      <c r="AI1147" s="28">
        <f>(Y1147-Y$1883)^4</f>
        <v>174671840340.86377</v>
      </c>
      <c r="AK1147" s="27">
        <f t="shared" si="177"/>
        <v>63.576702214930265</v>
      </c>
      <c r="AL1147" s="10">
        <f t="shared" si="178"/>
        <v>230.10664479081214</v>
      </c>
      <c r="AM1147" s="10">
        <f t="shared" si="179"/>
        <v>324.03609515996715</v>
      </c>
      <c r="AN1147" s="28">
        <f t="shared" si="180"/>
        <v>382.28055783429039</v>
      </c>
      <c r="AP1147" s="56">
        <f t="shared" si="181"/>
        <v>1.4081996434937609</v>
      </c>
    </row>
    <row r="1148" spans="1:42" ht="15" customHeight="1">
      <c r="A1148" s="5" t="s">
        <v>23</v>
      </c>
      <c r="B1148" s="5" t="s">
        <v>63</v>
      </c>
      <c r="C1148" s="5" t="s">
        <v>78</v>
      </c>
      <c r="D1148" s="6" t="s">
        <v>44</v>
      </c>
      <c r="E1148" s="5" t="s">
        <v>2160</v>
      </c>
      <c r="F1148" s="5" t="s">
        <v>1155</v>
      </c>
      <c r="G1148" s="5">
        <v>2002</v>
      </c>
      <c r="H1148" s="11">
        <v>19</v>
      </c>
      <c r="I1148" s="11">
        <v>139</v>
      </c>
      <c r="J1148" s="11">
        <v>178</v>
      </c>
      <c r="K1148" s="11">
        <v>225</v>
      </c>
      <c r="O1148" s="25" t="s">
        <v>23</v>
      </c>
      <c r="P1148" s="5" t="s">
        <v>67</v>
      </c>
      <c r="Q1148" s="5" t="s">
        <v>37</v>
      </c>
      <c r="R1148" s="6" t="s">
        <v>44</v>
      </c>
      <c r="S1148" s="5" t="s">
        <v>2356</v>
      </c>
      <c r="T1148" s="5" t="s">
        <v>2357</v>
      </c>
      <c r="U1148" s="5">
        <v>2002</v>
      </c>
      <c r="V1148" s="11">
        <v>20</v>
      </c>
      <c r="W1148" s="11">
        <v>119</v>
      </c>
      <c r="X1148" s="11">
        <v>194</v>
      </c>
      <c r="Y1148" s="26">
        <v>699</v>
      </c>
      <c r="Z1148" s="10">
        <f t="shared" si="176"/>
        <v>1032</v>
      </c>
      <c r="AA1148" s="27">
        <f t="shared" si="182"/>
        <v>-30483.028522647091</v>
      </c>
      <c r="AB1148" s="10">
        <f t="shared" si="183"/>
        <v>-1400989.5033787896</v>
      </c>
      <c r="AC1148" s="10">
        <f t="shared" si="184"/>
        <v>-356703.86785208178</v>
      </c>
      <c r="AD1148" s="28">
        <f t="shared" si="185"/>
        <v>70691383.117610618</v>
      </c>
      <c r="AF1148" s="27">
        <f>IF(V1148 &lt;&gt; "-", (V1148-V$1883)^4, "-")</f>
        <v>952235.0213372974</v>
      </c>
      <c r="AG1148" s="10">
        <f>(W1148-W$1883)^4</f>
        <v>156764062.13988027</v>
      </c>
      <c r="AH1148" s="10">
        <f>(X1148-X$1883)^4</f>
        <v>25297470.107828479</v>
      </c>
      <c r="AI1148" s="28">
        <f>(Y1148-Y$1883)^4</f>
        <v>29229539411.401577</v>
      </c>
      <c r="AK1148" s="27">
        <f t="shared" si="177"/>
        <v>19.379844961240309</v>
      </c>
      <c r="AL1148" s="10">
        <f t="shared" si="178"/>
        <v>115.31007751937985</v>
      </c>
      <c r="AM1148" s="10">
        <f t="shared" si="179"/>
        <v>187.98449612403101</v>
      </c>
      <c r="AN1148" s="28">
        <f t="shared" si="180"/>
        <v>677.32558139534876</v>
      </c>
      <c r="AP1148" s="56">
        <f t="shared" si="181"/>
        <v>1.6302521008403361</v>
      </c>
    </row>
    <row r="1149" spans="1:42" ht="15" customHeight="1">
      <c r="A1149" s="5" t="s">
        <v>23</v>
      </c>
      <c r="B1149" s="5" t="s">
        <v>63</v>
      </c>
      <c r="C1149" s="5" t="s">
        <v>78</v>
      </c>
      <c r="D1149" s="6" t="s">
        <v>44</v>
      </c>
      <c r="E1149" s="5" t="s">
        <v>2161</v>
      </c>
      <c r="F1149" s="5" t="s">
        <v>2162</v>
      </c>
      <c r="G1149" s="5">
        <v>2002</v>
      </c>
      <c r="H1149" s="11">
        <v>3</v>
      </c>
      <c r="I1149" s="11">
        <v>39</v>
      </c>
      <c r="J1149" s="11">
        <v>89</v>
      </c>
      <c r="K1149" s="11">
        <v>102</v>
      </c>
      <c r="O1149" s="25" t="s">
        <v>23</v>
      </c>
      <c r="P1149" s="5" t="s">
        <v>67</v>
      </c>
      <c r="Q1149" s="5" t="s">
        <v>37</v>
      </c>
      <c r="R1149" s="6" t="s">
        <v>44</v>
      </c>
      <c r="S1149" s="5" t="s">
        <v>2358</v>
      </c>
      <c r="T1149" s="5" t="s">
        <v>2359</v>
      </c>
      <c r="U1149" s="5">
        <v>2002</v>
      </c>
      <c r="V1149" s="11">
        <v>2</v>
      </c>
      <c r="W1149" s="11">
        <v>31</v>
      </c>
      <c r="X1149" s="11">
        <v>72</v>
      </c>
      <c r="Y1149" s="26">
        <v>270</v>
      </c>
      <c r="Z1149" s="10">
        <f t="shared" si="176"/>
        <v>375</v>
      </c>
      <c r="AA1149" s="27">
        <f t="shared" si="182"/>
        <v>-119373.12780967499</v>
      </c>
      <c r="AB1149" s="10">
        <f t="shared" si="183"/>
        <v>-7987435.8475585245</v>
      </c>
      <c r="AC1149" s="10">
        <f t="shared" si="184"/>
        <v>-7180130.8989581224</v>
      </c>
      <c r="AD1149" s="28">
        <f t="shared" si="185"/>
        <v>-3737.6307229928007</v>
      </c>
      <c r="AF1149" s="27">
        <f>IF(V1149 &lt;&gt; "-", (V1149-V$1883)^4, "-")</f>
        <v>5877718.253988809</v>
      </c>
      <c r="AG1149" s="10">
        <f>(W1149-W$1883)^4</f>
        <v>1596650436.6436939</v>
      </c>
      <c r="AH1149" s="10">
        <f>(X1149-X$1883)^4</f>
        <v>1385191493.1278005</v>
      </c>
      <c r="AI1149" s="28">
        <f>(Y1149-Y$1883)^4</f>
        <v>58004.522319712873</v>
      </c>
      <c r="AK1149" s="27">
        <f t="shared" si="177"/>
        <v>5.333333333333333</v>
      </c>
      <c r="AL1149" s="10">
        <f t="shared" si="178"/>
        <v>82.666666666666671</v>
      </c>
      <c r="AM1149" s="10">
        <f t="shared" si="179"/>
        <v>192</v>
      </c>
      <c r="AN1149" s="28">
        <f t="shared" si="180"/>
        <v>720</v>
      </c>
      <c r="AP1149" s="56">
        <f t="shared" si="181"/>
        <v>2.32258064516129</v>
      </c>
    </row>
    <row r="1150" spans="1:42" ht="15" customHeight="1">
      <c r="A1150" s="5" t="s">
        <v>23</v>
      </c>
      <c r="B1150" s="5" t="s">
        <v>63</v>
      </c>
      <c r="C1150" s="5" t="s">
        <v>78</v>
      </c>
      <c r="D1150" s="6" t="s">
        <v>44</v>
      </c>
      <c r="E1150" s="5" t="s">
        <v>2163</v>
      </c>
      <c r="F1150" s="5" t="s">
        <v>2164</v>
      </c>
      <c r="G1150" s="5">
        <v>2002</v>
      </c>
      <c r="H1150" s="11">
        <v>3</v>
      </c>
      <c r="I1150" s="11">
        <v>38</v>
      </c>
      <c r="J1150" s="11">
        <v>23</v>
      </c>
      <c r="K1150" s="11">
        <v>41</v>
      </c>
      <c r="O1150" s="25" t="s">
        <v>23</v>
      </c>
      <c r="P1150" s="5" t="s">
        <v>67</v>
      </c>
      <c r="Q1150" s="5" t="s">
        <v>37</v>
      </c>
      <c r="R1150" s="6" t="s">
        <v>44</v>
      </c>
      <c r="S1150" s="5" t="s">
        <v>2360</v>
      </c>
      <c r="T1150" s="5" t="s">
        <v>2361</v>
      </c>
      <c r="U1150" s="5">
        <v>2002</v>
      </c>
      <c r="V1150" s="11">
        <v>4</v>
      </c>
      <c r="W1150" s="11">
        <v>27</v>
      </c>
      <c r="X1150" s="11">
        <v>67</v>
      </c>
      <c r="Y1150" s="26">
        <v>165</v>
      </c>
      <c r="Z1150" s="10">
        <f t="shared" si="176"/>
        <v>263</v>
      </c>
      <c r="AA1150" s="27">
        <f t="shared" si="182"/>
        <v>-105409.58265998808</v>
      </c>
      <c r="AB1150" s="10">
        <f t="shared" si="183"/>
        <v>-8476592.1215264462</v>
      </c>
      <c r="AC1150" s="10">
        <f t="shared" si="184"/>
        <v>-7752997.3176026056</v>
      </c>
      <c r="AD1150" s="28">
        <f t="shared" si="185"/>
        <v>-1750520.6043420068</v>
      </c>
      <c r="AF1150" s="27">
        <f>IF(V1150 &lt;&gt; "-", (V1150-V$1883)^4, "-")</f>
        <v>4979359.2233520132</v>
      </c>
      <c r="AG1150" s="10">
        <f>(W1150-W$1883)^4</f>
        <v>1728336817.8051581</v>
      </c>
      <c r="AH1150" s="10">
        <f>(X1150-X$1883)^4</f>
        <v>1534473920.2711205</v>
      </c>
      <c r="AI1150" s="28">
        <f>(Y1150-Y$1883)^4</f>
        <v>210971100.96431431</v>
      </c>
      <c r="AK1150" s="27">
        <f t="shared" si="177"/>
        <v>15.209125475285171</v>
      </c>
      <c r="AL1150" s="10">
        <f t="shared" si="178"/>
        <v>102.66159695817491</v>
      </c>
      <c r="AM1150" s="10">
        <f t="shared" si="179"/>
        <v>254.75285171102664</v>
      </c>
      <c r="AN1150" s="28">
        <f t="shared" si="180"/>
        <v>627.37642585551339</v>
      </c>
      <c r="AP1150" s="56">
        <f t="shared" si="181"/>
        <v>2.4814814814814814</v>
      </c>
    </row>
    <row r="1151" spans="1:42" ht="15" customHeight="1">
      <c r="A1151" s="5" t="s">
        <v>23</v>
      </c>
      <c r="B1151" s="5" t="s">
        <v>63</v>
      </c>
      <c r="C1151" s="5" t="s">
        <v>78</v>
      </c>
      <c r="D1151" s="6" t="s">
        <v>44</v>
      </c>
      <c r="E1151" s="5" t="s">
        <v>2165</v>
      </c>
      <c r="F1151" s="5" t="s">
        <v>2166</v>
      </c>
      <c r="G1151" s="5">
        <v>2002</v>
      </c>
      <c r="H1151" s="11">
        <v>5</v>
      </c>
      <c r="I1151" s="11">
        <v>13</v>
      </c>
      <c r="J1151" s="11">
        <v>15</v>
      </c>
      <c r="K1151" s="11">
        <v>28</v>
      </c>
      <c r="O1151" s="25" t="s">
        <v>23</v>
      </c>
      <c r="P1151" s="5" t="s">
        <v>67</v>
      </c>
      <c r="Q1151" s="5" t="s">
        <v>37</v>
      </c>
      <c r="R1151" s="6" t="s">
        <v>44</v>
      </c>
      <c r="S1151" s="5" t="s">
        <v>2362</v>
      </c>
      <c r="T1151" s="5" t="s">
        <v>2363</v>
      </c>
      <c r="U1151" s="5">
        <v>2002</v>
      </c>
      <c r="V1151" s="11">
        <v>7</v>
      </c>
      <c r="W1151" s="11">
        <v>57</v>
      </c>
      <c r="X1151" s="11">
        <v>90</v>
      </c>
      <c r="Y1151" s="26">
        <v>459</v>
      </c>
      <c r="Z1151" s="10">
        <f t="shared" si="176"/>
        <v>613</v>
      </c>
      <c r="AA1151" s="27">
        <f t="shared" si="182"/>
        <v>-86574.984053174077</v>
      </c>
      <c r="AB1151" s="10">
        <f t="shared" si="183"/>
        <v>-5258514.937422826</v>
      </c>
      <c r="AC1151" s="10">
        <f t="shared" si="184"/>
        <v>-5352036.5425609211</v>
      </c>
      <c r="AD1151" s="28">
        <f t="shared" si="185"/>
        <v>5221019.1514320476</v>
      </c>
      <c r="AF1151" s="27">
        <f>IF(V1151 &lt;&gt; "-", (V1151-V$1883)^4, "-")</f>
        <v>3829921.6860142983</v>
      </c>
      <c r="AG1151" s="10">
        <f>(W1151-W$1883)^4</f>
        <v>914430737.43718171</v>
      </c>
      <c r="AH1151" s="10">
        <f>(X1151-X$1883)^4</f>
        <v>936178709.1529479</v>
      </c>
      <c r="AI1151" s="28">
        <f>(Y1151-Y$1883)^4</f>
        <v>905747300.54943633</v>
      </c>
      <c r="AK1151" s="27">
        <f t="shared" si="177"/>
        <v>11.419249592169658</v>
      </c>
      <c r="AL1151" s="10">
        <f t="shared" si="178"/>
        <v>92.985318107667212</v>
      </c>
      <c r="AM1151" s="10">
        <f t="shared" si="179"/>
        <v>146.81892332789559</v>
      </c>
      <c r="AN1151" s="28">
        <f t="shared" si="180"/>
        <v>748.77650897226761</v>
      </c>
      <c r="AP1151" s="56">
        <f t="shared" si="181"/>
        <v>1.5789473684210527</v>
      </c>
    </row>
    <row r="1152" spans="1:42" ht="15" customHeight="1">
      <c r="A1152" s="5" t="s">
        <v>23</v>
      </c>
      <c r="B1152" s="5" t="s">
        <v>63</v>
      </c>
      <c r="C1152" s="5" t="s">
        <v>82</v>
      </c>
      <c r="D1152" s="6" t="s">
        <v>44</v>
      </c>
      <c r="E1152" s="6" t="s">
        <v>26</v>
      </c>
      <c r="F1152" s="5" t="s">
        <v>2364</v>
      </c>
      <c r="G1152" s="5">
        <v>2002</v>
      </c>
      <c r="H1152" s="11">
        <v>417</v>
      </c>
      <c r="I1152" s="11">
        <v>2535</v>
      </c>
      <c r="J1152" s="11">
        <v>3437</v>
      </c>
      <c r="K1152" s="11">
        <v>3786</v>
      </c>
      <c r="O1152" s="25" t="s">
        <v>23</v>
      </c>
      <c r="P1152" s="5" t="s">
        <v>67</v>
      </c>
      <c r="Q1152" s="5" t="s">
        <v>37</v>
      </c>
      <c r="R1152" s="6" t="s">
        <v>44</v>
      </c>
      <c r="S1152" s="5" t="s">
        <v>2365</v>
      </c>
      <c r="T1152" s="5" t="s">
        <v>2366</v>
      </c>
      <c r="U1152" s="5">
        <v>2002</v>
      </c>
      <c r="V1152" s="11">
        <v>41</v>
      </c>
      <c r="W1152" s="11">
        <v>216</v>
      </c>
      <c r="X1152" s="11">
        <v>375</v>
      </c>
      <c r="Y1152" s="26">
        <v>896</v>
      </c>
      <c r="Z1152" s="10">
        <f t="shared" si="176"/>
        <v>1528</v>
      </c>
      <c r="AA1152" s="27">
        <f t="shared" si="182"/>
        <v>-1073.1765150949668</v>
      </c>
      <c r="AB1152" s="10">
        <f t="shared" si="183"/>
        <v>-3304.7822857772562</v>
      </c>
      <c r="AC1152" s="10">
        <f t="shared" si="184"/>
        <v>1333902.8717006387</v>
      </c>
      <c r="AD1152" s="28">
        <f t="shared" si="185"/>
        <v>227518294.66266397</v>
      </c>
      <c r="AF1152" s="27">
        <f>IF(V1152 &lt;&gt; "-", (V1152-V$1883)^4, "-")</f>
        <v>10987.398604188462</v>
      </c>
      <c r="AG1152" s="10">
        <f>(W1152-W$1883)^4</f>
        <v>49225.538083909298</v>
      </c>
      <c r="AH1152" s="10">
        <f>(X1152-X$1883)^4</f>
        <v>146835909.20082736</v>
      </c>
      <c r="AI1152" s="28">
        <f>(Y1152-Y$1883)^4</f>
        <v>138895581974.56097</v>
      </c>
      <c r="AK1152" s="27">
        <f t="shared" si="177"/>
        <v>26.832460732984295</v>
      </c>
      <c r="AL1152" s="10">
        <f t="shared" si="178"/>
        <v>141.36125654450262</v>
      </c>
      <c r="AM1152" s="10">
        <f t="shared" si="179"/>
        <v>245.41884816753927</v>
      </c>
      <c r="AN1152" s="28">
        <f t="shared" si="180"/>
        <v>586.38743455497377</v>
      </c>
      <c r="AP1152" s="56">
        <f t="shared" si="181"/>
        <v>1.7361111111111109</v>
      </c>
    </row>
    <row r="1153" spans="1:42" ht="15" customHeight="1">
      <c r="A1153" s="5" t="s">
        <v>23</v>
      </c>
      <c r="B1153" s="5" t="s">
        <v>63</v>
      </c>
      <c r="C1153" s="5" t="s">
        <v>82</v>
      </c>
      <c r="D1153" s="6" t="s">
        <v>44</v>
      </c>
      <c r="E1153" s="5" t="s">
        <v>2167</v>
      </c>
      <c r="F1153" s="5" t="s">
        <v>2168</v>
      </c>
      <c r="G1153" s="5">
        <v>2002</v>
      </c>
      <c r="H1153" s="11">
        <v>9</v>
      </c>
      <c r="I1153" s="11">
        <v>66</v>
      </c>
      <c r="J1153" s="11">
        <v>147</v>
      </c>
      <c r="K1153" s="11">
        <v>230</v>
      </c>
      <c r="O1153" s="25" t="s">
        <v>23</v>
      </c>
      <c r="P1153" s="5" t="s">
        <v>67</v>
      </c>
      <c r="Q1153" s="5" t="s">
        <v>37</v>
      </c>
      <c r="R1153" s="6" t="s">
        <v>44</v>
      </c>
      <c r="S1153" s="5" t="s">
        <v>2367</v>
      </c>
      <c r="T1153" s="5" t="s">
        <v>2368</v>
      </c>
      <c r="U1153" s="5">
        <v>2002</v>
      </c>
      <c r="V1153" s="11">
        <v>7</v>
      </c>
      <c r="W1153" s="11">
        <v>66</v>
      </c>
      <c r="X1153" s="11">
        <v>161</v>
      </c>
      <c r="Y1153" s="26">
        <v>362</v>
      </c>
      <c r="Z1153" s="10">
        <f t="shared" si="176"/>
        <v>596</v>
      </c>
      <c r="AA1153" s="27">
        <f t="shared" si="182"/>
        <v>-86574.984053174077</v>
      </c>
      <c r="AB1153" s="10">
        <f t="shared" si="183"/>
        <v>-4483574.4739868501</v>
      </c>
      <c r="AC1153" s="10">
        <f t="shared" si="184"/>
        <v>-1122273.0445455103</v>
      </c>
      <c r="AD1153" s="28">
        <f t="shared" si="185"/>
        <v>447362.54444914305</v>
      </c>
      <c r="AF1153" s="27">
        <f>IF(V1153 &lt;&gt; "-", (V1153-V$1883)^4, "-")</f>
        <v>3829921.6860142983</v>
      </c>
      <c r="AG1153" s="10">
        <f>(W1153-W$1883)^4</f>
        <v>739320106.29737008</v>
      </c>
      <c r="AH1153" s="10">
        <f>(X1153-X$1883)^4</f>
        <v>116626714.83858125</v>
      </c>
      <c r="AI1153" s="28">
        <f>(Y1153-Y$1883)^4</f>
        <v>34214707.097773023</v>
      </c>
      <c r="AK1153" s="27">
        <f t="shared" si="177"/>
        <v>11.74496644295302</v>
      </c>
      <c r="AL1153" s="10">
        <f t="shared" si="178"/>
        <v>110.73825503355705</v>
      </c>
      <c r="AM1153" s="10">
        <f t="shared" si="179"/>
        <v>270.13422818791946</v>
      </c>
      <c r="AN1153" s="28">
        <f t="shared" si="180"/>
        <v>607.38255033557039</v>
      </c>
      <c r="AP1153" s="56">
        <f t="shared" si="181"/>
        <v>2.4393939393939394</v>
      </c>
    </row>
    <row r="1154" spans="1:42" ht="15" customHeight="1">
      <c r="A1154" s="5" t="s">
        <v>23</v>
      </c>
      <c r="B1154" s="5" t="s">
        <v>63</v>
      </c>
      <c r="C1154" s="5" t="s">
        <v>82</v>
      </c>
      <c r="D1154" s="6" t="s">
        <v>44</v>
      </c>
      <c r="E1154" s="5" t="s">
        <v>2169</v>
      </c>
      <c r="F1154" s="5" t="s">
        <v>2170</v>
      </c>
      <c r="G1154" s="5">
        <v>2002</v>
      </c>
      <c r="H1154" s="11">
        <v>25</v>
      </c>
      <c r="I1154" s="11">
        <v>104</v>
      </c>
      <c r="J1154" s="11">
        <v>154</v>
      </c>
      <c r="K1154" s="11">
        <v>153</v>
      </c>
      <c r="O1154" s="25" t="s">
        <v>23</v>
      </c>
      <c r="P1154" s="5" t="s">
        <v>67</v>
      </c>
      <c r="Q1154" s="5" t="s">
        <v>37</v>
      </c>
      <c r="R1154" s="6" t="s">
        <v>44</v>
      </c>
      <c r="S1154" s="5" t="s">
        <v>2369</v>
      </c>
      <c r="T1154" s="5" t="s">
        <v>2370</v>
      </c>
      <c r="U1154" s="5">
        <v>2002</v>
      </c>
      <c r="V1154" s="11">
        <v>17</v>
      </c>
      <c r="W1154" s="11">
        <v>82</v>
      </c>
      <c r="X1154" s="11">
        <v>117</v>
      </c>
      <c r="Y1154" s="26">
        <v>366</v>
      </c>
      <c r="Z1154" s="10">
        <f t="shared" si="176"/>
        <v>582</v>
      </c>
      <c r="AA1154" s="27">
        <f t="shared" si="182"/>
        <v>-40135.887717335972</v>
      </c>
      <c r="AB1154" s="10">
        <f t="shared" si="183"/>
        <v>-3300976.8316335608</v>
      </c>
      <c r="AC1154" s="10">
        <f t="shared" si="184"/>
        <v>-3236543.7329128743</v>
      </c>
      <c r="AD1154" s="28">
        <f t="shared" si="185"/>
        <v>521289.63630559773</v>
      </c>
      <c r="AF1154" s="27">
        <f>IF(V1154 &lt;&gt; "-", (V1154-V$1883)^4, "-")</f>
        <v>1374180.6558359363</v>
      </c>
      <c r="AG1154" s="10">
        <f>(W1154-W$1883)^4</f>
        <v>491499750.35530001</v>
      </c>
      <c r="AH1154" s="10">
        <f>(X1154-X$1883)^4</f>
        <v>478749837.50679868</v>
      </c>
      <c r="AI1154" s="28">
        <f>(Y1154-Y$1883)^4</f>
        <v>41953878.983726278</v>
      </c>
      <c r="AK1154" s="27">
        <f t="shared" si="177"/>
        <v>29.209621993127147</v>
      </c>
      <c r="AL1154" s="10">
        <f t="shared" si="178"/>
        <v>140.89347079037802</v>
      </c>
      <c r="AM1154" s="10">
        <f t="shared" si="179"/>
        <v>201.03092783505156</v>
      </c>
      <c r="AN1154" s="28">
        <f t="shared" si="180"/>
        <v>628.86597938144325</v>
      </c>
      <c r="AP1154" s="56">
        <f t="shared" si="181"/>
        <v>1.4268292682926829</v>
      </c>
    </row>
    <row r="1155" spans="1:42" ht="15" customHeight="1">
      <c r="A1155" s="5" t="s">
        <v>23</v>
      </c>
      <c r="B1155" s="5" t="s">
        <v>63</v>
      </c>
      <c r="C1155" s="5" t="s">
        <v>82</v>
      </c>
      <c r="D1155" s="6" t="s">
        <v>44</v>
      </c>
      <c r="E1155" s="5" t="s">
        <v>2171</v>
      </c>
      <c r="F1155" s="5" t="s">
        <v>2172</v>
      </c>
      <c r="G1155" s="5">
        <v>2002</v>
      </c>
      <c r="H1155" s="11">
        <v>21</v>
      </c>
      <c r="I1155" s="11">
        <v>114</v>
      </c>
      <c r="J1155" s="11">
        <v>180</v>
      </c>
      <c r="K1155" s="11">
        <v>144</v>
      </c>
      <c r="O1155" s="25" t="s">
        <v>23</v>
      </c>
      <c r="P1155" s="5" t="s">
        <v>67</v>
      </c>
      <c r="Q1155" s="5" t="s">
        <v>37</v>
      </c>
      <c r="R1155" s="6" t="s">
        <v>44</v>
      </c>
      <c r="S1155" s="5" t="s">
        <v>2371</v>
      </c>
      <c r="T1155" s="5" t="s">
        <v>2372</v>
      </c>
      <c r="U1155" s="5">
        <v>2002</v>
      </c>
      <c r="V1155" s="11">
        <v>8</v>
      </c>
      <c r="W1155" s="11">
        <v>60</v>
      </c>
      <c r="X1155" s="11">
        <v>100</v>
      </c>
      <c r="Y1155" s="26">
        <v>423</v>
      </c>
      <c r="Z1155" s="10">
        <f t="shared" si="176"/>
        <v>591</v>
      </c>
      <c r="AA1155" s="27">
        <f t="shared" si="182"/>
        <v>-80835.642948960449</v>
      </c>
      <c r="AB1155" s="10">
        <f t="shared" si="183"/>
        <v>-4991027.1064418536</v>
      </c>
      <c r="AC1155" s="10">
        <f t="shared" si="184"/>
        <v>-4485601.441669778</v>
      </c>
      <c r="AD1155" s="28">
        <f t="shared" si="185"/>
        <v>2598528.361222377</v>
      </c>
      <c r="AF1155" s="27">
        <f>IF(V1155 &lt;&gt; "-", (V1155-V$1883)^4, "-")</f>
        <v>3495187.9084152617</v>
      </c>
      <c r="AG1155" s="10">
        <f>(W1155-W$1883)^4</f>
        <v>852942794.51716256</v>
      </c>
      <c r="AH1155" s="10">
        <f>(X1155-X$1883)^4</f>
        <v>739765789.64663172</v>
      </c>
      <c r="AI1155" s="28">
        <f>(Y1155-Y$1883)^4</f>
        <v>357248116.94004095</v>
      </c>
      <c r="AK1155" s="27">
        <f t="shared" si="177"/>
        <v>13.536379018612521</v>
      </c>
      <c r="AL1155" s="10">
        <f t="shared" si="178"/>
        <v>101.5228426395939</v>
      </c>
      <c r="AM1155" s="10">
        <f t="shared" si="179"/>
        <v>169.20473773265653</v>
      </c>
      <c r="AN1155" s="28">
        <f t="shared" si="180"/>
        <v>715.73604060913704</v>
      </c>
      <c r="AP1155" s="56">
        <f t="shared" si="181"/>
        <v>1.666666666666667</v>
      </c>
    </row>
    <row r="1156" spans="1:42" ht="15" customHeight="1">
      <c r="A1156" s="5" t="s">
        <v>23</v>
      </c>
      <c r="B1156" s="5" t="s">
        <v>63</v>
      </c>
      <c r="C1156" s="5" t="s">
        <v>82</v>
      </c>
      <c r="D1156" s="6" t="s">
        <v>44</v>
      </c>
      <c r="E1156" s="5" t="s">
        <v>2173</v>
      </c>
      <c r="F1156" s="5" t="s">
        <v>2174</v>
      </c>
      <c r="G1156" s="5">
        <v>2002</v>
      </c>
      <c r="H1156" s="11">
        <v>57</v>
      </c>
      <c r="I1156" s="11">
        <v>276</v>
      </c>
      <c r="J1156" s="11">
        <v>319</v>
      </c>
      <c r="K1156" s="11">
        <v>315</v>
      </c>
      <c r="O1156" s="25" t="s">
        <v>23</v>
      </c>
      <c r="P1156" s="5" t="s">
        <v>67</v>
      </c>
      <c r="Q1156" s="5" t="s">
        <v>37</v>
      </c>
      <c r="R1156" s="6" t="s">
        <v>44</v>
      </c>
      <c r="S1156" s="5" t="s">
        <v>2373</v>
      </c>
      <c r="T1156" s="5" t="s">
        <v>2374</v>
      </c>
      <c r="U1156" s="5">
        <v>2002</v>
      </c>
      <c r="V1156" s="11">
        <v>16</v>
      </c>
      <c r="W1156" s="11">
        <v>154</v>
      </c>
      <c r="X1156" s="11">
        <v>342</v>
      </c>
      <c r="Y1156" s="26">
        <v>877</v>
      </c>
      <c r="Z1156" s="10">
        <f t="shared" si="176"/>
        <v>1389</v>
      </c>
      <c r="AA1156" s="27">
        <f t="shared" si="182"/>
        <v>-43756.365880289959</v>
      </c>
      <c r="AB1156" s="10">
        <f t="shared" si="183"/>
        <v>-454672.23652472236</v>
      </c>
      <c r="AC1156" s="10">
        <f t="shared" si="184"/>
        <v>457955.84992562875</v>
      </c>
      <c r="AD1156" s="28">
        <f t="shared" si="185"/>
        <v>206929428.89475781</v>
      </c>
      <c r="AF1156" s="27">
        <f>IF(V1156 &lt;&gt; "-", (V1156-V$1883)^4, "-")</f>
        <v>1541895.6866259559</v>
      </c>
      <c r="AG1156" s="10">
        <f>(W1156-W$1883)^4</f>
        <v>34962132.508486994</v>
      </c>
      <c r="AH1156" s="10">
        <f>(X1156-X$1883)^4</f>
        <v>35299196.086005397</v>
      </c>
      <c r="AI1156" s="28">
        <f>(Y1156-Y$1883)^4</f>
        <v>122394812735.88864</v>
      </c>
      <c r="AK1156" s="27">
        <f t="shared" si="177"/>
        <v>11.519078473722102</v>
      </c>
      <c r="AL1156" s="10">
        <f t="shared" si="178"/>
        <v>110.87113030957524</v>
      </c>
      <c r="AM1156" s="10">
        <f t="shared" si="179"/>
        <v>246.22030237580995</v>
      </c>
      <c r="AN1156" s="28">
        <f t="shared" si="180"/>
        <v>631.3894888408928</v>
      </c>
      <c r="AP1156" s="56">
        <f t="shared" si="181"/>
        <v>2.220779220779221</v>
      </c>
    </row>
    <row r="1157" spans="1:42" ht="15" customHeight="1">
      <c r="A1157" s="5" t="s">
        <v>23</v>
      </c>
      <c r="B1157" s="5" t="s">
        <v>63</v>
      </c>
      <c r="C1157" s="5" t="s">
        <v>82</v>
      </c>
      <c r="D1157" s="6" t="s">
        <v>44</v>
      </c>
      <c r="E1157" s="5" t="s">
        <v>2175</v>
      </c>
      <c r="F1157" s="5" t="s">
        <v>2176</v>
      </c>
      <c r="G1157" s="5">
        <v>2002</v>
      </c>
      <c r="H1157" s="11">
        <v>39</v>
      </c>
      <c r="I1157" s="11">
        <v>208</v>
      </c>
      <c r="J1157" s="11">
        <v>279</v>
      </c>
      <c r="K1157" s="11">
        <v>229</v>
      </c>
      <c r="O1157" s="25" t="s">
        <v>23</v>
      </c>
      <c r="P1157" s="5" t="s">
        <v>67</v>
      </c>
      <c r="Q1157" s="5" t="s">
        <v>37</v>
      </c>
      <c r="R1157" s="6" t="s">
        <v>44</v>
      </c>
      <c r="S1157" s="5" t="s">
        <v>2375</v>
      </c>
      <c r="T1157" s="5" t="s">
        <v>2376</v>
      </c>
      <c r="U1157" s="5">
        <v>2002</v>
      </c>
      <c r="V1157" s="11">
        <v>14</v>
      </c>
      <c r="W1157" s="11">
        <v>91</v>
      </c>
      <c r="X1157" s="11">
        <v>148</v>
      </c>
      <c r="Y1157" s="26">
        <v>783</v>
      </c>
      <c r="Z1157" s="10">
        <f t="shared" si="176"/>
        <v>1036</v>
      </c>
      <c r="AA1157" s="27">
        <f t="shared" si="182"/>
        <v>-51637.609853284492</v>
      </c>
      <c r="AB1157" s="10">
        <f t="shared" si="183"/>
        <v>-2737844.9474220853</v>
      </c>
      <c r="AC1157" s="10">
        <f t="shared" si="184"/>
        <v>-1598333.5419639337</v>
      </c>
      <c r="AD1157" s="28">
        <f t="shared" si="185"/>
        <v>123120206.14478086</v>
      </c>
      <c r="AF1157" s="27">
        <f>IF(V1157 &lt;&gt; "-", (V1157-V$1883)^4, "-")</f>
        <v>1922891.7783183996</v>
      </c>
      <c r="AG1157" s="10">
        <f>(W1157-W$1883)^4</f>
        <v>383011486.59786075</v>
      </c>
      <c r="AH1157" s="10">
        <f>(X1157-X$1883)^4</f>
        <v>186877300.21610647</v>
      </c>
      <c r="AI1157" s="28">
        <f>(Y1157-Y$1883)^4</f>
        <v>61249955659.53923</v>
      </c>
      <c r="AK1157" s="27">
        <f t="shared" si="177"/>
        <v>13.513513513513514</v>
      </c>
      <c r="AL1157" s="10">
        <f t="shared" si="178"/>
        <v>87.837837837837839</v>
      </c>
      <c r="AM1157" s="10">
        <f t="shared" si="179"/>
        <v>142.85714285714286</v>
      </c>
      <c r="AN1157" s="28">
        <f t="shared" si="180"/>
        <v>755.79150579150576</v>
      </c>
      <c r="AP1157" s="56">
        <f t="shared" si="181"/>
        <v>1.6263736263736264</v>
      </c>
    </row>
    <row r="1158" spans="1:42" ht="15" customHeight="1">
      <c r="A1158" s="5" t="s">
        <v>23</v>
      </c>
      <c r="B1158" s="5" t="s">
        <v>63</v>
      </c>
      <c r="C1158" s="5" t="s">
        <v>82</v>
      </c>
      <c r="D1158" s="6" t="s">
        <v>44</v>
      </c>
      <c r="E1158" s="5" t="s">
        <v>2177</v>
      </c>
      <c r="F1158" s="5" t="s">
        <v>2178</v>
      </c>
      <c r="G1158" s="5">
        <v>2002</v>
      </c>
      <c r="H1158" s="11">
        <v>15</v>
      </c>
      <c r="I1158" s="11">
        <v>95</v>
      </c>
      <c r="J1158" s="11">
        <v>184</v>
      </c>
      <c r="K1158" s="11">
        <v>196</v>
      </c>
      <c r="O1158" s="25" t="s">
        <v>23</v>
      </c>
      <c r="P1158" s="5" t="s">
        <v>67</v>
      </c>
      <c r="Q1158" s="5" t="s">
        <v>37</v>
      </c>
      <c r="R1158" s="6" t="s">
        <v>44</v>
      </c>
      <c r="S1158" s="5" t="s">
        <v>2377</v>
      </c>
      <c r="T1158" s="5" t="s">
        <v>2378</v>
      </c>
      <c r="U1158" s="5">
        <v>2002</v>
      </c>
      <c r="V1158" s="11">
        <v>6</v>
      </c>
      <c r="W1158" s="11">
        <v>57</v>
      </c>
      <c r="X1158" s="11">
        <v>102</v>
      </c>
      <c r="Y1158" s="26">
        <v>223</v>
      </c>
      <c r="Z1158" s="10">
        <f t="shared" si="176"/>
        <v>388</v>
      </c>
      <c r="AA1158" s="27">
        <f t="shared" si="182"/>
        <v>-92579.75437308324</v>
      </c>
      <c r="AB1158" s="10">
        <f t="shared" si="183"/>
        <v>-5258514.937422826</v>
      </c>
      <c r="AC1158" s="10">
        <f t="shared" si="184"/>
        <v>-4324380.6679102695</v>
      </c>
      <c r="AD1158" s="28">
        <f t="shared" si="185"/>
        <v>-244364.07405600991</v>
      </c>
      <c r="AF1158" s="27">
        <f>IF(V1158 &lt;&gt; "-", (V1158-V$1883)^4, "-")</f>
        <v>4188141.6864615814</v>
      </c>
      <c r="AG1158" s="10">
        <f>(W1158-W$1883)^4</f>
        <v>914430737.43718171</v>
      </c>
      <c r="AH1158" s="10">
        <f>(X1158-X$1883)^4</f>
        <v>704528483.92973781</v>
      </c>
      <c r="AI1158" s="28">
        <f>(Y1158-Y$1883)^4</f>
        <v>15277412.657022679</v>
      </c>
      <c r="AK1158" s="27">
        <f t="shared" si="177"/>
        <v>15.463917525773196</v>
      </c>
      <c r="AL1158" s="10">
        <f t="shared" si="178"/>
        <v>146.90721649484536</v>
      </c>
      <c r="AM1158" s="10">
        <f t="shared" si="179"/>
        <v>262.88659793814435</v>
      </c>
      <c r="AN1158" s="28">
        <f t="shared" si="180"/>
        <v>574.74226804123703</v>
      </c>
      <c r="AP1158" s="56">
        <f t="shared" si="181"/>
        <v>1.7894736842105265</v>
      </c>
    </row>
    <row r="1159" spans="1:42" ht="15" customHeight="1">
      <c r="A1159" s="5" t="s">
        <v>23</v>
      </c>
      <c r="B1159" s="5" t="s">
        <v>63</v>
      </c>
      <c r="C1159" s="5" t="s">
        <v>82</v>
      </c>
      <c r="D1159" s="6" t="s">
        <v>44</v>
      </c>
      <c r="E1159" s="5" t="s">
        <v>2179</v>
      </c>
      <c r="F1159" s="5" t="s">
        <v>2180</v>
      </c>
      <c r="G1159" s="5">
        <v>2002</v>
      </c>
      <c r="H1159" s="11">
        <v>3</v>
      </c>
      <c r="I1159" s="11">
        <v>45</v>
      </c>
      <c r="J1159" s="11">
        <v>70</v>
      </c>
      <c r="K1159" s="11">
        <v>110</v>
      </c>
      <c r="O1159" s="25" t="s">
        <v>23</v>
      </c>
      <c r="P1159" s="5" t="s">
        <v>67</v>
      </c>
      <c r="Q1159" s="5" t="s">
        <v>37</v>
      </c>
      <c r="R1159" s="6" t="s">
        <v>44</v>
      </c>
      <c r="S1159" s="5" t="s">
        <v>2379</v>
      </c>
      <c r="T1159" s="5" t="s">
        <v>2380</v>
      </c>
      <c r="U1159" s="5">
        <v>2002</v>
      </c>
      <c r="V1159" s="11">
        <v>12</v>
      </c>
      <c r="W1159" s="11">
        <v>63</v>
      </c>
      <c r="X1159" s="11">
        <v>103</v>
      </c>
      <c r="Y1159" s="26">
        <v>281</v>
      </c>
      <c r="Z1159" s="10">
        <f t="shared" ref="Z1159:Z1222" si="186">IF(V1159 &lt;&gt; "-", V1159, 0) + IF(W1159 &lt;&gt; "-", W1159, 0) + IF(X1159 &lt;&gt; "-", X1159, 0) + IF(Y1159 &lt;&gt; "-", Y1159, 0)</f>
        <v>459</v>
      </c>
      <c r="AA1159" s="27">
        <f t="shared" si="182"/>
        <v>-60412.570689061082</v>
      </c>
      <c r="AB1159" s="10">
        <f t="shared" si="183"/>
        <v>-4732767.6186298626</v>
      </c>
      <c r="AC1159" s="10">
        <f t="shared" si="184"/>
        <v>-4245239.5618328564</v>
      </c>
      <c r="AD1159" s="28">
        <f t="shared" si="185"/>
        <v>-92.287918891644111</v>
      </c>
      <c r="AF1159" s="27">
        <f>IF(V1159 &lt;&gt; "-", (V1159-V$1883)^4, "-")</f>
        <v>2370480.6892459271</v>
      </c>
      <c r="AG1159" s="10">
        <f>(W1159-W$1883)^4</f>
        <v>794609173.5099014</v>
      </c>
      <c r="AH1159" s="10">
        <f>(X1159-X$1883)^4</f>
        <v>687389568.31042981</v>
      </c>
      <c r="AI1159" s="28">
        <f>(Y1159-Y$1883)^4</f>
        <v>417.05481242053156</v>
      </c>
      <c r="AK1159" s="27">
        <f t="shared" ref="AK1159:AK1222" si="187">IF(V1159 &lt;&gt; "-", (V1159/$Z1159)*1000, 0)</f>
        <v>26.143790849673202</v>
      </c>
      <c r="AL1159" s="10">
        <f t="shared" ref="AL1159:AL1222" si="188">IF(W1159 &lt;&gt; "-", (W1159/$Z1159)*1000, 0)</f>
        <v>137.25490196078434</v>
      </c>
      <c r="AM1159" s="10">
        <f t="shared" ref="AM1159:AM1222" si="189">IF(X1159 &lt;&gt; "-", (X1159/$Z1159)*1000, 0)</f>
        <v>224.40087145969497</v>
      </c>
      <c r="AN1159" s="28">
        <f t="shared" ref="AN1159:AN1222" si="190">IF(Y1159 &lt;&gt; "-", (Y1159/$Z1159)*1000, 0)</f>
        <v>612.20043572984753</v>
      </c>
      <c r="AP1159" s="56">
        <f t="shared" ref="AP1159:AP1222" si="191">AM1159/AL1159</f>
        <v>1.6349206349206344</v>
      </c>
    </row>
    <row r="1160" spans="1:42" ht="15" customHeight="1">
      <c r="A1160" s="5" t="s">
        <v>23</v>
      </c>
      <c r="B1160" s="5" t="s">
        <v>63</v>
      </c>
      <c r="C1160" s="5" t="s">
        <v>82</v>
      </c>
      <c r="D1160" s="6" t="s">
        <v>44</v>
      </c>
      <c r="E1160" s="5" t="s">
        <v>2181</v>
      </c>
      <c r="F1160" s="5" t="s">
        <v>2182</v>
      </c>
      <c r="G1160" s="5">
        <v>2002</v>
      </c>
      <c r="H1160" s="11">
        <v>150</v>
      </c>
      <c r="I1160" s="11">
        <v>593</v>
      </c>
      <c r="J1160" s="11">
        <v>659</v>
      </c>
      <c r="K1160" s="11">
        <v>586</v>
      </c>
      <c r="O1160" s="25" t="s">
        <v>23</v>
      </c>
      <c r="P1160" s="5" t="s">
        <v>67</v>
      </c>
      <c r="Q1160" s="5" t="s">
        <v>46</v>
      </c>
      <c r="R1160" s="6" t="s">
        <v>44</v>
      </c>
      <c r="S1160" s="5" t="s">
        <v>2381</v>
      </c>
      <c r="T1160" s="5" t="s">
        <v>2382</v>
      </c>
      <c r="U1160" s="5">
        <v>2002</v>
      </c>
      <c r="V1160" s="11">
        <v>21</v>
      </c>
      <c r="W1160" s="11">
        <v>81</v>
      </c>
      <c r="X1160" s="11">
        <v>96</v>
      </c>
      <c r="Y1160" s="26">
        <v>78</v>
      </c>
      <c r="Z1160" s="10">
        <f t="shared" si="186"/>
        <v>276</v>
      </c>
      <c r="AA1160" s="27">
        <f t="shared" si="182"/>
        <v>-27648.267222475166</v>
      </c>
      <c r="AB1160" s="10">
        <f t="shared" si="183"/>
        <v>-3367933.8983064913</v>
      </c>
      <c r="AC1160" s="10">
        <f t="shared" si="184"/>
        <v>-4819965.2356075132</v>
      </c>
      <c r="AD1160" s="28">
        <f t="shared" si="185"/>
        <v>-8936634.2950501498</v>
      </c>
      <c r="AF1160" s="27">
        <f>IF(V1160 &lt;&gt; "-", (V1160-V$1883)^4, "-")</f>
        <v>836033.90625228477</v>
      </c>
      <c r="AG1160" s="10">
        <f>(W1160-W$1883)^4</f>
        <v>504837273.02469236</v>
      </c>
      <c r="AH1160" s="10">
        <f>(X1160-X$1883)^4</f>
        <v>814188957.29343879</v>
      </c>
      <c r="AI1160" s="28">
        <f>(Y1160-Y$1883)^4</f>
        <v>1854521964.9028356</v>
      </c>
      <c r="AK1160" s="27">
        <f t="shared" si="187"/>
        <v>76.08695652173914</v>
      </c>
      <c r="AL1160" s="10">
        <f t="shared" si="188"/>
        <v>293.47826086956525</v>
      </c>
      <c r="AM1160" s="10">
        <f t="shared" si="189"/>
        <v>347.82608695652175</v>
      </c>
      <c r="AN1160" s="28">
        <f t="shared" si="190"/>
        <v>282.60869565217388</v>
      </c>
      <c r="AP1160" s="56">
        <f t="shared" si="191"/>
        <v>1.1851851851851851</v>
      </c>
    </row>
    <row r="1161" spans="1:42" ht="15" customHeight="1">
      <c r="A1161" s="5" t="s">
        <v>23</v>
      </c>
      <c r="B1161" s="5" t="s">
        <v>63</v>
      </c>
      <c r="C1161" s="5" t="s">
        <v>82</v>
      </c>
      <c r="D1161" s="6" t="s">
        <v>44</v>
      </c>
      <c r="E1161" s="5" t="s">
        <v>2183</v>
      </c>
      <c r="F1161" s="5" t="s">
        <v>2184</v>
      </c>
      <c r="G1161" s="5">
        <v>2002</v>
      </c>
      <c r="H1161" s="11">
        <v>10</v>
      </c>
      <c r="I1161" s="11">
        <v>126</v>
      </c>
      <c r="J1161" s="11">
        <v>241</v>
      </c>
      <c r="K1161" s="11">
        <v>253</v>
      </c>
      <c r="O1161" s="25" t="s">
        <v>23</v>
      </c>
      <c r="P1161" s="5" t="s">
        <v>67</v>
      </c>
      <c r="Q1161" s="5" t="s">
        <v>46</v>
      </c>
      <c r="R1161" s="6" t="s">
        <v>44</v>
      </c>
      <c r="S1161" s="5" t="s">
        <v>2383</v>
      </c>
      <c r="T1161" s="5" t="s">
        <v>2384</v>
      </c>
      <c r="U1161" s="5">
        <v>2002</v>
      </c>
      <c r="V1161" s="11">
        <v>3</v>
      </c>
      <c r="W1161" s="11">
        <v>10</v>
      </c>
      <c r="X1161" s="11">
        <v>34</v>
      </c>
      <c r="Y1161" s="26">
        <v>28</v>
      </c>
      <c r="Z1161" s="10">
        <f t="shared" si="186"/>
        <v>75</v>
      </c>
      <c r="AA1161" s="27">
        <f t="shared" si="182"/>
        <v>-112246.64062698378</v>
      </c>
      <c r="AB1161" s="10">
        <f t="shared" si="183"/>
        <v>-10778519.092074888</v>
      </c>
      <c r="AC1161" s="10">
        <f t="shared" si="184"/>
        <v>-12313603.056034373</v>
      </c>
      <c r="AD1161" s="28">
        <f t="shared" si="185"/>
        <v>-17077651.412790634</v>
      </c>
      <c r="AF1161" s="27">
        <f>IF(V1161 &lt;&gt; "-", (V1161-V$1883)^4, "-")</f>
        <v>5414576.1935207229</v>
      </c>
      <c r="AG1161" s="10">
        <f>(W1161-W$1883)^4</f>
        <v>2380923603.4013367</v>
      </c>
      <c r="AH1161" s="10">
        <f>(X1161-X$1883)^4</f>
        <v>2843458315.4436731</v>
      </c>
      <c r="AI1161" s="28">
        <f>(Y1161-Y$1883)^4</f>
        <v>4397820770.2272806</v>
      </c>
      <c r="AK1161" s="27">
        <f t="shared" si="187"/>
        <v>40</v>
      </c>
      <c r="AL1161" s="10">
        <f t="shared" si="188"/>
        <v>133.33333333333334</v>
      </c>
      <c r="AM1161" s="10">
        <f t="shared" si="189"/>
        <v>453.33333333333331</v>
      </c>
      <c r="AN1161" s="28">
        <f t="shared" si="190"/>
        <v>373.33333333333337</v>
      </c>
      <c r="AP1161" s="56">
        <f t="shared" si="191"/>
        <v>3.3999999999999995</v>
      </c>
    </row>
    <row r="1162" spans="1:42" ht="15" customHeight="1">
      <c r="A1162" s="5" t="s">
        <v>23</v>
      </c>
      <c r="B1162" s="5" t="s">
        <v>63</v>
      </c>
      <c r="C1162" s="5" t="s">
        <v>82</v>
      </c>
      <c r="D1162" s="6" t="s">
        <v>44</v>
      </c>
      <c r="E1162" s="5" t="s">
        <v>2185</v>
      </c>
      <c r="F1162" s="5" t="s">
        <v>2186</v>
      </c>
      <c r="G1162" s="5">
        <v>2002</v>
      </c>
      <c r="H1162" s="11">
        <v>11</v>
      </c>
      <c r="I1162" s="11">
        <v>163</v>
      </c>
      <c r="J1162" s="11">
        <v>315</v>
      </c>
      <c r="K1162" s="11">
        <v>474</v>
      </c>
      <c r="O1162" s="25" t="s">
        <v>23</v>
      </c>
      <c r="P1162" s="5" t="s">
        <v>67</v>
      </c>
      <c r="Q1162" s="5" t="s">
        <v>46</v>
      </c>
      <c r="R1162" s="6" t="s">
        <v>44</v>
      </c>
      <c r="S1162" s="5" t="s">
        <v>2385</v>
      </c>
      <c r="T1162" s="5" t="s">
        <v>2386</v>
      </c>
      <c r="U1162" s="5">
        <v>2002</v>
      </c>
      <c r="V1162" s="11">
        <v>46</v>
      </c>
      <c r="W1162" s="11">
        <v>221</v>
      </c>
      <c r="X1162" s="11">
        <v>473</v>
      </c>
      <c r="Y1162" s="26">
        <v>506</v>
      </c>
      <c r="Z1162" s="10">
        <f t="shared" si="186"/>
        <v>1246</v>
      </c>
      <c r="AA1162" s="27">
        <f t="shared" si="182"/>
        <v>-143.72981921965925</v>
      </c>
      <c r="AB1162" s="10">
        <f t="shared" si="183"/>
        <v>-968.90122682555057</v>
      </c>
      <c r="AC1162" s="10">
        <f t="shared" si="184"/>
        <v>9009287.7744000871</v>
      </c>
      <c r="AD1162" s="28">
        <f t="shared" si="185"/>
        <v>10717984.991287252</v>
      </c>
      <c r="AF1162" s="27">
        <f>IF(V1162 &lt;&gt; "-", (V1162-V$1883)^4, "-")</f>
        <v>752.88591502202905</v>
      </c>
      <c r="AG1162" s="10">
        <f>(W1162-W$1883)^4</f>
        <v>9587.513925381314</v>
      </c>
      <c r="AH1162" s="10">
        <f>(X1162-X$1883)^4</f>
        <v>1874651796.92904</v>
      </c>
      <c r="AI1162" s="28">
        <f>(Y1162-Y$1883)^4</f>
        <v>2363111386.0795736</v>
      </c>
      <c r="AK1162" s="27">
        <f t="shared" si="187"/>
        <v>36.918138041733549</v>
      </c>
      <c r="AL1162" s="10">
        <f t="shared" si="188"/>
        <v>177.36757624398075</v>
      </c>
      <c r="AM1162" s="10">
        <f t="shared" si="189"/>
        <v>379.61476725521669</v>
      </c>
      <c r="AN1162" s="28">
        <f t="shared" si="190"/>
        <v>406.09951845906897</v>
      </c>
      <c r="AP1162" s="56">
        <f t="shared" si="191"/>
        <v>2.1402714932126696</v>
      </c>
    </row>
    <row r="1163" spans="1:42" ht="15" customHeight="1">
      <c r="A1163" s="5" t="s">
        <v>23</v>
      </c>
      <c r="B1163" s="5" t="s">
        <v>63</v>
      </c>
      <c r="C1163" s="5" t="s">
        <v>82</v>
      </c>
      <c r="D1163" s="6" t="s">
        <v>44</v>
      </c>
      <c r="E1163" s="5" t="s">
        <v>2187</v>
      </c>
      <c r="F1163" s="5" t="s">
        <v>2188</v>
      </c>
      <c r="G1163" s="5">
        <v>2002</v>
      </c>
      <c r="H1163" s="11">
        <v>8</v>
      </c>
      <c r="I1163" s="11">
        <v>79</v>
      </c>
      <c r="J1163" s="11">
        <v>109</v>
      </c>
      <c r="K1163" s="11">
        <v>155</v>
      </c>
      <c r="O1163" s="25" t="s">
        <v>23</v>
      </c>
      <c r="P1163" s="5" t="s">
        <v>67</v>
      </c>
      <c r="Q1163" s="5" t="s">
        <v>46</v>
      </c>
      <c r="R1163" s="6" t="s">
        <v>44</v>
      </c>
      <c r="S1163" s="5" t="s">
        <v>2387</v>
      </c>
      <c r="T1163" s="5" t="s">
        <v>2388</v>
      </c>
      <c r="U1163" s="5">
        <v>2002</v>
      </c>
      <c r="V1163" s="11">
        <v>67</v>
      </c>
      <c r="W1163" s="11">
        <v>301</v>
      </c>
      <c r="X1163" s="11">
        <v>568</v>
      </c>
      <c r="Y1163" s="26">
        <v>630</v>
      </c>
      <c r="Z1163" s="10">
        <f t="shared" si="186"/>
        <v>1566</v>
      </c>
      <c r="AA1163" s="27">
        <f t="shared" si="182"/>
        <v>3915.7704185807975</v>
      </c>
      <c r="AB1163" s="10">
        <f t="shared" si="183"/>
        <v>344542.22076839529</v>
      </c>
      <c r="AC1163" s="10">
        <f t="shared" si="184"/>
        <v>27840142.411136542</v>
      </c>
      <c r="AD1163" s="28">
        <f t="shared" si="185"/>
        <v>40878559.709232703</v>
      </c>
      <c r="AF1163" s="27">
        <f>IF(V1163 &lt;&gt; "-", (V1163-V$1883)^4, "-")</f>
        <v>61719.579940247349</v>
      </c>
      <c r="AG1163" s="10">
        <f>(W1163-W$1883)^4</f>
        <v>24154048.363456864</v>
      </c>
      <c r="AH1163" s="10">
        <f>(X1163-X$1883)^4</f>
        <v>8437787880.0490828</v>
      </c>
      <c r="AI1163" s="28">
        <f>(Y1163-Y$1883)^4</f>
        <v>14081884599.326172</v>
      </c>
      <c r="AK1163" s="27">
        <f t="shared" si="187"/>
        <v>42.784163473818644</v>
      </c>
      <c r="AL1163" s="10">
        <f t="shared" si="188"/>
        <v>192.2094508301405</v>
      </c>
      <c r="AM1163" s="10">
        <f t="shared" si="189"/>
        <v>362.70753512132825</v>
      </c>
      <c r="AN1163" s="28">
        <f t="shared" si="190"/>
        <v>402.29885057471267</v>
      </c>
      <c r="AP1163" s="56">
        <f t="shared" si="191"/>
        <v>1.8870431893687707</v>
      </c>
    </row>
    <row r="1164" spans="1:42" ht="15" customHeight="1">
      <c r="A1164" s="5" t="s">
        <v>23</v>
      </c>
      <c r="B1164" s="5" t="s">
        <v>63</v>
      </c>
      <c r="C1164" s="5" t="s">
        <v>82</v>
      </c>
      <c r="D1164" s="6" t="s">
        <v>44</v>
      </c>
      <c r="E1164" s="5" t="s">
        <v>2189</v>
      </c>
      <c r="F1164" s="5" t="s">
        <v>2190</v>
      </c>
      <c r="G1164" s="5">
        <v>2002</v>
      </c>
      <c r="H1164" s="11">
        <v>3</v>
      </c>
      <c r="I1164" s="11">
        <v>146</v>
      </c>
      <c r="J1164" s="11">
        <v>106</v>
      </c>
      <c r="K1164" s="11">
        <v>199</v>
      </c>
      <c r="O1164" s="25" t="s">
        <v>23</v>
      </c>
      <c r="P1164" s="5" t="s">
        <v>67</v>
      </c>
      <c r="Q1164" s="5" t="s">
        <v>46</v>
      </c>
      <c r="R1164" s="6" t="s">
        <v>44</v>
      </c>
      <c r="S1164" s="5" t="s">
        <v>2389</v>
      </c>
      <c r="T1164" s="5" t="s">
        <v>2390</v>
      </c>
      <c r="U1164" s="5">
        <v>2002</v>
      </c>
      <c r="V1164" s="11">
        <v>6</v>
      </c>
      <c r="W1164" s="11">
        <v>70</v>
      </c>
      <c r="X1164" s="11">
        <v>127</v>
      </c>
      <c r="Y1164" s="26">
        <v>189</v>
      </c>
      <c r="Z1164" s="10">
        <f t="shared" si="186"/>
        <v>392</v>
      </c>
      <c r="AA1164" s="27">
        <f t="shared" si="182"/>
        <v>-92579.75437308324</v>
      </c>
      <c r="AB1164" s="10">
        <f t="shared" si="183"/>
        <v>-4165140.1482812478</v>
      </c>
      <c r="AC1164" s="10">
        <f t="shared" si="184"/>
        <v>-2623509.1764429552</v>
      </c>
      <c r="AD1164" s="28">
        <f t="shared" si="185"/>
        <v>-899164.7560153571</v>
      </c>
      <c r="AF1164" s="27">
        <f>IF(V1164 &lt;&gt; "-", (V1164-V$1883)^4, "-")</f>
        <v>4188141.6864615814</v>
      </c>
      <c r="AG1164" s="10">
        <f>(W1164-W$1883)^4</f>
        <v>670151239.91044068</v>
      </c>
      <c r="AH1164" s="10">
        <f>(X1164-X$1883)^4</f>
        <v>361834619.49797988</v>
      </c>
      <c r="AI1164" s="28">
        <f>(Y1164-Y$1883)^4</f>
        <v>86786538.688872516</v>
      </c>
      <c r="AK1164" s="27">
        <f t="shared" si="187"/>
        <v>15.306122448979592</v>
      </c>
      <c r="AL1164" s="10">
        <f t="shared" si="188"/>
        <v>178.57142857142858</v>
      </c>
      <c r="AM1164" s="10">
        <f t="shared" si="189"/>
        <v>323.9795918367347</v>
      </c>
      <c r="AN1164" s="28">
        <f t="shared" si="190"/>
        <v>482.14285714285717</v>
      </c>
      <c r="AP1164" s="56">
        <f t="shared" si="191"/>
        <v>1.8142857142857143</v>
      </c>
    </row>
    <row r="1165" spans="1:42" ht="15" customHeight="1">
      <c r="A1165" s="5" t="s">
        <v>23</v>
      </c>
      <c r="B1165" s="5" t="s">
        <v>63</v>
      </c>
      <c r="C1165" s="5" t="s">
        <v>82</v>
      </c>
      <c r="D1165" s="6" t="s">
        <v>44</v>
      </c>
      <c r="E1165" s="5" t="s">
        <v>2191</v>
      </c>
      <c r="F1165" s="5" t="s">
        <v>2192</v>
      </c>
      <c r="G1165" s="5">
        <v>2002</v>
      </c>
      <c r="H1165" s="11">
        <v>4</v>
      </c>
      <c r="I1165" s="11">
        <v>27</v>
      </c>
      <c r="J1165" s="11">
        <v>116</v>
      </c>
      <c r="K1165" s="11">
        <v>113</v>
      </c>
      <c r="O1165" s="25" t="s">
        <v>23</v>
      </c>
      <c r="P1165" s="5" t="s">
        <v>67</v>
      </c>
      <c r="Q1165" s="5" t="s">
        <v>46</v>
      </c>
      <c r="R1165" s="6" t="s">
        <v>44</v>
      </c>
      <c r="S1165" s="5" t="s">
        <v>2391</v>
      </c>
      <c r="T1165" s="5" t="s">
        <v>2392</v>
      </c>
      <c r="U1165" s="5">
        <v>2002</v>
      </c>
      <c r="V1165" s="11">
        <v>21</v>
      </c>
      <c r="W1165" s="11">
        <v>162</v>
      </c>
      <c r="X1165" s="11">
        <v>187</v>
      </c>
      <c r="Y1165" s="26">
        <v>358</v>
      </c>
      <c r="Z1165" s="10">
        <f t="shared" si="186"/>
        <v>728</v>
      </c>
      <c r="AA1165" s="27">
        <f t="shared" si="182"/>
        <v>-27648.267222475166</v>
      </c>
      <c r="AB1165" s="10">
        <f t="shared" si="183"/>
        <v>-327015.03863191867</v>
      </c>
      <c r="AC1165" s="10">
        <f t="shared" si="184"/>
        <v>-473094.96089962876</v>
      </c>
      <c r="AD1165" s="28">
        <f t="shared" si="185"/>
        <v>380777.62265618943</v>
      </c>
      <c r="AF1165" s="27">
        <f>IF(V1165 &lt;&gt; "-", (V1165-V$1883)^4, "-")</f>
        <v>836033.90625228477</v>
      </c>
      <c r="AG1165" s="10">
        <f>(W1165-W$1883)^4</f>
        <v>22529780.835703611</v>
      </c>
      <c r="AH1165" s="10">
        <f>(X1165-X$1883)^4</f>
        <v>36863601.529196285</v>
      </c>
      <c r="AI1165" s="28">
        <f>(Y1165-Y$1883)^4</f>
        <v>27599119.321015026</v>
      </c>
      <c r="AK1165" s="27">
        <f t="shared" si="187"/>
        <v>28.846153846153847</v>
      </c>
      <c r="AL1165" s="10">
        <f t="shared" si="188"/>
        <v>222.52747252747253</v>
      </c>
      <c r="AM1165" s="10">
        <f t="shared" si="189"/>
        <v>256.86813186813185</v>
      </c>
      <c r="AN1165" s="28">
        <f t="shared" si="190"/>
        <v>491.75824175824175</v>
      </c>
      <c r="AP1165" s="56">
        <f t="shared" si="191"/>
        <v>1.154320987654321</v>
      </c>
    </row>
    <row r="1166" spans="1:42" ht="15" customHeight="1">
      <c r="A1166" s="5" t="s">
        <v>23</v>
      </c>
      <c r="B1166" s="5" t="s">
        <v>63</v>
      </c>
      <c r="C1166" s="5" t="s">
        <v>82</v>
      </c>
      <c r="D1166" s="6" t="s">
        <v>44</v>
      </c>
      <c r="E1166" s="5" t="s">
        <v>2193</v>
      </c>
      <c r="F1166" s="5" t="s">
        <v>2194</v>
      </c>
      <c r="G1166" s="5">
        <v>2002</v>
      </c>
      <c r="H1166" s="11">
        <v>40</v>
      </c>
      <c r="I1166" s="11">
        <v>259</v>
      </c>
      <c r="J1166" s="11">
        <v>230</v>
      </c>
      <c r="K1166" s="11">
        <v>281</v>
      </c>
      <c r="O1166" s="25" t="s">
        <v>23</v>
      </c>
      <c r="P1166" s="5" t="s">
        <v>67</v>
      </c>
      <c r="Q1166" s="5" t="s">
        <v>46</v>
      </c>
      <c r="R1166" s="6" t="s">
        <v>44</v>
      </c>
      <c r="S1166" s="5" t="s">
        <v>2393</v>
      </c>
      <c r="T1166" s="5" t="s">
        <v>2394</v>
      </c>
      <c r="U1166" s="5">
        <v>2002</v>
      </c>
      <c r="V1166" s="11">
        <v>30</v>
      </c>
      <c r="W1166" s="11">
        <v>177</v>
      </c>
      <c r="X1166" s="11">
        <v>278</v>
      </c>
      <c r="Y1166" s="26">
        <v>371</v>
      </c>
      <c r="Z1166" s="10">
        <f t="shared" si="186"/>
        <v>856</v>
      </c>
      <c r="AA1166" s="27">
        <f t="shared" si="182"/>
        <v>-9579.7302272260404</v>
      </c>
      <c r="AB1166" s="10">
        <f t="shared" si="183"/>
        <v>-156549.36998836216</v>
      </c>
      <c r="AC1166" s="10">
        <f t="shared" si="184"/>
        <v>2237.7643558167574</v>
      </c>
      <c r="AD1166" s="28">
        <f t="shared" si="185"/>
        <v>624608.42777796474</v>
      </c>
      <c r="AF1166" s="27">
        <f>IF(V1166 &lt;&gt; "-", (V1166-V$1883)^4, "-")</f>
        <v>203456.25157167341</v>
      </c>
      <c r="AG1166" s="10">
        <f>(W1166-W$1883)^4</f>
        <v>8437266.4732176866</v>
      </c>
      <c r="AH1166" s="10">
        <f>(X1166-X$1883)^4</f>
        <v>29269.758279843649</v>
      </c>
      <c r="AI1166" s="28">
        <f>(Y1166-Y$1883)^4</f>
        <v>53392114.39002154</v>
      </c>
      <c r="AK1166" s="27">
        <f t="shared" si="187"/>
        <v>35.046728971962615</v>
      </c>
      <c r="AL1166" s="10">
        <f t="shared" si="188"/>
        <v>206.77570093457945</v>
      </c>
      <c r="AM1166" s="10">
        <f t="shared" si="189"/>
        <v>324.76635514018693</v>
      </c>
      <c r="AN1166" s="28">
        <f t="shared" si="190"/>
        <v>433.41121495327099</v>
      </c>
      <c r="AP1166" s="56">
        <f t="shared" si="191"/>
        <v>1.5706214689265536</v>
      </c>
    </row>
    <row r="1167" spans="1:42" ht="15" customHeight="1">
      <c r="A1167" s="5" t="s">
        <v>23</v>
      </c>
      <c r="B1167" s="5" t="s">
        <v>63</v>
      </c>
      <c r="C1167" s="5" t="s">
        <v>82</v>
      </c>
      <c r="D1167" s="6" t="s">
        <v>44</v>
      </c>
      <c r="E1167" s="5" t="s">
        <v>2195</v>
      </c>
      <c r="F1167" s="5" t="s">
        <v>2196</v>
      </c>
      <c r="G1167" s="5">
        <v>2002</v>
      </c>
      <c r="H1167" s="11">
        <v>16</v>
      </c>
      <c r="I1167" s="11">
        <v>159</v>
      </c>
      <c r="J1167" s="11">
        <v>221</v>
      </c>
      <c r="K1167" s="11">
        <v>217</v>
      </c>
      <c r="O1167" s="25" t="s">
        <v>23</v>
      </c>
      <c r="P1167" s="5" t="s">
        <v>67</v>
      </c>
      <c r="Q1167" s="5" t="s">
        <v>50</v>
      </c>
      <c r="R1167" s="6" t="s">
        <v>44</v>
      </c>
      <c r="S1167" s="5" t="s">
        <v>2395</v>
      </c>
      <c r="T1167" s="5" t="s">
        <v>2396</v>
      </c>
      <c r="U1167" s="5">
        <v>2002</v>
      </c>
      <c r="V1167" s="11">
        <v>23</v>
      </c>
      <c r="W1167" s="11">
        <v>104</v>
      </c>
      <c r="X1167" s="11">
        <v>179</v>
      </c>
      <c r="Y1167" s="26">
        <v>513</v>
      </c>
      <c r="Z1167" s="10">
        <f t="shared" si="186"/>
        <v>819</v>
      </c>
      <c r="AA1167" s="27">
        <f t="shared" si="182"/>
        <v>-22517.03226921786</v>
      </c>
      <c r="AB1167" s="10">
        <f t="shared" si="183"/>
        <v>-2043318.3450237478</v>
      </c>
      <c r="AC1167" s="10">
        <f t="shared" si="184"/>
        <v>-634284.58504757355</v>
      </c>
      <c r="AD1167" s="28">
        <f t="shared" si="185"/>
        <v>11771587.415140795</v>
      </c>
      <c r="AF1167" s="27">
        <f>IF(V1167 &lt;&gt; "-", (V1167-V$1883)^4, "-")</f>
        <v>635840.51952736743</v>
      </c>
      <c r="AG1167" s="10">
        <f>(W1167-W$1883)^4</f>
        <v>259287379.69583389</v>
      </c>
      <c r="AH1167" s="10">
        <f>(X1167-X$1883)^4</f>
        <v>54497788.093063042</v>
      </c>
      <c r="AI1167" s="28">
        <f>(Y1167-Y$1883)^4</f>
        <v>2677811748.8459878</v>
      </c>
      <c r="AK1167" s="27">
        <f t="shared" si="187"/>
        <v>28.083028083028083</v>
      </c>
      <c r="AL1167" s="10">
        <f t="shared" si="188"/>
        <v>126.98412698412697</v>
      </c>
      <c r="AM1167" s="10">
        <f t="shared" si="189"/>
        <v>218.55921855921855</v>
      </c>
      <c r="AN1167" s="28">
        <f t="shared" si="190"/>
        <v>626.37362637362639</v>
      </c>
      <c r="AP1167" s="56">
        <f t="shared" si="191"/>
        <v>1.7211538461538463</v>
      </c>
    </row>
    <row r="1168" spans="1:42" ht="15" customHeight="1">
      <c r="A1168" s="5" t="s">
        <v>23</v>
      </c>
      <c r="B1168" s="5" t="s">
        <v>63</v>
      </c>
      <c r="C1168" s="5" t="s">
        <v>82</v>
      </c>
      <c r="D1168" s="6" t="s">
        <v>44</v>
      </c>
      <c r="E1168" s="5" t="s">
        <v>2197</v>
      </c>
      <c r="F1168" s="5" t="s">
        <v>2198</v>
      </c>
      <c r="G1168" s="5">
        <v>2002</v>
      </c>
      <c r="H1168" s="11">
        <v>6</v>
      </c>
      <c r="I1168" s="11">
        <v>75</v>
      </c>
      <c r="J1168" s="11">
        <v>107</v>
      </c>
      <c r="K1168" s="11">
        <v>131</v>
      </c>
      <c r="O1168" s="25" t="s">
        <v>23</v>
      </c>
      <c r="P1168" s="5" t="s">
        <v>67</v>
      </c>
      <c r="Q1168" s="5" t="s">
        <v>50</v>
      </c>
      <c r="R1168" s="6" t="s">
        <v>44</v>
      </c>
      <c r="S1168" s="5" t="s">
        <v>2397</v>
      </c>
      <c r="T1168" s="5" t="s">
        <v>2398</v>
      </c>
      <c r="U1168" s="5">
        <v>2002</v>
      </c>
      <c r="V1168" s="11">
        <v>181</v>
      </c>
      <c r="W1168" s="11">
        <v>694</v>
      </c>
      <c r="X1168" s="11">
        <v>995</v>
      </c>
      <c r="Y1168" s="26">
        <v>1431</v>
      </c>
      <c r="Z1168" s="10">
        <f t="shared" si="186"/>
        <v>3301</v>
      </c>
      <c r="AA1168" s="27">
        <f t="shared" si="182"/>
        <v>2184945.2426467887</v>
      </c>
      <c r="AB1168" s="10">
        <f t="shared" si="183"/>
        <v>99320231.644318476</v>
      </c>
      <c r="AC1168" s="10">
        <f t="shared" si="184"/>
        <v>389144767.46293724</v>
      </c>
      <c r="AD1168" s="28">
        <f t="shared" si="185"/>
        <v>1503015985.4913716</v>
      </c>
      <c r="AF1168" s="27">
        <f>IF(V1168 &lt;&gt; "-", (V1168-V$1883)^4, "-")</f>
        <v>283522421.87164366</v>
      </c>
      <c r="AG1168" s="10">
        <f>(W1168-W$1883)^4</f>
        <v>45995671654.417183</v>
      </c>
      <c r="AH1168" s="10">
        <f>(X1168-X$1883)^4</f>
        <v>284106777137.51178</v>
      </c>
      <c r="AI1168" s="28">
        <f>(Y1168-Y$1883)^4</f>
        <v>1721676161132.3435</v>
      </c>
      <c r="AK1168" s="27">
        <f t="shared" si="187"/>
        <v>54.831869130566496</v>
      </c>
      <c r="AL1168" s="10">
        <f t="shared" si="188"/>
        <v>210.23932141775219</v>
      </c>
      <c r="AM1168" s="10">
        <f t="shared" si="189"/>
        <v>301.42381096637382</v>
      </c>
      <c r="AN1168" s="28">
        <f t="shared" si="190"/>
        <v>433.50499848530751</v>
      </c>
      <c r="AP1168" s="56">
        <f t="shared" si="191"/>
        <v>1.4337175792507204</v>
      </c>
    </row>
    <row r="1169" spans="1:42" ht="15" customHeight="1">
      <c r="A1169" s="5" t="s">
        <v>23</v>
      </c>
      <c r="B1169" s="5" t="s">
        <v>63</v>
      </c>
      <c r="C1169" s="5" t="s">
        <v>63</v>
      </c>
      <c r="D1169" s="6" t="s">
        <v>44</v>
      </c>
      <c r="E1169" s="6" t="s">
        <v>26</v>
      </c>
      <c r="F1169" s="5" t="s">
        <v>2399</v>
      </c>
      <c r="G1169" s="5">
        <v>2002</v>
      </c>
      <c r="H1169" s="11">
        <v>273</v>
      </c>
      <c r="I1169" s="11">
        <v>1788</v>
      </c>
      <c r="J1169" s="11">
        <v>2321</v>
      </c>
      <c r="K1169" s="11">
        <v>2457</v>
      </c>
      <c r="O1169" s="25" t="s">
        <v>23</v>
      </c>
      <c r="P1169" s="5" t="s">
        <v>67</v>
      </c>
      <c r="Q1169" s="5" t="s">
        <v>50</v>
      </c>
      <c r="R1169" s="6" t="s">
        <v>44</v>
      </c>
      <c r="S1169" s="5" t="s">
        <v>2400</v>
      </c>
      <c r="T1169" s="5" t="s">
        <v>2401</v>
      </c>
      <c r="U1169" s="5">
        <v>2002</v>
      </c>
      <c r="V1169" s="11">
        <v>55</v>
      </c>
      <c r="W1169" s="11">
        <v>260</v>
      </c>
      <c r="X1169" s="11">
        <v>496</v>
      </c>
      <c r="Y1169" s="26">
        <v>1378</v>
      </c>
      <c r="Z1169" s="10">
        <f t="shared" si="186"/>
        <v>2189</v>
      </c>
      <c r="AA1169" s="27">
        <f t="shared" si="182"/>
        <v>53.233644538393904</v>
      </c>
      <c r="AB1169" s="10">
        <f t="shared" si="183"/>
        <v>24654.255590236135</v>
      </c>
      <c r="AC1169" s="10">
        <f t="shared" si="184"/>
        <v>12339187.794606982</v>
      </c>
      <c r="AD1169" s="28">
        <f t="shared" si="185"/>
        <v>1303891950.1863444</v>
      </c>
      <c r="AF1169" s="27">
        <f>IF(V1169 &lt;&gt; "-", (V1169-V$1883)^4, "-")</f>
        <v>200.25418476961136</v>
      </c>
      <c r="AG1169" s="10">
        <f>(W1169-W$1883)^4</f>
        <v>717556.09652050422</v>
      </c>
      <c r="AH1169" s="10">
        <f>(X1169-X$1883)^4</f>
        <v>2851338415.5527143</v>
      </c>
      <c r="AI1169" s="28">
        <f>(Y1169-Y$1883)^4</f>
        <v>1424477101000.7668</v>
      </c>
      <c r="AK1169" s="27">
        <f t="shared" si="187"/>
        <v>25.125628140703519</v>
      </c>
      <c r="AL1169" s="10">
        <f t="shared" si="188"/>
        <v>118.7756966651439</v>
      </c>
      <c r="AM1169" s="10">
        <f t="shared" si="189"/>
        <v>226.58748286888991</v>
      </c>
      <c r="AN1169" s="28">
        <f t="shared" si="190"/>
        <v>629.51119232526264</v>
      </c>
      <c r="AP1169" s="56">
        <f t="shared" si="191"/>
        <v>1.9076923076923078</v>
      </c>
    </row>
    <row r="1170" spans="1:42" ht="15" customHeight="1">
      <c r="A1170" s="5" t="s">
        <v>23</v>
      </c>
      <c r="B1170" s="5" t="s">
        <v>63</v>
      </c>
      <c r="C1170" s="5" t="s">
        <v>63</v>
      </c>
      <c r="D1170" s="6" t="s">
        <v>44</v>
      </c>
      <c r="E1170" s="5" t="s">
        <v>2200</v>
      </c>
      <c r="F1170" s="5" t="s">
        <v>2201</v>
      </c>
      <c r="G1170" s="5">
        <v>2002</v>
      </c>
      <c r="H1170" s="11">
        <v>7</v>
      </c>
      <c r="I1170" s="11">
        <v>69</v>
      </c>
      <c r="J1170" s="11">
        <v>78</v>
      </c>
      <c r="K1170" s="11">
        <v>76</v>
      </c>
      <c r="O1170" s="25" t="s">
        <v>23</v>
      </c>
      <c r="P1170" s="5" t="s">
        <v>67</v>
      </c>
      <c r="Q1170" s="5" t="s">
        <v>50</v>
      </c>
      <c r="R1170" s="6" t="s">
        <v>44</v>
      </c>
      <c r="S1170" s="5" t="s">
        <v>2402</v>
      </c>
      <c r="T1170" s="5" t="s">
        <v>2403</v>
      </c>
      <c r="U1170" s="5">
        <v>2002</v>
      </c>
      <c r="V1170" s="11">
        <v>27</v>
      </c>
      <c r="W1170" s="11">
        <v>135</v>
      </c>
      <c r="X1170" s="11">
        <v>199</v>
      </c>
      <c r="Y1170" s="26">
        <v>342</v>
      </c>
      <c r="Z1170" s="10">
        <f t="shared" si="186"/>
        <v>703</v>
      </c>
      <c r="AA1170" s="27">
        <f t="shared" si="182"/>
        <v>-14239.712951049438</v>
      </c>
      <c r="AB1170" s="10">
        <f t="shared" si="183"/>
        <v>-881842.86183606146</v>
      </c>
      <c r="AC1170" s="10">
        <f t="shared" si="184"/>
        <v>-286452.98886492243</v>
      </c>
      <c r="AD1170" s="28">
        <f t="shared" si="185"/>
        <v>180179.63611938688</v>
      </c>
      <c r="AF1170" s="27">
        <f>IF(V1170 &lt;&gt; "-", (V1170-V$1883)^4, "-")</f>
        <v>345145.04770006659</v>
      </c>
      <c r="AG1170" s="10">
        <f>(W1170-W$1883)^4</f>
        <v>84564536.290788114</v>
      </c>
      <c r="AH1170" s="10">
        <f>(X1170-X$1883)^4</f>
        <v>18883006.562945668</v>
      </c>
      <c r="AI1170" s="28">
        <f>(Y1170-Y$1883)^4</f>
        <v>10176714.885615353</v>
      </c>
      <c r="AK1170" s="27">
        <f t="shared" si="187"/>
        <v>38.40682788051209</v>
      </c>
      <c r="AL1170" s="10">
        <f t="shared" si="188"/>
        <v>192.03413940256044</v>
      </c>
      <c r="AM1170" s="10">
        <f t="shared" si="189"/>
        <v>283.07254623044099</v>
      </c>
      <c r="AN1170" s="28">
        <f t="shared" si="190"/>
        <v>486.48648648648651</v>
      </c>
      <c r="AP1170" s="56">
        <f t="shared" si="191"/>
        <v>1.4740740740740743</v>
      </c>
    </row>
    <row r="1171" spans="1:42" ht="15" customHeight="1">
      <c r="A1171" s="5" t="s">
        <v>23</v>
      </c>
      <c r="B1171" s="5" t="s">
        <v>63</v>
      </c>
      <c r="C1171" s="5" t="s">
        <v>63</v>
      </c>
      <c r="D1171" s="6" t="s">
        <v>44</v>
      </c>
      <c r="E1171" s="5" t="s">
        <v>2202</v>
      </c>
      <c r="F1171" s="5" t="s">
        <v>2203</v>
      </c>
      <c r="G1171" s="5">
        <v>2002</v>
      </c>
      <c r="H1171" s="11">
        <v>18</v>
      </c>
      <c r="I1171" s="11">
        <v>183</v>
      </c>
      <c r="J1171" s="11">
        <v>304</v>
      </c>
      <c r="K1171" s="11">
        <v>315</v>
      </c>
      <c r="O1171" s="25" t="s">
        <v>23</v>
      </c>
      <c r="P1171" s="5" t="s">
        <v>67</v>
      </c>
      <c r="Q1171" s="5" t="s">
        <v>50</v>
      </c>
      <c r="R1171" s="6" t="s">
        <v>44</v>
      </c>
      <c r="S1171" s="5" t="s">
        <v>2404</v>
      </c>
      <c r="T1171" s="5" t="s">
        <v>2405</v>
      </c>
      <c r="U1171" s="5">
        <v>2002</v>
      </c>
      <c r="V1171" s="11">
        <v>49</v>
      </c>
      <c r="W1171" s="11">
        <v>242</v>
      </c>
      <c r="X1171" s="11">
        <v>478</v>
      </c>
      <c r="Y1171" s="26">
        <v>875</v>
      </c>
      <c r="Z1171" s="10">
        <f t="shared" si="186"/>
        <v>1644</v>
      </c>
      <c r="AA1171" s="27">
        <f t="shared" si="182"/>
        <v>-11.212390040665291</v>
      </c>
      <c r="AB1171" s="10">
        <f t="shared" si="183"/>
        <v>1369.3897617110979</v>
      </c>
      <c r="AC1171" s="10">
        <f t="shared" si="184"/>
        <v>9674477.5072109196</v>
      </c>
      <c r="AD1171" s="28">
        <f t="shared" si="185"/>
        <v>204837420.46476552</v>
      </c>
      <c r="AF1171" s="27">
        <f>IF(V1171 &lt;&gt; "-", (V1171-V$1883)^4, "-")</f>
        <v>25.095600719724708</v>
      </c>
      <c r="AG1171" s="10">
        <f>(W1171-W$1883)^4</f>
        <v>15206.739350720125</v>
      </c>
      <c r="AH1171" s="10">
        <f>(X1171-X$1883)^4</f>
        <v>2061436804.7674372</v>
      </c>
      <c r="AI1171" s="28">
        <f>(Y1171-Y$1883)^4</f>
        <v>120747754786.14558</v>
      </c>
      <c r="AK1171" s="27">
        <f t="shared" si="187"/>
        <v>29.805352798053526</v>
      </c>
      <c r="AL1171" s="10">
        <f t="shared" si="188"/>
        <v>147.20194647201944</v>
      </c>
      <c r="AM1171" s="10">
        <f t="shared" si="189"/>
        <v>290.75425790754258</v>
      </c>
      <c r="AN1171" s="28">
        <f t="shared" si="190"/>
        <v>532.2384428223844</v>
      </c>
      <c r="AP1171" s="56">
        <f t="shared" si="191"/>
        <v>1.9752066115702482</v>
      </c>
    </row>
    <row r="1172" spans="1:42" ht="15" customHeight="1">
      <c r="A1172" s="5" t="s">
        <v>23</v>
      </c>
      <c r="B1172" s="5" t="s">
        <v>63</v>
      </c>
      <c r="C1172" s="5" t="s">
        <v>63</v>
      </c>
      <c r="D1172" s="6" t="s">
        <v>44</v>
      </c>
      <c r="E1172" s="5" t="s">
        <v>2204</v>
      </c>
      <c r="F1172" s="5" t="s">
        <v>315</v>
      </c>
      <c r="G1172" s="5">
        <v>2002</v>
      </c>
      <c r="H1172" s="11">
        <v>5</v>
      </c>
      <c r="I1172" s="11">
        <v>58</v>
      </c>
      <c r="J1172" s="11">
        <v>91</v>
      </c>
      <c r="K1172" s="11">
        <v>93</v>
      </c>
      <c r="O1172" s="25" t="s">
        <v>23</v>
      </c>
      <c r="P1172" s="5" t="s">
        <v>67</v>
      </c>
      <c r="Q1172" s="5" t="s">
        <v>50</v>
      </c>
      <c r="R1172" s="6" t="s">
        <v>44</v>
      </c>
      <c r="S1172" s="5" t="s">
        <v>2406</v>
      </c>
      <c r="T1172" s="5" t="s">
        <v>2407</v>
      </c>
      <c r="U1172" s="5">
        <v>2002</v>
      </c>
      <c r="V1172" s="11">
        <v>30</v>
      </c>
      <c r="W1172" s="11">
        <v>157</v>
      </c>
      <c r="X1172" s="11">
        <v>315</v>
      </c>
      <c r="Y1172" s="26">
        <v>653</v>
      </c>
      <c r="Z1172" s="10">
        <f t="shared" si="186"/>
        <v>1155</v>
      </c>
      <c r="AA1172" s="27">
        <f t="shared" si="182"/>
        <v>-9579.7302272260404</v>
      </c>
      <c r="AB1172" s="10">
        <f t="shared" si="183"/>
        <v>-403505.50134077092</v>
      </c>
      <c r="AC1172" s="10">
        <f t="shared" si="184"/>
        <v>125600.28975512933</v>
      </c>
      <c r="AD1172" s="28">
        <f t="shared" si="185"/>
        <v>49625449.014300831</v>
      </c>
      <c r="AF1172" s="27">
        <f>IF(V1172 &lt;&gt; "-", (V1172-V$1883)^4, "-")</f>
        <v>203456.25157167341</v>
      </c>
      <c r="AG1172" s="10">
        <f>(W1172-W$1883)^4</f>
        <v>29817137.424463004</v>
      </c>
      <c r="AH1172" s="10">
        <f>(X1172-X$1883)^4</f>
        <v>6290051.313808714</v>
      </c>
      <c r="AI1172" s="28">
        <f>(Y1172-Y$1883)^4</f>
        <v>18236406560.459492</v>
      </c>
      <c r="AK1172" s="27">
        <f t="shared" si="187"/>
        <v>25.974025974025977</v>
      </c>
      <c r="AL1172" s="10">
        <f t="shared" si="188"/>
        <v>135.93073593073592</v>
      </c>
      <c r="AM1172" s="10">
        <f t="shared" si="189"/>
        <v>272.72727272727269</v>
      </c>
      <c r="AN1172" s="28">
        <f t="shared" si="190"/>
        <v>565.36796536796544</v>
      </c>
      <c r="AP1172" s="56">
        <f t="shared" si="191"/>
        <v>2.0063694267515921</v>
      </c>
    </row>
    <row r="1173" spans="1:42" ht="15" customHeight="1">
      <c r="A1173" s="5" t="s">
        <v>23</v>
      </c>
      <c r="B1173" s="5" t="s">
        <v>63</v>
      </c>
      <c r="C1173" s="5" t="s">
        <v>63</v>
      </c>
      <c r="D1173" s="6" t="s">
        <v>44</v>
      </c>
      <c r="E1173" s="5" t="s">
        <v>2205</v>
      </c>
      <c r="F1173" s="5" t="s">
        <v>2206</v>
      </c>
      <c r="G1173" s="5">
        <v>2002</v>
      </c>
      <c r="H1173" s="11">
        <v>43</v>
      </c>
      <c r="I1173" s="11">
        <v>310</v>
      </c>
      <c r="J1173" s="11">
        <v>273</v>
      </c>
      <c r="K1173" s="11">
        <v>289</v>
      </c>
      <c r="O1173" s="25" t="s">
        <v>23</v>
      </c>
      <c r="P1173" s="5" t="s">
        <v>67</v>
      </c>
      <c r="Q1173" s="5" t="s">
        <v>50</v>
      </c>
      <c r="R1173" s="6" t="s">
        <v>44</v>
      </c>
      <c r="S1173" s="5" t="s">
        <v>2408</v>
      </c>
      <c r="T1173" s="5" t="s">
        <v>2409</v>
      </c>
      <c r="U1173" s="5">
        <v>2002</v>
      </c>
      <c r="V1173" s="11">
        <v>50</v>
      </c>
      <c r="W1173" s="11">
        <v>296</v>
      </c>
      <c r="X1173" s="11">
        <v>547</v>
      </c>
      <c r="Y1173" s="26">
        <v>1107</v>
      </c>
      <c r="Z1173" s="10">
        <f t="shared" si="186"/>
        <v>2000</v>
      </c>
      <c r="AA1173" s="27">
        <f t="shared" si="182"/>
        <v>-1.8983450386990621</v>
      </c>
      <c r="AB1173" s="10">
        <f t="shared" si="183"/>
        <v>275954.92499744438</v>
      </c>
      <c r="AC1173" s="10">
        <f t="shared" si="184"/>
        <v>22444837.894417513</v>
      </c>
      <c r="AD1173" s="28">
        <f t="shared" si="185"/>
        <v>554360746.9247607</v>
      </c>
      <c r="AF1173" s="27">
        <f>IF(V1173 &lt;&gt; "-", (V1173-V$1883)^4, "-")</f>
        <v>2.3505357928346284</v>
      </c>
      <c r="AG1173" s="10">
        <f>(W1173-W$1883)^4</f>
        <v>17965978.094830971</v>
      </c>
      <c r="AH1173" s="10">
        <f>(X1173-X$1883)^4</f>
        <v>6331237872.3245955</v>
      </c>
      <c r="AI1173" s="28">
        <f>(Y1173-Y$1883)^4</f>
        <v>455396786463.64594</v>
      </c>
      <c r="AK1173" s="27">
        <f t="shared" si="187"/>
        <v>25</v>
      </c>
      <c r="AL1173" s="10">
        <f t="shared" si="188"/>
        <v>148</v>
      </c>
      <c r="AM1173" s="10">
        <f t="shared" si="189"/>
        <v>273.5</v>
      </c>
      <c r="AN1173" s="28">
        <f t="shared" si="190"/>
        <v>553.5</v>
      </c>
      <c r="AP1173" s="56">
        <f t="shared" si="191"/>
        <v>1.847972972972973</v>
      </c>
    </row>
    <row r="1174" spans="1:42" ht="15" customHeight="1">
      <c r="A1174" s="5" t="s">
        <v>23</v>
      </c>
      <c r="B1174" s="5" t="s">
        <v>63</v>
      </c>
      <c r="C1174" s="5" t="s">
        <v>63</v>
      </c>
      <c r="D1174" s="6" t="s">
        <v>44</v>
      </c>
      <c r="E1174" s="5" t="s">
        <v>2207</v>
      </c>
      <c r="F1174" s="5" t="s">
        <v>1926</v>
      </c>
      <c r="G1174" s="5">
        <v>2002</v>
      </c>
      <c r="H1174" s="11" t="s">
        <v>96</v>
      </c>
      <c r="I1174" s="11">
        <v>23</v>
      </c>
      <c r="J1174" s="11">
        <v>31</v>
      </c>
      <c r="K1174" s="11">
        <v>51</v>
      </c>
      <c r="O1174" s="25" t="s">
        <v>23</v>
      </c>
      <c r="P1174" s="5" t="s">
        <v>67</v>
      </c>
      <c r="Q1174" s="5" t="s">
        <v>29</v>
      </c>
      <c r="R1174" s="6" t="s">
        <v>44</v>
      </c>
      <c r="S1174" s="5" t="s">
        <v>2410</v>
      </c>
      <c r="T1174" s="5" t="s">
        <v>2411</v>
      </c>
      <c r="U1174" s="5">
        <v>2002</v>
      </c>
      <c r="V1174" s="11">
        <v>30</v>
      </c>
      <c r="W1174" s="11">
        <v>230</v>
      </c>
      <c r="X1174" s="11">
        <v>365</v>
      </c>
      <c r="Y1174" s="26">
        <v>527</v>
      </c>
      <c r="Z1174" s="10">
        <f t="shared" si="186"/>
        <v>1152</v>
      </c>
      <c r="AA1174" s="27">
        <f t="shared" si="182"/>
        <v>-9579.7302272260404</v>
      </c>
      <c r="AB1174" s="10">
        <f t="shared" si="183"/>
        <v>-0.71750357259937803</v>
      </c>
      <c r="AC1174" s="10">
        <f t="shared" si="184"/>
        <v>1002399.2417664097</v>
      </c>
      <c r="AD1174" s="28">
        <f t="shared" si="185"/>
        <v>14081488.450306294</v>
      </c>
      <c r="AF1174" s="27">
        <f>IF(V1174 &lt;&gt; "-", (V1174-V$1883)^4, "-")</f>
        <v>203456.25157167341</v>
      </c>
      <c r="AG1174" s="10">
        <f>(W1174-W$1883)^4</f>
        <v>0.64234067507291859</v>
      </c>
      <c r="AH1174" s="10">
        <f>(X1174-X$1883)^4</f>
        <v>100320026.7531886</v>
      </c>
      <c r="AI1174" s="28">
        <f>(Y1174-Y$1883)^4</f>
        <v>3400411041.6898761</v>
      </c>
      <c r="AK1174" s="27">
        <f t="shared" si="187"/>
        <v>26.041666666666668</v>
      </c>
      <c r="AL1174" s="10">
        <f t="shared" si="188"/>
        <v>199.6527777777778</v>
      </c>
      <c r="AM1174" s="10">
        <f t="shared" si="189"/>
        <v>316.84027777777777</v>
      </c>
      <c r="AN1174" s="28">
        <f t="shared" si="190"/>
        <v>457.46527777777777</v>
      </c>
      <c r="AP1174" s="56">
        <f t="shared" si="191"/>
        <v>1.5869565217391302</v>
      </c>
    </row>
    <row r="1175" spans="1:42" ht="15" customHeight="1">
      <c r="A1175" s="5" t="s">
        <v>23</v>
      </c>
      <c r="B1175" s="5" t="s">
        <v>63</v>
      </c>
      <c r="C1175" s="5" t="s">
        <v>63</v>
      </c>
      <c r="D1175" s="6" t="s">
        <v>44</v>
      </c>
      <c r="E1175" s="5" t="s">
        <v>2208</v>
      </c>
      <c r="F1175" s="5" t="s">
        <v>2209</v>
      </c>
      <c r="G1175" s="5">
        <v>2002</v>
      </c>
      <c r="H1175" s="11">
        <v>8</v>
      </c>
      <c r="I1175" s="11">
        <v>65</v>
      </c>
      <c r="J1175" s="11">
        <v>95</v>
      </c>
      <c r="K1175" s="11">
        <v>118</v>
      </c>
      <c r="O1175" s="25" t="s">
        <v>23</v>
      </c>
      <c r="P1175" s="5" t="s">
        <v>67</v>
      </c>
      <c r="Q1175" s="5" t="s">
        <v>29</v>
      </c>
      <c r="R1175" s="6" t="s">
        <v>44</v>
      </c>
      <c r="S1175" s="5" t="s">
        <v>2412</v>
      </c>
      <c r="T1175" s="5" t="s">
        <v>2413</v>
      </c>
      <c r="U1175" s="5">
        <v>2002</v>
      </c>
      <c r="V1175" s="11">
        <v>4</v>
      </c>
      <c r="W1175" s="11">
        <v>20</v>
      </c>
      <c r="X1175" s="11">
        <v>39</v>
      </c>
      <c r="Y1175" s="26">
        <v>118</v>
      </c>
      <c r="Z1175" s="10">
        <f t="shared" si="186"/>
        <v>181</v>
      </c>
      <c r="AA1175" s="27">
        <f t="shared" si="182"/>
        <v>-105409.58265998808</v>
      </c>
      <c r="AB1175" s="10">
        <f t="shared" si="183"/>
        <v>-9379946.4023042805</v>
      </c>
      <c r="AC1175" s="10">
        <f t="shared" si="184"/>
        <v>-11530935.749132475</v>
      </c>
      <c r="AD1175" s="28">
        <f t="shared" si="185"/>
        <v>-4701026.4687138814</v>
      </c>
      <c r="AF1175" s="27">
        <f>IF(V1175 &lt;&gt; "-", (V1175-V$1883)^4, "-")</f>
        <v>4979359.2233520132</v>
      </c>
      <c r="AG1175" s="10">
        <f>(W1175-W$1883)^4</f>
        <v>1978186084.0014935</v>
      </c>
      <c r="AH1175" s="10">
        <f>(X1175-X$1883)^4</f>
        <v>2605070032.4142919</v>
      </c>
      <c r="AI1175" s="28">
        <f>(Y1175-Y$1883)^4</f>
        <v>787511543.71704459</v>
      </c>
      <c r="AK1175" s="27">
        <f t="shared" si="187"/>
        <v>22.099447513812155</v>
      </c>
      <c r="AL1175" s="10">
        <f t="shared" si="188"/>
        <v>110.49723756906077</v>
      </c>
      <c r="AM1175" s="10">
        <f t="shared" si="189"/>
        <v>215.46961325966851</v>
      </c>
      <c r="AN1175" s="28">
        <f t="shared" si="190"/>
        <v>651.93370165745853</v>
      </c>
      <c r="AP1175" s="56">
        <f t="shared" si="191"/>
        <v>1.95</v>
      </c>
    </row>
    <row r="1176" spans="1:42" ht="15" customHeight="1">
      <c r="A1176" s="5" t="s">
        <v>23</v>
      </c>
      <c r="B1176" s="5" t="s">
        <v>63</v>
      </c>
      <c r="C1176" s="5" t="s">
        <v>63</v>
      </c>
      <c r="D1176" s="6" t="s">
        <v>44</v>
      </c>
      <c r="E1176" s="5" t="s">
        <v>2210</v>
      </c>
      <c r="F1176" s="5" t="s">
        <v>2211</v>
      </c>
      <c r="G1176" s="5">
        <v>2002</v>
      </c>
      <c r="H1176" s="11">
        <v>9</v>
      </c>
      <c r="I1176" s="11">
        <v>57</v>
      </c>
      <c r="J1176" s="11">
        <v>156</v>
      </c>
      <c r="K1176" s="11">
        <v>158</v>
      </c>
      <c r="O1176" s="25" t="s">
        <v>23</v>
      </c>
      <c r="P1176" s="5" t="s">
        <v>67</v>
      </c>
      <c r="Q1176" s="5" t="s">
        <v>29</v>
      </c>
      <c r="R1176" s="6" t="s">
        <v>44</v>
      </c>
      <c r="S1176" s="5" t="s">
        <v>2414</v>
      </c>
      <c r="T1176" s="5" t="s">
        <v>2415</v>
      </c>
      <c r="U1176" s="5">
        <v>2002</v>
      </c>
      <c r="V1176" s="11">
        <v>261</v>
      </c>
      <c r="W1176" s="11">
        <v>847</v>
      </c>
      <c r="X1176" s="11">
        <v>660</v>
      </c>
      <c r="Y1176" s="26">
        <v>903</v>
      </c>
      <c r="Z1176" s="10">
        <f t="shared" si="186"/>
        <v>2671</v>
      </c>
      <c r="AA1176" s="27">
        <f t="shared" si="182"/>
        <v>9229521.5269044694</v>
      </c>
      <c r="AB1176" s="10">
        <f t="shared" si="183"/>
        <v>233864167.30701393</v>
      </c>
      <c r="AC1176" s="10">
        <f t="shared" si="184"/>
        <v>61667286.839243881</v>
      </c>
      <c r="AD1176" s="28">
        <f t="shared" si="185"/>
        <v>235434804.85360238</v>
      </c>
      <c r="AF1176" s="27">
        <f>IF(V1176 &lt;&gt; "-", (V1176-V$1883)^4, "-")</f>
        <v>1936001024.4785461</v>
      </c>
      <c r="AG1176" s="10">
        <f>(W1176-W$1883)^4</f>
        <v>144084825766.23325</v>
      </c>
      <c r="AH1176" s="10">
        <f>(X1176-X$1883)^4</f>
        <v>24363506186.877445</v>
      </c>
      <c r="AI1176" s="28">
        <f>(Y1176-Y$1883)^4</f>
        <v>145376504176.86511</v>
      </c>
      <c r="AK1176" s="27">
        <f t="shared" si="187"/>
        <v>97.716211156870088</v>
      </c>
      <c r="AL1176" s="10">
        <f t="shared" si="188"/>
        <v>317.10969674279295</v>
      </c>
      <c r="AM1176" s="10">
        <f t="shared" si="189"/>
        <v>247.09846499438413</v>
      </c>
      <c r="AN1176" s="28">
        <f t="shared" si="190"/>
        <v>338.07562710595283</v>
      </c>
      <c r="AP1176" s="56">
        <f t="shared" si="191"/>
        <v>0.77922077922077926</v>
      </c>
    </row>
    <row r="1177" spans="1:42" ht="15" customHeight="1">
      <c r="A1177" s="5" t="s">
        <v>23</v>
      </c>
      <c r="B1177" s="5" t="s">
        <v>63</v>
      </c>
      <c r="C1177" s="5" t="s">
        <v>63</v>
      </c>
      <c r="D1177" s="6" t="s">
        <v>44</v>
      </c>
      <c r="E1177" s="5" t="s">
        <v>2212</v>
      </c>
      <c r="F1177" s="5" t="s">
        <v>2213</v>
      </c>
      <c r="G1177" s="5">
        <v>2002</v>
      </c>
      <c r="H1177" s="11">
        <v>3</v>
      </c>
      <c r="I1177" s="11">
        <v>35</v>
      </c>
      <c r="J1177" s="11">
        <v>73</v>
      </c>
      <c r="K1177" s="11">
        <v>90</v>
      </c>
      <c r="O1177" s="25" t="s">
        <v>23</v>
      </c>
      <c r="P1177" s="5" t="s">
        <v>67</v>
      </c>
      <c r="Q1177" s="5" t="s">
        <v>29</v>
      </c>
      <c r="R1177" s="6" t="s">
        <v>44</v>
      </c>
      <c r="S1177" s="5" t="s">
        <v>2416</v>
      </c>
      <c r="T1177" s="5" t="s">
        <v>2417</v>
      </c>
      <c r="U1177" s="5">
        <v>2002</v>
      </c>
      <c r="V1177" s="11">
        <v>15</v>
      </c>
      <c r="W1177" s="11">
        <v>110</v>
      </c>
      <c r="X1177" s="11">
        <v>223</v>
      </c>
      <c r="Y1177" s="26">
        <v>350</v>
      </c>
      <c r="Z1177" s="10">
        <f t="shared" si="186"/>
        <v>698</v>
      </c>
      <c r="AA1177" s="27">
        <f t="shared" si="182"/>
        <v>-47588.273258939465</v>
      </c>
      <c r="AB1177" s="10">
        <f t="shared" si="183"/>
        <v>-1766963.7788588244</v>
      </c>
      <c r="AC1177" s="10">
        <f t="shared" si="184"/>
        <v>-73665.91586946875</v>
      </c>
      <c r="AD1177" s="28">
        <f t="shared" si="185"/>
        <v>268098.28926078579</v>
      </c>
      <c r="AF1177" s="27">
        <f>IF(V1177 &lt;&gt; "-", (V1177-V$1883)^4, "-")</f>
        <v>1724513.4884991832</v>
      </c>
      <c r="AG1177" s="10">
        <f>(W1177-W$1883)^4</f>
        <v>213617516.95459488</v>
      </c>
      <c r="AH1177" s="10">
        <f>(X1177-X$1883)^4</f>
        <v>3088081.7604837855</v>
      </c>
      <c r="AI1177" s="28">
        <f>(Y1177-Y$1883)^4</f>
        <v>17287229.211020768</v>
      </c>
      <c r="AK1177" s="27">
        <f t="shared" si="187"/>
        <v>21.48997134670487</v>
      </c>
      <c r="AL1177" s="10">
        <f t="shared" si="188"/>
        <v>157.59312320916905</v>
      </c>
      <c r="AM1177" s="10">
        <f t="shared" si="189"/>
        <v>319.48424068767912</v>
      </c>
      <c r="AN1177" s="28">
        <f t="shared" si="190"/>
        <v>501.43266475644697</v>
      </c>
      <c r="AP1177" s="56">
        <f t="shared" si="191"/>
        <v>2.0272727272727273</v>
      </c>
    </row>
    <row r="1178" spans="1:42" ht="15" customHeight="1">
      <c r="A1178" s="5" t="s">
        <v>23</v>
      </c>
      <c r="B1178" s="5" t="s">
        <v>63</v>
      </c>
      <c r="C1178" s="5" t="s">
        <v>63</v>
      </c>
      <c r="D1178" s="6" t="s">
        <v>44</v>
      </c>
      <c r="E1178" s="5" t="s">
        <v>2214</v>
      </c>
      <c r="F1178" s="5" t="s">
        <v>2215</v>
      </c>
      <c r="G1178" s="5">
        <v>2002</v>
      </c>
      <c r="H1178" s="11">
        <v>5</v>
      </c>
      <c r="I1178" s="11">
        <v>59</v>
      </c>
      <c r="J1178" s="11">
        <v>68</v>
      </c>
      <c r="K1178" s="11">
        <v>149</v>
      </c>
      <c r="O1178" s="25" t="s">
        <v>23</v>
      </c>
      <c r="P1178" s="5" t="s">
        <v>67</v>
      </c>
      <c r="Q1178" s="5" t="s">
        <v>89</v>
      </c>
      <c r="R1178" s="6" t="s">
        <v>44</v>
      </c>
      <c r="S1178" s="5" t="s">
        <v>2418</v>
      </c>
      <c r="T1178" s="5" t="s">
        <v>2419</v>
      </c>
      <c r="U1178" s="5">
        <v>2002</v>
      </c>
      <c r="V1178" s="11">
        <v>5</v>
      </c>
      <c r="W1178" s="11">
        <v>41</v>
      </c>
      <c r="X1178" s="11">
        <v>67</v>
      </c>
      <c r="Y1178" s="26">
        <v>299</v>
      </c>
      <c r="Z1178" s="10">
        <f t="shared" si="186"/>
        <v>412</v>
      </c>
      <c r="AA1178" s="27">
        <f t="shared" si="182"/>
        <v>-98855.953908687909</v>
      </c>
      <c r="AB1178" s="10">
        <f t="shared" si="183"/>
        <v>-6847661.165064116</v>
      </c>
      <c r="AC1178" s="10">
        <f t="shared" si="184"/>
        <v>-7752997.3176026056</v>
      </c>
      <c r="AD1178" s="28">
        <f t="shared" si="185"/>
        <v>2449.9676486821936</v>
      </c>
      <c r="AF1178" s="27">
        <f>IF(V1178 &lt;&gt; "-", (V1178-V$1883)^4, "-")</f>
        <v>4570921.6266198922</v>
      </c>
      <c r="AG1178" s="10">
        <f>(W1178-W$1883)^4</f>
        <v>1300338286.8789809</v>
      </c>
      <c r="AH1178" s="10">
        <f>(X1178-X$1883)^4</f>
        <v>1534473920.2711205</v>
      </c>
      <c r="AI1178" s="28">
        <f>(Y1178-Y$1883)^4</f>
        <v>33027.862369488015</v>
      </c>
      <c r="AK1178" s="27">
        <f t="shared" si="187"/>
        <v>12.135922330097086</v>
      </c>
      <c r="AL1178" s="10">
        <f t="shared" si="188"/>
        <v>99.514563106796118</v>
      </c>
      <c r="AM1178" s="10">
        <f t="shared" si="189"/>
        <v>162.62135922330097</v>
      </c>
      <c r="AN1178" s="28">
        <f t="shared" si="190"/>
        <v>725.72815533980588</v>
      </c>
      <c r="AP1178" s="56">
        <f t="shared" si="191"/>
        <v>1.6341463414634145</v>
      </c>
    </row>
    <row r="1179" spans="1:42" ht="15" customHeight="1">
      <c r="A1179" s="5" t="s">
        <v>23</v>
      </c>
      <c r="B1179" s="5" t="s">
        <v>63</v>
      </c>
      <c r="C1179" s="5" t="s">
        <v>63</v>
      </c>
      <c r="D1179" s="6" t="s">
        <v>44</v>
      </c>
      <c r="E1179" s="5" t="s">
        <v>2216</v>
      </c>
      <c r="F1179" s="5" t="s">
        <v>1520</v>
      </c>
      <c r="G1179" s="5">
        <v>2002</v>
      </c>
      <c r="H1179" s="11">
        <v>17</v>
      </c>
      <c r="I1179" s="11">
        <v>200</v>
      </c>
      <c r="J1179" s="11">
        <v>189</v>
      </c>
      <c r="K1179" s="11">
        <v>176</v>
      </c>
      <c r="O1179" s="25" t="s">
        <v>23</v>
      </c>
      <c r="P1179" s="5" t="s">
        <v>67</v>
      </c>
      <c r="Q1179" s="5" t="s">
        <v>89</v>
      </c>
      <c r="R1179" s="6" t="s">
        <v>44</v>
      </c>
      <c r="S1179" s="5" t="s">
        <v>2420</v>
      </c>
      <c r="T1179" s="5" t="s">
        <v>2101</v>
      </c>
      <c r="U1179" s="5">
        <v>2002</v>
      </c>
      <c r="V1179" s="11">
        <v>115</v>
      </c>
      <c r="W1179" s="11">
        <v>495</v>
      </c>
      <c r="X1179" s="11">
        <v>740</v>
      </c>
      <c r="Y1179" s="26">
        <v>2079</v>
      </c>
      <c r="Z1179" s="10">
        <f t="shared" si="186"/>
        <v>3429</v>
      </c>
      <c r="AA1179" s="27">
        <f t="shared" si="182"/>
        <v>259227.84691320756</v>
      </c>
      <c r="AB1179" s="10">
        <f t="shared" si="183"/>
        <v>18421655.942145601</v>
      </c>
      <c r="AC1179" s="10">
        <f t="shared" si="184"/>
        <v>107225973.75753133</v>
      </c>
      <c r="AD1179" s="28">
        <f t="shared" si="185"/>
        <v>5768863931.9844866</v>
      </c>
      <c r="AF1179" s="27">
        <f>IF(V1179 &lt;&gt; "-", (V1179-V$1883)^4, "-")</f>
        <v>16528833.451191425</v>
      </c>
      <c r="AG1179" s="10">
        <f>(W1179-W$1883)^4</f>
        <v>4865246950.1111231</v>
      </c>
      <c r="AH1179" s="10">
        <f>(X1179-X$1883)^4</f>
        <v>50940906053.649956</v>
      </c>
      <c r="AI1179" s="28">
        <f>(Y1179-Y$1883)^4</f>
        <v>10346347496861.406</v>
      </c>
      <c r="AK1179" s="27">
        <f t="shared" si="187"/>
        <v>33.537474482356373</v>
      </c>
      <c r="AL1179" s="10">
        <f t="shared" si="188"/>
        <v>144.35695538057743</v>
      </c>
      <c r="AM1179" s="10">
        <f t="shared" si="189"/>
        <v>215.80635753864101</v>
      </c>
      <c r="AN1179" s="28">
        <f t="shared" si="190"/>
        <v>606.29921259842524</v>
      </c>
      <c r="AP1179" s="56">
        <f t="shared" si="191"/>
        <v>1.494949494949495</v>
      </c>
    </row>
    <row r="1180" spans="1:42" ht="15" customHeight="1">
      <c r="A1180" s="5" t="s">
        <v>23</v>
      </c>
      <c r="B1180" s="5" t="s">
        <v>63</v>
      </c>
      <c r="C1180" s="5" t="s">
        <v>63</v>
      </c>
      <c r="D1180" s="6" t="s">
        <v>44</v>
      </c>
      <c r="E1180" s="5" t="s">
        <v>2217</v>
      </c>
      <c r="F1180" s="5" t="s">
        <v>2218</v>
      </c>
      <c r="G1180" s="5">
        <v>2002</v>
      </c>
      <c r="H1180" s="11">
        <v>6</v>
      </c>
      <c r="I1180" s="11">
        <v>38</v>
      </c>
      <c r="J1180" s="11">
        <v>64</v>
      </c>
      <c r="K1180" s="11">
        <v>74</v>
      </c>
      <c r="O1180" s="25" t="s">
        <v>23</v>
      </c>
      <c r="P1180" s="5" t="s">
        <v>67</v>
      </c>
      <c r="Q1180" s="5" t="s">
        <v>78</v>
      </c>
      <c r="R1180" s="6" t="s">
        <v>44</v>
      </c>
      <c r="S1180" s="5" t="s">
        <v>2421</v>
      </c>
      <c r="T1180" s="5" t="s">
        <v>2422</v>
      </c>
      <c r="U1180" s="5">
        <v>2002</v>
      </c>
      <c r="V1180" s="11">
        <v>8</v>
      </c>
      <c r="W1180" s="11">
        <v>20</v>
      </c>
      <c r="X1180" s="11">
        <v>68</v>
      </c>
      <c r="Y1180" s="26">
        <v>133</v>
      </c>
      <c r="Z1180" s="10">
        <f t="shared" si="186"/>
        <v>229</v>
      </c>
      <c r="AA1180" s="27">
        <f t="shared" si="182"/>
        <v>-80835.642948960449</v>
      </c>
      <c r="AB1180" s="10">
        <f t="shared" si="183"/>
        <v>-9379946.4023042805</v>
      </c>
      <c r="AC1180" s="10">
        <f t="shared" si="184"/>
        <v>-7636072.9928039219</v>
      </c>
      <c r="AD1180" s="28">
        <f t="shared" si="185"/>
        <v>-3547908.2118881415</v>
      </c>
      <c r="AF1180" s="27">
        <f>IF(V1180 &lt;&gt; "-", (V1180-V$1883)^4, "-")</f>
        <v>3495187.9084152617</v>
      </c>
      <c r="AG1180" s="10">
        <f>(W1180-W$1883)^4</f>
        <v>1978186084.0014935</v>
      </c>
      <c r="AH1180" s="10">
        <f>(X1180-X$1883)^4</f>
        <v>1503696174.4904857</v>
      </c>
      <c r="AI1180" s="28">
        <f>(Y1180-Y$1883)^4</f>
        <v>541123631.96639395</v>
      </c>
      <c r="AK1180" s="27">
        <f t="shared" si="187"/>
        <v>34.934497816593883</v>
      </c>
      <c r="AL1180" s="10">
        <f t="shared" si="188"/>
        <v>87.336244541484717</v>
      </c>
      <c r="AM1180" s="10">
        <f t="shared" si="189"/>
        <v>296.94323144104806</v>
      </c>
      <c r="AN1180" s="28">
        <f t="shared" si="190"/>
        <v>580.78602620087338</v>
      </c>
      <c r="AP1180" s="56">
        <f t="shared" si="191"/>
        <v>3.4000000000000004</v>
      </c>
    </row>
    <row r="1181" spans="1:42" ht="15" customHeight="1">
      <c r="A1181" s="5" t="s">
        <v>23</v>
      </c>
      <c r="B1181" s="5" t="s">
        <v>63</v>
      </c>
      <c r="C1181" s="5" t="s">
        <v>63</v>
      </c>
      <c r="D1181" s="6" t="s">
        <v>44</v>
      </c>
      <c r="E1181" s="5" t="s">
        <v>2219</v>
      </c>
      <c r="F1181" s="5" t="s">
        <v>2220</v>
      </c>
      <c r="G1181" s="5">
        <v>2002</v>
      </c>
      <c r="H1181" s="11">
        <v>98</v>
      </c>
      <c r="I1181" s="11">
        <v>363</v>
      </c>
      <c r="J1181" s="11">
        <v>295</v>
      </c>
      <c r="K1181" s="11">
        <v>272</v>
      </c>
      <c r="O1181" s="25" t="s">
        <v>23</v>
      </c>
      <c r="P1181" s="5" t="s">
        <v>67</v>
      </c>
      <c r="Q1181" s="5" t="s">
        <v>78</v>
      </c>
      <c r="R1181" s="6" t="s">
        <v>44</v>
      </c>
      <c r="S1181" s="5" t="s">
        <v>2423</v>
      </c>
      <c r="T1181" s="5" t="s">
        <v>2424</v>
      </c>
      <c r="U1181" s="5">
        <v>2002</v>
      </c>
      <c r="V1181" s="11">
        <v>35</v>
      </c>
      <c r="W1181" s="11">
        <v>240</v>
      </c>
      <c r="X1181" s="11">
        <v>447</v>
      </c>
      <c r="Y1181" s="26">
        <v>506</v>
      </c>
      <c r="Z1181" s="10">
        <f t="shared" si="186"/>
        <v>1228</v>
      </c>
      <c r="AA1181" s="27">
        <f t="shared" si="182"/>
        <v>-4281.6766680973597</v>
      </c>
      <c r="AB1181" s="10">
        <f t="shared" si="183"/>
        <v>754.75318303050062</v>
      </c>
      <c r="AC1181" s="10">
        <f t="shared" si="184"/>
        <v>6036512.3882217016</v>
      </c>
      <c r="AD1181" s="28">
        <f t="shared" si="185"/>
        <v>10717984.991287252</v>
      </c>
      <c r="AF1181" s="27">
        <f>IF(V1181 &lt;&gt; "-", (V1181-V$1883)^4, "-")</f>
        <v>69526.733272419238</v>
      </c>
      <c r="AG1181" s="10">
        <f>(W1181-W$1883)^4</f>
        <v>6871.8436698337255</v>
      </c>
      <c r="AH1181" s="10">
        <f>(X1181-X$1883)^4</f>
        <v>1099127637.4989445</v>
      </c>
      <c r="AI1181" s="28">
        <f>(Y1181-Y$1883)^4</f>
        <v>2363111386.0795736</v>
      </c>
      <c r="AK1181" s="27">
        <f t="shared" si="187"/>
        <v>28.501628664495112</v>
      </c>
      <c r="AL1181" s="10">
        <f t="shared" si="188"/>
        <v>195.4397394136808</v>
      </c>
      <c r="AM1181" s="10">
        <f t="shared" si="189"/>
        <v>364.00651465798046</v>
      </c>
      <c r="AN1181" s="28">
        <f t="shared" si="190"/>
        <v>412.05211726384368</v>
      </c>
      <c r="AP1181" s="56">
        <f t="shared" si="191"/>
        <v>1.8624999999999998</v>
      </c>
    </row>
    <row r="1182" spans="1:42" ht="15" customHeight="1">
      <c r="A1182" s="5" t="s">
        <v>23</v>
      </c>
      <c r="B1182" s="5" t="s">
        <v>63</v>
      </c>
      <c r="C1182" s="5" t="s">
        <v>63</v>
      </c>
      <c r="D1182" s="6" t="s">
        <v>44</v>
      </c>
      <c r="E1182" s="5" t="s">
        <v>2221</v>
      </c>
      <c r="F1182" s="5" t="s">
        <v>2222</v>
      </c>
      <c r="G1182" s="5">
        <v>2002</v>
      </c>
      <c r="H1182" s="11">
        <v>5</v>
      </c>
      <c r="I1182" s="11">
        <v>64</v>
      </c>
      <c r="J1182" s="11">
        <v>166</v>
      </c>
      <c r="K1182" s="11">
        <v>163</v>
      </c>
      <c r="O1182" s="25" t="s">
        <v>23</v>
      </c>
      <c r="P1182" s="5" t="s">
        <v>67</v>
      </c>
      <c r="Q1182" s="5" t="s">
        <v>78</v>
      </c>
      <c r="R1182" s="6" t="s">
        <v>44</v>
      </c>
      <c r="S1182" s="5" t="s">
        <v>2425</v>
      </c>
      <c r="T1182" s="5" t="s">
        <v>2426</v>
      </c>
      <c r="U1182" s="5">
        <v>2002</v>
      </c>
      <c r="V1182" s="11">
        <v>32</v>
      </c>
      <c r="W1182" s="11">
        <v>183</v>
      </c>
      <c r="X1182" s="11">
        <v>231</v>
      </c>
      <c r="Y1182" s="26">
        <v>424</v>
      </c>
      <c r="Z1182" s="10">
        <f t="shared" si="186"/>
        <v>870</v>
      </c>
      <c r="AA1182" s="27">
        <f t="shared" si="182"/>
        <v>-7120.2211564880208</v>
      </c>
      <c r="AB1182" s="10">
        <f t="shared" si="183"/>
        <v>-109869.5047137997</v>
      </c>
      <c r="AC1182" s="10">
        <f t="shared" si="184"/>
        <v>-39027.520004009057</v>
      </c>
      <c r="AD1182" s="28">
        <f t="shared" si="185"/>
        <v>2655644.8291101358</v>
      </c>
      <c r="AF1182" s="27">
        <f>IF(V1182 &lt;&gt; "-", (V1182-V$1883)^4, "-")</f>
        <v>136980.2572786719</v>
      </c>
      <c r="AG1182" s="10">
        <f>(W1182-W$1883)^4</f>
        <v>5262226.7221435858</v>
      </c>
      <c r="AH1182" s="10">
        <f>(X1182-X$1883)^4</f>
        <v>1323816.9577966181</v>
      </c>
      <c r="AI1182" s="28">
        <f>(Y1182-Y$1883)^4</f>
        <v>367756187.35882968</v>
      </c>
      <c r="AK1182" s="27">
        <f t="shared" si="187"/>
        <v>36.781609195402297</v>
      </c>
      <c r="AL1182" s="10">
        <f t="shared" si="188"/>
        <v>210.34482758620689</v>
      </c>
      <c r="AM1182" s="10">
        <f t="shared" si="189"/>
        <v>265.51724137931035</v>
      </c>
      <c r="AN1182" s="28">
        <f t="shared" si="190"/>
        <v>487.35632183908046</v>
      </c>
      <c r="AP1182" s="56">
        <f t="shared" si="191"/>
        <v>1.2622950819672132</v>
      </c>
    </row>
    <row r="1183" spans="1:42" ht="15" customHeight="1">
      <c r="A1183" s="5" t="s">
        <v>23</v>
      </c>
      <c r="B1183" s="5" t="s">
        <v>63</v>
      </c>
      <c r="C1183" s="5" t="s">
        <v>63</v>
      </c>
      <c r="D1183" s="6" t="s">
        <v>44</v>
      </c>
      <c r="E1183" s="5" t="s">
        <v>2224</v>
      </c>
      <c r="F1183" s="5" t="s">
        <v>2225</v>
      </c>
      <c r="G1183" s="5">
        <v>2002</v>
      </c>
      <c r="H1183" s="11">
        <v>6</v>
      </c>
      <c r="I1183" s="11">
        <v>56</v>
      </c>
      <c r="J1183" s="11">
        <v>133</v>
      </c>
      <c r="K1183" s="11">
        <v>129</v>
      </c>
      <c r="O1183" s="25" t="s">
        <v>23</v>
      </c>
      <c r="P1183" s="5" t="s">
        <v>67</v>
      </c>
      <c r="Q1183" s="5" t="s">
        <v>78</v>
      </c>
      <c r="R1183" s="6" t="s">
        <v>44</v>
      </c>
      <c r="S1183" s="5" t="s">
        <v>2427</v>
      </c>
      <c r="T1183" s="5" t="s">
        <v>2428</v>
      </c>
      <c r="U1183" s="5">
        <v>2002</v>
      </c>
      <c r="V1183" s="11">
        <v>11</v>
      </c>
      <c r="W1183" s="11">
        <v>18</v>
      </c>
      <c r="X1183" s="11">
        <v>45</v>
      </c>
      <c r="Y1183" s="26">
        <v>205</v>
      </c>
      <c r="Z1183" s="10">
        <f t="shared" si="186"/>
        <v>279</v>
      </c>
      <c r="AA1183" s="27">
        <f t="shared" si="182"/>
        <v>-65150.194930492646</v>
      </c>
      <c r="AB1183" s="10">
        <f t="shared" si="183"/>
        <v>-9649345.9685526416</v>
      </c>
      <c r="AC1183" s="10">
        <f t="shared" si="184"/>
        <v>-10636401.158501679</v>
      </c>
      <c r="AD1183" s="28">
        <f t="shared" si="185"/>
        <v>-522030.7891942336</v>
      </c>
      <c r="AF1183" s="27">
        <f>IF(V1183 &lt;&gt; "-", (V1183-V$1883)^4, "-")</f>
        <v>2621526.7440798022</v>
      </c>
      <c r="AG1183" s="10">
        <f>(W1183-W$1883)^4</f>
        <v>2054299863.1610191</v>
      </c>
      <c r="AH1183" s="10">
        <f>(X1183-X$1883)^4</f>
        <v>2339158291.001194</v>
      </c>
      <c r="AI1183" s="28">
        <f>(Y1183-Y$1883)^4</f>
        <v>42033429.396746837</v>
      </c>
      <c r="AK1183" s="27">
        <f t="shared" si="187"/>
        <v>39.426523297491038</v>
      </c>
      <c r="AL1183" s="10">
        <f t="shared" si="188"/>
        <v>64.516129032258064</v>
      </c>
      <c r="AM1183" s="10">
        <f t="shared" si="189"/>
        <v>161.29032258064515</v>
      </c>
      <c r="AN1183" s="28">
        <f t="shared" si="190"/>
        <v>734.7670250896058</v>
      </c>
      <c r="AP1183" s="56">
        <f t="shared" si="191"/>
        <v>2.5</v>
      </c>
    </row>
    <row r="1184" spans="1:42" ht="15" customHeight="1">
      <c r="A1184" s="5" t="s">
        <v>23</v>
      </c>
      <c r="B1184" s="5" t="s">
        <v>63</v>
      </c>
      <c r="C1184" s="5" t="s">
        <v>63</v>
      </c>
      <c r="D1184" s="6" t="s">
        <v>44</v>
      </c>
      <c r="E1184" s="5" t="s">
        <v>2226</v>
      </c>
      <c r="F1184" s="5" t="s">
        <v>2227</v>
      </c>
      <c r="G1184" s="5">
        <v>2002</v>
      </c>
      <c r="H1184" s="11">
        <v>5</v>
      </c>
      <c r="I1184" s="11">
        <v>42</v>
      </c>
      <c r="J1184" s="11">
        <v>73</v>
      </c>
      <c r="K1184" s="11">
        <v>54</v>
      </c>
      <c r="O1184" s="25" t="s">
        <v>23</v>
      </c>
      <c r="P1184" s="5" t="s">
        <v>67</v>
      </c>
      <c r="Q1184" s="5" t="s">
        <v>78</v>
      </c>
      <c r="R1184" s="6" t="s">
        <v>44</v>
      </c>
      <c r="S1184" s="5" t="s">
        <v>2429</v>
      </c>
      <c r="T1184" s="5" t="s">
        <v>2430</v>
      </c>
      <c r="U1184" s="5">
        <v>2002</v>
      </c>
      <c r="V1184" s="11">
        <v>33</v>
      </c>
      <c r="W1184" s="11">
        <v>186</v>
      </c>
      <c r="X1184" s="11">
        <v>314</v>
      </c>
      <c r="Y1184" s="26">
        <v>491</v>
      </c>
      <c r="Z1184" s="10">
        <f t="shared" si="186"/>
        <v>1024</v>
      </c>
      <c r="AA1184" s="27">
        <f t="shared" si="182"/>
        <v>-6066.610444662284</v>
      </c>
      <c r="AB1184" s="10">
        <f t="shared" si="183"/>
        <v>-90490.086829988475</v>
      </c>
      <c r="AC1184" s="10">
        <f t="shared" si="184"/>
        <v>118225.53707512144</v>
      </c>
      <c r="AD1184" s="28">
        <f t="shared" si="185"/>
        <v>8675901.6403809469</v>
      </c>
      <c r="AF1184" s="27">
        <f>IF(V1184 &lt;&gt; "-", (V1184-V$1883)^4, "-")</f>
        <v>110644.07048160309</v>
      </c>
      <c r="AG1184" s="10">
        <f>(W1184-W$1883)^4</f>
        <v>4062574.5160498358</v>
      </c>
      <c r="AH1184" s="10">
        <f>(X1184-X$1883)^4</f>
        <v>5802498.8199699158</v>
      </c>
      <c r="AI1184" s="28">
        <f>(Y1184-Y$1883)^4</f>
        <v>1782732408.4621181</v>
      </c>
      <c r="AK1184" s="27">
        <f t="shared" si="187"/>
        <v>32.2265625</v>
      </c>
      <c r="AL1184" s="10">
        <f t="shared" si="188"/>
        <v>181.640625</v>
      </c>
      <c r="AM1184" s="10">
        <f t="shared" si="189"/>
        <v>306.640625</v>
      </c>
      <c r="AN1184" s="28">
        <f t="shared" si="190"/>
        <v>479.4921875</v>
      </c>
      <c r="AP1184" s="56">
        <f t="shared" si="191"/>
        <v>1.6881720430107527</v>
      </c>
    </row>
    <row r="1185" spans="1:42" ht="15" customHeight="1">
      <c r="A1185" s="5" t="s">
        <v>23</v>
      </c>
      <c r="B1185" s="5" t="s">
        <v>63</v>
      </c>
      <c r="C1185" s="5" t="s">
        <v>63</v>
      </c>
      <c r="D1185" s="6" t="s">
        <v>44</v>
      </c>
      <c r="E1185" s="5" t="s">
        <v>2228</v>
      </c>
      <c r="F1185" s="5" t="s">
        <v>1558</v>
      </c>
      <c r="G1185" s="5">
        <v>2002</v>
      </c>
      <c r="H1185" s="11">
        <v>5</v>
      </c>
      <c r="I1185" s="11">
        <v>68</v>
      </c>
      <c r="J1185" s="11">
        <v>94</v>
      </c>
      <c r="K1185" s="11">
        <v>99</v>
      </c>
      <c r="O1185" s="25" t="s">
        <v>23</v>
      </c>
      <c r="P1185" s="5" t="s">
        <v>67</v>
      </c>
      <c r="Q1185" s="5" t="s">
        <v>78</v>
      </c>
      <c r="R1185" s="6" t="s">
        <v>44</v>
      </c>
      <c r="S1185" s="5" t="s">
        <v>2431</v>
      </c>
      <c r="T1185" s="5" t="s">
        <v>2432</v>
      </c>
      <c r="U1185" s="5">
        <v>2002</v>
      </c>
      <c r="V1185" s="11">
        <v>20</v>
      </c>
      <c r="W1185" s="11">
        <v>107</v>
      </c>
      <c r="X1185" s="11">
        <v>231</v>
      </c>
      <c r="Y1185" s="26">
        <v>281</v>
      </c>
      <c r="Z1185" s="10">
        <f t="shared" si="186"/>
        <v>639</v>
      </c>
      <c r="AA1185" s="27">
        <f t="shared" si="182"/>
        <v>-30483.028522647091</v>
      </c>
      <c r="AB1185" s="10">
        <f t="shared" si="183"/>
        <v>-1901795.8903567961</v>
      </c>
      <c r="AC1185" s="10">
        <f t="shared" si="184"/>
        <v>-39027.520004009057</v>
      </c>
      <c r="AD1185" s="28">
        <f t="shared" si="185"/>
        <v>-92.287918891644111</v>
      </c>
      <c r="AF1185" s="27">
        <f>IF(V1185 &lt;&gt; "-", (V1185-V$1883)^4, "-")</f>
        <v>952235.0213372974</v>
      </c>
      <c r="AG1185" s="10">
        <f>(W1185-W$1883)^4</f>
        <v>235623465.62671965</v>
      </c>
      <c r="AH1185" s="10">
        <f>(X1185-X$1883)^4</f>
        <v>1323816.9577966181</v>
      </c>
      <c r="AI1185" s="28">
        <f>(Y1185-Y$1883)^4</f>
        <v>417.05481242053156</v>
      </c>
      <c r="AK1185" s="27">
        <f t="shared" si="187"/>
        <v>31.298904538341159</v>
      </c>
      <c r="AL1185" s="10">
        <f t="shared" si="188"/>
        <v>167.44913928012519</v>
      </c>
      <c r="AM1185" s="10">
        <f t="shared" si="189"/>
        <v>361.50234741784038</v>
      </c>
      <c r="AN1185" s="28">
        <f t="shared" si="190"/>
        <v>439.74960876369329</v>
      </c>
      <c r="AP1185" s="56">
        <f t="shared" si="191"/>
        <v>2.1588785046728973</v>
      </c>
    </row>
    <row r="1186" spans="1:42" ht="15" customHeight="1">
      <c r="A1186" s="5" t="s">
        <v>23</v>
      </c>
      <c r="B1186" s="5" t="s">
        <v>63</v>
      </c>
      <c r="C1186" s="5" t="s">
        <v>63</v>
      </c>
      <c r="D1186" s="6" t="s">
        <v>44</v>
      </c>
      <c r="E1186" s="5" t="s">
        <v>2229</v>
      </c>
      <c r="F1186" s="5" t="s">
        <v>2230</v>
      </c>
      <c r="G1186" s="5">
        <v>2002</v>
      </c>
      <c r="H1186" s="11">
        <v>11</v>
      </c>
      <c r="I1186" s="11">
        <v>54</v>
      </c>
      <c r="J1186" s="11">
        <v>67</v>
      </c>
      <c r="K1186" s="11">
        <v>93</v>
      </c>
      <c r="O1186" s="25" t="s">
        <v>23</v>
      </c>
      <c r="P1186" s="5" t="s">
        <v>67</v>
      </c>
      <c r="Q1186" s="5" t="s">
        <v>78</v>
      </c>
      <c r="R1186" s="6" t="s">
        <v>44</v>
      </c>
      <c r="S1186" s="5" t="s">
        <v>2433</v>
      </c>
      <c r="T1186" s="5" t="s">
        <v>2434</v>
      </c>
      <c r="U1186" s="5">
        <v>2002</v>
      </c>
      <c r="V1186" s="11">
        <v>63</v>
      </c>
      <c r="W1186" s="11">
        <v>302</v>
      </c>
      <c r="X1186" s="11">
        <v>540</v>
      </c>
      <c r="Y1186" s="26">
        <v>573</v>
      </c>
      <c r="Z1186" s="10">
        <f t="shared" si="186"/>
        <v>1478</v>
      </c>
      <c r="AA1186" s="27">
        <f t="shared" si="182"/>
        <v>1627.1256116949171</v>
      </c>
      <c r="AB1186" s="10">
        <f t="shared" si="183"/>
        <v>359497.56553292548</v>
      </c>
      <c r="AC1186" s="10">
        <f t="shared" si="184"/>
        <v>20815010.043091618</v>
      </c>
      <c r="AD1186" s="28">
        <f t="shared" si="185"/>
        <v>23758945.448112775</v>
      </c>
      <c r="AF1186" s="27">
        <f>IF(V1186 &lt;&gt; "-", (V1186-V$1883)^4, "-")</f>
        <v>19137.921763203962</v>
      </c>
      <c r="AG1186" s="10">
        <f>(W1186-W$1883)^4</f>
        <v>25561986.726547245</v>
      </c>
      <c r="AH1186" s="10">
        <f>(X1186-X$1883)^4</f>
        <v>5725791107.0183115</v>
      </c>
      <c r="AI1186" s="28">
        <f>(Y1186-Y$1883)^4</f>
        <v>6830243927.1506605</v>
      </c>
      <c r="AK1186" s="27">
        <f t="shared" si="187"/>
        <v>42.625169147496614</v>
      </c>
      <c r="AL1186" s="10">
        <f t="shared" si="188"/>
        <v>204.33017591339646</v>
      </c>
      <c r="AM1186" s="10">
        <f t="shared" si="189"/>
        <v>365.35859269282815</v>
      </c>
      <c r="AN1186" s="28">
        <f t="shared" si="190"/>
        <v>387.68606224627877</v>
      </c>
      <c r="AP1186" s="56">
        <f t="shared" si="191"/>
        <v>1.7880794701986757</v>
      </c>
    </row>
    <row r="1187" spans="1:42" ht="15" customHeight="1">
      <c r="A1187" s="5" t="s">
        <v>23</v>
      </c>
      <c r="B1187" s="5" t="s">
        <v>63</v>
      </c>
      <c r="C1187" s="5" t="s">
        <v>63</v>
      </c>
      <c r="D1187" s="6" t="s">
        <v>44</v>
      </c>
      <c r="E1187" s="5" t="s">
        <v>2231</v>
      </c>
      <c r="F1187" s="5" t="s">
        <v>2232</v>
      </c>
      <c r="G1187" s="5">
        <v>2002</v>
      </c>
      <c r="H1187" s="11">
        <v>22</v>
      </c>
      <c r="I1187" s="11">
        <v>44</v>
      </c>
      <c r="J1187" s="11">
        <v>71</v>
      </c>
      <c r="K1187" s="11">
        <v>58</v>
      </c>
      <c r="O1187" s="25" t="s">
        <v>23</v>
      </c>
      <c r="P1187" s="5" t="s">
        <v>67</v>
      </c>
      <c r="Q1187" s="5" t="s">
        <v>78</v>
      </c>
      <c r="R1187" s="6" t="s">
        <v>44</v>
      </c>
      <c r="S1187" s="5" t="s">
        <v>2435</v>
      </c>
      <c r="T1187" s="5" t="s">
        <v>2436</v>
      </c>
      <c r="U1187" s="5">
        <v>2002</v>
      </c>
      <c r="V1187" s="11">
        <v>12</v>
      </c>
      <c r="W1187" s="11">
        <v>119</v>
      </c>
      <c r="X1187" s="11">
        <v>162</v>
      </c>
      <c r="Y1187" s="26">
        <v>333</v>
      </c>
      <c r="Z1187" s="10">
        <f t="shared" si="186"/>
        <v>626</v>
      </c>
      <c r="AA1187" s="27">
        <f t="shared" si="182"/>
        <v>-60412.570689061082</v>
      </c>
      <c r="AB1187" s="10">
        <f t="shared" si="183"/>
        <v>-1400989.5033787896</v>
      </c>
      <c r="AC1187" s="10">
        <f t="shared" si="184"/>
        <v>-1090185.6500268085</v>
      </c>
      <c r="AD1187" s="28">
        <f t="shared" si="185"/>
        <v>107042.90195142804</v>
      </c>
      <c r="AF1187" s="27">
        <f>IF(V1187 &lt;&gt; "-", (V1187-V$1883)^4, "-")</f>
        <v>2370480.6892459271</v>
      </c>
      <c r="AG1187" s="10">
        <f>(W1187-W$1883)^4</f>
        <v>156764062.13988027</v>
      </c>
      <c r="AH1187" s="10">
        <f>(X1187-X$1883)^4</f>
        <v>112202004.28961489</v>
      </c>
      <c r="AI1187" s="28">
        <f>(Y1187-Y$1883)^4</f>
        <v>5082497.4081801083</v>
      </c>
      <c r="AK1187" s="27">
        <f t="shared" si="187"/>
        <v>19.169329073482427</v>
      </c>
      <c r="AL1187" s="10">
        <f t="shared" si="188"/>
        <v>190.0958466453674</v>
      </c>
      <c r="AM1187" s="10">
        <f t="shared" si="189"/>
        <v>258.78594249201274</v>
      </c>
      <c r="AN1187" s="28">
        <f t="shared" si="190"/>
        <v>531.94888178913732</v>
      </c>
      <c r="AP1187" s="56">
        <f t="shared" si="191"/>
        <v>1.3613445378151259</v>
      </c>
    </row>
    <row r="1188" spans="1:42" ht="15" customHeight="1">
      <c r="A1188" s="5" t="s">
        <v>23</v>
      </c>
      <c r="B1188" s="5" t="s">
        <v>63</v>
      </c>
      <c r="C1188" s="5" t="s">
        <v>67</v>
      </c>
      <c r="D1188" s="6" t="s">
        <v>233</v>
      </c>
      <c r="E1188" s="6" t="s">
        <v>26</v>
      </c>
      <c r="F1188" s="5" t="s">
        <v>2437</v>
      </c>
      <c r="G1188" s="5">
        <v>2002</v>
      </c>
      <c r="H1188" s="11">
        <v>456</v>
      </c>
      <c r="I1188" s="11">
        <v>2954</v>
      </c>
      <c r="J1188" s="11">
        <v>2283</v>
      </c>
      <c r="K1188" s="11">
        <v>2496</v>
      </c>
      <c r="O1188" s="25" t="s">
        <v>23</v>
      </c>
      <c r="P1188" s="5" t="s">
        <v>67</v>
      </c>
      <c r="Q1188" s="5" t="s">
        <v>82</v>
      </c>
      <c r="R1188" s="6" t="s">
        <v>44</v>
      </c>
      <c r="S1188" s="5" t="s">
        <v>2438</v>
      </c>
      <c r="T1188" s="5" t="s">
        <v>362</v>
      </c>
      <c r="U1188" s="5">
        <v>2002</v>
      </c>
      <c r="V1188" s="11">
        <v>16</v>
      </c>
      <c r="W1188" s="11">
        <v>103</v>
      </c>
      <c r="X1188" s="11">
        <v>220</v>
      </c>
      <c r="Y1188" s="26">
        <v>275</v>
      </c>
      <c r="Z1188" s="10">
        <f t="shared" si="186"/>
        <v>614</v>
      </c>
      <c r="AA1188" s="27">
        <f t="shared" si="182"/>
        <v>-43756.365880289959</v>
      </c>
      <c r="AB1188" s="10">
        <f t="shared" si="183"/>
        <v>-2092007.2395058384</v>
      </c>
      <c r="AC1188" s="10">
        <f t="shared" si="184"/>
        <v>-90640.403144757613</v>
      </c>
      <c r="AD1188" s="28">
        <f t="shared" si="185"/>
        <v>-1163.9411556609864</v>
      </c>
      <c r="AF1188" s="27">
        <f>IF(V1188 &lt;&gt; "-", (V1188-V$1883)^4, "-")</f>
        <v>1541895.6866259559</v>
      </c>
      <c r="AG1188" s="10">
        <f>(W1188-W$1883)^4</f>
        <v>267557776.07440537</v>
      </c>
      <c r="AH1188" s="10">
        <f>(X1188-X$1883)^4</f>
        <v>4071574.9897551029</v>
      </c>
      <c r="AI1188" s="28">
        <f>(Y1188-Y$1883)^4</f>
        <v>12243.56899280737</v>
      </c>
      <c r="AK1188" s="27">
        <f t="shared" si="187"/>
        <v>26.058631921824105</v>
      </c>
      <c r="AL1188" s="10">
        <f t="shared" si="188"/>
        <v>167.75244299674267</v>
      </c>
      <c r="AM1188" s="10">
        <f t="shared" si="189"/>
        <v>358.30618892508141</v>
      </c>
      <c r="AN1188" s="28">
        <f t="shared" si="190"/>
        <v>447.88273615635177</v>
      </c>
      <c r="AP1188" s="56">
        <f t="shared" si="191"/>
        <v>2.1359223300970873</v>
      </c>
    </row>
    <row r="1189" spans="1:42" ht="15" customHeight="1">
      <c r="A1189" s="5" t="s">
        <v>23</v>
      </c>
      <c r="B1189" s="5" t="s">
        <v>63</v>
      </c>
      <c r="C1189" s="5" t="s">
        <v>67</v>
      </c>
      <c r="D1189" s="6" t="s">
        <v>30</v>
      </c>
      <c r="E1189" s="6" t="s">
        <v>26</v>
      </c>
      <c r="F1189" s="5" t="s">
        <v>97</v>
      </c>
      <c r="G1189" s="5">
        <v>2002</v>
      </c>
      <c r="H1189" s="11">
        <v>286</v>
      </c>
      <c r="I1189" s="11">
        <v>1693</v>
      </c>
      <c r="J1189" s="11">
        <v>916</v>
      </c>
      <c r="K1189" s="11">
        <v>955</v>
      </c>
      <c r="O1189" s="25" t="s">
        <v>23</v>
      </c>
      <c r="P1189" s="5" t="s">
        <v>67</v>
      </c>
      <c r="Q1189" s="5" t="s">
        <v>82</v>
      </c>
      <c r="R1189" s="6" t="s">
        <v>44</v>
      </c>
      <c r="S1189" s="5" t="s">
        <v>2439</v>
      </c>
      <c r="T1189" s="5" t="s">
        <v>2440</v>
      </c>
      <c r="U1189" s="5">
        <v>2002</v>
      </c>
      <c r="V1189" s="11">
        <v>6</v>
      </c>
      <c r="W1189" s="11">
        <v>31</v>
      </c>
      <c r="X1189" s="11">
        <v>87</v>
      </c>
      <c r="Y1189" s="26">
        <v>221</v>
      </c>
      <c r="Z1189" s="10">
        <f t="shared" si="186"/>
        <v>345</v>
      </c>
      <c r="AA1189" s="27">
        <f t="shared" si="182"/>
        <v>-92579.75437308324</v>
      </c>
      <c r="AB1189" s="10">
        <f t="shared" si="183"/>
        <v>-7987435.8475585245</v>
      </c>
      <c r="AC1189" s="10">
        <f t="shared" si="184"/>
        <v>-5632159.7232586863</v>
      </c>
      <c r="AD1189" s="28">
        <f t="shared" si="185"/>
        <v>-268574.10135709151</v>
      </c>
      <c r="AF1189" s="27">
        <f>IF(V1189 &lt;&gt; "-", (V1189-V$1883)^4, "-")</f>
        <v>4188141.6864615814</v>
      </c>
      <c r="AG1189" s="10">
        <f>(W1189-W$1883)^4</f>
        <v>1596650436.6436939</v>
      </c>
      <c r="AH1189" s="10">
        <f>(X1189-X$1883)^4</f>
        <v>1002074360.0630513</v>
      </c>
      <c r="AI1189" s="28">
        <f>(Y1189-Y$1883)^4</f>
        <v>17328149.053685665</v>
      </c>
      <c r="AK1189" s="27">
        <f t="shared" si="187"/>
        <v>17.391304347826086</v>
      </c>
      <c r="AL1189" s="10">
        <f t="shared" si="188"/>
        <v>89.85507246376811</v>
      </c>
      <c r="AM1189" s="10">
        <f t="shared" si="189"/>
        <v>252.17391304347825</v>
      </c>
      <c r="AN1189" s="28">
        <f t="shared" si="190"/>
        <v>640.5797101449275</v>
      </c>
      <c r="AP1189" s="56">
        <f t="shared" si="191"/>
        <v>2.806451612903226</v>
      </c>
    </row>
    <row r="1190" spans="1:42" ht="15" customHeight="1">
      <c r="A1190" s="5" t="s">
        <v>23</v>
      </c>
      <c r="B1190" s="5" t="s">
        <v>63</v>
      </c>
      <c r="C1190" s="5" t="s">
        <v>67</v>
      </c>
      <c r="D1190" s="6" t="s">
        <v>235</v>
      </c>
      <c r="E1190" s="6" t="s">
        <v>26</v>
      </c>
      <c r="F1190" s="5" t="s">
        <v>2441</v>
      </c>
      <c r="G1190" s="5">
        <v>2002</v>
      </c>
      <c r="H1190" s="11">
        <v>170</v>
      </c>
      <c r="I1190" s="11">
        <v>1261</v>
      </c>
      <c r="J1190" s="11">
        <v>1367</v>
      </c>
      <c r="K1190" s="11">
        <v>1541</v>
      </c>
      <c r="O1190" s="25" t="s">
        <v>23</v>
      </c>
      <c r="P1190" s="5" t="s">
        <v>67</v>
      </c>
      <c r="Q1190" s="5" t="s">
        <v>82</v>
      </c>
      <c r="R1190" s="6" t="s">
        <v>44</v>
      </c>
      <c r="S1190" s="5" t="s">
        <v>2442</v>
      </c>
      <c r="T1190" s="5" t="s">
        <v>2443</v>
      </c>
      <c r="U1190" s="5">
        <v>2002</v>
      </c>
      <c r="V1190" s="11">
        <v>13</v>
      </c>
      <c r="W1190" s="11">
        <v>65</v>
      </c>
      <c r="X1190" s="11">
        <v>95</v>
      </c>
      <c r="Y1190" s="26">
        <v>188</v>
      </c>
      <c r="Z1190" s="10">
        <f t="shared" si="186"/>
        <v>361</v>
      </c>
      <c r="AA1190" s="27">
        <f t="shared" si="182"/>
        <v>-55910.375663325023</v>
      </c>
      <c r="AB1190" s="10">
        <f t="shared" si="183"/>
        <v>-4565641.4840713013</v>
      </c>
      <c r="AC1190" s="10">
        <f t="shared" si="184"/>
        <v>-4906074.9854291817</v>
      </c>
      <c r="AD1190" s="28">
        <f t="shared" si="185"/>
        <v>-927403.10109544208</v>
      </c>
      <c r="AF1190" s="27">
        <f>IF(V1190 &lt;&gt; "-", (V1190-V$1883)^4, "-")</f>
        <v>2137912.2729463866</v>
      </c>
      <c r="AG1190" s="10">
        <f>(W1190-W$1883)^4</f>
        <v>757418207.42299867</v>
      </c>
      <c r="AH1190" s="10">
        <f>(X1190-X$1883)^4</f>
        <v>833640698.89533412</v>
      </c>
      <c r="AI1190" s="28">
        <f>(Y1190-Y$1883)^4</f>
        <v>90439480.364970401</v>
      </c>
      <c r="AK1190" s="27">
        <f t="shared" si="187"/>
        <v>36.011080332409975</v>
      </c>
      <c r="AL1190" s="10">
        <f t="shared" si="188"/>
        <v>180.05540166204986</v>
      </c>
      <c r="AM1190" s="10">
        <f t="shared" si="189"/>
        <v>263.15789473684208</v>
      </c>
      <c r="AN1190" s="28">
        <f t="shared" si="190"/>
        <v>520.77562326869804</v>
      </c>
      <c r="AP1190" s="56">
        <f t="shared" si="191"/>
        <v>1.4615384615384615</v>
      </c>
    </row>
    <row r="1191" spans="1:42" ht="15" customHeight="1">
      <c r="A1191" s="5" t="s">
        <v>23</v>
      </c>
      <c r="B1191" s="5" t="s">
        <v>63</v>
      </c>
      <c r="C1191" s="5" t="s">
        <v>67</v>
      </c>
      <c r="D1191" s="6" t="s">
        <v>235</v>
      </c>
      <c r="E1191" s="5" t="s">
        <v>2233</v>
      </c>
      <c r="F1191" s="5" t="s">
        <v>2234</v>
      </c>
      <c r="G1191" s="5">
        <v>2002</v>
      </c>
      <c r="H1191" s="11">
        <v>10</v>
      </c>
      <c r="I1191" s="11">
        <v>91</v>
      </c>
      <c r="J1191" s="11">
        <v>125</v>
      </c>
      <c r="K1191" s="11">
        <v>107</v>
      </c>
      <c r="O1191" s="25" t="s">
        <v>23</v>
      </c>
      <c r="P1191" s="5" t="s">
        <v>67</v>
      </c>
      <c r="Q1191" s="5" t="s">
        <v>82</v>
      </c>
      <c r="R1191" s="6" t="s">
        <v>44</v>
      </c>
      <c r="S1191" s="5" t="s">
        <v>2444</v>
      </c>
      <c r="T1191" s="5" t="s">
        <v>2445</v>
      </c>
      <c r="U1191" s="5">
        <v>2002</v>
      </c>
      <c r="V1191" s="11">
        <v>31</v>
      </c>
      <c r="W1191" s="11">
        <v>192</v>
      </c>
      <c r="X1191" s="11">
        <v>312</v>
      </c>
      <c r="Y1191" s="26">
        <v>616</v>
      </c>
      <c r="Z1191" s="10">
        <f t="shared" si="186"/>
        <v>1151</v>
      </c>
      <c r="AA1191" s="27">
        <f t="shared" si="182"/>
        <v>-8289.261084009273</v>
      </c>
      <c r="AB1191" s="10">
        <f t="shared" si="183"/>
        <v>-58842.280569306102</v>
      </c>
      <c r="AC1191" s="10">
        <f t="shared" si="184"/>
        <v>104353.47011042536</v>
      </c>
      <c r="AD1191" s="28">
        <f t="shared" si="185"/>
        <v>36094351.597094156</v>
      </c>
      <c r="AF1191" s="27">
        <f>IF(V1191 &lt;&gt; "-", (V1191-V$1883)^4, "-")</f>
        <v>167759.74535443462</v>
      </c>
      <c r="AG1191" s="10">
        <f>(W1191-W$1883)^4</f>
        <v>2288684.8526101415</v>
      </c>
      <c r="AH1191" s="10">
        <f>(X1191-X$1883)^4</f>
        <v>4912952.0698013464</v>
      </c>
      <c r="AI1191" s="28">
        <f>(Y1191-Y$1883)^4</f>
        <v>11928495178.13765</v>
      </c>
      <c r="AK1191" s="27">
        <f t="shared" si="187"/>
        <v>26.933101650738489</v>
      </c>
      <c r="AL1191" s="10">
        <f t="shared" si="188"/>
        <v>166.81146828844484</v>
      </c>
      <c r="AM1191" s="10">
        <f t="shared" si="189"/>
        <v>271.06863596872284</v>
      </c>
      <c r="AN1191" s="28">
        <f t="shared" si="190"/>
        <v>535.18679409209381</v>
      </c>
      <c r="AP1191" s="56">
        <f t="shared" si="191"/>
        <v>1.6249999999999998</v>
      </c>
    </row>
    <row r="1192" spans="1:42" ht="15" customHeight="1">
      <c r="A1192" s="5" t="s">
        <v>23</v>
      </c>
      <c r="B1192" s="5" t="s">
        <v>63</v>
      </c>
      <c r="C1192" s="5" t="s">
        <v>67</v>
      </c>
      <c r="D1192" s="6" t="s">
        <v>235</v>
      </c>
      <c r="E1192" s="5" t="s">
        <v>2235</v>
      </c>
      <c r="F1192" s="5" t="s">
        <v>2236</v>
      </c>
      <c r="G1192" s="5">
        <v>2002</v>
      </c>
      <c r="H1192" s="11" t="s">
        <v>96</v>
      </c>
      <c r="I1192" s="11">
        <v>1</v>
      </c>
      <c r="J1192" s="11">
        <v>9</v>
      </c>
      <c r="K1192" s="11">
        <v>26</v>
      </c>
      <c r="O1192" s="25" t="s">
        <v>23</v>
      </c>
      <c r="P1192" s="5" t="s">
        <v>67</v>
      </c>
      <c r="Q1192" s="5" t="s">
        <v>82</v>
      </c>
      <c r="R1192" s="6" t="s">
        <v>44</v>
      </c>
      <c r="S1192" s="5" t="s">
        <v>2446</v>
      </c>
      <c r="T1192" s="5" t="s">
        <v>2447</v>
      </c>
      <c r="U1192" s="5">
        <v>2002</v>
      </c>
      <c r="V1192" s="11">
        <v>18</v>
      </c>
      <c r="W1192" s="11">
        <v>129</v>
      </c>
      <c r="X1192" s="11">
        <v>89</v>
      </c>
      <c r="Y1192" s="26">
        <v>141</v>
      </c>
      <c r="Z1192" s="10">
        <f t="shared" si="186"/>
        <v>377</v>
      </c>
      <c r="AA1192" s="27">
        <f t="shared" si="182"/>
        <v>-36720.838770077491</v>
      </c>
      <c r="AB1192" s="10">
        <f t="shared" si="183"/>
        <v>-1057941.7085179845</v>
      </c>
      <c r="AC1192" s="10">
        <f t="shared" si="184"/>
        <v>-5444353.4155919496</v>
      </c>
      <c r="AD1192" s="28">
        <f t="shared" si="185"/>
        <v>-3018390.3303826144</v>
      </c>
      <c r="AF1192" s="27">
        <f>IF(V1192 &lt;&gt; "-", (V1192-V$1883)^4, "-")</f>
        <v>1220534.679266341</v>
      </c>
      <c r="AG1192" s="10">
        <f>(W1192-W$1883)^4</f>
        <v>107799228.38968481</v>
      </c>
      <c r="AH1192" s="10">
        <f>(X1192-X$1883)^4</f>
        <v>957771138.22907531</v>
      </c>
      <c r="AI1192" s="28">
        <f>(Y1192-Y$1883)^4</f>
        <v>436214938.80938447</v>
      </c>
      <c r="AK1192" s="27">
        <f t="shared" si="187"/>
        <v>47.745358090185675</v>
      </c>
      <c r="AL1192" s="10">
        <f t="shared" si="188"/>
        <v>342.17506631299733</v>
      </c>
      <c r="AM1192" s="10">
        <f t="shared" si="189"/>
        <v>236.07427055702917</v>
      </c>
      <c r="AN1192" s="28">
        <f t="shared" si="190"/>
        <v>374.0053050397878</v>
      </c>
      <c r="AP1192" s="56">
        <f t="shared" si="191"/>
        <v>0.68992248062015504</v>
      </c>
    </row>
    <row r="1193" spans="1:42" ht="15" customHeight="1">
      <c r="A1193" s="5" t="s">
        <v>23</v>
      </c>
      <c r="B1193" s="5" t="s">
        <v>63</v>
      </c>
      <c r="C1193" s="5" t="s">
        <v>67</v>
      </c>
      <c r="D1193" s="6" t="s">
        <v>235</v>
      </c>
      <c r="E1193" s="5" t="s">
        <v>2237</v>
      </c>
      <c r="F1193" s="5" t="s">
        <v>2238</v>
      </c>
      <c r="G1193" s="5">
        <v>2002</v>
      </c>
      <c r="H1193" s="11">
        <v>4</v>
      </c>
      <c r="I1193" s="11">
        <v>98</v>
      </c>
      <c r="J1193" s="11">
        <v>61</v>
      </c>
      <c r="K1193" s="11">
        <v>146</v>
      </c>
      <c r="O1193" s="25" t="s">
        <v>23</v>
      </c>
      <c r="P1193" s="5" t="s">
        <v>67</v>
      </c>
      <c r="Q1193" s="5" t="s">
        <v>82</v>
      </c>
      <c r="R1193" s="6" t="s">
        <v>44</v>
      </c>
      <c r="S1193" s="5" t="s">
        <v>2448</v>
      </c>
      <c r="T1193" s="5" t="s">
        <v>2449</v>
      </c>
      <c r="U1193" s="5">
        <v>2002</v>
      </c>
      <c r="V1193" s="11">
        <v>32</v>
      </c>
      <c r="W1193" s="11">
        <v>173</v>
      </c>
      <c r="X1193" s="11">
        <v>402</v>
      </c>
      <c r="Y1193" s="26">
        <v>411</v>
      </c>
      <c r="Z1193" s="10">
        <f t="shared" si="186"/>
        <v>1018</v>
      </c>
      <c r="AA1193" s="27">
        <f t="shared" si="182"/>
        <v>-7120.2211564880208</v>
      </c>
      <c r="AB1193" s="10">
        <f t="shared" si="183"/>
        <v>-194056.70943580387</v>
      </c>
      <c r="AC1193" s="10">
        <f t="shared" si="184"/>
        <v>2575855.1653437922</v>
      </c>
      <c r="AD1193" s="28">
        <f t="shared" si="185"/>
        <v>1975755.8256288411</v>
      </c>
      <c r="AF1193" s="27">
        <f>IF(V1193 &lt;&gt; "-", (V1193-V$1883)^4, "-")</f>
        <v>136980.2572786719</v>
      </c>
      <c r="AG1193" s="10">
        <f>(W1193-W$1883)^4</f>
        <v>11234960.517395657</v>
      </c>
      <c r="AH1193" s="10">
        <f>(X1193-X$1883)^4</f>
        <v>353097996.43066239</v>
      </c>
      <c r="AI1193" s="28">
        <f>(Y1193-Y$1883)^4</f>
        <v>247919694.57789776</v>
      </c>
      <c r="AK1193" s="27">
        <f t="shared" si="187"/>
        <v>31.434184675834967</v>
      </c>
      <c r="AL1193" s="10">
        <f t="shared" si="188"/>
        <v>169.94106090373282</v>
      </c>
      <c r="AM1193" s="10">
        <f t="shared" si="189"/>
        <v>394.8919449901768</v>
      </c>
      <c r="AN1193" s="28">
        <f t="shared" si="190"/>
        <v>403.73280943025543</v>
      </c>
      <c r="AP1193" s="56">
        <f t="shared" si="191"/>
        <v>2.3236994219653178</v>
      </c>
    </row>
    <row r="1194" spans="1:42" ht="15" customHeight="1">
      <c r="A1194" s="5" t="s">
        <v>23</v>
      </c>
      <c r="B1194" s="5" t="s">
        <v>63</v>
      </c>
      <c r="C1194" s="5" t="s">
        <v>67</v>
      </c>
      <c r="D1194" s="6" t="s">
        <v>235</v>
      </c>
      <c r="E1194" s="5" t="s">
        <v>2239</v>
      </c>
      <c r="F1194" s="5" t="s">
        <v>2240</v>
      </c>
      <c r="G1194" s="5">
        <v>2002</v>
      </c>
      <c r="H1194" s="11">
        <v>2</v>
      </c>
      <c r="I1194" s="11">
        <v>15</v>
      </c>
      <c r="J1194" s="11">
        <v>38</v>
      </c>
      <c r="K1194" s="11">
        <v>48</v>
      </c>
      <c r="O1194" s="25" t="s">
        <v>23</v>
      </c>
      <c r="P1194" s="5" t="s">
        <v>67</v>
      </c>
      <c r="Q1194" s="5" t="s">
        <v>82</v>
      </c>
      <c r="R1194" s="6" t="s">
        <v>44</v>
      </c>
      <c r="S1194" s="5" t="s">
        <v>2450</v>
      </c>
      <c r="T1194" s="5" t="s">
        <v>2451</v>
      </c>
      <c r="U1194" s="5">
        <v>2002</v>
      </c>
      <c r="V1194" s="11">
        <v>5</v>
      </c>
      <c r="W1194" s="11">
        <v>49</v>
      </c>
      <c r="X1194" s="11">
        <v>122</v>
      </c>
      <c r="Y1194" s="26">
        <v>197</v>
      </c>
      <c r="Z1194" s="10">
        <f t="shared" si="186"/>
        <v>373</v>
      </c>
      <c r="AA1194" s="27">
        <f t="shared" si="182"/>
        <v>-98855.953908687909</v>
      </c>
      <c r="AB1194" s="10">
        <f t="shared" si="183"/>
        <v>-6018164.1644204315</v>
      </c>
      <c r="AC1194" s="10">
        <f t="shared" si="184"/>
        <v>-2919307.4479917469</v>
      </c>
      <c r="AD1194" s="28">
        <f t="shared" si="185"/>
        <v>-693602.11273179762</v>
      </c>
      <c r="AF1194" s="27">
        <f>IF(V1194 &lt;&gt; "-", (V1194-V$1883)^4, "-")</f>
        <v>4570921.6266198922</v>
      </c>
      <c r="AG1194" s="10">
        <f>(W1194-W$1883)^4</f>
        <v>1094675438.336951</v>
      </c>
      <c r="AH1194" s="10">
        <f>(X1194-X$1883)^4</f>
        <v>417227680.72003967</v>
      </c>
      <c r="AI1194" s="28">
        <f>(Y1194-Y$1883)^4</f>
        <v>61397008.308240682</v>
      </c>
      <c r="AK1194" s="27">
        <f t="shared" si="187"/>
        <v>13.404825737265416</v>
      </c>
      <c r="AL1194" s="10">
        <f t="shared" si="188"/>
        <v>131.36729222520108</v>
      </c>
      <c r="AM1194" s="10">
        <f t="shared" si="189"/>
        <v>327.07774798927613</v>
      </c>
      <c r="AN1194" s="28">
        <f t="shared" si="190"/>
        <v>528.15013404825743</v>
      </c>
      <c r="AP1194" s="56">
        <f t="shared" si="191"/>
        <v>2.4897959183673466</v>
      </c>
    </row>
    <row r="1195" spans="1:42" ht="15" customHeight="1">
      <c r="A1195" s="5" t="s">
        <v>23</v>
      </c>
      <c r="B1195" s="5" t="s">
        <v>63</v>
      </c>
      <c r="C1195" s="5" t="s">
        <v>67</v>
      </c>
      <c r="D1195" s="6" t="s">
        <v>235</v>
      </c>
      <c r="E1195" s="5" t="s">
        <v>2241</v>
      </c>
      <c r="F1195" s="5" t="s">
        <v>2242</v>
      </c>
      <c r="G1195" s="5">
        <v>2002</v>
      </c>
      <c r="H1195" s="11">
        <v>7</v>
      </c>
      <c r="I1195" s="11">
        <v>74</v>
      </c>
      <c r="J1195" s="11">
        <v>185</v>
      </c>
      <c r="K1195" s="11">
        <v>184</v>
      </c>
      <c r="O1195" s="25" t="s">
        <v>23</v>
      </c>
      <c r="P1195" s="5" t="s">
        <v>67</v>
      </c>
      <c r="Q1195" s="5" t="s">
        <v>82</v>
      </c>
      <c r="R1195" s="6" t="s">
        <v>44</v>
      </c>
      <c r="S1195" s="5" t="s">
        <v>2452</v>
      </c>
      <c r="T1195" s="5" t="s">
        <v>2453</v>
      </c>
      <c r="U1195" s="5">
        <v>2002</v>
      </c>
      <c r="V1195" s="11">
        <v>5</v>
      </c>
      <c r="W1195" s="11">
        <v>84</v>
      </c>
      <c r="X1195" s="11">
        <v>120</v>
      </c>
      <c r="Y1195" s="26">
        <v>275</v>
      </c>
      <c r="Z1195" s="10">
        <f t="shared" si="186"/>
        <v>484</v>
      </c>
      <c r="AA1195" s="27">
        <f t="shared" si="182"/>
        <v>-98855.953908687909</v>
      </c>
      <c r="AB1195" s="10">
        <f t="shared" si="183"/>
        <v>-3169736.8126773592</v>
      </c>
      <c r="AC1195" s="10">
        <f t="shared" si="184"/>
        <v>-3043587.4003555174</v>
      </c>
      <c r="AD1195" s="28">
        <f t="shared" si="185"/>
        <v>-1163.9411556609864</v>
      </c>
      <c r="AF1195" s="27">
        <f>IF(V1195 &lt;&gt; "-", (V1195-V$1883)^4, "-")</f>
        <v>4570921.6266198922</v>
      </c>
      <c r="AG1195" s="10">
        <f>(W1195-W$1883)^4</f>
        <v>465619262.10195822</v>
      </c>
      <c r="AH1195" s="10">
        <f>(X1195-X$1883)^4</f>
        <v>441076957.39200228</v>
      </c>
      <c r="AI1195" s="28">
        <f>(Y1195-Y$1883)^4</f>
        <v>12243.56899280737</v>
      </c>
      <c r="AK1195" s="27">
        <f t="shared" si="187"/>
        <v>10.330578512396695</v>
      </c>
      <c r="AL1195" s="10">
        <f t="shared" si="188"/>
        <v>173.55371900826447</v>
      </c>
      <c r="AM1195" s="10">
        <f t="shared" si="189"/>
        <v>247.93388429752068</v>
      </c>
      <c r="AN1195" s="28">
        <f t="shared" si="190"/>
        <v>568.18181818181824</v>
      </c>
      <c r="AP1195" s="56">
        <f t="shared" si="191"/>
        <v>1.4285714285714286</v>
      </c>
    </row>
    <row r="1196" spans="1:42" ht="15" customHeight="1">
      <c r="A1196" s="5" t="s">
        <v>23</v>
      </c>
      <c r="B1196" s="5" t="s">
        <v>63</v>
      </c>
      <c r="C1196" s="5" t="s">
        <v>67</v>
      </c>
      <c r="D1196" s="6" t="s">
        <v>235</v>
      </c>
      <c r="E1196" s="5" t="s">
        <v>2243</v>
      </c>
      <c r="F1196" s="5" t="s">
        <v>2244</v>
      </c>
      <c r="G1196" s="5">
        <v>2002</v>
      </c>
      <c r="H1196" s="11">
        <v>54</v>
      </c>
      <c r="I1196" s="11">
        <v>286</v>
      </c>
      <c r="J1196" s="11">
        <v>377</v>
      </c>
      <c r="K1196" s="11">
        <v>297</v>
      </c>
      <c r="O1196" s="25" t="s">
        <v>23</v>
      </c>
      <c r="P1196" s="5" t="s">
        <v>67</v>
      </c>
      <c r="Q1196" s="5" t="s">
        <v>82</v>
      </c>
      <c r="R1196" s="6" t="s">
        <v>44</v>
      </c>
      <c r="S1196" s="5" t="s">
        <v>2454</v>
      </c>
      <c r="T1196" s="5" t="s">
        <v>2455</v>
      </c>
      <c r="U1196" s="5">
        <v>2002</v>
      </c>
      <c r="V1196" s="11">
        <v>27</v>
      </c>
      <c r="W1196" s="11">
        <v>198</v>
      </c>
      <c r="X1196" s="11">
        <v>299</v>
      </c>
      <c r="Y1196" s="26">
        <v>423</v>
      </c>
      <c r="Z1196" s="10">
        <f t="shared" si="186"/>
        <v>947</v>
      </c>
      <c r="AA1196" s="27">
        <f t="shared" si="182"/>
        <v>-14239.712951049438</v>
      </c>
      <c r="AB1196" s="10">
        <f t="shared" si="183"/>
        <v>-35595.846984543779</v>
      </c>
      <c r="AC1196" s="10">
        <f t="shared" si="184"/>
        <v>39581.782687792016</v>
      </c>
      <c r="AD1196" s="28">
        <f t="shared" si="185"/>
        <v>2598528.361222377</v>
      </c>
      <c r="AF1196" s="27">
        <f>IF(V1196 &lt;&gt; "-", (V1196-V$1883)^4, "-")</f>
        <v>345145.04770006659</v>
      </c>
      <c r="AG1196" s="10">
        <f>(W1196-W$1883)^4</f>
        <v>1170934.0673157829</v>
      </c>
      <c r="AH1196" s="10">
        <f>(X1196-X$1883)^4</f>
        <v>1348943.6253274106</v>
      </c>
      <c r="AI1196" s="28">
        <f>(Y1196-Y$1883)^4</f>
        <v>357248116.94004095</v>
      </c>
      <c r="AK1196" s="27">
        <f t="shared" si="187"/>
        <v>28.511087645195353</v>
      </c>
      <c r="AL1196" s="10">
        <f t="shared" si="188"/>
        <v>209.08130939809928</v>
      </c>
      <c r="AM1196" s="10">
        <f t="shared" si="189"/>
        <v>315.73389651531153</v>
      </c>
      <c r="AN1196" s="28">
        <f t="shared" si="190"/>
        <v>446.67370644139385</v>
      </c>
      <c r="AP1196" s="56">
        <f t="shared" si="191"/>
        <v>1.5101010101010102</v>
      </c>
    </row>
    <row r="1197" spans="1:42" ht="15" customHeight="1">
      <c r="A1197" s="5" t="s">
        <v>23</v>
      </c>
      <c r="B1197" s="5" t="s">
        <v>63</v>
      </c>
      <c r="C1197" s="5" t="s">
        <v>67</v>
      </c>
      <c r="D1197" s="6" t="s">
        <v>235</v>
      </c>
      <c r="E1197" s="5" t="s">
        <v>2245</v>
      </c>
      <c r="F1197" s="5" t="s">
        <v>2246</v>
      </c>
      <c r="G1197" s="5">
        <v>2002</v>
      </c>
      <c r="H1197" s="11">
        <v>23</v>
      </c>
      <c r="I1197" s="11">
        <v>175</v>
      </c>
      <c r="J1197" s="11">
        <v>198</v>
      </c>
      <c r="K1197" s="11">
        <v>216</v>
      </c>
      <c r="O1197" s="25" t="s">
        <v>23</v>
      </c>
      <c r="P1197" s="5" t="s">
        <v>67</v>
      </c>
      <c r="Q1197" s="5" t="s">
        <v>82</v>
      </c>
      <c r="R1197" s="6" t="s">
        <v>44</v>
      </c>
      <c r="S1197" s="5" t="s">
        <v>2456</v>
      </c>
      <c r="T1197" s="5" t="s">
        <v>2457</v>
      </c>
      <c r="U1197" s="5">
        <v>2002</v>
      </c>
      <c r="V1197" s="11">
        <v>22</v>
      </c>
      <c r="W1197" s="11">
        <v>222</v>
      </c>
      <c r="X1197" s="11">
        <v>348</v>
      </c>
      <c r="Y1197" s="26">
        <v>559</v>
      </c>
      <c r="Z1197" s="10">
        <f t="shared" si="186"/>
        <v>1151</v>
      </c>
      <c r="AA1197" s="27">
        <f t="shared" si="182"/>
        <v>-24994.935137998757</v>
      </c>
      <c r="AB1197" s="10">
        <f t="shared" si="183"/>
        <v>-703.83940469521508</v>
      </c>
      <c r="AC1197" s="10">
        <f t="shared" si="184"/>
        <v>573440.10812017974</v>
      </c>
      <c r="AD1197" s="28">
        <f t="shared" si="185"/>
        <v>20454138.067891352</v>
      </c>
      <c r="AF1197" s="27">
        <f>IF(V1197 &lt;&gt; "-", (V1197-V$1883)^4, "-")</f>
        <v>730806.97793656879</v>
      </c>
      <c r="AG1197" s="10">
        <f>(W1197-W$1883)^4</f>
        <v>6260.8231500797829</v>
      </c>
      <c r="AH1197" s="10">
        <f>(X1197-X$1883)^4</f>
        <v>47641353.061067432</v>
      </c>
      <c r="AI1197" s="28">
        <f>(Y1197-Y$1883)^4</f>
        <v>5593816868.0911751</v>
      </c>
      <c r="AK1197" s="27">
        <f t="shared" si="187"/>
        <v>19.113814074717638</v>
      </c>
      <c r="AL1197" s="10">
        <f t="shared" si="188"/>
        <v>192.87576020851432</v>
      </c>
      <c r="AM1197" s="10">
        <f t="shared" si="189"/>
        <v>302.34578627280627</v>
      </c>
      <c r="AN1197" s="28">
        <f t="shared" si="190"/>
        <v>485.66463944396179</v>
      </c>
      <c r="AP1197" s="56">
        <f t="shared" si="191"/>
        <v>1.5675675675675678</v>
      </c>
    </row>
    <row r="1198" spans="1:42" ht="15" customHeight="1">
      <c r="A1198" s="5" t="s">
        <v>23</v>
      </c>
      <c r="B1198" s="5" t="s">
        <v>63</v>
      </c>
      <c r="C1198" s="5" t="s">
        <v>67</v>
      </c>
      <c r="D1198" s="6" t="s">
        <v>235</v>
      </c>
      <c r="E1198" s="5" t="s">
        <v>2247</v>
      </c>
      <c r="F1198" s="5" t="s">
        <v>2248</v>
      </c>
      <c r="G1198" s="5">
        <v>2002</v>
      </c>
      <c r="H1198" s="11">
        <v>3</v>
      </c>
      <c r="I1198" s="11">
        <v>62</v>
      </c>
      <c r="J1198" s="11">
        <v>16</v>
      </c>
      <c r="K1198" s="11">
        <v>57</v>
      </c>
      <c r="O1198" s="25" t="s">
        <v>23</v>
      </c>
      <c r="P1198" s="5" t="s">
        <v>67</v>
      </c>
      <c r="Q1198" s="5" t="s">
        <v>82</v>
      </c>
      <c r="R1198" s="6" t="s">
        <v>44</v>
      </c>
      <c r="S1198" s="5" t="s">
        <v>2458</v>
      </c>
      <c r="T1198" s="5" t="s">
        <v>2459</v>
      </c>
      <c r="U1198" s="5">
        <v>2002</v>
      </c>
      <c r="V1198" s="11">
        <v>80</v>
      </c>
      <c r="W1198" s="11">
        <v>414</v>
      </c>
      <c r="X1198" s="11">
        <v>490</v>
      </c>
      <c r="Y1198" s="26">
        <v>627</v>
      </c>
      <c r="Z1198" s="10">
        <f t="shared" si="186"/>
        <v>1611</v>
      </c>
      <c r="AA1198" s="27">
        <f t="shared" ref="AA1198:AA1261" si="192">IF(V1198 &lt;&gt; "-", (V1198-V$1883)^3, "-")</f>
        <v>23792.937706605404</v>
      </c>
      <c r="AB1198" s="10">
        <f t="shared" ref="AB1198:AB1261" si="193">IF(W1198 &lt;&gt; "-", (W1198-W$1883)^3, "-")</f>
        <v>6139017.5599041348</v>
      </c>
      <c r="AC1198" s="10">
        <f t="shared" ref="AC1198:AC1261" si="194">IF(X1198 &lt;&gt; "-", (X1198-X$1883)^3, "-")</f>
        <v>11402765.771397792</v>
      </c>
      <c r="AD1198" s="28">
        <f t="shared" ref="AD1198:AD1261" si="195">IF(Y1198 &lt;&gt; "-", (Y1198-Y$1883)^3, "-")</f>
        <v>39819829.643753596</v>
      </c>
      <c r="AF1198" s="27">
        <f>IF(V1198 &lt;&gt; "-", (V1198-V$1883)^4, "-")</f>
        <v>684327.65348943812</v>
      </c>
      <c r="AG1198" s="10">
        <f>(W1198-W$1883)^4</f>
        <v>1124083313.1840324</v>
      </c>
      <c r="AH1198" s="10">
        <f>(X1198-X$1883)^4</f>
        <v>2566533503.282145</v>
      </c>
      <c r="AI1198" s="28">
        <f>(Y1198-Y$1883)^4</f>
        <v>13597712784.178913</v>
      </c>
      <c r="AK1198" s="27">
        <f t="shared" si="187"/>
        <v>49.658597144630669</v>
      </c>
      <c r="AL1198" s="10">
        <f t="shared" si="188"/>
        <v>256.98324022346367</v>
      </c>
      <c r="AM1198" s="10">
        <f t="shared" si="189"/>
        <v>304.15890751086283</v>
      </c>
      <c r="AN1198" s="28">
        <f t="shared" si="190"/>
        <v>389.19925512104282</v>
      </c>
      <c r="AP1198" s="56">
        <f t="shared" si="191"/>
        <v>1.1835748792270533</v>
      </c>
    </row>
    <row r="1199" spans="1:42" ht="15" customHeight="1">
      <c r="A1199" s="5" t="s">
        <v>23</v>
      </c>
      <c r="B1199" s="5" t="s">
        <v>63</v>
      </c>
      <c r="C1199" s="5" t="s">
        <v>67</v>
      </c>
      <c r="D1199" s="6" t="s">
        <v>235</v>
      </c>
      <c r="E1199" s="5" t="s">
        <v>2249</v>
      </c>
      <c r="F1199" s="5" t="s">
        <v>2250</v>
      </c>
      <c r="G1199" s="5">
        <v>2002</v>
      </c>
      <c r="H1199" s="11">
        <v>45</v>
      </c>
      <c r="I1199" s="11">
        <v>290</v>
      </c>
      <c r="J1199" s="11">
        <v>157</v>
      </c>
      <c r="K1199" s="11">
        <v>173</v>
      </c>
      <c r="O1199" s="25" t="s">
        <v>23</v>
      </c>
      <c r="P1199" s="5" t="s">
        <v>67</v>
      </c>
      <c r="Q1199" s="5" t="s">
        <v>82</v>
      </c>
      <c r="R1199" s="6" t="s">
        <v>44</v>
      </c>
      <c r="S1199" s="5" t="s">
        <v>2460</v>
      </c>
      <c r="T1199" s="5" t="s">
        <v>2461</v>
      </c>
      <c r="U1199" s="5">
        <v>2002</v>
      </c>
      <c r="V1199" s="11">
        <v>85</v>
      </c>
      <c r="W1199" s="11">
        <v>246</v>
      </c>
      <c r="X1199" s="11">
        <v>357</v>
      </c>
      <c r="Y1199" s="26">
        <v>399</v>
      </c>
      <c r="Z1199" s="10">
        <f t="shared" si="186"/>
        <v>1087</v>
      </c>
      <c r="AA1199" s="27">
        <f t="shared" si="192"/>
        <v>38483.687341855119</v>
      </c>
      <c r="AB1199" s="10">
        <f t="shared" si="193"/>
        <v>3446.20536043227</v>
      </c>
      <c r="AC1199" s="10">
        <f t="shared" si="194"/>
        <v>780718.85930670006</v>
      </c>
      <c r="AD1199" s="28">
        <f t="shared" si="195"/>
        <v>1461398.8206068161</v>
      </c>
      <c r="AF1199" s="27">
        <f>IF(V1199 &lt;&gt; "-", (V1199-V$1883)^4, "-")</f>
        <v>1299278.4546280233</v>
      </c>
      <c r="AG1199" s="10">
        <f>(W1199-W$1883)^4</f>
        <v>52054.091543227107</v>
      </c>
      <c r="AH1199" s="10">
        <f>(X1199-X$1883)^4</f>
        <v>71888522.964730367</v>
      </c>
      <c r="AI1199" s="28">
        <f>(Y1199-Y$1883)^4</f>
        <v>165840909.19052806</v>
      </c>
      <c r="AK1199" s="27">
        <f t="shared" si="187"/>
        <v>78.196872125115007</v>
      </c>
      <c r="AL1199" s="10">
        <f t="shared" si="188"/>
        <v>226.31094756209751</v>
      </c>
      <c r="AM1199" s="10">
        <f t="shared" si="189"/>
        <v>328.42686292548296</v>
      </c>
      <c r="AN1199" s="28">
        <f t="shared" si="190"/>
        <v>367.0653173873045</v>
      </c>
      <c r="AP1199" s="56">
        <f t="shared" si="191"/>
        <v>1.4512195121951219</v>
      </c>
    </row>
    <row r="1200" spans="1:42" ht="15" customHeight="1">
      <c r="A1200" s="5" t="s">
        <v>23</v>
      </c>
      <c r="B1200" s="5" t="s">
        <v>63</v>
      </c>
      <c r="C1200" s="5" t="s">
        <v>67</v>
      </c>
      <c r="D1200" s="6" t="s">
        <v>235</v>
      </c>
      <c r="E1200" s="5" t="s">
        <v>2251</v>
      </c>
      <c r="F1200" s="5" t="s">
        <v>2252</v>
      </c>
      <c r="G1200" s="5">
        <v>2002</v>
      </c>
      <c r="H1200" s="11">
        <v>22</v>
      </c>
      <c r="I1200" s="11">
        <v>169</v>
      </c>
      <c r="J1200" s="11">
        <v>201</v>
      </c>
      <c r="K1200" s="11">
        <v>287</v>
      </c>
      <c r="O1200" s="25" t="s">
        <v>23</v>
      </c>
      <c r="P1200" s="5" t="s">
        <v>67</v>
      </c>
      <c r="Q1200" s="5" t="s">
        <v>82</v>
      </c>
      <c r="R1200" s="6" t="s">
        <v>44</v>
      </c>
      <c r="S1200" s="5" t="s">
        <v>2462</v>
      </c>
      <c r="T1200" s="5" t="s">
        <v>2463</v>
      </c>
      <c r="U1200" s="5">
        <v>2002</v>
      </c>
      <c r="V1200" s="11">
        <v>6</v>
      </c>
      <c r="W1200" s="11">
        <v>35</v>
      </c>
      <c r="X1200" s="11">
        <v>102</v>
      </c>
      <c r="Y1200" s="26">
        <v>315</v>
      </c>
      <c r="Z1200" s="10">
        <f t="shared" si="186"/>
        <v>458</v>
      </c>
      <c r="AA1200" s="27">
        <f t="shared" si="192"/>
        <v>-92579.75437308324</v>
      </c>
      <c r="AB1200" s="10">
        <f t="shared" si="193"/>
        <v>-7517469.5170021206</v>
      </c>
      <c r="AC1200" s="10">
        <f t="shared" si="194"/>
        <v>-4324380.6679102695</v>
      </c>
      <c r="AD1200" s="28">
        <f t="shared" si="195"/>
        <v>25622.641454934404</v>
      </c>
      <c r="AF1200" s="27">
        <f>IF(V1200 &lt;&gt; "-", (V1200-V$1883)^4, "-")</f>
        <v>4188141.6864615814</v>
      </c>
      <c r="AG1200" s="10">
        <f>(W1200-W$1883)^4</f>
        <v>1472636524.318424</v>
      </c>
      <c r="AH1200" s="10">
        <f>(X1200-X$1883)^4</f>
        <v>704528483.92973781</v>
      </c>
      <c r="AI1200" s="28">
        <f>(Y1200-Y$1883)^4</f>
        <v>755379.50826645247</v>
      </c>
      <c r="AK1200" s="27">
        <f t="shared" si="187"/>
        <v>13.100436681222707</v>
      </c>
      <c r="AL1200" s="10">
        <f t="shared" si="188"/>
        <v>76.419213973799131</v>
      </c>
      <c r="AM1200" s="10">
        <f t="shared" si="189"/>
        <v>222.70742358078601</v>
      </c>
      <c r="AN1200" s="28">
        <f t="shared" si="190"/>
        <v>687.77292576419211</v>
      </c>
      <c r="AP1200" s="56">
        <f t="shared" si="191"/>
        <v>2.9142857142857141</v>
      </c>
    </row>
    <row r="1201" spans="1:42" ht="15" customHeight="1">
      <c r="A1201" s="5" t="s">
        <v>23</v>
      </c>
      <c r="B1201" s="5" t="s">
        <v>63</v>
      </c>
      <c r="C1201" s="5" t="s">
        <v>23</v>
      </c>
      <c r="D1201" s="6" t="s">
        <v>44</v>
      </c>
      <c r="E1201" s="6" t="s">
        <v>26</v>
      </c>
      <c r="F1201" s="5" t="s">
        <v>2464</v>
      </c>
      <c r="G1201" s="5">
        <v>2002</v>
      </c>
      <c r="H1201" s="11">
        <v>263</v>
      </c>
      <c r="I1201" s="11">
        <v>1492</v>
      </c>
      <c r="J1201" s="11">
        <v>1644</v>
      </c>
      <c r="K1201" s="11">
        <v>1780</v>
      </c>
      <c r="O1201" s="25" t="s">
        <v>23</v>
      </c>
      <c r="P1201" s="5" t="s">
        <v>67</v>
      </c>
      <c r="Q1201" s="5" t="s">
        <v>82</v>
      </c>
      <c r="R1201" s="6" t="s">
        <v>44</v>
      </c>
      <c r="S1201" s="5" t="s">
        <v>2465</v>
      </c>
      <c r="T1201" s="5" t="s">
        <v>2466</v>
      </c>
      <c r="U1201" s="5">
        <v>2002</v>
      </c>
      <c r="V1201" s="11">
        <v>22</v>
      </c>
      <c r="W1201" s="11">
        <v>149</v>
      </c>
      <c r="X1201" s="11">
        <v>230</v>
      </c>
      <c r="Y1201" s="26">
        <v>560</v>
      </c>
      <c r="Z1201" s="10">
        <f t="shared" si="186"/>
        <v>961</v>
      </c>
      <c r="AA1201" s="27">
        <f t="shared" si="192"/>
        <v>-24994.935137998757</v>
      </c>
      <c r="AB1201" s="10">
        <f t="shared" si="193"/>
        <v>-549257.55776237464</v>
      </c>
      <c r="AC1201" s="10">
        <f t="shared" si="194"/>
        <v>-42581.997615064538</v>
      </c>
      <c r="AD1201" s="28">
        <f t="shared" si="195"/>
        <v>20679334.981318872</v>
      </c>
      <c r="AF1201" s="27">
        <f>IF(V1201 &lt;&gt; "-", (V1201-V$1883)^4, "-")</f>
        <v>730806.97793656879</v>
      </c>
      <c r="AG1201" s="10">
        <f>(W1201-W$1883)^4</f>
        <v>44981581.640390456</v>
      </c>
      <c r="AH1201" s="10">
        <f>(X1201-X$1883)^4</f>
        <v>1486967.1528564675</v>
      </c>
      <c r="AI1201" s="28">
        <f>(Y1201-Y$1883)^4</f>
        <v>5676083266.2277203</v>
      </c>
      <c r="AK1201" s="27">
        <f t="shared" si="187"/>
        <v>22.892819979188346</v>
      </c>
      <c r="AL1201" s="10">
        <f t="shared" si="188"/>
        <v>155.0468262226847</v>
      </c>
      <c r="AM1201" s="10">
        <f t="shared" si="189"/>
        <v>239.3340270551509</v>
      </c>
      <c r="AN1201" s="28">
        <f t="shared" si="190"/>
        <v>582.72632674297608</v>
      </c>
      <c r="AP1201" s="56">
        <f t="shared" si="191"/>
        <v>1.5436241610738257</v>
      </c>
    </row>
    <row r="1202" spans="1:42" ht="15" customHeight="1">
      <c r="A1202" s="5" t="s">
        <v>23</v>
      </c>
      <c r="B1202" s="5" t="s">
        <v>63</v>
      </c>
      <c r="C1202" s="5" t="s">
        <v>23</v>
      </c>
      <c r="D1202" s="6" t="s">
        <v>44</v>
      </c>
      <c r="E1202" s="5" t="s">
        <v>2253</v>
      </c>
      <c r="F1202" s="5" t="s">
        <v>2254</v>
      </c>
      <c r="G1202" s="5">
        <v>2002</v>
      </c>
      <c r="H1202" s="11">
        <v>15</v>
      </c>
      <c r="I1202" s="11">
        <v>91</v>
      </c>
      <c r="J1202" s="11">
        <v>135</v>
      </c>
      <c r="K1202" s="11">
        <v>147</v>
      </c>
      <c r="O1202" s="25" t="s">
        <v>23</v>
      </c>
      <c r="P1202" s="5" t="s">
        <v>67</v>
      </c>
      <c r="Q1202" s="5" t="s">
        <v>82</v>
      </c>
      <c r="R1202" s="6" t="s">
        <v>44</v>
      </c>
      <c r="S1202" s="5" t="s">
        <v>2467</v>
      </c>
      <c r="T1202" s="5" t="s">
        <v>2468</v>
      </c>
      <c r="U1202" s="5">
        <v>2002</v>
      </c>
      <c r="V1202" s="11">
        <v>17</v>
      </c>
      <c r="W1202" s="11">
        <v>68</v>
      </c>
      <c r="X1202" s="11">
        <v>162</v>
      </c>
      <c r="Y1202" s="26">
        <v>241</v>
      </c>
      <c r="Z1202" s="10">
        <f t="shared" si="186"/>
        <v>488</v>
      </c>
      <c r="AA1202" s="27">
        <f t="shared" si="192"/>
        <v>-40135.887717335972</v>
      </c>
      <c r="AB1202" s="10">
        <f t="shared" si="193"/>
        <v>-4322402.5682076085</v>
      </c>
      <c r="AC1202" s="10">
        <f t="shared" si="194"/>
        <v>-1090185.6500268085</v>
      </c>
      <c r="AD1202" s="28">
        <f t="shared" si="195"/>
        <v>-88234.415131887479</v>
      </c>
      <c r="AF1202" s="27">
        <f>IF(V1202 &lt;&gt; "-", (V1202-V$1883)^4, "-")</f>
        <v>1374180.6558359363</v>
      </c>
      <c r="AG1202" s="10">
        <f>(W1202-W$1883)^4</f>
        <v>704098820.45249414</v>
      </c>
      <c r="AH1202" s="10">
        <f>(X1202-X$1883)^4</f>
        <v>112202004.28961489</v>
      </c>
      <c r="AI1202" s="28">
        <f>(Y1202-Y$1883)^4</f>
        <v>3928113.3835429791</v>
      </c>
      <c r="AK1202" s="27">
        <f t="shared" si="187"/>
        <v>34.83606557377049</v>
      </c>
      <c r="AL1202" s="10">
        <f t="shared" si="188"/>
        <v>139.34426229508196</v>
      </c>
      <c r="AM1202" s="10">
        <f t="shared" si="189"/>
        <v>331.96721311475409</v>
      </c>
      <c r="AN1202" s="28">
        <f t="shared" si="190"/>
        <v>493.85245901639348</v>
      </c>
      <c r="AP1202" s="56">
        <f t="shared" si="191"/>
        <v>2.3823529411764706</v>
      </c>
    </row>
    <row r="1203" spans="1:42" ht="15" customHeight="1">
      <c r="A1203" s="5" t="s">
        <v>23</v>
      </c>
      <c r="B1203" s="5" t="s">
        <v>63</v>
      </c>
      <c r="C1203" s="5" t="s">
        <v>23</v>
      </c>
      <c r="D1203" s="6" t="s">
        <v>44</v>
      </c>
      <c r="E1203" s="5" t="s">
        <v>2255</v>
      </c>
      <c r="F1203" s="5" t="s">
        <v>2256</v>
      </c>
      <c r="G1203" s="5">
        <v>2002</v>
      </c>
      <c r="H1203" s="11">
        <v>42</v>
      </c>
      <c r="I1203" s="11">
        <v>224</v>
      </c>
      <c r="J1203" s="11">
        <v>257</v>
      </c>
      <c r="K1203" s="11">
        <v>288</v>
      </c>
      <c r="O1203" s="25" t="s">
        <v>23</v>
      </c>
      <c r="P1203" s="5" t="s">
        <v>67</v>
      </c>
      <c r="Q1203" s="5" t="s">
        <v>82</v>
      </c>
      <c r="R1203" s="6" t="s">
        <v>44</v>
      </c>
      <c r="S1203" s="5" t="s">
        <v>2469</v>
      </c>
      <c r="T1203" s="5" t="s">
        <v>2470</v>
      </c>
      <c r="U1203" s="5">
        <v>2002</v>
      </c>
      <c r="V1203" s="11">
        <v>32</v>
      </c>
      <c r="W1203" s="11">
        <v>182</v>
      </c>
      <c r="X1203" s="11">
        <v>349</v>
      </c>
      <c r="Y1203" s="26">
        <v>332</v>
      </c>
      <c r="Z1203" s="10">
        <f t="shared" si="186"/>
        <v>895</v>
      </c>
      <c r="AA1203" s="27">
        <f t="shared" si="192"/>
        <v>-7120.2211564880208</v>
      </c>
      <c r="AB1203" s="10">
        <f t="shared" si="193"/>
        <v>-116896.05360151011</v>
      </c>
      <c r="AC1203" s="10">
        <f t="shared" si="194"/>
        <v>594397.1626138112</v>
      </c>
      <c r="AD1203" s="28">
        <f t="shared" si="195"/>
        <v>100421.02629983229</v>
      </c>
      <c r="AF1203" s="27">
        <f>IF(V1203 &lt;&gt; "-", (V1203-V$1883)^4, "-")</f>
        <v>136980.2572786719</v>
      </c>
      <c r="AG1203" s="10">
        <f>(W1203-W$1883)^4</f>
        <v>5715661.0482864659</v>
      </c>
      <c r="AH1203" s="10">
        <f>(X1203-X$1883)^4</f>
        <v>49976860.442713708</v>
      </c>
      <c r="AI1203" s="28">
        <f>(Y1203-Y$1883)^4</f>
        <v>4667663.5135539109</v>
      </c>
      <c r="AK1203" s="27">
        <f t="shared" si="187"/>
        <v>35.754189944134076</v>
      </c>
      <c r="AL1203" s="10">
        <f t="shared" si="188"/>
        <v>203.35195530726259</v>
      </c>
      <c r="AM1203" s="10">
        <f t="shared" si="189"/>
        <v>389.94413407821224</v>
      </c>
      <c r="AN1203" s="28">
        <f t="shared" si="190"/>
        <v>370.94972067039106</v>
      </c>
      <c r="AP1203" s="56">
        <f t="shared" si="191"/>
        <v>1.9175824175824172</v>
      </c>
    </row>
    <row r="1204" spans="1:42" ht="15" customHeight="1">
      <c r="A1204" s="5" t="s">
        <v>23</v>
      </c>
      <c r="B1204" s="5" t="s">
        <v>63</v>
      </c>
      <c r="C1204" s="5" t="s">
        <v>23</v>
      </c>
      <c r="D1204" s="6" t="s">
        <v>44</v>
      </c>
      <c r="E1204" s="5" t="s">
        <v>2258</v>
      </c>
      <c r="F1204" s="5" t="s">
        <v>2259</v>
      </c>
      <c r="G1204" s="5">
        <v>2002</v>
      </c>
      <c r="H1204" s="11">
        <v>2</v>
      </c>
      <c r="I1204" s="11">
        <v>89</v>
      </c>
      <c r="J1204" s="11">
        <v>63</v>
      </c>
      <c r="K1204" s="11">
        <v>111</v>
      </c>
      <c r="O1204" s="25" t="s">
        <v>23</v>
      </c>
      <c r="P1204" s="5" t="s">
        <v>67</v>
      </c>
      <c r="Q1204" s="5" t="s">
        <v>82</v>
      </c>
      <c r="R1204" s="6" t="s">
        <v>44</v>
      </c>
      <c r="S1204" s="5" t="s">
        <v>2471</v>
      </c>
      <c r="T1204" s="5" t="s">
        <v>2472</v>
      </c>
      <c r="U1204" s="5">
        <v>2002</v>
      </c>
      <c r="V1204" s="11">
        <v>19</v>
      </c>
      <c r="W1204" s="11">
        <v>90</v>
      </c>
      <c r="X1204" s="11">
        <v>231</v>
      </c>
      <c r="Y1204" s="26">
        <v>265</v>
      </c>
      <c r="Z1204" s="10">
        <f t="shared" si="186"/>
        <v>605</v>
      </c>
      <c r="AA1204" s="27">
        <f t="shared" si="192"/>
        <v>-33505.219038514537</v>
      </c>
      <c r="AB1204" s="10">
        <f t="shared" si="193"/>
        <v>-2796977.6709260354</v>
      </c>
      <c r="AC1204" s="10">
        <f t="shared" si="194"/>
        <v>-39027.520004009057</v>
      </c>
      <c r="AD1204" s="28">
        <f t="shared" si="195"/>
        <v>-8639.1795661040342</v>
      </c>
      <c r="AF1204" s="27">
        <f>IF(V1204 &lt;&gt; "-", (V1204-V$1883)^4, "-")</f>
        <v>1080148.040054389</v>
      </c>
      <c r="AG1204" s="10">
        <f>(W1204-W$1883)^4</f>
        <v>394080851.04406923</v>
      </c>
      <c r="AH1204" s="10">
        <f>(X1204-X$1883)^4</f>
        <v>1323816.9577966181</v>
      </c>
      <c r="AI1204" s="28">
        <f>(Y1204-Y$1883)^4</f>
        <v>177267.85975104882</v>
      </c>
      <c r="AK1204" s="27">
        <f t="shared" si="187"/>
        <v>31.404958677685954</v>
      </c>
      <c r="AL1204" s="10">
        <f t="shared" si="188"/>
        <v>148.7603305785124</v>
      </c>
      <c r="AM1204" s="10">
        <f t="shared" si="189"/>
        <v>381.81818181818181</v>
      </c>
      <c r="AN1204" s="28">
        <f t="shared" si="190"/>
        <v>438.01652892561981</v>
      </c>
      <c r="AP1204" s="56">
        <f t="shared" si="191"/>
        <v>2.5666666666666669</v>
      </c>
    </row>
    <row r="1205" spans="1:42" ht="15" customHeight="1">
      <c r="A1205" s="5" t="s">
        <v>23</v>
      </c>
      <c r="B1205" s="5" t="s">
        <v>63</v>
      </c>
      <c r="C1205" s="5" t="s">
        <v>23</v>
      </c>
      <c r="D1205" s="6" t="s">
        <v>44</v>
      </c>
      <c r="E1205" s="5" t="s">
        <v>2260</v>
      </c>
      <c r="F1205" s="5" t="s">
        <v>2261</v>
      </c>
      <c r="G1205" s="5">
        <v>2002</v>
      </c>
      <c r="H1205" s="11">
        <v>169</v>
      </c>
      <c r="I1205" s="11">
        <v>742</v>
      </c>
      <c r="J1205" s="11">
        <v>704</v>
      </c>
      <c r="K1205" s="11">
        <v>619</v>
      </c>
      <c r="O1205" s="25" t="s">
        <v>23</v>
      </c>
      <c r="P1205" s="5" t="s">
        <v>67</v>
      </c>
      <c r="Q1205" s="5" t="s">
        <v>82</v>
      </c>
      <c r="R1205" s="6" t="s">
        <v>44</v>
      </c>
      <c r="S1205" s="5" t="s">
        <v>2473</v>
      </c>
      <c r="T1205" s="5" t="s">
        <v>2474</v>
      </c>
      <c r="U1205" s="5">
        <v>2002</v>
      </c>
      <c r="V1205" s="11">
        <v>26</v>
      </c>
      <c r="W1205" s="11">
        <v>84</v>
      </c>
      <c r="X1205" s="11">
        <v>184</v>
      </c>
      <c r="Y1205" s="26">
        <v>359</v>
      </c>
      <c r="Z1205" s="10">
        <f t="shared" si="186"/>
        <v>653</v>
      </c>
      <c r="AA1205" s="27">
        <f t="shared" si="192"/>
        <v>-16075.898957048272</v>
      </c>
      <c r="AB1205" s="10">
        <f t="shared" si="193"/>
        <v>-3169736.8126773592</v>
      </c>
      <c r="AC1205" s="10">
        <f t="shared" si="194"/>
        <v>-529869.66594340734</v>
      </c>
      <c r="AD1205" s="28">
        <f t="shared" si="195"/>
        <v>396756.52466097457</v>
      </c>
      <c r="AF1205" s="27">
        <f>IF(V1205 &lt;&gt; "-", (V1205-V$1883)^4, "-")</f>
        <v>405726.79511103028</v>
      </c>
      <c r="AG1205" s="10">
        <f>(W1205-W$1883)^4</f>
        <v>465619262.10195822</v>
      </c>
      <c r="AH1205" s="10">
        <f>(X1205-X$1883)^4</f>
        <v>42877100.60544046</v>
      </c>
      <c r="AI1205" s="28">
        <f>(Y1205-Y$1883)^4</f>
        <v>29154041.653773032</v>
      </c>
      <c r="AK1205" s="27">
        <f t="shared" si="187"/>
        <v>39.816232771822357</v>
      </c>
      <c r="AL1205" s="10">
        <f t="shared" si="188"/>
        <v>128.63705972434917</v>
      </c>
      <c r="AM1205" s="10">
        <f t="shared" si="189"/>
        <v>281.77641653905056</v>
      </c>
      <c r="AN1205" s="28">
        <f t="shared" si="190"/>
        <v>549.77029096477793</v>
      </c>
      <c r="AP1205" s="56">
        <f t="shared" si="191"/>
        <v>2.1904761904761902</v>
      </c>
    </row>
    <row r="1206" spans="1:42" ht="15" customHeight="1">
      <c r="A1206" s="5" t="s">
        <v>23</v>
      </c>
      <c r="B1206" s="5" t="s">
        <v>63</v>
      </c>
      <c r="C1206" s="5" t="s">
        <v>23</v>
      </c>
      <c r="D1206" s="6" t="s">
        <v>44</v>
      </c>
      <c r="E1206" s="5" t="s">
        <v>2262</v>
      </c>
      <c r="F1206" s="5" t="s">
        <v>2263</v>
      </c>
      <c r="G1206" s="5">
        <v>2002</v>
      </c>
      <c r="H1206" s="11">
        <v>12</v>
      </c>
      <c r="I1206" s="11">
        <v>65</v>
      </c>
      <c r="J1206" s="11">
        <v>120</v>
      </c>
      <c r="K1206" s="11">
        <v>129</v>
      </c>
      <c r="O1206" s="25" t="s">
        <v>23</v>
      </c>
      <c r="P1206" s="5" t="s">
        <v>67</v>
      </c>
      <c r="Q1206" s="5" t="s">
        <v>82</v>
      </c>
      <c r="R1206" s="6" t="s">
        <v>44</v>
      </c>
      <c r="S1206" s="5" t="s">
        <v>2475</v>
      </c>
      <c r="T1206" s="5" t="s">
        <v>2476</v>
      </c>
      <c r="U1206" s="5">
        <v>2002</v>
      </c>
      <c r="V1206" s="11">
        <v>12</v>
      </c>
      <c r="W1206" s="11">
        <v>44</v>
      </c>
      <c r="X1206" s="11">
        <v>142</v>
      </c>
      <c r="Y1206" s="26">
        <v>208</v>
      </c>
      <c r="Z1206" s="10">
        <f t="shared" si="186"/>
        <v>406</v>
      </c>
      <c r="AA1206" s="27">
        <f t="shared" si="192"/>
        <v>-60412.570689061082</v>
      </c>
      <c r="AB1206" s="10">
        <f t="shared" si="193"/>
        <v>-6528219.5038485853</v>
      </c>
      <c r="AC1206" s="10">
        <f t="shared" si="194"/>
        <v>-1857242.4420305931</v>
      </c>
      <c r="AD1206" s="28">
        <f t="shared" si="195"/>
        <v>-465827.9299896615</v>
      </c>
      <c r="AF1206" s="27">
        <f>IF(V1206 &lt;&gt; "-", (V1206-V$1883)^4, "-")</f>
        <v>2370480.6892459271</v>
      </c>
      <c r="AG1206" s="10">
        <f>(W1206-W$1883)^4</f>
        <v>1220093176.2086737</v>
      </c>
      <c r="AH1206" s="10">
        <f>(X1206-X$1883)^4</f>
        <v>228292406.5455285</v>
      </c>
      <c r="AI1206" s="28">
        <f>(Y1206-Y$1883)^4</f>
        <v>36110544.110982738</v>
      </c>
      <c r="AK1206" s="27">
        <f t="shared" si="187"/>
        <v>29.556650246305416</v>
      </c>
      <c r="AL1206" s="10">
        <f t="shared" si="188"/>
        <v>108.37438423645321</v>
      </c>
      <c r="AM1206" s="10">
        <f t="shared" si="189"/>
        <v>349.7536945812808</v>
      </c>
      <c r="AN1206" s="28">
        <f t="shared" si="190"/>
        <v>512.3152709359606</v>
      </c>
      <c r="AP1206" s="56">
        <f t="shared" si="191"/>
        <v>3.2272727272727271</v>
      </c>
    </row>
    <row r="1207" spans="1:42" ht="15" customHeight="1">
      <c r="A1207" s="5" t="s">
        <v>23</v>
      </c>
      <c r="B1207" s="5" t="s">
        <v>63</v>
      </c>
      <c r="C1207" s="5" t="s">
        <v>23</v>
      </c>
      <c r="D1207" s="6" t="s">
        <v>44</v>
      </c>
      <c r="E1207" s="5" t="s">
        <v>2264</v>
      </c>
      <c r="F1207" s="5" t="s">
        <v>2265</v>
      </c>
      <c r="G1207" s="5">
        <v>2002</v>
      </c>
      <c r="H1207" s="11">
        <v>2</v>
      </c>
      <c r="I1207" s="11">
        <v>48</v>
      </c>
      <c r="J1207" s="11">
        <f>AVERAGE(J12:J1145)</f>
        <v>720.69911504424783</v>
      </c>
      <c r="K1207" s="11">
        <v>56</v>
      </c>
      <c r="O1207" s="25" t="s">
        <v>23</v>
      </c>
      <c r="P1207" s="5" t="s">
        <v>67</v>
      </c>
      <c r="Q1207" s="5" t="s">
        <v>82</v>
      </c>
      <c r="R1207" s="6" t="s">
        <v>44</v>
      </c>
      <c r="S1207" s="5" t="s">
        <v>2477</v>
      </c>
      <c r="T1207" s="5" t="s">
        <v>2478</v>
      </c>
      <c r="U1207" s="5">
        <v>2002</v>
      </c>
      <c r="V1207" s="11">
        <v>36</v>
      </c>
      <c r="W1207" s="11">
        <v>272</v>
      </c>
      <c r="X1207" s="11">
        <v>651</v>
      </c>
      <c r="Y1207" s="26">
        <v>703</v>
      </c>
      <c r="Z1207" s="10">
        <f t="shared" si="186"/>
        <v>1662</v>
      </c>
      <c r="AA1207" s="27">
        <f t="shared" si="192"/>
        <v>-3538.3536033581713</v>
      </c>
      <c r="AB1207" s="10">
        <f t="shared" si="193"/>
        <v>69450.636096319155</v>
      </c>
      <c r="AC1207" s="10">
        <f t="shared" si="194"/>
        <v>57548182.58671172</v>
      </c>
      <c r="AD1207" s="28">
        <f t="shared" si="195"/>
        <v>72762892.037317038</v>
      </c>
      <c r="AF1207" s="27">
        <f>IF(V1207 &lt;&gt; "-", (V1207-V$1883)^4, "-")</f>
        <v>53918.149134740008</v>
      </c>
      <c r="AG1207" s="10">
        <f>(W1207-W$1883)^4</f>
        <v>2854751.4598125522</v>
      </c>
      <c r="AH1207" s="10">
        <f>(X1207-X$1883)^4</f>
        <v>22218197202.720261</v>
      </c>
      <c r="AI1207" s="28">
        <f>(Y1207-Y$1883)^4</f>
        <v>30377120431.08091</v>
      </c>
      <c r="AK1207" s="27">
        <f t="shared" si="187"/>
        <v>21.660649819494584</v>
      </c>
      <c r="AL1207" s="10">
        <f t="shared" si="188"/>
        <v>163.65824308062577</v>
      </c>
      <c r="AM1207" s="10">
        <f t="shared" si="189"/>
        <v>391.69675090252707</v>
      </c>
      <c r="AN1207" s="28">
        <f t="shared" si="190"/>
        <v>422.98435619735261</v>
      </c>
      <c r="AP1207" s="56">
        <f t="shared" si="191"/>
        <v>2.3933823529411762</v>
      </c>
    </row>
    <row r="1208" spans="1:42" ht="15" customHeight="1">
      <c r="A1208" s="5" t="s">
        <v>23</v>
      </c>
      <c r="B1208" s="5" t="s">
        <v>63</v>
      </c>
      <c r="C1208" s="5" t="s">
        <v>23</v>
      </c>
      <c r="D1208" s="6" t="s">
        <v>44</v>
      </c>
      <c r="E1208" s="5" t="s">
        <v>2266</v>
      </c>
      <c r="F1208" s="5" t="s">
        <v>2267</v>
      </c>
      <c r="G1208" s="5">
        <v>2002</v>
      </c>
      <c r="H1208" s="11">
        <v>6</v>
      </c>
      <c r="I1208" s="11">
        <v>79</v>
      </c>
      <c r="J1208" s="11">
        <v>127</v>
      </c>
      <c r="K1208" s="11">
        <v>126</v>
      </c>
      <c r="O1208" s="25" t="s">
        <v>23</v>
      </c>
      <c r="P1208" s="5" t="s">
        <v>67</v>
      </c>
      <c r="Q1208" s="5" t="s">
        <v>63</v>
      </c>
      <c r="R1208" s="6" t="s">
        <v>44</v>
      </c>
      <c r="S1208" s="5" t="s">
        <v>2479</v>
      </c>
      <c r="T1208" s="5" t="s">
        <v>2480</v>
      </c>
      <c r="U1208" s="5">
        <v>2002</v>
      </c>
      <c r="V1208" s="11">
        <v>92</v>
      </c>
      <c r="W1208" s="11">
        <v>467</v>
      </c>
      <c r="X1208" s="11">
        <v>507</v>
      </c>
      <c r="Y1208" s="26">
        <v>997</v>
      </c>
      <c r="Z1208" s="10">
        <f t="shared" si="186"/>
        <v>2063</v>
      </c>
      <c r="AA1208" s="27">
        <f t="shared" si="192"/>
        <v>67726.709771993046</v>
      </c>
      <c r="AB1208" s="10">
        <f t="shared" si="193"/>
        <v>13161767.26288248</v>
      </c>
      <c r="AC1208" s="10">
        <f t="shared" si="194"/>
        <v>14186532.333811298</v>
      </c>
      <c r="AD1208" s="28">
        <f t="shared" si="195"/>
        <v>360155297.4983477</v>
      </c>
      <c r="AF1208" s="27">
        <f>IF(V1208 &lt;&gt; "-", (V1208-V$1883)^4, "-")</f>
        <v>2760662.421216418</v>
      </c>
      <c r="AG1208" s="10">
        <f>(W1208-W$1883)^4</f>
        <v>3107555849.8426819</v>
      </c>
      <c r="AH1208" s="10">
        <f>(X1208-X$1883)^4</f>
        <v>3434274482.655231</v>
      </c>
      <c r="AI1208" s="28">
        <f>(Y1208-Y$1883)^4</f>
        <v>256243628947.94794</v>
      </c>
      <c r="AK1208" s="27">
        <f t="shared" si="187"/>
        <v>44.595249636451769</v>
      </c>
      <c r="AL1208" s="10">
        <f t="shared" si="188"/>
        <v>226.36936500242365</v>
      </c>
      <c r="AM1208" s="10">
        <f t="shared" si="189"/>
        <v>245.758603974794</v>
      </c>
      <c r="AN1208" s="28">
        <f t="shared" si="190"/>
        <v>483.27678138633058</v>
      </c>
      <c r="AP1208" s="56">
        <f t="shared" si="191"/>
        <v>1.0856531049250535</v>
      </c>
    </row>
    <row r="1209" spans="1:42" ht="15" customHeight="1">
      <c r="A1209" s="5" t="s">
        <v>23</v>
      </c>
      <c r="B1209" s="5" t="s">
        <v>63</v>
      </c>
      <c r="C1209" s="5" t="s">
        <v>23</v>
      </c>
      <c r="D1209" s="6" t="s">
        <v>44</v>
      </c>
      <c r="E1209" s="5" t="s">
        <v>2268</v>
      </c>
      <c r="F1209" s="5" t="s">
        <v>2269</v>
      </c>
      <c r="G1209" s="5">
        <v>2002</v>
      </c>
      <c r="H1209" s="11">
        <v>15</v>
      </c>
      <c r="I1209" s="11">
        <v>154</v>
      </c>
      <c r="J1209" s="11">
        <v>238</v>
      </c>
      <c r="K1209" s="11">
        <v>304</v>
      </c>
      <c r="O1209" s="25" t="s">
        <v>23</v>
      </c>
      <c r="P1209" s="5" t="s">
        <v>67</v>
      </c>
      <c r="Q1209" s="5" t="s">
        <v>63</v>
      </c>
      <c r="R1209" s="6" t="s">
        <v>44</v>
      </c>
      <c r="S1209" s="5" t="s">
        <v>2481</v>
      </c>
      <c r="T1209" s="5" t="s">
        <v>2482</v>
      </c>
      <c r="U1209" s="5">
        <v>2002</v>
      </c>
      <c r="V1209" s="11">
        <v>42</v>
      </c>
      <c r="W1209" s="11">
        <v>282</v>
      </c>
      <c r="X1209" s="11">
        <v>285</v>
      </c>
      <c r="Y1209" s="26">
        <v>727</v>
      </c>
      <c r="Z1209" s="10">
        <f t="shared" si="186"/>
        <v>1336</v>
      </c>
      <c r="AA1209" s="27">
        <f t="shared" si="192"/>
        <v>-788.42874452887349</v>
      </c>
      <c r="AB1209" s="10">
        <f t="shared" si="193"/>
        <v>133470.09223052146</v>
      </c>
      <c r="AC1209" s="10">
        <f t="shared" si="194"/>
        <v>8096.2766762529272</v>
      </c>
      <c r="AD1209" s="28">
        <f t="shared" si="195"/>
        <v>86047027.126889125</v>
      </c>
      <c r="AF1209" s="27">
        <f>IF(V1209 &lt;&gt; "-", (V1209-V$1883)^4, "-")</f>
        <v>7283.6644901726195</v>
      </c>
      <c r="AG1209" s="10">
        <f>(W1209-W$1883)^4</f>
        <v>6820956.5140893646</v>
      </c>
      <c r="AH1209" s="10">
        <f>(X1209-X$1883)^4</f>
        <v>162572.51388496731</v>
      </c>
      <c r="AI1209" s="28">
        <f>(Y1209-Y$1883)^4</f>
        <v>37988122261.984512</v>
      </c>
      <c r="AK1209" s="27">
        <f t="shared" si="187"/>
        <v>31.437125748502993</v>
      </c>
      <c r="AL1209" s="10">
        <f t="shared" si="188"/>
        <v>211.07784431137725</v>
      </c>
      <c r="AM1209" s="10">
        <f t="shared" si="189"/>
        <v>213.32335329341316</v>
      </c>
      <c r="AN1209" s="28">
        <f t="shared" si="190"/>
        <v>544.16167664670661</v>
      </c>
      <c r="AP1209" s="56">
        <f t="shared" si="191"/>
        <v>1.0106382978723403</v>
      </c>
    </row>
    <row r="1210" spans="1:42" ht="15" customHeight="1">
      <c r="A1210" s="5" t="s">
        <v>23</v>
      </c>
      <c r="B1210" s="5" t="s">
        <v>63</v>
      </c>
      <c r="C1210" s="5" t="s">
        <v>100</v>
      </c>
      <c r="D1210" s="6" t="s">
        <v>233</v>
      </c>
      <c r="E1210" s="6" t="s">
        <v>26</v>
      </c>
      <c r="F1210" s="5" t="s">
        <v>2483</v>
      </c>
      <c r="G1210" s="5">
        <v>2002</v>
      </c>
      <c r="H1210" s="11">
        <v>327</v>
      </c>
      <c r="I1210" s="11">
        <v>2176</v>
      </c>
      <c r="J1210" s="11">
        <v>2088</v>
      </c>
      <c r="K1210" s="11">
        <v>2768</v>
      </c>
      <c r="O1210" s="25" t="s">
        <v>23</v>
      </c>
      <c r="P1210" s="5" t="s">
        <v>67</v>
      </c>
      <c r="Q1210" s="5" t="s">
        <v>63</v>
      </c>
      <c r="R1210" s="6" t="s">
        <v>44</v>
      </c>
      <c r="S1210" s="5" t="s">
        <v>2484</v>
      </c>
      <c r="T1210" s="5" t="s">
        <v>2485</v>
      </c>
      <c r="U1210" s="5">
        <v>2002</v>
      </c>
      <c r="V1210" s="11">
        <v>67</v>
      </c>
      <c r="W1210" s="11">
        <v>399</v>
      </c>
      <c r="X1210" s="11">
        <v>649</v>
      </c>
      <c r="Y1210" s="26">
        <v>779</v>
      </c>
      <c r="Z1210" s="10">
        <f t="shared" si="186"/>
        <v>1894</v>
      </c>
      <c r="AA1210" s="27">
        <f t="shared" si="192"/>
        <v>3915.7704185807975</v>
      </c>
      <c r="AB1210" s="10">
        <f t="shared" si="193"/>
        <v>4750507.4430076843</v>
      </c>
      <c r="AC1210" s="10">
        <f t="shared" si="194"/>
        <v>56658461.360265188</v>
      </c>
      <c r="AD1210" s="28">
        <f t="shared" si="195"/>
        <v>120174173.82380439</v>
      </c>
      <c r="AF1210" s="27">
        <f>IF(V1210 &lt;&gt; "-", (V1210-V$1883)^4, "-")</f>
        <v>61719.579940247349</v>
      </c>
      <c r="AG1210" s="10">
        <f>(W1210-W$1883)^4</f>
        <v>798582895.20055509</v>
      </c>
      <c r="AH1210" s="10">
        <f>(X1210-X$1883)^4</f>
        <v>21761376788.210926</v>
      </c>
      <c r="AI1210" s="28">
        <f>(Y1210-Y$1883)^4</f>
        <v>59303664041.350632</v>
      </c>
      <c r="AK1210" s="27">
        <f t="shared" si="187"/>
        <v>35.37486800422387</v>
      </c>
      <c r="AL1210" s="10">
        <f t="shared" si="188"/>
        <v>210.66525871172124</v>
      </c>
      <c r="AM1210" s="10">
        <f t="shared" si="189"/>
        <v>342.66103484688495</v>
      </c>
      <c r="AN1210" s="28">
        <f t="shared" si="190"/>
        <v>411.29883843717005</v>
      </c>
      <c r="AP1210" s="56">
        <f t="shared" si="191"/>
        <v>1.6265664160401003</v>
      </c>
    </row>
    <row r="1211" spans="1:42" ht="15" customHeight="1">
      <c r="A1211" s="5" t="s">
        <v>23</v>
      </c>
      <c r="B1211" s="5" t="s">
        <v>63</v>
      </c>
      <c r="C1211" s="5" t="s">
        <v>100</v>
      </c>
      <c r="D1211" s="6" t="s">
        <v>30</v>
      </c>
      <c r="E1211" s="6" t="s">
        <v>26</v>
      </c>
      <c r="F1211" s="5" t="s">
        <v>101</v>
      </c>
      <c r="G1211" s="5">
        <v>2002</v>
      </c>
      <c r="H1211" s="11">
        <v>235</v>
      </c>
      <c r="I1211" s="11">
        <v>1334</v>
      </c>
      <c r="J1211" s="11">
        <v>1242</v>
      </c>
      <c r="K1211" s="11">
        <v>1394</v>
      </c>
      <c r="O1211" s="25" t="s">
        <v>23</v>
      </c>
      <c r="P1211" s="5" t="s">
        <v>67</v>
      </c>
      <c r="Q1211" s="5" t="s">
        <v>67</v>
      </c>
      <c r="R1211" s="6" t="s">
        <v>44</v>
      </c>
      <c r="S1211" s="5" t="s">
        <v>2486</v>
      </c>
      <c r="T1211" s="5" t="s">
        <v>738</v>
      </c>
      <c r="U1211" s="5">
        <v>2002</v>
      </c>
      <c r="V1211" s="11">
        <v>11</v>
      </c>
      <c r="W1211" s="11">
        <v>71</v>
      </c>
      <c r="X1211" s="11">
        <v>117</v>
      </c>
      <c r="Y1211" s="26">
        <v>130</v>
      </c>
      <c r="Z1211" s="10">
        <f t="shared" si="186"/>
        <v>329</v>
      </c>
      <c r="AA1211" s="27">
        <f t="shared" si="192"/>
        <v>-65150.194930492646</v>
      </c>
      <c r="AB1211" s="10">
        <f t="shared" si="193"/>
        <v>-4087959.9955128971</v>
      </c>
      <c r="AC1211" s="10">
        <f t="shared" si="194"/>
        <v>-3236543.7329128743</v>
      </c>
      <c r="AD1211" s="28">
        <f t="shared" si="195"/>
        <v>-3761411.804574728</v>
      </c>
      <c r="AF1211" s="27">
        <f>IF(V1211 &lt;&gt; "-", (V1211-V$1883)^4, "-")</f>
        <v>2621526.7440798022</v>
      </c>
      <c r="AG1211" s="10">
        <f>(W1211-W$1883)^4</f>
        <v>653645360.41333997</v>
      </c>
      <c r="AH1211" s="10">
        <f>(X1211-X$1883)^4</f>
        <v>478749837.50679868</v>
      </c>
      <c r="AI1211" s="28">
        <f>(Y1211-Y$1883)^4</f>
        <v>584971235.03583193</v>
      </c>
      <c r="AK1211" s="27">
        <f t="shared" si="187"/>
        <v>33.434650455927049</v>
      </c>
      <c r="AL1211" s="10">
        <f t="shared" si="188"/>
        <v>215.80547112462006</v>
      </c>
      <c r="AM1211" s="10">
        <f t="shared" si="189"/>
        <v>355.62310030395139</v>
      </c>
      <c r="AN1211" s="28">
        <f t="shared" si="190"/>
        <v>395.1367781155015</v>
      </c>
      <c r="AP1211" s="56">
        <f t="shared" si="191"/>
        <v>1.6478873239436622</v>
      </c>
    </row>
    <row r="1212" spans="1:42" ht="15" customHeight="1">
      <c r="A1212" s="5" t="s">
        <v>23</v>
      </c>
      <c r="B1212" s="5" t="s">
        <v>63</v>
      </c>
      <c r="C1212" s="5" t="s">
        <v>100</v>
      </c>
      <c r="D1212" s="6" t="s">
        <v>235</v>
      </c>
      <c r="E1212" s="6" t="s">
        <v>26</v>
      </c>
      <c r="F1212" s="5" t="s">
        <v>2487</v>
      </c>
      <c r="G1212" s="5">
        <v>2002</v>
      </c>
      <c r="H1212" s="11">
        <v>92</v>
      </c>
      <c r="I1212" s="11">
        <v>842</v>
      </c>
      <c r="J1212" s="11">
        <v>846</v>
      </c>
      <c r="K1212" s="11">
        <v>1374</v>
      </c>
      <c r="O1212" s="25" t="s">
        <v>23</v>
      </c>
      <c r="P1212" s="5" t="s">
        <v>67</v>
      </c>
      <c r="Q1212" s="5" t="s">
        <v>67</v>
      </c>
      <c r="R1212" s="6" t="s">
        <v>44</v>
      </c>
      <c r="S1212" s="5" t="s">
        <v>2488</v>
      </c>
      <c r="T1212" s="5" t="s">
        <v>2489</v>
      </c>
      <c r="U1212" s="5">
        <v>2002</v>
      </c>
      <c r="V1212" s="11" t="s">
        <v>96</v>
      </c>
      <c r="W1212" s="11">
        <v>9</v>
      </c>
      <c r="X1212" s="11">
        <v>22</v>
      </c>
      <c r="Y1212" s="26">
        <v>88</v>
      </c>
      <c r="Z1212" s="10">
        <f t="shared" si="186"/>
        <v>119</v>
      </c>
      <c r="AA1212" s="27" t="str">
        <f t="shared" si="192"/>
        <v>-</v>
      </c>
      <c r="AB1212" s="10">
        <f t="shared" si="193"/>
        <v>-10925566.904099658</v>
      </c>
      <c r="AC1212" s="10">
        <f t="shared" si="194"/>
        <v>-14334755.687158057</v>
      </c>
      <c r="AD1212" s="28">
        <f t="shared" si="195"/>
        <v>-7705965.1828114064</v>
      </c>
      <c r="AF1212" s="27" t="str">
        <f>IF(V1212 &lt;&gt; "-", (V1212-V$1883)^4, "-")</f>
        <v>-</v>
      </c>
      <c r="AG1212" s="10">
        <f>(W1212-W$1883)^4</f>
        <v>2424331332.6031981</v>
      </c>
      <c r="AH1212" s="10">
        <f>(X1212-X$1883)^4</f>
        <v>3482200129.4521928</v>
      </c>
      <c r="AI1212" s="28">
        <f>(Y1212-Y$1883)^4</f>
        <v>1522075013.4692814</v>
      </c>
      <c r="AK1212" s="27">
        <f t="shared" si="187"/>
        <v>0</v>
      </c>
      <c r="AL1212" s="10">
        <f t="shared" si="188"/>
        <v>75.630252100840337</v>
      </c>
      <c r="AM1212" s="10">
        <f t="shared" si="189"/>
        <v>184.87394957983193</v>
      </c>
      <c r="AN1212" s="28">
        <f t="shared" si="190"/>
        <v>739.49579831932772</v>
      </c>
      <c r="AP1212" s="56">
        <f t="shared" si="191"/>
        <v>2.4444444444444442</v>
      </c>
    </row>
    <row r="1213" spans="1:42" ht="15" customHeight="1">
      <c r="A1213" s="5" t="s">
        <v>23</v>
      </c>
      <c r="B1213" s="5" t="s">
        <v>63</v>
      </c>
      <c r="C1213" s="5" t="s">
        <v>100</v>
      </c>
      <c r="D1213" s="6" t="s">
        <v>235</v>
      </c>
      <c r="E1213" s="5" t="s">
        <v>2270</v>
      </c>
      <c r="F1213" s="5" t="s">
        <v>2271</v>
      </c>
      <c r="G1213" s="5">
        <v>2002</v>
      </c>
      <c r="H1213" s="11">
        <v>14</v>
      </c>
      <c r="I1213" s="11">
        <v>58</v>
      </c>
      <c r="J1213" s="11">
        <v>134</v>
      </c>
      <c r="K1213" s="11">
        <v>113</v>
      </c>
      <c r="O1213" s="25" t="s">
        <v>23</v>
      </c>
      <c r="P1213" s="5" t="s">
        <v>67</v>
      </c>
      <c r="Q1213" s="5" t="s">
        <v>67</v>
      </c>
      <c r="R1213" s="6" t="s">
        <v>44</v>
      </c>
      <c r="S1213" s="5" t="s">
        <v>2490</v>
      </c>
      <c r="T1213" s="5" t="s">
        <v>2491</v>
      </c>
      <c r="U1213" s="5">
        <v>2002</v>
      </c>
      <c r="V1213" s="11">
        <v>6</v>
      </c>
      <c r="W1213" s="11">
        <v>39</v>
      </c>
      <c r="X1213" s="11">
        <v>96</v>
      </c>
      <c r="Y1213" s="26">
        <v>264</v>
      </c>
      <c r="Z1213" s="10">
        <f t="shared" si="186"/>
        <v>405</v>
      </c>
      <c r="AA1213" s="27">
        <f t="shared" si="192"/>
        <v>-92579.75437308324</v>
      </c>
      <c r="AB1213" s="10">
        <f t="shared" si="193"/>
        <v>-7066309.1298572375</v>
      </c>
      <c r="AC1213" s="10">
        <f t="shared" si="194"/>
        <v>-4819965.2356075132</v>
      </c>
      <c r="AD1213" s="28">
        <f t="shared" si="195"/>
        <v>-9964.8324478198119</v>
      </c>
      <c r="AF1213" s="27">
        <f>IF(V1213 &lt;&gt; "-", (V1213-V$1883)^4, "-")</f>
        <v>4188141.6864615814</v>
      </c>
      <c r="AG1213" s="10">
        <f>(W1213-W$1883)^4</f>
        <v>1355991113.7347641</v>
      </c>
      <c r="AH1213" s="10">
        <f>(X1213-X$1883)^4</f>
        <v>814188957.29343879</v>
      </c>
      <c r="AI1213" s="28">
        <f>(Y1213-Y$1883)^4</f>
        <v>214433.84565521945</v>
      </c>
      <c r="AK1213" s="27">
        <f t="shared" si="187"/>
        <v>14.814814814814815</v>
      </c>
      <c r="AL1213" s="10">
        <f t="shared" si="188"/>
        <v>96.296296296296291</v>
      </c>
      <c r="AM1213" s="10">
        <f t="shared" si="189"/>
        <v>237.03703703703704</v>
      </c>
      <c r="AN1213" s="28">
        <f t="shared" si="190"/>
        <v>651.85185185185196</v>
      </c>
      <c r="AP1213" s="56">
        <f t="shared" si="191"/>
        <v>2.4615384615384617</v>
      </c>
    </row>
    <row r="1214" spans="1:42" ht="15" customHeight="1">
      <c r="A1214" s="5" t="s">
        <v>23</v>
      </c>
      <c r="B1214" s="5" t="s">
        <v>63</v>
      </c>
      <c r="C1214" s="5" t="s">
        <v>100</v>
      </c>
      <c r="D1214" s="6" t="s">
        <v>235</v>
      </c>
      <c r="E1214" s="5" t="s">
        <v>2272</v>
      </c>
      <c r="F1214" s="5" t="s">
        <v>2273</v>
      </c>
      <c r="G1214" s="5">
        <v>2002</v>
      </c>
      <c r="H1214" s="11">
        <v>10</v>
      </c>
      <c r="I1214" s="11">
        <v>92</v>
      </c>
      <c r="J1214" s="11">
        <v>119</v>
      </c>
      <c r="K1214" s="11">
        <v>204</v>
      </c>
      <c r="O1214" s="25" t="s">
        <v>23</v>
      </c>
      <c r="P1214" s="5" t="s">
        <v>67</v>
      </c>
      <c r="Q1214" s="5" t="s">
        <v>67</v>
      </c>
      <c r="R1214" s="6" t="s">
        <v>44</v>
      </c>
      <c r="S1214" s="5" t="s">
        <v>2492</v>
      </c>
      <c r="T1214" s="5" t="s">
        <v>2493</v>
      </c>
      <c r="U1214" s="5">
        <v>2002</v>
      </c>
      <c r="V1214" s="11">
        <v>13</v>
      </c>
      <c r="W1214" s="11">
        <v>48</v>
      </c>
      <c r="X1214" s="11">
        <v>120</v>
      </c>
      <c r="Y1214" s="26">
        <v>359</v>
      </c>
      <c r="Z1214" s="10">
        <f t="shared" si="186"/>
        <v>540</v>
      </c>
      <c r="AA1214" s="27">
        <f t="shared" si="192"/>
        <v>-55910.375663325023</v>
      </c>
      <c r="AB1214" s="10">
        <f t="shared" si="193"/>
        <v>-6117968.489379622</v>
      </c>
      <c r="AC1214" s="10">
        <f t="shared" si="194"/>
        <v>-3043587.4003555174</v>
      </c>
      <c r="AD1214" s="28">
        <f t="shared" si="195"/>
        <v>396756.52466097457</v>
      </c>
      <c r="AF1214" s="27">
        <f>IF(V1214 &lt;&gt; "-", (V1214-V$1883)^4, "-")</f>
        <v>2137912.2729463866</v>
      </c>
      <c r="AG1214" s="10">
        <f>(W1214-W$1883)^4</f>
        <v>1118947338.8540633</v>
      </c>
      <c r="AH1214" s="10">
        <f>(X1214-X$1883)^4</f>
        <v>441076957.39200228</v>
      </c>
      <c r="AI1214" s="28">
        <f>(Y1214-Y$1883)^4</f>
        <v>29154041.653773032</v>
      </c>
      <c r="AK1214" s="27">
        <f t="shared" si="187"/>
        <v>24.074074074074073</v>
      </c>
      <c r="AL1214" s="10">
        <f t="shared" si="188"/>
        <v>88.888888888888886</v>
      </c>
      <c r="AM1214" s="10">
        <f t="shared" si="189"/>
        <v>222.2222222222222</v>
      </c>
      <c r="AN1214" s="28">
        <f t="shared" si="190"/>
        <v>664.81481481481489</v>
      </c>
      <c r="AP1214" s="56">
        <f t="shared" si="191"/>
        <v>2.5</v>
      </c>
    </row>
    <row r="1215" spans="1:42" ht="15" customHeight="1">
      <c r="A1215" s="5" t="s">
        <v>23</v>
      </c>
      <c r="B1215" s="5" t="s">
        <v>63</v>
      </c>
      <c r="C1215" s="5" t="s">
        <v>100</v>
      </c>
      <c r="D1215" s="6" t="s">
        <v>235</v>
      </c>
      <c r="E1215" s="5" t="s">
        <v>2274</v>
      </c>
      <c r="F1215" s="5" t="s">
        <v>2275</v>
      </c>
      <c r="G1215" s="5">
        <v>2002</v>
      </c>
      <c r="H1215" s="11">
        <v>29</v>
      </c>
      <c r="I1215" s="11">
        <v>293</v>
      </c>
      <c r="J1215" s="11">
        <v>359</v>
      </c>
      <c r="K1215" s="11">
        <v>601</v>
      </c>
      <c r="O1215" s="25" t="s">
        <v>23</v>
      </c>
      <c r="P1215" s="5" t="s">
        <v>67</v>
      </c>
      <c r="Q1215" s="5" t="s">
        <v>67</v>
      </c>
      <c r="R1215" s="6" t="s">
        <v>44</v>
      </c>
      <c r="S1215" s="5" t="s">
        <v>2494</v>
      </c>
      <c r="T1215" s="5" t="s">
        <v>2495</v>
      </c>
      <c r="U1215" s="5">
        <v>2002</v>
      </c>
      <c r="V1215" s="11">
        <v>147</v>
      </c>
      <c r="W1215" s="11">
        <v>771</v>
      </c>
      <c r="X1215" s="11">
        <v>1053</v>
      </c>
      <c r="Y1215" s="26">
        <v>1021</v>
      </c>
      <c r="Z1215" s="10">
        <f t="shared" si="186"/>
        <v>2992</v>
      </c>
      <c r="AA1215" s="27">
        <f t="shared" si="192"/>
        <v>878166.50181936519</v>
      </c>
      <c r="AB1215" s="10">
        <f t="shared" si="193"/>
        <v>157555658.4413051</v>
      </c>
      <c r="AC1215" s="10">
        <f t="shared" si="194"/>
        <v>489452747.58697844</v>
      </c>
      <c r="AD1215" s="28">
        <f t="shared" si="195"/>
        <v>397845329.58592385</v>
      </c>
      <c r="AF1215" s="27">
        <f>IF(V1215 &lt;&gt; "-", (V1215-V$1883)^4, "-")</f>
        <v>84094802.616712973</v>
      </c>
      <c r="AG1215" s="10">
        <f>(W1215-W$1883)^4</f>
        <v>85096560479.342636</v>
      </c>
      <c r="AH1215" s="10">
        <f>(X1215-X$1883)^4</f>
        <v>385727877684.16998</v>
      </c>
      <c r="AI1215" s="28">
        <f>(Y1215-Y$1883)^4</f>
        <v>292607656247.01471</v>
      </c>
      <c r="AK1215" s="27">
        <f t="shared" si="187"/>
        <v>49.13101604278075</v>
      </c>
      <c r="AL1215" s="10">
        <f t="shared" si="188"/>
        <v>257.68716577540107</v>
      </c>
      <c r="AM1215" s="10">
        <f t="shared" si="189"/>
        <v>351.93850267379679</v>
      </c>
      <c r="AN1215" s="28">
        <f t="shared" si="190"/>
        <v>341.2433155080214</v>
      </c>
      <c r="AP1215" s="56">
        <f t="shared" si="191"/>
        <v>1.3657587548638133</v>
      </c>
    </row>
    <row r="1216" spans="1:42" ht="15" customHeight="1">
      <c r="A1216" s="5" t="s">
        <v>23</v>
      </c>
      <c r="B1216" s="5" t="s">
        <v>63</v>
      </c>
      <c r="C1216" s="5" t="s">
        <v>100</v>
      </c>
      <c r="D1216" s="6" t="s">
        <v>235</v>
      </c>
      <c r="E1216" s="5" t="s">
        <v>2277</v>
      </c>
      <c r="F1216" s="5" t="s">
        <v>2278</v>
      </c>
      <c r="G1216" s="5">
        <v>2002</v>
      </c>
      <c r="H1216" s="11">
        <v>19</v>
      </c>
      <c r="I1216" s="11">
        <v>168</v>
      </c>
      <c r="J1216" s="11">
        <v>75</v>
      </c>
      <c r="K1216" s="11">
        <v>92</v>
      </c>
      <c r="O1216" s="25" t="s">
        <v>23</v>
      </c>
      <c r="P1216" s="5" t="s">
        <v>67</v>
      </c>
      <c r="Q1216" s="5" t="s">
        <v>67</v>
      </c>
      <c r="R1216" s="6" t="s">
        <v>44</v>
      </c>
      <c r="S1216" s="5" t="s">
        <v>2496</v>
      </c>
      <c r="T1216" s="5" t="s">
        <v>2497</v>
      </c>
      <c r="U1216" s="5">
        <v>2002</v>
      </c>
      <c r="V1216" s="11">
        <v>53</v>
      </c>
      <c r="W1216" s="11">
        <v>241</v>
      </c>
      <c r="X1216" s="11">
        <v>437</v>
      </c>
      <c r="Y1216" s="26">
        <v>361</v>
      </c>
      <c r="Z1216" s="10">
        <f t="shared" si="186"/>
        <v>1092</v>
      </c>
      <c r="AA1216" s="27">
        <f t="shared" si="192"/>
        <v>5.4684957941043537</v>
      </c>
      <c r="AB1216" s="10">
        <f t="shared" si="193"/>
        <v>1031.7572039808001</v>
      </c>
      <c r="AC1216" s="10">
        <f t="shared" si="194"/>
        <v>5095543.543410738</v>
      </c>
      <c r="AD1216" s="28">
        <f t="shared" si="195"/>
        <v>430042.98555745144</v>
      </c>
      <c r="AF1216" s="27">
        <f>IF(V1216 &lt;&gt; "-", (V1216-V$1883)^4, "-")</f>
        <v>9.6343815849092884</v>
      </c>
      <c r="AG1216" s="10">
        <f>(W1216-W$1883)^4</f>
        <v>10425.654931596328</v>
      </c>
      <c r="AH1216" s="10">
        <f>(X1216-X$1883)^4</f>
        <v>876840678.68799806</v>
      </c>
      <c r="AI1216" s="28">
        <f>(Y1216-Y$1883)^4</f>
        <v>32460047.999636158</v>
      </c>
      <c r="AK1216" s="27">
        <f t="shared" si="187"/>
        <v>48.534798534798533</v>
      </c>
      <c r="AL1216" s="10">
        <f t="shared" si="188"/>
        <v>220.69597069597069</v>
      </c>
      <c r="AM1216" s="10">
        <f t="shared" si="189"/>
        <v>400.18315018315019</v>
      </c>
      <c r="AN1216" s="28">
        <f t="shared" si="190"/>
        <v>330.58608058608058</v>
      </c>
      <c r="AP1216" s="56">
        <f t="shared" si="191"/>
        <v>1.8132780082987552</v>
      </c>
    </row>
    <row r="1217" spans="1:42" ht="15" customHeight="1">
      <c r="A1217" s="5" t="s">
        <v>23</v>
      </c>
      <c r="B1217" s="5" t="s">
        <v>63</v>
      </c>
      <c r="C1217" s="5" t="s">
        <v>100</v>
      </c>
      <c r="D1217" s="6" t="s">
        <v>235</v>
      </c>
      <c r="E1217" s="5" t="s">
        <v>2279</v>
      </c>
      <c r="F1217" s="5" t="s">
        <v>2280</v>
      </c>
      <c r="G1217" s="5">
        <v>2002</v>
      </c>
      <c r="H1217" s="11">
        <v>2</v>
      </c>
      <c r="I1217" s="11">
        <v>23</v>
      </c>
      <c r="J1217" s="11">
        <v>3</v>
      </c>
      <c r="K1217" s="11">
        <v>42</v>
      </c>
      <c r="O1217" s="25" t="s">
        <v>23</v>
      </c>
      <c r="P1217" s="5" t="s">
        <v>67</v>
      </c>
      <c r="Q1217" s="5" t="s">
        <v>67</v>
      </c>
      <c r="R1217" s="6" t="s">
        <v>44</v>
      </c>
      <c r="S1217" s="5" t="s">
        <v>2498</v>
      </c>
      <c r="T1217" s="5" t="s">
        <v>2499</v>
      </c>
      <c r="U1217" s="5">
        <v>2002</v>
      </c>
      <c r="V1217" s="11">
        <v>32</v>
      </c>
      <c r="W1217" s="11">
        <v>213</v>
      </c>
      <c r="X1217" s="11">
        <v>539</v>
      </c>
      <c r="Y1217" s="26">
        <v>558</v>
      </c>
      <c r="Z1217" s="10">
        <f t="shared" si="186"/>
        <v>1342</v>
      </c>
      <c r="AA1217" s="27">
        <f t="shared" si="192"/>
        <v>-7120.2211564880208</v>
      </c>
      <c r="AB1217" s="10">
        <f t="shared" si="193"/>
        <v>-5730.7684797883021</v>
      </c>
      <c r="AC1217" s="10">
        <f t="shared" si="194"/>
        <v>20588827.410762627</v>
      </c>
      <c r="AD1217" s="28">
        <f t="shared" si="195"/>
        <v>20230582.040092804</v>
      </c>
      <c r="AF1217" s="27">
        <f>IF(V1217 &lt;&gt; "-", (V1217-V$1883)^4, "-")</f>
        <v>136980.2572786719</v>
      </c>
      <c r="AG1217" s="10">
        <f>(W1217-W$1883)^4</f>
        <v>102553.49950832264</v>
      </c>
      <c r="AH1217" s="10">
        <f>(X1217-X$1883)^4</f>
        <v>5642983981.2704239</v>
      </c>
      <c r="AI1217" s="28">
        <f>(Y1217-Y$1883)^4</f>
        <v>5512447973.8370829</v>
      </c>
      <c r="AK1217" s="27">
        <f t="shared" si="187"/>
        <v>23.845007451564829</v>
      </c>
      <c r="AL1217" s="10">
        <f t="shared" si="188"/>
        <v>158.71833084947841</v>
      </c>
      <c r="AM1217" s="10">
        <f t="shared" si="189"/>
        <v>401.63934426229508</v>
      </c>
      <c r="AN1217" s="28">
        <f t="shared" si="190"/>
        <v>415.79731743666173</v>
      </c>
      <c r="AP1217" s="56">
        <f t="shared" si="191"/>
        <v>2.5305164319248825</v>
      </c>
    </row>
    <row r="1218" spans="1:42" ht="15" customHeight="1">
      <c r="A1218" s="5" t="s">
        <v>23</v>
      </c>
      <c r="B1218" s="5" t="s">
        <v>63</v>
      </c>
      <c r="C1218" s="5" t="s">
        <v>100</v>
      </c>
      <c r="D1218" s="6" t="s">
        <v>235</v>
      </c>
      <c r="E1218" s="5" t="s">
        <v>2281</v>
      </c>
      <c r="F1218" s="5" t="s">
        <v>2282</v>
      </c>
      <c r="G1218" s="5">
        <v>2002</v>
      </c>
      <c r="H1218" s="11">
        <v>9</v>
      </c>
      <c r="I1218" s="11">
        <v>155</v>
      </c>
      <c r="J1218" s="11">
        <v>85</v>
      </c>
      <c r="K1218" s="11">
        <v>206</v>
      </c>
      <c r="O1218" s="25" t="s">
        <v>23</v>
      </c>
      <c r="P1218" s="5" t="s">
        <v>67</v>
      </c>
      <c r="Q1218" s="5" t="s">
        <v>67</v>
      </c>
      <c r="R1218" s="6" t="s">
        <v>44</v>
      </c>
      <c r="S1218" s="5" t="s">
        <v>2500</v>
      </c>
      <c r="T1218" s="5" t="s">
        <v>2501</v>
      </c>
      <c r="U1218" s="5">
        <v>2002</v>
      </c>
      <c r="V1218" s="11">
        <v>108</v>
      </c>
      <c r="W1218" s="11">
        <v>827</v>
      </c>
      <c r="X1218" s="11">
        <v>999</v>
      </c>
      <c r="Y1218" s="26">
        <v>1066</v>
      </c>
      <c r="Z1218" s="10">
        <f t="shared" si="186"/>
        <v>3000</v>
      </c>
      <c r="AA1218" s="27">
        <f t="shared" si="192"/>
        <v>182880.92821004766</v>
      </c>
      <c r="AB1218" s="10">
        <f t="shared" si="193"/>
        <v>211820388.78280956</v>
      </c>
      <c r="AC1218" s="10">
        <f t="shared" si="194"/>
        <v>395576075.41339827</v>
      </c>
      <c r="AD1218" s="28">
        <f t="shared" si="195"/>
        <v>475430349.68910313</v>
      </c>
      <c r="AF1218" s="27">
        <f>IF(V1218 &lt;&gt; "-", (V1218-V$1883)^4, "-")</f>
        <v>10380650.192471331</v>
      </c>
      <c r="AG1218" s="10">
        <f>(W1218-W$1883)^4</f>
        <v>126267141198.73842</v>
      </c>
      <c r="AH1218" s="10">
        <f>(X1218-X$1883)^4</f>
        <v>290384450174.29388</v>
      </c>
      <c r="AI1218" s="28">
        <f>(Y1218-Y$1883)^4</f>
        <v>371064325355.78717</v>
      </c>
      <c r="AK1218" s="27">
        <f t="shared" si="187"/>
        <v>36</v>
      </c>
      <c r="AL1218" s="10">
        <f t="shared" si="188"/>
        <v>275.66666666666669</v>
      </c>
      <c r="AM1218" s="10">
        <f t="shared" si="189"/>
        <v>333</v>
      </c>
      <c r="AN1218" s="28">
        <f t="shared" si="190"/>
        <v>355.33333333333331</v>
      </c>
      <c r="AP1218" s="56">
        <f t="shared" si="191"/>
        <v>1.207980652962515</v>
      </c>
    </row>
    <row r="1219" spans="1:42" ht="15" customHeight="1">
      <c r="A1219" s="5" t="s">
        <v>23</v>
      </c>
      <c r="B1219" s="5" t="s">
        <v>63</v>
      </c>
      <c r="C1219" s="5" t="s">
        <v>100</v>
      </c>
      <c r="D1219" s="6" t="s">
        <v>235</v>
      </c>
      <c r="E1219" s="5" t="s">
        <v>2283</v>
      </c>
      <c r="F1219" s="5" t="s">
        <v>2284</v>
      </c>
      <c r="G1219" s="5">
        <v>2002</v>
      </c>
      <c r="H1219" s="11">
        <v>9</v>
      </c>
      <c r="I1219" s="11">
        <v>53</v>
      </c>
      <c r="J1219" s="11">
        <v>71</v>
      </c>
      <c r="K1219" s="11">
        <v>116</v>
      </c>
      <c r="O1219" s="25" t="s">
        <v>23</v>
      </c>
      <c r="P1219" s="5" t="s">
        <v>67</v>
      </c>
      <c r="Q1219" s="5" t="s">
        <v>23</v>
      </c>
      <c r="R1219" s="6" t="s">
        <v>235</v>
      </c>
      <c r="S1219" s="5" t="s">
        <v>2502</v>
      </c>
      <c r="T1219" s="5" t="s">
        <v>2503</v>
      </c>
      <c r="U1219" s="5">
        <v>2002</v>
      </c>
      <c r="V1219" s="11">
        <v>55</v>
      </c>
      <c r="W1219" s="11">
        <v>333</v>
      </c>
      <c r="X1219" s="11">
        <v>422</v>
      </c>
      <c r="Y1219" s="26">
        <v>352</v>
      </c>
      <c r="Z1219" s="10">
        <f t="shared" si="186"/>
        <v>1162</v>
      </c>
      <c r="AA1219" s="27">
        <f t="shared" si="192"/>
        <v>53.233644538393904</v>
      </c>
      <c r="AB1219" s="10">
        <f t="shared" si="193"/>
        <v>1064481.0074762404</v>
      </c>
      <c r="AC1219" s="10">
        <f t="shared" si="194"/>
        <v>3875805.1759017743</v>
      </c>
      <c r="AD1219" s="28">
        <f t="shared" si="195"/>
        <v>293826.80883582379</v>
      </c>
      <c r="AF1219" s="27">
        <f>IF(V1219 &lt;&gt; "-", (V1219-V$1883)^4, "-")</f>
        <v>200.25418476961136</v>
      </c>
      <c r="AG1219" s="10">
        <f>(W1219-W$1883)^4</f>
        <v>108688573.6733779</v>
      </c>
      <c r="AH1219" s="10">
        <f>(X1219-X$1883)^4</f>
        <v>608811131.50686753</v>
      </c>
      <c r="AI1219" s="28">
        <f>(Y1219-Y$1883)^4</f>
        <v>19533881.90839662</v>
      </c>
      <c r="AK1219" s="27">
        <f t="shared" si="187"/>
        <v>47.332185886402755</v>
      </c>
      <c r="AL1219" s="10">
        <f t="shared" si="188"/>
        <v>286.57487091222032</v>
      </c>
      <c r="AM1219" s="10">
        <f t="shared" si="189"/>
        <v>363.16695352839935</v>
      </c>
      <c r="AN1219" s="28">
        <f t="shared" si="190"/>
        <v>302.92598967297761</v>
      </c>
      <c r="AP1219" s="56">
        <f t="shared" si="191"/>
        <v>1.2672672672672673</v>
      </c>
    </row>
    <row r="1220" spans="1:42" ht="15" customHeight="1">
      <c r="A1220" s="5" t="s">
        <v>23</v>
      </c>
      <c r="B1220" s="5" t="s">
        <v>63</v>
      </c>
      <c r="C1220" s="5" t="s">
        <v>74</v>
      </c>
      <c r="D1220" s="6" t="s">
        <v>44</v>
      </c>
      <c r="E1220" s="6" t="s">
        <v>26</v>
      </c>
      <c r="F1220" s="5" t="s">
        <v>2504</v>
      </c>
      <c r="G1220" s="5">
        <v>2002</v>
      </c>
      <c r="H1220" s="11">
        <v>340</v>
      </c>
      <c r="I1220" s="11">
        <v>2327</v>
      </c>
      <c r="J1220" s="11">
        <v>2560</v>
      </c>
      <c r="K1220" s="11">
        <v>2738</v>
      </c>
      <c r="O1220" s="25" t="s">
        <v>23</v>
      </c>
      <c r="P1220" s="5" t="s">
        <v>67</v>
      </c>
      <c r="Q1220" s="5" t="s">
        <v>23</v>
      </c>
      <c r="R1220" s="6" t="s">
        <v>235</v>
      </c>
      <c r="S1220" s="5" t="s">
        <v>2505</v>
      </c>
      <c r="T1220" s="5" t="s">
        <v>2506</v>
      </c>
      <c r="U1220" s="5">
        <v>2002</v>
      </c>
      <c r="V1220" s="11">
        <v>23</v>
      </c>
      <c r="W1220" s="11">
        <v>155</v>
      </c>
      <c r="X1220" s="11">
        <v>252</v>
      </c>
      <c r="Y1220" s="26">
        <v>385</v>
      </c>
      <c r="Z1220" s="10">
        <f t="shared" si="186"/>
        <v>815</v>
      </c>
      <c r="AA1220" s="27">
        <f t="shared" si="192"/>
        <v>-22517.03226921786</v>
      </c>
      <c r="AB1220" s="10">
        <f t="shared" si="193"/>
        <v>-437163.2866668519</v>
      </c>
      <c r="AC1220" s="10">
        <f t="shared" si="194"/>
        <v>-2156.7337322248286</v>
      </c>
      <c r="AD1220" s="28">
        <f t="shared" si="195"/>
        <v>984508.83255344571</v>
      </c>
      <c r="AF1220" s="27">
        <f>IF(V1220 &lt;&gt; "-", (V1220-V$1883)^4, "-")</f>
        <v>635840.51952736743</v>
      </c>
      <c r="AG1220" s="10">
        <f>(W1220-W$1883)^4</f>
        <v>33178614.252591584</v>
      </c>
      <c r="AH1220" s="10">
        <f>(X1220-X$1883)^4</f>
        <v>27865.192090793047</v>
      </c>
      <c r="AI1220" s="28">
        <f>(Y1220-Y$1883)^4</f>
        <v>97939862.290670887</v>
      </c>
      <c r="AK1220" s="27">
        <f t="shared" si="187"/>
        <v>28.220858895705522</v>
      </c>
      <c r="AL1220" s="10">
        <f t="shared" si="188"/>
        <v>190.1840490797546</v>
      </c>
      <c r="AM1220" s="10">
        <f t="shared" si="189"/>
        <v>309.20245398773005</v>
      </c>
      <c r="AN1220" s="28">
        <f t="shared" si="190"/>
        <v>472.39263803680979</v>
      </c>
      <c r="AP1220" s="56">
        <f t="shared" si="191"/>
        <v>1.6258064516129032</v>
      </c>
    </row>
    <row r="1221" spans="1:42" ht="15" customHeight="1">
      <c r="A1221" s="5" t="s">
        <v>23</v>
      </c>
      <c r="B1221" s="5" t="s">
        <v>63</v>
      </c>
      <c r="C1221" s="5" t="s">
        <v>74</v>
      </c>
      <c r="D1221" s="6" t="s">
        <v>44</v>
      </c>
      <c r="E1221" s="5" t="s">
        <v>2285</v>
      </c>
      <c r="F1221" s="5" t="s">
        <v>2286</v>
      </c>
      <c r="G1221" s="5">
        <v>2002</v>
      </c>
      <c r="H1221" s="11">
        <v>85</v>
      </c>
      <c r="I1221" s="11">
        <v>429</v>
      </c>
      <c r="J1221" s="11">
        <v>526</v>
      </c>
      <c r="K1221" s="11">
        <v>480</v>
      </c>
      <c r="O1221" s="25" t="s">
        <v>23</v>
      </c>
      <c r="P1221" s="5" t="s">
        <v>67</v>
      </c>
      <c r="Q1221" s="5" t="s">
        <v>23</v>
      </c>
      <c r="R1221" s="6" t="s">
        <v>235</v>
      </c>
      <c r="S1221" s="5" t="s">
        <v>2507</v>
      </c>
      <c r="T1221" s="5" t="s">
        <v>2508</v>
      </c>
      <c r="U1221" s="5">
        <v>2002</v>
      </c>
      <c r="V1221" s="11">
        <v>42</v>
      </c>
      <c r="W1221" s="11">
        <v>188</v>
      </c>
      <c r="X1221" s="11">
        <v>351</v>
      </c>
      <c r="Y1221" s="26">
        <v>428</v>
      </c>
      <c r="Z1221" s="10">
        <f t="shared" si="186"/>
        <v>1009</v>
      </c>
      <c r="AA1221" s="27">
        <f t="shared" si="192"/>
        <v>-788.42874452887349</v>
      </c>
      <c r="AB1221" s="10">
        <f t="shared" si="193"/>
        <v>-78927.332223547681</v>
      </c>
      <c r="AC1221" s="10">
        <f t="shared" si="194"/>
        <v>637830.709996394</v>
      </c>
      <c r="AD1221" s="28">
        <f t="shared" si="195"/>
        <v>2892479.5569508583</v>
      </c>
      <c r="AF1221" s="27">
        <f>IF(V1221 &lt;&gt; "-", (V1221-V$1883)^4, "-")</f>
        <v>7283.6644901726195</v>
      </c>
      <c r="AG1221" s="10">
        <f>(W1221-W$1883)^4</f>
        <v>3385607.1637376118</v>
      </c>
      <c r="AH1221" s="10">
        <f>(X1221-X$1883)^4</f>
        <v>54904410.654580921</v>
      </c>
      <c r="AI1221" s="28">
        <f>(Y1221-Y$1883)^4</f>
        <v>412123200.8872329</v>
      </c>
      <c r="AK1221" s="27">
        <f t="shared" si="187"/>
        <v>41.625371655104061</v>
      </c>
      <c r="AL1221" s="10">
        <f t="shared" si="188"/>
        <v>186.3230921704658</v>
      </c>
      <c r="AM1221" s="10">
        <f t="shared" si="189"/>
        <v>347.86917740336969</v>
      </c>
      <c r="AN1221" s="28">
        <f t="shared" si="190"/>
        <v>424.18235877106048</v>
      </c>
      <c r="AP1221" s="56">
        <f t="shared" si="191"/>
        <v>1.8670212765957448</v>
      </c>
    </row>
    <row r="1222" spans="1:42" ht="15" customHeight="1">
      <c r="A1222" s="5" t="s">
        <v>23</v>
      </c>
      <c r="B1222" s="5" t="s">
        <v>63</v>
      </c>
      <c r="C1222" s="5" t="s">
        <v>74</v>
      </c>
      <c r="D1222" s="6" t="s">
        <v>44</v>
      </c>
      <c r="E1222" s="5" t="s">
        <v>2287</v>
      </c>
      <c r="F1222" s="5" t="s">
        <v>2288</v>
      </c>
      <c r="G1222" s="5">
        <v>2002</v>
      </c>
      <c r="H1222" s="11">
        <v>1</v>
      </c>
      <c r="I1222" s="11">
        <v>57</v>
      </c>
      <c r="J1222" s="11">
        <v>108</v>
      </c>
      <c r="K1222" s="11">
        <v>107</v>
      </c>
      <c r="O1222" s="25" t="s">
        <v>23</v>
      </c>
      <c r="P1222" s="5" t="s">
        <v>67</v>
      </c>
      <c r="Q1222" s="5" t="s">
        <v>100</v>
      </c>
      <c r="R1222" s="6" t="s">
        <v>44</v>
      </c>
      <c r="S1222" s="5" t="s">
        <v>2509</v>
      </c>
      <c r="T1222" s="5" t="s">
        <v>2510</v>
      </c>
      <c r="U1222" s="5">
        <v>2002</v>
      </c>
      <c r="V1222" s="11">
        <v>113</v>
      </c>
      <c r="W1222" s="11">
        <v>627</v>
      </c>
      <c r="X1222" s="11">
        <v>876</v>
      </c>
      <c r="Y1222" s="26">
        <v>1197</v>
      </c>
      <c r="Z1222" s="10">
        <f t="shared" si="186"/>
        <v>2813</v>
      </c>
      <c r="AA1222" s="27">
        <f t="shared" si="192"/>
        <v>235591.58764792516</v>
      </c>
      <c r="AB1222" s="10">
        <f t="shared" si="193"/>
        <v>62148431.349925652</v>
      </c>
      <c r="AC1222" s="10">
        <f t="shared" si="194"/>
        <v>228188639.90210539</v>
      </c>
      <c r="AD1222" s="28">
        <f t="shared" si="195"/>
        <v>757256085.29799986</v>
      </c>
      <c r="AF1222" s="27">
        <f>IF(V1222 &lt;&gt; "-", (V1222-V$1883)^4, "-")</f>
        <v>14550559.901705038</v>
      </c>
      <c r="AG1222" s="10">
        <f>(W1222-W$1883)^4</f>
        <v>24617289243.724331</v>
      </c>
      <c r="AH1222" s="10">
        <f>(X1222-X$1883)^4</f>
        <v>139441493728.61145</v>
      </c>
      <c r="AI1222" s="28">
        <f>(Y1222-Y$1883)^4</f>
        <v>690224487055.90344</v>
      </c>
      <c r="AK1222" s="27">
        <f t="shared" si="187"/>
        <v>40.170636331318875</v>
      </c>
      <c r="AL1222" s="10">
        <f t="shared" si="188"/>
        <v>222.8937077852826</v>
      </c>
      <c r="AM1222" s="10">
        <f t="shared" si="189"/>
        <v>311.41130465694988</v>
      </c>
      <c r="AN1222" s="28">
        <f t="shared" si="190"/>
        <v>425.52435122644863</v>
      </c>
      <c r="AP1222" s="56">
        <f t="shared" si="191"/>
        <v>1.397129186602871</v>
      </c>
    </row>
    <row r="1223" spans="1:42" ht="15" customHeight="1">
      <c r="A1223" s="5" t="s">
        <v>23</v>
      </c>
      <c r="B1223" s="5" t="s">
        <v>63</v>
      </c>
      <c r="C1223" s="5" t="s">
        <v>74</v>
      </c>
      <c r="D1223" s="6" t="s">
        <v>44</v>
      </c>
      <c r="E1223" s="5" t="s">
        <v>2289</v>
      </c>
      <c r="F1223" s="5" t="s">
        <v>2290</v>
      </c>
      <c r="G1223" s="5">
        <v>2002</v>
      </c>
      <c r="H1223" s="11">
        <v>8</v>
      </c>
      <c r="I1223" s="11">
        <v>130</v>
      </c>
      <c r="J1223" s="11">
        <v>166</v>
      </c>
      <c r="K1223" s="11">
        <v>249</v>
      </c>
      <c r="O1223" s="25" t="s">
        <v>23</v>
      </c>
      <c r="P1223" s="5" t="s">
        <v>67</v>
      </c>
      <c r="Q1223" s="5" t="s">
        <v>74</v>
      </c>
      <c r="R1223" s="6" t="s">
        <v>44</v>
      </c>
      <c r="S1223" s="5" t="s">
        <v>2511</v>
      </c>
      <c r="T1223" s="5" t="s">
        <v>2512</v>
      </c>
      <c r="U1223" s="5">
        <v>2002</v>
      </c>
      <c r="V1223" s="11">
        <v>18</v>
      </c>
      <c r="W1223" s="11">
        <v>78</v>
      </c>
      <c r="X1223" s="11">
        <v>231</v>
      </c>
      <c r="Y1223" s="26">
        <v>451</v>
      </c>
      <c r="Z1223" s="10">
        <f t="shared" ref="Z1223:Z1286" si="196">IF(V1223 &lt;&gt; "-", V1223, 0) + IF(W1223 &lt;&gt; "-", W1223, 0) + IF(X1223 &lt;&gt; "-", X1223, 0) + IF(Y1223 &lt;&gt; "-", Y1223, 0)</f>
        <v>778</v>
      </c>
      <c r="AA1223" s="27">
        <f t="shared" si="192"/>
        <v>-36720.838770077491</v>
      </c>
      <c r="AB1223" s="10">
        <f t="shared" si="193"/>
        <v>-3574225.3271046029</v>
      </c>
      <c r="AC1223" s="10">
        <f t="shared" si="194"/>
        <v>-39027.520004009057</v>
      </c>
      <c r="AD1223" s="28">
        <f t="shared" si="195"/>
        <v>4531520.2298298348</v>
      </c>
      <c r="AF1223" s="27">
        <f>IF(V1223 &lt;&gt; "-", (V1223-V$1883)^4, "-")</f>
        <v>1220534.679266341</v>
      </c>
      <c r="AG1223" s="10">
        <f>(W1223-W$1883)^4</f>
        <v>546482053.03399003</v>
      </c>
      <c r="AH1223" s="10">
        <f>(X1223-X$1883)^4</f>
        <v>1323816.9577966181</v>
      </c>
      <c r="AI1223" s="28">
        <f>(Y1223-Y$1883)^4</f>
        <v>749880218.92992365</v>
      </c>
      <c r="AK1223" s="27">
        <f t="shared" ref="AK1223:AK1286" si="197">IF(V1223 &lt;&gt; "-", (V1223/$Z1223)*1000, 0)</f>
        <v>23.136246786632391</v>
      </c>
      <c r="AL1223" s="10">
        <f t="shared" ref="AL1223:AL1286" si="198">IF(W1223 &lt;&gt; "-", (W1223/$Z1223)*1000, 0)</f>
        <v>100.25706940874036</v>
      </c>
      <c r="AM1223" s="10">
        <f t="shared" ref="AM1223:AM1286" si="199">IF(X1223 &lt;&gt; "-", (X1223/$Z1223)*1000, 0)</f>
        <v>296.91516709511569</v>
      </c>
      <c r="AN1223" s="28">
        <f t="shared" ref="AN1223:AN1286" si="200">IF(Y1223 &lt;&gt; "-", (Y1223/$Z1223)*1000, 0)</f>
        <v>579.69151670951157</v>
      </c>
      <c r="AP1223" s="56">
        <f t="shared" ref="AP1223:AP1286" si="201">AM1223/AL1223</f>
        <v>2.9615384615384617</v>
      </c>
    </row>
    <row r="1224" spans="1:42" ht="15" customHeight="1">
      <c r="A1224" s="5" t="s">
        <v>23</v>
      </c>
      <c r="B1224" s="5" t="s">
        <v>63</v>
      </c>
      <c r="C1224" s="5" t="s">
        <v>74</v>
      </c>
      <c r="D1224" s="6" t="s">
        <v>44</v>
      </c>
      <c r="E1224" s="5" t="s">
        <v>2291</v>
      </c>
      <c r="F1224" s="5" t="s">
        <v>2292</v>
      </c>
      <c r="G1224" s="5">
        <v>2002</v>
      </c>
      <c r="H1224" s="11">
        <v>22</v>
      </c>
      <c r="I1224" s="11">
        <v>209</v>
      </c>
      <c r="J1224" s="11">
        <v>333</v>
      </c>
      <c r="K1224" s="11">
        <v>406</v>
      </c>
      <c r="O1224" s="25" t="s">
        <v>23</v>
      </c>
      <c r="P1224" s="5" t="s">
        <v>67</v>
      </c>
      <c r="Q1224" s="5" t="s">
        <v>74</v>
      </c>
      <c r="R1224" s="6" t="s">
        <v>44</v>
      </c>
      <c r="S1224" s="5" t="s">
        <v>2513</v>
      </c>
      <c r="T1224" s="5" t="s">
        <v>2514</v>
      </c>
      <c r="U1224" s="5">
        <v>2002</v>
      </c>
      <c r="V1224" s="11">
        <v>9</v>
      </c>
      <c r="W1224" s="11">
        <v>111</v>
      </c>
      <c r="X1224" s="11">
        <v>85</v>
      </c>
      <c r="Y1224" s="26">
        <v>490</v>
      </c>
      <c r="Z1224" s="10">
        <f t="shared" si="196"/>
        <v>695</v>
      </c>
      <c r="AA1224" s="27">
        <f t="shared" si="192"/>
        <v>-75355.731060442326</v>
      </c>
      <c r="AB1224" s="10">
        <f t="shared" si="193"/>
        <v>-1723478.484619274</v>
      </c>
      <c r="AC1224" s="10">
        <f t="shared" si="194"/>
        <v>-5824236.1130649969</v>
      </c>
      <c r="AD1224" s="28">
        <f t="shared" si="195"/>
        <v>8549849.8353522755</v>
      </c>
      <c r="AF1224" s="27">
        <f>IF(V1224 &lt;&gt; "-", (V1224-V$1883)^4, "-")</f>
        <v>3182890.6368016875</v>
      </c>
      <c r="AG1224" s="10">
        <f>(W1224-W$1883)^4</f>
        <v>206636873.21812645</v>
      </c>
      <c r="AH1224" s="10">
        <f>(X1224-X$1883)^4</f>
        <v>1047897080.6869198</v>
      </c>
      <c r="AI1224" s="28">
        <f>(Y1224-Y$1883)^4</f>
        <v>1748281315.4725277</v>
      </c>
      <c r="AK1224" s="27">
        <f t="shared" si="197"/>
        <v>12.949640287769784</v>
      </c>
      <c r="AL1224" s="10">
        <f t="shared" si="198"/>
        <v>159.71223021582733</v>
      </c>
      <c r="AM1224" s="10">
        <f t="shared" si="199"/>
        <v>122.30215827338129</v>
      </c>
      <c r="AN1224" s="28">
        <f t="shared" si="200"/>
        <v>705.03597122302153</v>
      </c>
      <c r="AP1224" s="56">
        <f t="shared" si="201"/>
        <v>0.76576576576576583</v>
      </c>
    </row>
    <row r="1225" spans="1:42" ht="15" customHeight="1">
      <c r="A1225" s="5" t="s">
        <v>23</v>
      </c>
      <c r="B1225" s="5" t="s">
        <v>63</v>
      </c>
      <c r="C1225" s="5" t="s">
        <v>74</v>
      </c>
      <c r="D1225" s="6" t="s">
        <v>44</v>
      </c>
      <c r="E1225" s="5" t="s">
        <v>2293</v>
      </c>
      <c r="F1225" s="5" t="s">
        <v>2294</v>
      </c>
      <c r="G1225" s="5">
        <v>2002</v>
      </c>
      <c r="H1225" s="11">
        <v>13</v>
      </c>
      <c r="I1225" s="11">
        <v>26</v>
      </c>
      <c r="J1225" s="11">
        <v>68</v>
      </c>
      <c r="K1225" s="11">
        <v>60</v>
      </c>
      <c r="O1225" s="25" t="s">
        <v>23</v>
      </c>
      <c r="P1225" s="5" t="s">
        <v>67</v>
      </c>
      <c r="Q1225" s="5" t="s">
        <v>74</v>
      </c>
      <c r="R1225" s="6" t="s">
        <v>44</v>
      </c>
      <c r="S1225" s="5" t="s">
        <v>2515</v>
      </c>
      <c r="T1225" s="5" t="s">
        <v>2516</v>
      </c>
      <c r="U1225" s="5">
        <v>2002</v>
      </c>
      <c r="V1225" s="11">
        <v>5</v>
      </c>
      <c r="W1225" s="11">
        <v>24</v>
      </c>
      <c r="X1225" s="11">
        <v>92</v>
      </c>
      <c r="Y1225" s="26">
        <v>224</v>
      </c>
      <c r="Z1225" s="10">
        <f t="shared" si="196"/>
        <v>345</v>
      </c>
      <c r="AA1225" s="27">
        <f t="shared" si="192"/>
        <v>-98855.953908687909</v>
      </c>
      <c r="AB1225" s="10">
        <f t="shared" si="193"/>
        <v>-8856283.7273661979</v>
      </c>
      <c r="AC1225" s="10">
        <f t="shared" si="194"/>
        <v>-5170545.3581035454</v>
      </c>
      <c r="AD1225" s="28">
        <f t="shared" si="195"/>
        <v>-232824.73196201588</v>
      </c>
      <c r="AF1225" s="27">
        <f>IF(V1225 &lt;&gt; "-", (V1225-V$1883)^4, "-")</f>
        <v>4570921.6266198922</v>
      </c>
      <c r="AG1225" s="10">
        <f>(W1225-W$1883)^4</f>
        <v>1832322981.5553448</v>
      </c>
      <c r="AH1225" s="10">
        <f>(X1225-X$1883)^4</f>
        <v>894091164.27171624</v>
      </c>
      <c r="AI1225" s="28">
        <f>(Y1225-Y$1883)^4</f>
        <v>14323159.083110303</v>
      </c>
      <c r="AK1225" s="27">
        <f t="shared" si="197"/>
        <v>14.492753623188406</v>
      </c>
      <c r="AL1225" s="10">
        <f t="shared" si="198"/>
        <v>69.565217391304344</v>
      </c>
      <c r="AM1225" s="10">
        <f t="shared" si="199"/>
        <v>266.66666666666669</v>
      </c>
      <c r="AN1225" s="28">
        <f t="shared" si="200"/>
        <v>649.27536231884051</v>
      </c>
      <c r="AP1225" s="56">
        <f t="shared" si="201"/>
        <v>3.8333333333333339</v>
      </c>
    </row>
    <row r="1226" spans="1:42" ht="15" customHeight="1">
      <c r="A1226" s="5" t="s">
        <v>23</v>
      </c>
      <c r="B1226" s="5" t="s">
        <v>63</v>
      </c>
      <c r="C1226" s="5" t="s">
        <v>74</v>
      </c>
      <c r="D1226" s="6" t="s">
        <v>44</v>
      </c>
      <c r="E1226" s="5" t="s">
        <v>2295</v>
      </c>
      <c r="F1226" s="5" t="s">
        <v>2296</v>
      </c>
      <c r="G1226" s="5">
        <v>2002</v>
      </c>
      <c r="H1226" s="11">
        <v>6</v>
      </c>
      <c r="I1226" s="11">
        <v>95</v>
      </c>
      <c r="J1226" s="11">
        <v>123</v>
      </c>
      <c r="K1226" s="11">
        <v>163</v>
      </c>
      <c r="O1226" s="25" t="s">
        <v>23</v>
      </c>
      <c r="P1226" s="5" t="s">
        <v>67</v>
      </c>
      <c r="Q1226" s="5" t="s">
        <v>74</v>
      </c>
      <c r="R1226" s="6" t="s">
        <v>44</v>
      </c>
      <c r="S1226" s="5" t="s">
        <v>2517</v>
      </c>
      <c r="T1226" s="5" t="s">
        <v>2518</v>
      </c>
      <c r="U1226" s="5">
        <v>2002</v>
      </c>
      <c r="V1226" s="11">
        <v>20</v>
      </c>
      <c r="W1226" s="11">
        <v>125</v>
      </c>
      <c r="X1226" s="11">
        <v>343</v>
      </c>
      <c r="Y1226" s="26">
        <v>887</v>
      </c>
      <c r="Z1226" s="10">
        <f t="shared" si="196"/>
        <v>1375</v>
      </c>
      <c r="AA1226" s="27">
        <f t="shared" si="192"/>
        <v>-30483.028522647091</v>
      </c>
      <c r="AB1226" s="10">
        <f t="shared" si="193"/>
        <v>-1187488.3689036665</v>
      </c>
      <c r="AC1226" s="10">
        <f t="shared" si="194"/>
        <v>476012.02762862085</v>
      </c>
      <c r="AD1226" s="28">
        <f t="shared" si="195"/>
        <v>217603364.18245745</v>
      </c>
      <c r="AF1226" s="27">
        <f>IF(V1226 &lt;&gt; "-", (V1226-V$1883)^4, "-")</f>
        <v>952235.0213372974</v>
      </c>
      <c r="AG1226" s="10">
        <f>(W1226-W$1883)^4</f>
        <v>125749370.41784266</v>
      </c>
      <c r="AH1226" s="10">
        <f>(X1226-X$1883)^4</f>
        <v>37166976.681292206</v>
      </c>
      <c r="AI1226" s="28">
        <f>(Y1226-Y$1883)^4</f>
        <v>130884275635.55661</v>
      </c>
      <c r="AK1226" s="27">
        <f t="shared" si="197"/>
        <v>14.545454545454545</v>
      </c>
      <c r="AL1226" s="10">
        <f t="shared" si="198"/>
        <v>90.909090909090907</v>
      </c>
      <c r="AM1226" s="10">
        <f t="shared" si="199"/>
        <v>249.45454545454547</v>
      </c>
      <c r="AN1226" s="28">
        <f t="shared" si="200"/>
        <v>645.09090909090901</v>
      </c>
      <c r="AP1226" s="56">
        <f t="shared" si="201"/>
        <v>2.7440000000000002</v>
      </c>
    </row>
    <row r="1227" spans="1:42" ht="15" customHeight="1">
      <c r="A1227" s="5" t="s">
        <v>23</v>
      </c>
      <c r="B1227" s="5" t="s">
        <v>63</v>
      </c>
      <c r="C1227" s="5" t="s">
        <v>74</v>
      </c>
      <c r="D1227" s="6" t="s">
        <v>44</v>
      </c>
      <c r="E1227" s="5" t="s">
        <v>2297</v>
      </c>
      <c r="F1227" s="5" t="s">
        <v>2298</v>
      </c>
      <c r="G1227" s="5">
        <v>2002</v>
      </c>
      <c r="H1227" s="11">
        <v>13</v>
      </c>
      <c r="I1227" s="11">
        <v>136</v>
      </c>
      <c r="J1227" s="11">
        <v>188</v>
      </c>
      <c r="K1227" s="11">
        <v>141</v>
      </c>
      <c r="O1227" s="25" t="s">
        <v>23</v>
      </c>
      <c r="P1227" s="5" t="s">
        <v>67</v>
      </c>
      <c r="Q1227" s="5" t="s">
        <v>74</v>
      </c>
      <c r="R1227" s="6" t="s">
        <v>44</v>
      </c>
      <c r="S1227" s="5" t="s">
        <v>2519</v>
      </c>
      <c r="T1227" s="5" t="s">
        <v>2520</v>
      </c>
      <c r="U1227" s="5">
        <v>2002</v>
      </c>
      <c r="V1227" s="11">
        <v>10</v>
      </c>
      <c r="W1227" s="11">
        <v>46</v>
      </c>
      <c r="X1227" s="11">
        <v>158</v>
      </c>
      <c r="Y1227" s="26">
        <v>456</v>
      </c>
      <c r="Z1227" s="10">
        <f t="shared" si="196"/>
        <v>670</v>
      </c>
      <c r="AA1227" s="27">
        <f t="shared" si="192"/>
        <v>-70129.248387619737</v>
      </c>
      <c r="AB1227" s="10">
        <f t="shared" si="193"/>
        <v>-6320875.2536876639</v>
      </c>
      <c r="AC1227" s="10">
        <f t="shared" si="194"/>
        <v>-1222300.3513109758</v>
      </c>
      <c r="AD1227" s="28">
        <f t="shared" si="195"/>
        <v>4954815.4136139518</v>
      </c>
      <c r="AF1227" s="27">
        <f>IF(V1227 &lt;&gt; "-", (V1227-V$1883)^4, "-")</f>
        <v>2892004.1543107955</v>
      </c>
      <c r="AG1227" s="10">
        <f>(W1227-W$1883)^4</f>
        <v>1168699771.5024309</v>
      </c>
      <c r="AH1227" s="10">
        <f>(X1227-X$1883)^4</f>
        <v>130688462.52890612</v>
      </c>
      <c r="AI1227" s="28">
        <f>(Y1227-Y$1883)^4</f>
        <v>844701580.12982106</v>
      </c>
      <c r="AK1227" s="27">
        <f t="shared" si="197"/>
        <v>14.925373134328359</v>
      </c>
      <c r="AL1227" s="10">
        <f t="shared" si="198"/>
        <v>68.656716417910445</v>
      </c>
      <c r="AM1227" s="10">
        <f t="shared" si="199"/>
        <v>235.82089552238804</v>
      </c>
      <c r="AN1227" s="28">
        <f t="shared" si="200"/>
        <v>680.59701492537317</v>
      </c>
      <c r="AP1227" s="56">
        <f t="shared" si="201"/>
        <v>3.4347826086956519</v>
      </c>
    </row>
    <row r="1228" spans="1:42" ht="15" customHeight="1">
      <c r="A1228" s="5" t="s">
        <v>23</v>
      </c>
      <c r="B1228" s="5" t="s">
        <v>63</v>
      </c>
      <c r="C1228" s="5" t="s">
        <v>74</v>
      </c>
      <c r="D1228" s="6" t="s">
        <v>44</v>
      </c>
      <c r="E1228" s="5" t="s">
        <v>2299</v>
      </c>
      <c r="F1228" s="5" t="s">
        <v>2300</v>
      </c>
      <c r="G1228" s="5">
        <v>2002</v>
      </c>
      <c r="H1228" s="11">
        <v>37</v>
      </c>
      <c r="I1228" s="11">
        <v>261</v>
      </c>
      <c r="J1228" s="11">
        <v>185</v>
      </c>
      <c r="K1228" s="11">
        <v>273</v>
      </c>
      <c r="O1228" s="25" t="s">
        <v>23</v>
      </c>
      <c r="P1228" s="5" t="s">
        <v>67</v>
      </c>
      <c r="Q1228" s="5" t="s">
        <v>74</v>
      </c>
      <c r="R1228" s="6" t="s">
        <v>44</v>
      </c>
      <c r="S1228" s="5" t="s">
        <v>2521</v>
      </c>
      <c r="T1228" s="5" t="s">
        <v>2522</v>
      </c>
      <c r="U1228" s="5">
        <v>2002</v>
      </c>
      <c r="V1228" s="11">
        <v>100</v>
      </c>
      <c r="W1228" s="11">
        <v>429</v>
      </c>
      <c r="X1228" s="11">
        <v>816</v>
      </c>
      <c r="Y1228" s="26">
        <v>1112</v>
      </c>
      <c r="Z1228" s="10">
        <f t="shared" si="196"/>
        <v>2457</v>
      </c>
      <c r="AA1228" s="27">
        <f t="shared" si="192"/>
        <v>115941.55389327688</v>
      </c>
      <c r="AB1228" s="10">
        <f t="shared" si="193"/>
        <v>7774719.0975760845</v>
      </c>
      <c r="AC1228" s="10">
        <f t="shared" si="194"/>
        <v>167356944.59905618</v>
      </c>
      <c r="AD1228" s="28">
        <f t="shared" si="195"/>
        <v>564544946.9715625</v>
      </c>
      <c r="AF1228" s="27">
        <f>IF(V1228 &lt;&gt; "-", (V1228-V$1883)^4, "-")</f>
        <v>5653518.5593394386</v>
      </c>
      <c r="AG1228" s="10">
        <f>(W1228-W$1883)^4</f>
        <v>1540208830.8045614</v>
      </c>
      <c r="AH1228" s="10">
        <f>(X1228-X$1883)^4</f>
        <v>92227050109.959702</v>
      </c>
      <c r="AI1228" s="28">
        <f>(Y1228-Y$1883)^4</f>
        <v>466585637407.37457</v>
      </c>
      <c r="AK1228" s="27">
        <f t="shared" si="197"/>
        <v>40.700040700040702</v>
      </c>
      <c r="AL1228" s="10">
        <f t="shared" si="198"/>
        <v>174.60317460317458</v>
      </c>
      <c r="AM1228" s="10">
        <f t="shared" si="199"/>
        <v>332.11233211233213</v>
      </c>
      <c r="AN1228" s="28">
        <f t="shared" si="200"/>
        <v>452.58445258445255</v>
      </c>
      <c r="AP1228" s="56">
        <f t="shared" si="201"/>
        <v>1.9020979020979025</v>
      </c>
    </row>
    <row r="1229" spans="1:42" ht="15" customHeight="1">
      <c r="A1229" s="5" t="s">
        <v>23</v>
      </c>
      <c r="B1229" s="5" t="s">
        <v>63</v>
      </c>
      <c r="C1229" s="5" t="s">
        <v>74</v>
      </c>
      <c r="D1229" s="6" t="s">
        <v>44</v>
      </c>
      <c r="E1229" s="5" t="s">
        <v>2301</v>
      </c>
      <c r="F1229" s="5" t="s">
        <v>2302</v>
      </c>
      <c r="G1229" s="5">
        <v>2002</v>
      </c>
      <c r="H1229" s="11">
        <v>10</v>
      </c>
      <c r="I1229" s="11">
        <v>101</v>
      </c>
      <c r="J1229" s="11">
        <v>166</v>
      </c>
      <c r="K1229" s="11">
        <v>117</v>
      </c>
      <c r="O1229" s="25" t="s">
        <v>23</v>
      </c>
      <c r="P1229" s="5" t="s">
        <v>67</v>
      </c>
      <c r="Q1229" s="5" t="s">
        <v>74</v>
      </c>
      <c r="R1229" s="6" t="s">
        <v>44</v>
      </c>
      <c r="S1229" s="5" t="s">
        <v>2523</v>
      </c>
      <c r="T1229" s="5" t="s">
        <v>2524</v>
      </c>
      <c r="U1229" s="5">
        <v>2002</v>
      </c>
      <c r="V1229" s="11">
        <v>15</v>
      </c>
      <c r="W1229" s="11">
        <v>129</v>
      </c>
      <c r="X1229" s="11">
        <v>319</v>
      </c>
      <c r="Y1229" s="26">
        <v>435</v>
      </c>
      <c r="Z1229" s="10">
        <f t="shared" si="196"/>
        <v>898</v>
      </c>
      <c r="AA1229" s="27">
        <f t="shared" si="192"/>
        <v>-47588.273258939465</v>
      </c>
      <c r="AB1229" s="10">
        <f t="shared" si="193"/>
        <v>-1057941.7085179845</v>
      </c>
      <c r="AC1229" s="10">
        <f t="shared" si="194"/>
        <v>158164.09512622672</v>
      </c>
      <c r="AD1229" s="28">
        <f t="shared" si="195"/>
        <v>3340084.4273874229</v>
      </c>
      <c r="AF1229" s="27">
        <f>IF(V1229 &lt;&gt; "-", (V1229-V$1883)^4, "-")</f>
        <v>1724513.4884991832</v>
      </c>
      <c r="AG1229" s="10">
        <f>(W1229-W$1883)^4</f>
        <v>107799228.38968481</v>
      </c>
      <c r="AH1229" s="10">
        <f>(X1229-X$1883)^4</f>
        <v>8553500.1642706227</v>
      </c>
      <c r="AI1229" s="28">
        <f>(Y1229-Y$1883)^4</f>
        <v>499278953.74439007</v>
      </c>
      <c r="AK1229" s="27">
        <f t="shared" si="197"/>
        <v>16.70378619153675</v>
      </c>
      <c r="AL1229" s="10">
        <f t="shared" si="198"/>
        <v>143.65256124721603</v>
      </c>
      <c r="AM1229" s="10">
        <f t="shared" si="199"/>
        <v>355.23385300668156</v>
      </c>
      <c r="AN1229" s="28">
        <f t="shared" si="200"/>
        <v>484.40979955456572</v>
      </c>
      <c r="AP1229" s="56">
        <f t="shared" si="201"/>
        <v>2.472868217054264</v>
      </c>
    </row>
    <row r="1230" spans="1:42" ht="15" customHeight="1">
      <c r="A1230" s="5" t="s">
        <v>23</v>
      </c>
      <c r="B1230" s="5" t="s">
        <v>63</v>
      </c>
      <c r="C1230" s="5" t="s">
        <v>74</v>
      </c>
      <c r="D1230" s="6" t="s">
        <v>44</v>
      </c>
      <c r="E1230" s="5" t="s">
        <v>2303</v>
      </c>
      <c r="F1230" s="5" t="s">
        <v>2304</v>
      </c>
      <c r="G1230" s="5">
        <v>2002</v>
      </c>
      <c r="H1230" s="11">
        <v>84</v>
      </c>
      <c r="I1230" s="11">
        <v>494</v>
      </c>
      <c r="J1230" s="11">
        <v>319</v>
      </c>
      <c r="K1230" s="11">
        <v>382</v>
      </c>
      <c r="O1230" s="25" t="s">
        <v>23</v>
      </c>
      <c r="P1230" s="5" t="s">
        <v>23</v>
      </c>
      <c r="Q1230" s="5" t="s">
        <v>37</v>
      </c>
      <c r="R1230" s="6" t="s">
        <v>44</v>
      </c>
      <c r="S1230" s="5" t="s">
        <v>2525</v>
      </c>
      <c r="T1230" s="5" t="s">
        <v>541</v>
      </c>
      <c r="U1230" s="5">
        <v>2002</v>
      </c>
      <c r="V1230" s="11">
        <v>172</v>
      </c>
      <c r="W1230" s="11">
        <v>845</v>
      </c>
      <c r="X1230" s="11">
        <v>379</v>
      </c>
      <c r="Y1230" s="26">
        <v>555</v>
      </c>
      <c r="Z1230" s="10">
        <f t="shared" si="196"/>
        <v>1951</v>
      </c>
      <c r="AA1230" s="27">
        <f t="shared" si="192"/>
        <v>1761119.009781746</v>
      </c>
      <c r="AB1230" s="10">
        <f t="shared" si="193"/>
        <v>231594042.14093146</v>
      </c>
      <c r="AC1230" s="10">
        <f t="shared" si="194"/>
        <v>1484661.7486973146</v>
      </c>
      <c r="AD1230" s="28">
        <f t="shared" si="195"/>
        <v>19569699.270470966</v>
      </c>
      <c r="AF1230" s="27">
        <f>IF(V1230 &lt;&gt; "-", (V1230-V$1883)^4, "-")</f>
        <v>212675897.02851602</v>
      </c>
      <c r="AG1230" s="10">
        <f>(W1230-W$1883)^4</f>
        <v>142223002770.11758</v>
      </c>
      <c r="AH1230" s="10">
        <f>(X1230-X$1883)^4</f>
        <v>169370079.93542206</v>
      </c>
      <c r="AI1230" s="28">
        <f>(Y1230-Y$1883)^4</f>
        <v>5273660918.9443607</v>
      </c>
      <c r="AK1230" s="27">
        <f t="shared" si="197"/>
        <v>88.159917990773963</v>
      </c>
      <c r="AL1230" s="10">
        <f t="shared" si="198"/>
        <v>433.11122501281397</v>
      </c>
      <c r="AM1230" s="10">
        <f t="shared" si="199"/>
        <v>194.25935417734493</v>
      </c>
      <c r="AN1230" s="28">
        <f t="shared" si="200"/>
        <v>284.46950281906715</v>
      </c>
      <c r="AP1230" s="56">
        <f t="shared" si="201"/>
        <v>0.44852071005917149</v>
      </c>
    </row>
    <row r="1231" spans="1:42" ht="15" customHeight="1">
      <c r="A1231" s="5" t="s">
        <v>23</v>
      </c>
      <c r="B1231" s="5" t="s">
        <v>63</v>
      </c>
      <c r="C1231" s="5" t="s">
        <v>74</v>
      </c>
      <c r="D1231" s="6" t="s">
        <v>44</v>
      </c>
      <c r="E1231" s="5" t="s">
        <v>2305</v>
      </c>
      <c r="F1231" s="5" t="s">
        <v>2306</v>
      </c>
      <c r="G1231" s="5">
        <v>2002</v>
      </c>
      <c r="H1231" s="11">
        <v>33</v>
      </c>
      <c r="I1231" s="11">
        <v>133</v>
      </c>
      <c r="J1231" s="11">
        <v>114</v>
      </c>
      <c r="K1231" s="11">
        <v>97</v>
      </c>
      <c r="O1231" s="25" t="s">
        <v>23</v>
      </c>
      <c r="P1231" s="5" t="s">
        <v>23</v>
      </c>
      <c r="Q1231" s="5" t="s">
        <v>37</v>
      </c>
      <c r="R1231" s="6" t="s">
        <v>44</v>
      </c>
      <c r="S1231" s="5" t="s">
        <v>2526</v>
      </c>
      <c r="T1231" s="5" t="s">
        <v>2527</v>
      </c>
      <c r="U1231" s="5">
        <v>2002</v>
      </c>
      <c r="V1231" s="11">
        <v>6</v>
      </c>
      <c r="W1231" s="11">
        <v>94</v>
      </c>
      <c r="X1231" s="11">
        <v>54</v>
      </c>
      <c r="Y1231" s="26">
        <v>89</v>
      </c>
      <c r="Z1231" s="10">
        <f t="shared" si="196"/>
        <v>243</v>
      </c>
      <c r="AA1231" s="27">
        <f t="shared" si="192"/>
        <v>-92579.75437308324</v>
      </c>
      <c r="AB1231" s="10">
        <f t="shared" si="193"/>
        <v>-2565459.0056895535</v>
      </c>
      <c r="AC1231" s="10">
        <f t="shared" si="194"/>
        <v>-9383261.9086607937</v>
      </c>
      <c r="AD1231" s="28">
        <f t="shared" si="195"/>
        <v>-7589515.4006282035</v>
      </c>
      <c r="AF1231" s="27">
        <f>IF(V1231 &lt;&gt; "-", (V1231-V$1883)^4, "-")</f>
        <v>4188141.6864615814</v>
      </c>
      <c r="AG1231" s="10">
        <f>(W1231-W$1883)^4</f>
        <v>351199136.2223599</v>
      </c>
      <c r="AH1231" s="10">
        <f>(X1231-X$1883)^4</f>
        <v>1979118438.282249</v>
      </c>
      <c r="AI1231" s="28">
        <f>(Y1231-Y$1883)^4</f>
        <v>1491484446.3405254</v>
      </c>
      <c r="AK1231" s="27">
        <f t="shared" si="197"/>
        <v>24.691358024691358</v>
      </c>
      <c r="AL1231" s="10">
        <f t="shared" si="198"/>
        <v>386.83127572016463</v>
      </c>
      <c r="AM1231" s="10">
        <f t="shared" si="199"/>
        <v>222.2222222222222</v>
      </c>
      <c r="AN1231" s="28">
        <f t="shared" si="200"/>
        <v>366.25514403292181</v>
      </c>
      <c r="AP1231" s="56">
        <f t="shared" si="201"/>
        <v>0.57446808510638292</v>
      </c>
    </row>
    <row r="1232" spans="1:42" ht="15" customHeight="1">
      <c r="A1232" s="5" t="s">
        <v>23</v>
      </c>
      <c r="B1232" s="5" t="s">
        <v>63</v>
      </c>
      <c r="C1232" s="5" t="s">
        <v>74</v>
      </c>
      <c r="D1232" s="6" t="s">
        <v>44</v>
      </c>
      <c r="E1232" s="5" t="s">
        <v>2307</v>
      </c>
      <c r="F1232" s="5" t="s">
        <v>2308</v>
      </c>
      <c r="G1232" s="5">
        <v>2002</v>
      </c>
      <c r="H1232" s="11">
        <v>2</v>
      </c>
      <c r="I1232" s="11">
        <v>70</v>
      </c>
      <c r="J1232" s="11">
        <v>83</v>
      </c>
      <c r="K1232" s="11">
        <v>99</v>
      </c>
      <c r="O1232" s="25" t="s">
        <v>23</v>
      </c>
      <c r="P1232" s="5" t="s">
        <v>23</v>
      </c>
      <c r="Q1232" s="5" t="s">
        <v>37</v>
      </c>
      <c r="R1232" s="6" t="s">
        <v>44</v>
      </c>
      <c r="S1232" s="5" t="s">
        <v>2528</v>
      </c>
      <c r="T1232" s="5" t="s">
        <v>2529</v>
      </c>
      <c r="U1232" s="5">
        <v>2002</v>
      </c>
      <c r="V1232" s="11">
        <v>13</v>
      </c>
      <c r="W1232" s="11">
        <v>50</v>
      </c>
      <c r="X1232" s="11">
        <v>14</v>
      </c>
      <c r="Y1232" s="26">
        <v>20</v>
      </c>
      <c r="Z1232" s="10">
        <f t="shared" si="196"/>
        <v>97</v>
      </c>
      <c r="AA1232" s="27">
        <f t="shared" si="192"/>
        <v>-55910.375663325023</v>
      </c>
      <c r="AB1232" s="10">
        <f t="shared" si="193"/>
        <v>-5919451.2109244606</v>
      </c>
      <c r="AC1232" s="10">
        <f t="shared" si="194"/>
        <v>-15798152.41736532</v>
      </c>
      <c r="AD1232" s="28">
        <f t="shared" si="195"/>
        <v>-18719192.685708344</v>
      </c>
      <c r="AF1232" s="27">
        <f>IF(V1232 &lt;&gt; "-", (V1232-V$1883)^4, "-")</f>
        <v>2137912.2729463866</v>
      </c>
      <c r="AG1232" s="10">
        <f>(W1232-W$1883)^4</f>
        <v>1070800570.3767489</v>
      </c>
      <c r="AH1232" s="10">
        <f>(X1232-X$1883)^4</f>
        <v>3964073812.9532776</v>
      </c>
      <c r="AI1232" s="28">
        <f>(Y1232-Y$1883)^4</f>
        <v>4970302480.2839413</v>
      </c>
      <c r="AK1232" s="27">
        <f t="shared" si="197"/>
        <v>134.02061855670104</v>
      </c>
      <c r="AL1232" s="10">
        <f t="shared" si="198"/>
        <v>515.46391752577313</v>
      </c>
      <c r="AM1232" s="10">
        <f t="shared" si="199"/>
        <v>144.32989690721649</v>
      </c>
      <c r="AN1232" s="28">
        <f t="shared" si="200"/>
        <v>206.18556701030926</v>
      </c>
      <c r="AP1232" s="56">
        <f t="shared" si="201"/>
        <v>0.28000000000000003</v>
      </c>
    </row>
    <row r="1233" spans="1:42" ht="15" customHeight="1">
      <c r="A1233" s="5" t="s">
        <v>23</v>
      </c>
      <c r="B1233" s="5" t="s">
        <v>63</v>
      </c>
      <c r="C1233" s="5" t="s">
        <v>74</v>
      </c>
      <c r="D1233" s="6" t="s">
        <v>44</v>
      </c>
      <c r="E1233" s="5" t="s">
        <v>2309</v>
      </c>
      <c r="F1233" s="5" t="s">
        <v>2310</v>
      </c>
      <c r="G1233" s="5">
        <v>2002</v>
      </c>
      <c r="H1233" s="11">
        <v>26</v>
      </c>
      <c r="I1233" s="11">
        <v>186</v>
      </c>
      <c r="J1233" s="11">
        <v>181</v>
      </c>
      <c r="K1233" s="11">
        <v>164</v>
      </c>
      <c r="O1233" s="25" t="s">
        <v>23</v>
      </c>
      <c r="P1233" s="5" t="s">
        <v>23</v>
      </c>
      <c r="Q1233" s="5" t="s">
        <v>37</v>
      </c>
      <c r="R1233" s="6" t="s">
        <v>44</v>
      </c>
      <c r="S1233" s="5" t="s">
        <v>2530</v>
      </c>
      <c r="T1233" s="5" t="s">
        <v>2531</v>
      </c>
      <c r="U1233" s="5">
        <v>2002</v>
      </c>
      <c r="V1233" s="11">
        <v>44</v>
      </c>
      <c r="W1233" s="11">
        <v>150</v>
      </c>
      <c r="X1233" s="11">
        <v>88</v>
      </c>
      <c r="Y1233" s="26">
        <v>113</v>
      </c>
      <c r="Z1233" s="10">
        <f t="shared" si="196"/>
        <v>395</v>
      </c>
      <c r="AA1233" s="27">
        <f t="shared" si="192"/>
        <v>-379.22085048323459</v>
      </c>
      <c r="AB1233" s="10">
        <f t="shared" si="193"/>
        <v>-529381.75058840425</v>
      </c>
      <c r="AC1233" s="10">
        <f t="shared" si="194"/>
        <v>-5537725.8091578707</v>
      </c>
      <c r="AD1233" s="28">
        <f t="shared" si="195"/>
        <v>-5134654.939540687</v>
      </c>
      <c r="AF1233" s="27">
        <f>IF(V1233 &lt;&gt; "-", (V1233-V$1883)^4, "-")</f>
        <v>2744.8773519788951</v>
      </c>
      <c r="AG1233" s="10">
        <f>(W1233-W$1883)^4</f>
        <v>42824465.814176641</v>
      </c>
      <c r="AH1233" s="10">
        <f>(X1233-X$1883)^4</f>
        <v>979734943.83839655</v>
      </c>
      <c r="AI1233" s="28">
        <f>(Y1233-Y$1883)^4</f>
        <v>885825853.03413045</v>
      </c>
      <c r="AK1233" s="27">
        <f t="shared" si="197"/>
        <v>111.39240506329114</v>
      </c>
      <c r="AL1233" s="10">
        <f t="shared" si="198"/>
        <v>379.74683544303798</v>
      </c>
      <c r="AM1233" s="10">
        <f t="shared" si="199"/>
        <v>222.78481012658227</v>
      </c>
      <c r="AN1233" s="28">
        <f t="shared" si="200"/>
        <v>286.07594936708864</v>
      </c>
      <c r="AP1233" s="56">
        <f t="shared" si="201"/>
        <v>0.58666666666666667</v>
      </c>
    </row>
    <row r="1234" spans="1:42" ht="15" customHeight="1">
      <c r="A1234" s="5" t="s">
        <v>23</v>
      </c>
      <c r="B1234" s="5" t="s">
        <v>63</v>
      </c>
      <c r="C1234" s="5" t="s">
        <v>132</v>
      </c>
      <c r="D1234" s="6" t="s">
        <v>44</v>
      </c>
      <c r="E1234" s="6" t="s">
        <v>26</v>
      </c>
      <c r="F1234" s="5" t="s">
        <v>2532</v>
      </c>
      <c r="G1234" s="5">
        <v>2002</v>
      </c>
      <c r="H1234" s="11">
        <v>118</v>
      </c>
      <c r="I1234" s="11">
        <v>695</v>
      </c>
      <c r="J1234" s="11">
        <v>938</v>
      </c>
      <c r="K1234" s="11">
        <v>868</v>
      </c>
      <c r="O1234" s="25" t="s">
        <v>23</v>
      </c>
      <c r="P1234" s="5" t="s">
        <v>23</v>
      </c>
      <c r="Q1234" s="5" t="s">
        <v>37</v>
      </c>
      <c r="R1234" s="6" t="s">
        <v>44</v>
      </c>
      <c r="S1234" s="5" t="s">
        <v>2533</v>
      </c>
      <c r="T1234" s="5" t="s">
        <v>2534</v>
      </c>
      <c r="U1234" s="5">
        <v>2002</v>
      </c>
      <c r="V1234" s="11">
        <v>48</v>
      </c>
      <c r="W1234" s="11">
        <v>259</v>
      </c>
      <c r="X1234" s="11">
        <v>140</v>
      </c>
      <c r="Y1234" s="26">
        <v>174</v>
      </c>
      <c r="Z1234" s="10">
        <f t="shared" si="196"/>
        <v>621</v>
      </c>
      <c r="AA1234" s="27">
        <f t="shared" si="192"/>
        <v>-33.955650738147405</v>
      </c>
      <c r="AB1234" s="10">
        <f t="shared" si="193"/>
        <v>22199.309370465868</v>
      </c>
      <c r="AC1234" s="10">
        <f t="shared" si="194"/>
        <v>-1949381.5729986266</v>
      </c>
      <c r="AD1234" s="28">
        <f t="shared" si="195"/>
        <v>-1386906.9411749088</v>
      </c>
      <c r="AF1234" s="27">
        <f>IF(V1234 &lt;&gt; "-", (V1234-V$1883)^4, "-")</f>
        <v>109.95527704551148</v>
      </c>
      <c r="AG1234" s="10">
        <f>(W1234-W$1883)^4</f>
        <v>623906.17611136008</v>
      </c>
      <c r="AH1234" s="10">
        <f>(X1234-X$1883)^4</f>
        <v>243516919.88421896</v>
      </c>
      <c r="AI1234" s="28">
        <f>(Y1234-Y$1883)^4</f>
        <v>154666560.93717042</v>
      </c>
      <c r="AK1234" s="27">
        <f t="shared" si="197"/>
        <v>77.294685990338166</v>
      </c>
      <c r="AL1234" s="10">
        <f t="shared" si="198"/>
        <v>417.06924315619972</v>
      </c>
      <c r="AM1234" s="10">
        <f t="shared" si="199"/>
        <v>225.44283413848632</v>
      </c>
      <c r="AN1234" s="28">
        <f t="shared" si="200"/>
        <v>280.19323671497585</v>
      </c>
      <c r="AP1234" s="56">
        <f t="shared" si="201"/>
        <v>0.54054054054054046</v>
      </c>
    </row>
    <row r="1235" spans="1:42" ht="15" customHeight="1">
      <c r="A1235" s="5" t="s">
        <v>23</v>
      </c>
      <c r="B1235" s="5" t="s">
        <v>63</v>
      </c>
      <c r="C1235" s="5" t="s">
        <v>132</v>
      </c>
      <c r="D1235" s="6" t="s">
        <v>44</v>
      </c>
      <c r="E1235" s="5" t="s">
        <v>2312</v>
      </c>
      <c r="F1235" s="5" t="s">
        <v>2313</v>
      </c>
      <c r="G1235" s="5">
        <v>2002</v>
      </c>
      <c r="H1235" s="11">
        <v>2</v>
      </c>
      <c r="I1235" s="11">
        <v>37</v>
      </c>
      <c r="J1235" s="11">
        <v>78</v>
      </c>
      <c r="K1235" s="11">
        <v>83</v>
      </c>
      <c r="O1235" s="25" t="s">
        <v>23</v>
      </c>
      <c r="P1235" s="5" t="s">
        <v>23</v>
      </c>
      <c r="Q1235" s="5" t="s">
        <v>37</v>
      </c>
      <c r="R1235" s="6" t="s">
        <v>44</v>
      </c>
      <c r="S1235" s="5" t="s">
        <v>2535</v>
      </c>
      <c r="T1235" s="5" t="s">
        <v>2536</v>
      </c>
      <c r="U1235" s="5">
        <v>2002</v>
      </c>
      <c r="V1235" s="11">
        <v>23</v>
      </c>
      <c r="W1235" s="11">
        <v>197</v>
      </c>
      <c r="X1235" s="11">
        <v>133</v>
      </c>
      <c r="Y1235" s="26">
        <v>194</v>
      </c>
      <c r="Z1235" s="10">
        <f t="shared" si="196"/>
        <v>547</v>
      </c>
      <c r="AA1235" s="27">
        <f t="shared" si="192"/>
        <v>-22517.03226921786</v>
      </c>
      <c r="AB1235" s="10">
        <f t="shared" si="193"/>
        <v>-38941.823923954165</v>
      </c>
      <c r="AC1235" s="10">
        <f t="shared" si="194"/>
        <v>-2295793.428235888</v>
      </c>
      <c r="AD1235" s="28">
        <f t="shared" si="195"/>
        <v>-766539.74618039862</v>
      </c>
      <c r="AF1235" s="27">
        <f>IF(V1235 &lt;&gt; "-", (V1235-V$1883)^4, "-")</f>
        <v>635840.51952736743</v>
      </c>
      <c r="AG1235" s="10">
        <f>(W1235-W$1883)^4</f>
        <v>1319942.6186450392</v>
      </c>
      <c r="AH1235" s="10">
        <f>(X1235-X$1883)^4</f>
        <v>302861273.72034609</v>
      </c>
      <c r="AI1235" s="28">
        <f>(Y1235-Y$1883)^4</f>
        <v>70152998.432374582</v>
      </c>
      <c r="AK1235" s="27">
        <f t="shared" si="197"/>
        <v>42.047531992687382</v>
      </c>
      <c r="AL1235" s="10">
        <f t="shared" si="198"/>
        <v>360.14625228519196</v>
      </c>
      <c r="AM1235" s="10">
        <f t="shared" si="199"/>
        <v>243.14442413162706</v>
      </c>
      <c r="AN1235" s="28">
        <f t="shared" si="200"/>
        <v>354.66179159049358</v>
      </c>
      <c r="AP1235" s="56">
        <f t="shared" si="201"/>
        <v>0.67512690355329952</v>
      </c>
    </row>
    <row r="1236" spans="1:42" ht="15" customHeight="1">
      <c r="A1236" s="5" t="s">
        <v>23</v>
      </c>
      <c r="B1236" s="5" t="s">
        <v>63</v>
      </c>
      <c r="C1236" s="5" t="s">
        <v>132</v>
      </c>
      <c r="D1236" s="6" t="s">
        <v>44</v>
      </c>
      <c r="E1236" s="5" t="s">
        <v>2314</v>
      </c>
      <c r="F1236" s="5" t="s">
        <v>2315</v>
      </c>
      <c r="G1236" s="5">
        <v>2002</v>
      </c>
      <c r="H1236" s="11">
        <v>15</v>
      </c>
      <c r="I1236" s="11">
        <v>58</v>
      </c>
      <c r="J1236" s="11">
        <v>109</v>
      </c>
      <c r="K1236" s="11">
        <v>83</v>
      </c>
      <c r="O1236" s="25" t="s">
        <v>23</v>
      </c>
      <c r="P1236" s="5" t="s">
        <v>23</v>
      </c>
      <c r="Q1236" s="5" t="s">
        <v>37</v>
      </c>
      <c r="R1236" s="6" t="s">
        <v>44</v>
      </c>
      <c r="S1236" s="5" t="s">
        <v>2537</v>
      </c>
      <c r="T1236" s="5" t="s">
        <v>2538</v>
      </c>
      <c r="U1236" s="5">
        <v>2002</v>
      </c>
      <c r="V1236" s="11">
        <v>42</v>
      </c>
      <c r="W1236" s="11">
        <v>184</v>
      </c>
      <c r="X1236" s="11">
        <v>136</v>
      </c>
      <c r="Y1236" s="26">
        <v>126</v>
      </c>
      <c r="Z1236" s="10">
        <f t="shared" si="196"/>
        <v>488</v>
      </c>
      <c r="AA1236" s="27">
        <f t="shared" si="192"/>
        <v>-788.42874452887349</v>
      </c>
      <c r="AB1236" s="10">
        <f t="shared" si="193"/>
        <v>-103130.32728930928</v>
      </c>
      <c r="AC1236" s="10">
        <f t="shared" si="194"/>
        <v>-2142702.0813534153</v>
      </c>
      <c r="AD1236" s="28">
        <f t="shared" si="195"/>
        <v>-4059174.862684614</v>
      </c>
      <c r="AF1236" s="27">
        <f>IF(V1236 &lt;&gt; "-", (V1236-V$1883)^4, "-")</f>
        <v>7283.6644901726195</v>
      </c>
      <c r="AG1236" s="10">
        <f>(W1236-W$1883)^4</f>
        <v>4836321.8486251067</v>
      </c>
      <c r="AH1236" s="10">
        <f>(X1236-X$1883)^4</f>
        <v>276237343.34762424</v>
      </c>
      <c r="AI1236" s="28">
        <f>(Y1236-Y$1883)^4</f>
        <v>647515765.93399131</v>
      </c>
      <c r="AK1236" s="27">
        <f t="shared" si="197"/>
        <v>86.065573770491795</v>
      </c>
      <c r="AL1236" s="10">
        <f t="shared" si="198"/>
        <v>377.04918032786884</v>
      </c>
      <c r="AM1236" s="10">
        <f t="shared" si="199"/>
        <v>278.68852459016392</v>
      </c>
      <c r="AN1236" s="28">
        <f t="shared" si="200"/>
        <v>258.19672131147541</v>
      </c>
      <c r="AP1236" s="56">
        <f t="shared" si="201"/>
        <v>0.73913043478260865</v>
      </c>
    </row>
    <row r="1237" spans="1:42" ht="15" customHeight="1">
      <c r="A1237" s="5" t="s">
        <v>23</v>
      </c>
      <c r="B1237" s="5" t="s">
        <v>63</v>
      </c>
      <c r="C1237" s="5" t="s">
        <v>132</v>
      </c>
      <c r="D1237" s="6" t="s">
        <v>44</v>
      </c>
      <c r="E1237" s="5" t="s">
        <v>2317</v>
      </c>
      <c r="F1237" s="5" t="s">
        <v>2318</v>
      </c>
      <c r="G1237" s="5">
        <v>2002</v>
      </c>
      <c r="H1237" s="11">
        <v>83</v>
      </c>
      <c r="I1237" s="11">
        <v>462</v>
      </c>
      <c r="J1237" s="11">
        <v>523</v>
      </c>
      <c r="K1237" s="11">
        <v>501</v>
      </c>
      <c r="O1237" s="25" t="s">
        <v>23</v>
      </c>
      <c r="P1237" s="5" t="s">
        <v>23</v>
      </c>
      <c r="Q1237" s="5" t="s">
        <v>37</v>
      </c>
      <c r="R1237" s="6" t="s">
        <v>44</v>
      </c>
      <c r="S1237" s="5" t="s">
        <v>2539</v>
      </c>
      <c r="T1237" s="5" t="s">
        <v>2540</v>
      </c>
      <c r="U1237" s="5">
        <v>2002</v>
      </c>
      <c r="V1237" s="11">
        <v>31</v>
      </c>
      <c r="W1237" s="11">
        <v>280</v>
      </c>
      <c r="X1237" s="11">
        <v>222</v>
      </c>
      <c r="Y1237" s="26">
        <v>218</v>
      </c>
      <c r="Z1237" s="10">
        <f t="shared" si="196"/>
        <v>751</v>
      </c>
      <c r="AA1237" s="27">
        <f t="shared" si="192"/>
        <v>-8289.261084009273</v>
      </c>
      <c r="AB1237" s="10">
        <f t="shared" si="193"/>
        <v>118405.172709441</v>
      </c>
      <c r="AC1237" s="10">
        <f t="shared" si="194"/>
        <v>-79064.557759671618</v>
      </c>
      <c r="AD1237" s="28">
        <f t="shared" si="195"/>
        <v>-307807.50009144773</v>
      </c>
      <c r="AF1237" s="27">
        <f>IF(V1237 &lt;&gt; "-", (V1237-V$1883)^4, "-")</f>
        <v>167759.74535443462</v>
      </c>
      <c r="AG1237" s="10">
        <f>(W1237-W$1883)^4</f>
        <v>5814257.1304275943</v>
      </c>
      <c r="AH1237" s="10">
        <f>(X1237-X$1883)^4</f>
        <v>3393457.8675637683</v>
      </c>
      <c r="AI1237" s="28">
        <f>(Y1237-Y$1883)^4</f>
        <v>20782873.633037623</v>
      </c>
      <c r="AK1237" s="27">
        <f t="shared" si="197"/>
        <v>41.278295605858858</v>
      </c>
      <c r="AL1237" s="10">
        <f t="shared" si="198"/>
        <v>372.83621837549936</v>
      </c>
      <c r="AM1237" s="10">
        <f t="shared" si="199"/>
        <v>295.60585885486017</v>
      </c>
      <c r="AN1237" s="28">
        <f t="shared" si="200"/>
        <v>290.27962716378164</v>
      </c>
      <c r="AP1237" s="56">
        <f t="shared" si="201"/>
        <v>0.79285714285714282</v>
      </c>
    </row>
    <row r="1238" spans="1:42" ht="15" customHeight="1">
      <c r="A1238" s="5" t="s">
        <v>23</v>
      </c>
      <c r="B1238" s="5" t="s">
        <v>63</v>
      </c>
      <c r="C1238" s="5" t="s">
        <v>132</v>
      </c>
      <c r="D1238" s="6" t="s">
        <v>44</v>
      </c>
      <c r="E1238" s="5" t="s">
        <v>2319</v>
      </c>
      <c r="F1238" s="5" t="s">
        <v>2320</v>
      </c>
      <c r="G1238" s="5">
        <v>2002</v>
      </c>
      <c r="H1238" s="11">
        <v>18</v>
      </c>
      <c r="I1238" s="11">
        <v>138</v>
      </c>
      <c r="J1238" s="11">
        <v>228</v>
      </c>
      <c r="K1238" s="11">
        <v>201</v>
      </c>
      <c r="O1238" s="25" t="s">
        <v>23</v>
      </c>
      <c r="P1238" s="5" t="s">
        <v>23</v>
      </c>
      <c r="Q1238" s="5" t="s">
        <v>37</v>
      </c>
      <c r="R1238" s="6" t="s">
        <v>44</v>
      </c>
      <c r="S1238" s="5" t="s">
        <v>2541</v>
      </c>
      <c r="T1238" s="5" t="s">
        <v>549</v>
      </c>
      <c r="U1238" s="5">
        <v>2002</v>
      </c>
      <c r="V1238" s="11">
        <v>53</v>
      </c>
      <c r="W1238" s="11">
        <v>436</v>
      </c>
      <c r="X1238" s="11">
        <v>207</v>
      </c>
      <c r="Y1238" s="26">
        <v>335</v>
      </c>
      <c r="Z1238" s="10">
        <f t="shared" si="196"/>
        <v>1031</v>
      </c>
      <c r="AA1238" s="27">
        <f t="shared" si="192"/>
        <v>5.4684957941043537</v>
      </c>
      <c r="AB1238" s="10">
        <f t="shared" si="193"/>
        <v>8628338.8791550528</v>
      </c>
      <c r="AC1238" s="10">
        <f t="shared" si="194"/>
        <v>-194306.65029992542</v>
      </c>
      <c r="AD1238" s="28">
        <f t="shared" si="195"/>
        <v>121147.31014152603</v>
      </c>
      <c r="AF1238" s="27">
        <f>IF(V1238 &lt;&gt; "-", (V1238-V$1883)^4, "-")</f>
        <v>9.6343815849092884</v>
      </c>
      <c r="AG1238" s="10">
        <f>(W1238-W$1883)^4</f>
        <v>1769713341.6160922</v>
      </c>
      <c r="AH1238" s="10">
        <f>(X1238-X$1883)^4</f>
        <v>11254258.507596577</v>
      </c>
      <c r="AI1238" s="28">
        <f>(Y1238-Y$1883)^4</f>
        <v>5994482.5615413422</v>
      </c>
      <c r="AK1238" s="27">
        <f t="shared" si="197"/>
        <v>51.406401551891371</v>
      </c>
      <c r="AL1238" s="10">
        <f t="shared" si="198"/>
        <v>422.89039767216298</v>
      </c>
      <c r="AM1238" s="10">
        <f t="shared" si="199"/>
        <v>200.77594568380215</v>
      </c>
      <c r="AN1238" s="28">
        <f t="shared" si="200"/>
        <v>324.92725509214353</v>
      </c>
      <c r="AP1238" s="56">
        <f t="shared" si="201"/>
        <v>0.47477064220183485</v>
      </c>
    </row>
    <row r="1239" spans="1:42" ht="15" customHeight="1">
      <c r="A1239" s="5" t="s">
        <v>23</v>
      </c>
      <c r="B1239" s="5" t="s">
        <v>63</v>
      </c>
      <c r="C1239" s="5" t="s">
        <v>104</v>
      </c>
      <c r="D1239" s="6" t="s">
        <v>233</v>
      </c>
      <c r="E1239" s="6" t="s">
        <v>26</v>
      </c>
      <c r="F1239" s="5" t="s">
        <v>2542</v>
      </c>
      <c r="G1239" s="5">
        <v>2002</v>
      </c>
      <c r="H1239" s="11">
        <v>1154</v>
      </c>
      <c r="I1239" s="11">
        <v>5728</v>
      </c>
      <c r="J1239" s="11">
        <v>4763</v>
      </c>
      <c r="K1239" s="11">
        <v>4306</v>
      </c>
      <c r="O1239" s="25" t="s">
        <v>23</v>
      </c>
      <c r="P1239" s="5" t="s">
        <v>23</v>
      </c>
      <c r="Q1239" s="5" t="s">
        <v>46</v>
      </c>
      <c r="R1239" s="6" t="s">
        <v>44</v>
      </c>
      <c r="S1239" s="5" t="s">
        <v>2543</v>
      </c>
      <c r="T1239" s="5" t="s">
        <v>2544</v>
      </c>
      <c r="U1239" s="5">
        <v>2002</v>
      </c>
      <c r="V1239" s="11">
        <v>23</v>
      </c>
      <c r="W1239" s="11">
        <v>105</v>
      </c>
      <c r="X1239" s="11">
        <v>43</v>
      </c>
      <c r="Y1239" s="26">
        <v>79</v>
      </c>
      <c r="Z1239" s="10">
        <f t="shared" si="196"/>
        <v>250</v>
      </c>
      <c r="AA1239" s="27">
        <f t="shared" si="192"/>
        <v>-22517.03226921786</v>
      </c>
      <c r="AB1239" s="10">
        <f t="shared" si="193"/>
        <v>-1995390.8220048773</v>
      </c>
      <c r="AC1239" s="10">
        <f t="shared" si="194"/>
        <v>-10929237.273239037</v>
      </c>
      <c r="AD1239" s="28">
        <f t="shared" si="195"/>
        <v>-8808063.3691566344</v>
      </c>
      <c r="AF1239" s="27">
        <f>IF(V1239 &lt;&gt; "-", (V1239-V$1883)^4, "-")</f>
        <v>635840.51952736743</v>
      </c>
      <c r="AG1239" s="10">
        <f>(W1239-W$1883)^4</f>
        <v>251210214.15226442</v>
      </c>
      <c r="AH1239" s="10">
        <f>(X1239-X$1883)^4</f>
        <v>2425417310.0067306</v>
      </c>
      <c r="AI1239" s="28">
        <f>(Y1239-Y$1883)^4</f>
        <v>1819032983.6125453</v>
      </c>
      <c r="AK1239" s="27">
        <f t="shared" si="197"/>
        <v>92</v>
      </c>
      <c r="AL1239" s="10">
        <f t="shared" si="198"/>
        <v>420</v>
      </c>
      <c r="AM1239" s="10">
        <f t="shared" si="199"/>
        <v>172</v>
      </c>
      <c r="AN1239" s="28">
        <f t="shared" si="200"/>
        <v>316</v>
      </c>
      <c r="AP1239" s="56">
        <f t="shared" si="201"/>
        <v>0.40952380952380951</v>
      </c>
    </row>
    <row r="1240" spans="1:42" ht="15" customHeight="1">
      <c r="A1240" s="5" t="s">
        <v>23</v>
      </c>
      <c r="B1240" s="5" t="s">
        <v>63</v>
      </c>
      <c r="C1240" s="5" t="s">
        <v>104</v>
      </c>
      <c r="D1240" s="6" t="s">
        <v>30</v>
      </c>
      <c r="E1240" s="6" t="s">
        <v>26</v>
      </c>
      <c r="F1240" s="5" t="s">
        <v>105</v>
      </c>
      <c r="G1240" s="5">
        <v>2002</v>
      </c>
      <c r="H1240" s="11">
        <v>760</v>
      </c>
      <c r="I1240" s="11">
        <v>3043</v>
      </c>
      <c r="J1240" s="11">
        <v>1621</v>
      </c>
      <c r="K1240" s="11">
        <v>1523</v>
      </c>
      <c r="O1240" s="25" t="s">
        <v>23</v>
      </c>
      <c r="P1240" s="5" t="s">
        <v>23</v>
      </c>
      <c r="Q1240" s="5" t="s">
        <v>46</v>
      </c>
      <c r="R1240" s="6" t="s">
        <v>44</v>
      </c>
      <c r="S1240" s="5" t="s">
        <v>2545</v>
      </c>
      <c r="T1240" s="5" t="s">
        <v>2546</v>
      </c>
      <c r="U1240" s="5">
        <v>2002</v>
      </c>
      <c r="V1240" s="11">
        <v>77</v>
      </c>
      <c r="W1240" s="11">
        <v>305</v>
      </c>
      <c r="X1240" s="11">
        <v>143</v>
      </c>
      <c r="Y1240" s="26">
        <v>261</v>
      </c>
      <c r="Z1240" s="10">
        <f t="shared" si="196"/>
        <v>786</v>
      </c>
      <c r="AA1240" s="27">
        <f t="shared" si="192"/>
        <v>17097.337337109388</v>
      </c>
      <c r="AB1240" s="10">
        <f t="shared" si="193"/>
        <v>406947.37104719604</v>
      </c>
      <c r="AC1240" s="10">
        <f t="shared" si="194"/>
        <v>-1812282.1573489162</v>
      </c>
      <c r="AD1240" s="28">
        <f t="shared" si="195"/>
        <v>-14740.477319154203</v>
      </c>
      <c r="AF1240" s="27">
        <f>IF(V1240 &lt;&gt; "-", (V1240-V$1883)^4, "-")</f>
        <v>440458.14028588962</v>
      </c>
      <c r="AG1240" s="10">
        <f>(W1240-W$1883)^4</f>
        <v>30156735.689196955</v>
      </c>
      <c r="AH1240" s="10">
        <f>(X1240-X$1883)^4</f>
        <v>220953602.18694776</v>
      </c>
      <c r="AI1240" s="28">
        <f>(Y1240-Y$1883)^4</f>
        <v>361422.67491778295</v>
      </c>
      <c r="AK1240" s="27">
        <f t="shared" si="197"/>
        <v>97.964376590330787</v>
      </c>
      <c r="AL1240" s="10">
        <f t="shared" si="198"/>
        <v>388.04071246819336</v>
      </c>
      <c r="AM1240" s="10">
        <f t="shared" si="199"/>
        <v>181.93384223918574</v>
      </c>
      <c r="AN1240" s="28">
        <f t="shared" si="200"/>
        <v>332.06106870229007</v>
      </c>
      <c r="AP1240" s="56">
        <f t="shared" si="201"/>
        <v>0.46885245901639344</v>
      </c>
    </row>
    <row r="1241" spans="1:42" ht="15" customHeight="1">
      <c r="A1241" s="5" t="s">
        <v>23</v>
      </c>
      <c r="B1241" s="5" t="s">
        <v>63</v>
      </c>
      <c r="C1241" s="5" t="s">
        <v>104</v>
      </c>
      <c r="D1241" s="6" t="s">
        <v>235</v>
      </c>
      <c r="E1241" s="6" t="s">
        <v>26</v>
      </c>
      <c r="F1241" s="5" t="s">
        <v>2547</v>
      </c>
      <c r="G1241" s="5">
        <v>2002</v>
      </c>
      <c r="H1241" s="11">
        <v>394</v>
      </c>
      <c r="I1241" s="11">
        <v>2685</v>
      </c>
      <c r="J1241" s="11">
        <v>3142</v>
      </c>
      <c r="K1241" s="11">
        <v>2783</v>
      </c>
      <c r="O1241" s="25" t="s">
        <v>23</v>
      </c>
      <c r="P1241" s="5" t="s">
        <v>23</v>
      </c>
      <c r="Q1241" s="5" t="s">
        <v>46</v>
      </c>
      <c r="R1241" s="6" t="s">
        <v>44</v>
      </c>
      <c r="S1241" s="5" t="s">
        <v>2548</v>
      </c>
      <c r="T1241" s="5" t="s">
        <v>2549</v>
      </c>
      <c r="U1241" s="5">
        <v>2002</v>
      </c>
      <c r="V1241" s="11">
        <v>97</v>
      </c>
      <c r="W1241" s="11">
        <v>426</v>
      </c>
      <c r="X1241" s="11">
        <v>299</v>
      </c>
      <c r="Y1241" s="26">
        <v>480</v>
      </c>
      <c r="Z1241" s="10">
        <f t="shared" si="196"/>
        <v>1302</v>
      </c>
      <c r="AA1241" s="27">
        <f t="shared" si="192"/>
        <v>95831.706465511801</v>
      </c>
      <c r="AB1241" s="10">
        <f t="shared" si="193"/>
        <v>7426831.4763796534</v>
      </c>
      <c r="AC1241" s="10">
        <f t="shared" si="194"/>
        <v>39581.782687792016</v>
      </c>
      <c r="AD1241" s="28">
        <f t="shared" si="195"/>
        <v>7355820.4946588632</v>
      </c>
      <c r="AF1241" s="27">
        <f>IF(V1241 &lt;&gt; "-", (V1241-V$1883)^4, "-")</f>
        <v>4385431.134245446</v>
      </c>
      <c r="AG1241" s="10">
        <f>(W1241-W$1883)^4</f>
        <v>1449010144.0176578</v>
      </c>
      <c r="AH1241" s="10">
        <f>(X1241-X$1883)^4</f>
        <v>1348943.6253274106</v>
      </c>
      <c r="AI1241" s="28">
        <f>(Y1241-Y$1883)^4</f>
        <v>1430566870.7486279</v>
      </c>
      <c r="AK1241" s="27">
        <f t="shared" si="197"/>
        <v>74.500768049155141</v>
      </c>
      <c r="AL1241" s="10">
        <f t="shared" si="198"/>
        <v>327.18894009216592</v>
      </c>
      <c r="AM1241" s="10">
        <f t="shared" si="199"/>
        <v>229.64669738863284</v>
      </c>
      <c r="AN1241" s="28">
        <f t="shared" si="200"/>
        <v>368.66359447004612</v>
      </c>
      <c r="AP1241" s="56">
        <f t="shared" si="201"/>
        <v>0.70187793427230039</v>
      </c>
    </row>
    <row r="1242" spans="1:42" ht="15" customHeight="1">
      <c r="A1242" s="5" t="s">
        <v>23</v>
      </c>
      <c r="B1242" s="5" t="s">
        <v>63</v>
      </c>
      <c r="C1242" s="5" t="s">
        <v>104</v>
      </c>
      <c r="D1242" s="6" t="s">
        <v>235</v>
      </c>
      <c r="E1242" s="5" t="s">
        <v>2321</v>
      </c>
      <c r="F1242" s="5" t="s">
        <v>2322</v>
      </c>
      <c r="G1242" s="5">
        <v>2002</v>
      </c>
      <c r="H1242" s="11">
        <v>47</v>
      </c>
      <c r="I1242" s="11">
        <v>191</v>
      </c>
      <c r="J1242" s="11">
        <v>149</v>
      </c>
      <c r="K1242" s="11">
        <v>94</v>
      </c>
      <c r="O1242" s="25" t="s">
        <v>23</v>
      </c>
      <c r="P1242" s="5" t="s">
        <v>23</v>
      </c>
      <c r="Q1242" s="5" t="s">
        <v>46</v>
      </c>
      <c r="R1242" s="6" t="s">
        <v>44</v>
      </c>
      <c r="S1242" s="5" t="s">
        <v>2550</v>
      </c>
      <c r="T1242" s="5" t="s">
        <v>2551</v>
      </c>
      <c r="U1242" s="5">
        <v>2002</v>
      </c>
      <c r="V1242" s="11">
        <v>13</v>
      </c>
      <c r="W1242" s="11">
        <v>87</v>
      </c>
      <c r="X1242" s="11">
        <v>48</v>
      </c>
      <c r="Y1242" s="26">
        <v>73</v>
      </c>
      <c r="Z1242" s="10">
        <f t="shared" si="196"/>
        <v>221</v>
      </c>
      <c r="AA1242" s="27">
        <f t="shared" si="192"/>
        <v>-55910.375663325023</v>
      </c>
      <c r="AB1242" s="10">
        <f t="shared" si="193"/>
        <v>-2979472.0702172075</v>
      </c>
      <c r="AC1242" s="10">
        <f t="shared" si="194"/>
        <v>-10207028.390407342</v>
      </c>
      <c r="AD1242" s="28">
        <f t="shared" si="195"/>
        <v>-9598285.6400831919</v>
      </c>
      <c r="AF1242" s="27">
        <f>IF(V1242 &lt;&gt; "-", (V1242-V$1883)^4, "-")</f>
        <v>2137912.2729463866</v>
      </c>
      <c r="AG1242" s="10">
        <f>(W1242-W$1883)^4</f>
        <v>428731860.14775974</v>
      </c>
      <c r="AH1242" s="10">
        <f>(X1242-X$1883)^4</f>
        <v>2214109508.3925538</v>
      </c>
      <c r="AI1242" s="28">
        <f>(Y1242-Y$1883)^4</f>
        <v>2039818659.488709</v>
      </c>
      <c r="AK1242" s="27">
        <f t="shared" si="197"/>
        <v>58.823529411764703</v>
      </c>
      <c r="AL1242" s="10">
        <f t="shared" si="198"/>
        <v>393.66515837104072</v>
      </c>
      <c r="AM1242" s="10">
        <f t="shared" si="199"/>
        <v>217.1945701357466</v>
      </c>
      <c r="AN1242" s="28">
        <f t="shared" si="200"/>
        <v>330.31674208144796</v>
      </c>
      <c r="AP1242" s="56">
        <f t="shared" si="201"/>
        <v>0.55172413793103448</v>
      </c>
    </row>
    <row r="1243" spans="1:42" ht="15" customHeight="1">
      <c r="A1243" s="5" t="s">
        <v>23</v>
      </c>
      <c r="B1243" s="5" t="s">
        <v>63</v>
      </c>
      <c r="C1243" s="5" t="s">
        <v>104</v>
      </c>
      <c r="D1243" s="6" t="s">
        <v>235</v>
      </c>
      <c r="E1243" s="5" t="s">
        <v>2323</v>
      </c>
      <c r="F1243" s="5" t="s">
        <v>2324</v>
      </c>
      <c r="G1243" s="5">
        <v>2002</v>
      </c>
      <c r="H1243" s="11">
        <v>83</v>
      </c>
      <c r="I1243" s="11">
        <v>504</v>
      </c>
      <c r="J1243" s="11">
        <v>573</v>
      </c>
      <c r="K1243" s="11">
        <v>525</v>
      </c>
      <c r="O1243" s="25" t="s">
        <v>23</v>
      </c>
      <c r="P1243" s="5" t="s">
        <v>23</v>
      </c>
      <c r="Q1243" s="5" t="s">
        <v>46</v>
      </c>
      <c r="R1243" s="6" t="s">
        <v>44</v>
      </c>
      <c r="S1243" s="5" t="s">
        <v>2552</v>
      </c>
      <c r="T1243" s="5" t="s">
        <v>2553</v>
      </c>
      <c r="U1243" s="5">
        <v>2002</v>
      </c>
      <c r="V1243" s="11">
        <v>14</v>
      </c>
      <c r="W1243" s="11">
        <v>75</v>
      </c>
      <c r="X1243" s="11">
        <v>50</v>
      </c>
      <c r="Y1243" s="26">
        <v>60</v>
      </c>
      <c r="Z1243" s="10">
        <f t="shared" si="196"/>
        <v>199</v>
      </c>
      <c r="AA1243" s="27">
        <f t="shared" si="192"/>
        <v>-51637.609853284492</v>
      </c>
      <c r="AB1243" s="10">
        <f t="shared" si="193"/>
        <v>-3788773.0990716945</v>
      </c>
      <c r="AC1243" s="10">
        <f t="shared" si="194"/>
        <v>-9927297.4810189195</v>
      </c>
      <c r="AD1243" s="28">
        <f t="shared" si="195"/>
        <v>-11469639.518579744</v>
      </c>
      <c r="AF1243" s="27">
        <f>IF(V1243 &lt;&gt; "-", (V1243-V$1883)^4, "-")</f>
        <v>1922891.7783183996</v>
      </c>
      <c r="AG1243" s="10">
        <f>(W1243-W$1883)^4</f>
        <v>590651706.24787867</v>
      </c>
      <c r="AH1243" s="10">
        <f>(X1243-X$1883)^4</f>
        <v>2133575659.6282754</v>
      </c>
      <c r="AI1243" s="28">
        <f>(Y1243-Y$1883)^4</f>
        <v>2586622343.8562264</v>
      </c>
      <c r="AK1243" s="27">
        <f t="shared" si="197"/>
        <v>70.35175879396985</v>
      </c>
      <c r="AL1243" s="10">
        <f t="shared" si="198"/>
        <v>376.8844221105528</v>
      </c>
      <c r="AM1243" s="10">
        <f t="shared" si="199"/>
        <v>251.25628140703515</v>
      </c>
      <c r="AN1243" s="28">
        <f t="shared" si="200"/>
        <v>301.5075376884422</v>
      </c>
      <c r="AP1243" s="56">
        <f t="shared" si="201"/>
        <v>0.66666666666666652</v>
      </c>
    </row>
    <row r="1244" spans="1:42" ht="15" customHeight="1">
      <c r="A1244" s="5" t="s">
        <v>23</v>
      </c>
      <c r="B1244" s="5" t="s">
        <v>63</v>
      </c>
      <c r="C1244" s="5" t="s">
        <v>104</v>
      </c>
      <c r="D1244" s="6" t="s">
        <v>235</v>
      </c>
      <c r="E1244" s="5" t="s">
        <v>2325</v>
      </c>
      <c r="F1244" s="5" t="s">
        <v>2326</v>
      </c>
      <c r="G1244" s="5">
        <v>2002</v>
      </c>
      <c r="H1244" s="11">
        <v>18</v>
      </c>
      <c r="I1244" s="11">
        <v>257</v>
      </c>
      <c r="J1244" s="11">
        <v>287</v>
      </c>
      <c r="K1244" s="11">
        <v>335</v>
      </c>
      <c r="O1244" s="25" t="s">
        <v>23</v>
      </c>
      <c r="P1244" s="5" t="s">
        <v>23</v>
      </c>
      <c r="Q1244" s="5" t="s">
        <v>46</v>
      </c>
      <c r="R1244" s="6" t="s">
        <v>44</v>
      </c>
      <c r="S1244" s="5" t="s">
        <v>2554</v>
      </c>
      <c r="T1244" s="5" t="s">
        <v>2555</v>
      </c>
      <c r="U1244" s="5">
        <v>2002</v>
      </c>
      <c r="V1244" s="11">
        <v>127</v>
      </c>
      <c r="W1244" s="11">
        <v>473</v>
      </c>
      <c r="X1244" s="11">
        <v>290</v>
      </c>
      <c r="Y1244" s="26">
        <v>291</v>
      </c>
      <c r="Z1244" s="10">
        <f t="shared" si="196"/>
        <v>1181</v>
      </c>
      <c r="AA1244" s="27">
        <f t="shared" si="192"/>
        <v>434861.34838647867</v>
      </c>
      <c r="AB1244" s="10">
        <f t="shared" si="193"/>
        <v>14190900.78215424</v>
      </c>
      <c r="AC1244" s="10">
        <f t="shared" si="194"/>
        <v>15775.312286904629</v>
      </c>
      <c r="AD1244" s="28">
        <f t="shared" si="195"/>
        <v>164.65112656311558</v>
      </c>
      <c r="AF1244" s="27">
        <f>IF(V1244 &lt;&gt; "-", (V1244-V$1883)^4, "-")</f>
        <v>32945877.366624523</v>
      </c>
      <c r="AG1244" s="10">
        <f>(W1244-W$1883)^4</f>
        <v>3435684573.1284742</v>
      </c>
      <c r="AH1244" s="10">
        <f>(X1244-X$1883)^4</f>
        <v>395643.42580376886</v>
      </c>
      <c r="AI1244" s="28">
        <f>(Y1244-Y$1883)^4</f>
        <v>902.44264290889464</v>
      </c>
      <c r="AK1244" s="27">
        <f t="shared" si="197"/>
        <v>107.53598645215918</v>
      </c>
      <c r="AL1244" s="10">
        <f t="shared" si="198"/>
        <v>400.50804403048261</v>
      </c>
      <c r="AM1244" s="10">
        <f t="shared" si="199"/>
        <v>245.55461473327688</v>
      </c>
      <c r="AN1244" s="28">
        <f t="shared" si="200"/>
        <v>246.40135478408129</v>
      </c>
      <c r="AP1244" s="56">
        <f t="shared" si="201"/>
        <v>0.61310782241014805</v>
      </c>
    </row>
    <row r="1245" spans="1:42" ht="15" customHeight="1">
      <c r="A1245" s="5" t="s">
        <v>23</v>
      </c>
      <c r="B1245" s="5" t="s">
        <v>63</v>
      </c>
      <c r="C1245" s="5" t="s">
        <v>104</v>
      </c>
      <c r="D1245" s="6" t="s">
        <v>235</v>
      </c>
      <c r="E1245" s="5" t="s">
        <v>2327</v>
      </c>
      <c r="F1245" s="5" t="s">
        <v>2328</v>
      </c>
      <c r="G1245" s="5">
        <v>2002</v>
      </c>
      <c r="H1245" s="11">
        <v>45</v>
      </c>
      <c r="I1245" s="11">
        <v>327</v>
      </c>
      <c r="J1245" s="11">
        <v>142</v>
      </c>
      <c r="K1245" s="11">
        <v>182</v>
      </c>
      <c r="O1245" s="25" t="s">
        <v>23</v>
      </c>
      <c r="P1245" s="5" t="s">
        <v>23</v>
      </c>
      <c r="Q1245" s="5" t="s">
        <v>46</v>
      </c>
      <c r="R1245" s="6" t="s">
        <v>44</v>
      </c>
      <c r="S1245" s="5" t="s">
        <v>2556</v>
      </c>
      <c r="T1245" s="5" t="s">
        <v>2557</v>
      </c>
      <c r="U1245" s="5">
        <v>2002</v>
      </c>
      <c r="V1245" s="11">
        <v>365</v>
      </c>
      <c r="W1245" s="11">
        <v>1464</v>
      </c>
      <c r="X1245" s="11">
        <v>888</v>
      </c>
      <c r="Y1245" s="26">
        <v>1049</v>
      </c>
      <c r="Z1245" s="10">
        <f t="shared" si="196"/>
        <v>3766</v>
      </c>
      <c r="AA1245" s="27">
        <f t="shared" si="192"/>
        <v>30888739.960664757</v>
      </c>
      <c r="AB1245" s="10">
        <f t="shared" si="193"/>
        <v>1874994156.3697722</v>
      </c>
      <c r="AC1245" s="10">
        <f t="shared" si="194"/>
        <v>241897426.09164128</v>
      </c>
      <c r="AD1245" s="28">
        <f t="shared" si="195"/>
        <v>445035438.42598522</v>
      </c>
      <c r="AF1245" s="27">
        <f>IF(V1245 &lt;&gt; "-", (V1245-V$1883)^4, "-")</f>
        <v>9691706568.9876518</v>
      </c>
      <c r="AG1245" s="10">
        <f>(W1245-W$1883)^4</f>
        <v>2312064211935.5225</v>
      </c>
      <c r="AH1245" s="10">
        <f>(X1245-X$1883)^4</f>
        <v>150721426684.28946</v>
      </c>
      <c r="AI1245" s="28">
        <f>(Y1245-Y$1883)^4</f>
        <v>339776074044.57257</v>
      </c>
      <c r="AK1245" s="27">
        <f t="shared" si="197"/>
        <v>96.919808815719605</v>
      </c>
      <c r="AL1245" s="10">
        <f t="shared" si="198"/>
        <v>388.74137015400953</v>
      </c>
      <c r="AM1245" s="10">
        <f t="shared" si="199"/>
        <v>235.79394583112057</v>
      </c>
      <c r="AN1245" s="28">
        <f t="shared" si="200"/>
        <v>278.54487519915028</v>
      </c>
      <c r="AP1245" s="56">
        <f t="shared" si="201"/>
        <v>0.60655737704918045</v>
      </c>
    </row>
    <row r="1246" spans="1:42" ht="15" customHeight="1">
      <c r="A1246" s="5" t="s">
        <v>23</v>
      </c>
      <c r="B1246" s="5" t="s">
        <v>63</v>
      </c>
      <c r="C1246" s="5" t="s">
        <v>104</v>
      </c>
      <c r="D1246" s="6" t="s">
        <v>235</v>
      </c>
      <c r="E1246" s="5" t="s">
        <v>2329</v>
      </c>
      <c r="F1246" s="5" t="s">
        <v>2330</v>
      </c>
      <c r="G1246" s="5">
        <v>2002</v>
      </c>
      <c r="H1246" s="11">
        <v>40</v>
      </c>
      <c r="I1246" s="11">
        <v>212</v>
      </c>
      <c r="J1246" s="11">
        <v>213</v>
      </c>
      <c r="K1246" s="11">
        <v>164</v>
      </c>
      <c r="O1246" s="25" t="s">
        <v>23</v>
      </c>
      <c r="P1246" s="5" t="s">
        <v>23</v>
      </c>
      <c r="Q1246" s="5" t="s">
        <v>46</v>
      </c>
      <c r="R1246" s="6" t="s">
        <v>44</v>
      </c>
      <c r="S1246" s="5" t="s">
        <v>2558</v>
      </c>
      <c r="T1246" s="5" t="s">
        <v>2559</v>
      </c>
      <c r="U1246" s="5">
        <v>2002</v>
      </c>
      <c r="V1246" s="11">
        <v>40</v>
      </c>
      <c r="W1246" s="11">
        <v>133</v>
      </c>
      <c r="X1246" s="11">
        <v>84</v>
      </c>
      <c r="Y1246" s="26">
        <v>136</v>
      </c>
      <c r="Z1246" s="10">
        <f t="shared" si="196"/>
        <v>393</v>
      </c>
      <c r="AA1246" s="27">
        <f t="shared" si="192"/>
        <v>-1419.3535013565759</v>
      </c>
      <c r="AB1246" s="10">
        <f t="shared" si="193"/>
        <v>-938176.99154382246</v>
      </c>
      <c r="AC1246" s="10">
        <f t="shared" si="194"/>
        <v>-5921890.588770492</v>
      </c>
      <c r="AD1246" s="28">
        <f t="shared" si="195"/>
        <v>-3342640.6485408349</v>
      </c>
      <c r="AF1246" s="27">
        <f>IF(V1246 &lt;&gt; "-", (V1246-V$1883)^4, "-")</f>
        <v>15950.982231859709</v>
      </c>
      <c r="AG1246" s="10">
        <f>(W1246-W$1883)^4</f>
        <v>91843065.380405724</v>
      </c>
      <c r="AH1246" s="10">
        <f>(X1246-X$1883)^4</f>
        <v>1071388973.2504125</v>
      </c>
      <c r="AI1246" s="28">
        <f>(Y1246-Y$1883)^4</f>
        <v>499788493.83315933</v>
      </c>
      <c r="AK1246" s="27">
        <f t="shared" si="197"/>
        <v>101.78117048346056</v>
      </c>
      <c r="AL1246" s="10">
        <f t="shared" si="198"/>
        <v>338.4223918575064</v>
      </c>
      <c r="AM1246" s="10">
        <f t="shared" si="199"/>
        <v>213.74045801526717</v>
      </c>
      <c r="AN1246" s="28">
        <f t="shared" si="200"/>
        <v>346.05597964376591</v>
      </c>
      <c r="AP1246" s="56">
        <f t="shared" si="201"/>
        <v>0.63157894736842091</v>
      </c>
    </row>
    <row r="1247" spans="1:42" ht="15" customHeight="1">
      <c r="A1247" s="5" t="s">
        <v>23</v>
      </c>
      <c r="B1247" s="5" t="s">
        <v>63</v>
      </c>
      <c r="C1247" s="5" t="s">
        <v>104</v>
      </c>
      <c r="D1247" s="6" t="s">
        <v>235</v>
      </c>
      <c r="E1247" s="5" t="s">
        <v>2331</v>
      </c>
      <c r="F1247" s="5" t="s">
        <v>2332</v>
      </c>
      <c r="G1247" s="5">
        <v>2002</v>
      </c>
      <c r="H1247" s="11">
        <v>38</v>
      </c>
      <c r="I1247" s="11">
        <v>207</v>
      </c>
      <c r="J1247" s="11">
        <v>207</v>
      </c>
      <c r="K1247" s="11">
        <v>92</v>
      </c>
      <c r="O1247" s="25" t="s">
        <v>23</v>
      </c>
      <c r="P1247" s="5" t="s">
        <v>23</v>
      </c>
      <c r="Q1247" s="5" t="s">
        <v>46</v>
      </c>
      <c r="R1247" s="6" t="s">
        <v>44</v>
      </c>
      <c r="S1247" s="5" t="s">
        <v>2560</v>
      </c>
      <c r="T1247" s="5" t="s">
        <v>2561</v>
      </c>
      <c r="U1247" s="5">
        <v>2002</v>
      </c>
      <c r="V1247" s="11">
        <v>16</v>
      </c>
      <c r="W1247" s="11">
        <v>120</v>
      </c>
      <c r="X1247" s="11">
        <v>106</v>
      </c>
      <c r="Y1247" s="26">
        <v>139</v>
      </c>
      <c r="Z1247" s="10">
        <f t="shared" si="196"/>
        <v>381</v>
      </c>
      <c r="AA1247" s="27">
        <f t="shared" si="192"/>
        <v>-43756.365880289959</v>
      </c>
      <c r="AB1247" s="10">
        <f t="shared" si="193"/>
        <v>-1363762.5523082193</v>
      </c>
      <c r="AC1247" s="10">
        <f t="shared" si="194"/>
        <v>-4013621.3668099758</v>
      </c>
      <c r="AD1247" s="28">
        <f t="shared" si="195"/>
        <v>-3145447.1145328092</v>
      </c>
      <c r="AF1247" s="27">
        <f>IF(V1247 &lt;&gt; "-", (V1247-V$1883)^4, "-")</f>
        <v>1541895.6866259559</v>
      </c>
      <c r="AG1247" s="10">
        <f>(W1247-W$1883)^4</f>
        <v>151234780.81899402</v>
      </c>
      <c r="AH1247" s="10">
        <f>(X1247-X$1883)^4</f>
        <v>637845065.42338705</v>
      </c>
      <c r="AI1247" s="28">
        <f>(Y1247-Y$1883)^4</f>
        <v>460867960.28405672</v>
      </c>
      <c r="AK1247" s="27">
        <f t="shared" si="197"/>
        <v>41.99475065616798</v>
      </c>
      <c r="AL1247" s="10">
        <f t="shared" si="198"/>
        <v>314.96062992125985</v>
      </c>
      <c r="AM1247" s="10">
        <f t="shared" si="199"/>
        <v>278.21522309711287</v>
      </c>
      <c r="AN1247" s="28">
        <f t="shared" si="200"/>
        <v>364.8293963254593</v>
      </c>
      <c r="AP1247" s="56">
        <f t="shared" si="201"/>
        <v>0.8833333333333333</v>
      </c>
    </row>
    <row r="1248" spans="1:42" ht="15" customHeight="1">
      <c r="A1248" s="5" t="s">
        <v>23</v>
      </c>
      <c r="B1248" s="5" t="s">
        <v>63</v>
      </c>
      <c r="C1248" s="5" t="s">
        <v>104</v>
      </c>
      <c r="D1248" s="6" t="s">
        <v>235</v>
      </c>
      <c r="E1248" s="5" t="s">
        <v>2333</v>
      </c>
      <c r="F1248" s="5" t="s">
        <v>2334</v>
      </c>
      <c r="G1248" s="5">
        <v>2002</v>
      </c>
      <c r="H1248" s="11">
        <v>34</v>
      </c>
      <c r="I1248" s="11">
        <v>173</v>
      </c>
      <c r="J1248" s="11">
        <v>150</v>
      </c>
      <c r="K1248" s="11">
        <v>107</v>
      </c>
      <c r="O1248" s="25" t="s">
        <v>23</v>
      </c>
      <c r="P1248" s="5" t="s">
        <v>23</v>
      </c>
      <c r="Q1248" s="5" t="s">
        <v>46</v>
      </c>
      <c r="R1248" s="6" t="s">
        <v>44</v>
      </c>
      <c r="S1248" s="5" t="s">
        <v>2562</v>
      </c>
      <c r="T1248" s="5" t="s">
        <v>2563</v>
      </c>
      <c r="U1248" s="5">
        <v>2002</v>
      </c>
      <c r="V1248" s="11">
        <v>27</v>
      </c>
      <c r="W1248" s="11">
        <v>165</v>
      </c>
      <c r="X1248" s="11">
        <v>113</v>
      </c>
      <c r="Y1248" s="26">
        <v>176</v>
      </c>
      <c r="Z1248" s="10">
        <f t="shared" si="196"/>
        <v>481</v>
      </c>
      <c r="AA1248" s="27">
        <f t="shared" si="192"/>
        <v>-14239.712951049438</v>
      </c>
      <c r="AB1248" s="10">
        <f t="shared" si="193"/>
        <v>-286129.21856524737</v>
      </c>
      <c r="AC1248" s="10">
        <f t="shared" si="194"/>
        <v>-3506272.1304778578</v>
      </c>
      <c r="AD1248" s="28">
        <f t="shared" si="195"/>
        <v>-1313618.1629968965</v>
      </c>
      <c r="AF1248" s="27">
        <f>IF(V1248 &lt;&gt; "-", (V1248-V$1883)^4, "-")</f>
        <v>345145.04770006659</v>
      </c>
      <c r="AG1248" s="10">
        <f>(W1248-W$1883)^4</f>
        <v>18854554.635689598</v>
      </c>
      <c r="AH1248" s="10">
        <f>(X1248-X$1883)^4</f>
        <v>532673174.64251333</v>
      </c>
      <c r="AI1248" s="28">
        <f>(Y1248-Y$1883)^4</f>
        <v>143866228.82547262</v>
      </c>
      <c r="AK1248" s="27">
        <f t="shared" si="197"/>
        <v>56.133056133056137</v>
      </c>
      <c r="AL1248" s="10">
        <f t="shared" si="198"/>
        <v>343.03534303534303</v>
      </c>
      <c r="AM1248" s="10">
        <f t="shared" si="199"/>
        <v>234.92723492723493</v>
      </c>
      <c r="AN1248" s="28">
        <f t="shared" si="200"/>
        <v>365.90436590436593</v>
      </c>
      <c r="AP1248" s="56">
        <f t="shared" si="201"/>
        <v>0.68484848484848493</v>
      </c>
    </row>
    <row r="1249" spans="1:42" ht="15" customHeight="1">
      <c r="A1249" s="5" t="s">
        <v>23</v>
      </c>
      <c r="B1249" s="5" t="s">
        <v>63</v>
      </c>
      <c r="C1249" s="5" t="s">
        <v>104</v>
      </c>
      <c r="D1249" s="6" t="s">
        <v>235</v>
      </c>
      <c r="E1249" s="5" t="s">
        <v>2336</v>
      </c>
      <c r="F1249" s="5" t="s">
        <v>2337</v>
      </c>
      <c r="G1249" s="5">
        <v>2002</v>
      </c>
      <c r="H1249" s="11">
        <v>27</v>
      </c>
      <c r="I1249" s="11">
        <v>163</v>
      </c>
      <c r="J1249" s="11">
        <v>219</v>
      </c>
      <c r="K1249" s="11">
        <v>209</v>
      </c>
      <c r="O1249" s="25" t="s">
        <v>23</v>
      </c>
      <c r="P1249" s="5" t="s">
        <v>23</v>
      </c>
      <c r="Q1249" s="5" t="s">
        <v>46</v>
      </c>
      <c r="R1249" s="6" t="s">
        <v>44</v>
      </c>
      <c r="S1249" s="5" t="s">
        <v>2564</v>
      </c>
      <c r="T1249" s="5" t="s">
        <v>2565</v>
      </c>
      <c r="U1249" s="5">
        <v>2002</v>
      </c>
      <c r="V1249" s="11">
        <v>33</v>
      </c>
      <c r="W1249" s="11">
        <v>162</v>
      </c>
      <c r="X1249" s="11">
        <v>196</v>
      </c>
      <c r="Y1249" s="26">
        <v>253</v>
      </c>
      <c r="Z1249" s="10">
        <f t="shared" si="196"/>
        <v>644</v>
      </c>
      <c r="AA1249" s="27">
        <f t="shared" si="192"/>
        <v>-6066.610444662284</v>
      </c>
      <c r="AB1249" s="10">
        <f t="shared" si="193"/>
        <v>-327015.03863191867</v>
      </c>
      <c r="AC1249" s="10">
        <f t="shared" si="194"/>
        <v>-327368.95465253777</v>
      </c>
      <c r="AD1249" s="28">
        <f t="shared" si="195"/>
        <v>-34388.562634751026</v>
      </c>
      <c r="AF1249" s="27">
        <f>IF(V1249 &lt;&gt; "-", (V1249-V$1883)^4, "-")</f>
        <v>110644.07048160309</v>
      </c>
      <c r="AG1249" s="10">
        <f>(W1249-W$1883)^4</f>
        <v>22529780.835703611</v>
      </c>
      <c r="AH1249" s="10">
        <f>(X1249-X$1883)^4</f>
        <v>22562297.539236385</v>
      </c>
      <c r="AI1249" s="28">
        <f>(Y1249-Y$1883)^4</f>
        <v>1118283.7948576126</v>
      </c>
      <c r="AK1249" s="27">
        <f t="shared" si="197"/>
        <v>51.242236024844722</v>
      </c>
      <c r="AL1249" s="10">
        <f t="shared" si="198"/>
        <v>251.55279503105587</v>
      </c>
      <c r="AM1249" s="10">
        <f t="shared" si="199"/>
        <v>304.34782608695656</v>
      </c>
      <c r="AN1249" s="28">
        <f t="shared" si="200"/>
        <v>392.85714285714283</v>
      </c>
      <c r="AP1249" s="56">
        <f t="shared" si="201"/>
        <v>1.2098765432098768</v>
      </c>
    </row>
    <row r="1250" spans="1:42" ht="15" customHeight="1">
      <c r="A1250" s="5" t="s">
        <v>23</v>
      </c>
      <c r="B1250" s="5" t="s">
        <v>63</v>
      </c>
      <c r="C1250" s="5" t="s">
        <v>104</v>
      </c>
      <c r="D1250" s="6" t="s">
        <v>235</v>
      </c>
      <c r="E1250" s="5" t="s">
        <v>2338</v>
      </c>
      <c r="F1250" s="5" t="s">
        <v>2339</v>
      </c>
      <c r="G1250" s="5">
        <v>2002</v>
      </c>
      <c r="H1250" s="11">
        <v>10</v>
      </c>
      <c r="I1250" s="11">
        <v>119</v>
      </c>
      <c r="J1250" s="11">
        <v>139</v>
      </c>
      <c r="K1250" s="11">
        <v>152</v>
      </c>
      <c r="O1250" s="25" t="s">
        <v>23</v>
      </c>
      <c r="P1250" s="5" t="s">
        <v>23</v>
      </c>
      <c r="Q1250" s="5" t="s">
        <v>46</v>
      </c>
      <c r="R1250" s="6" t="s">
        <v>44</v>
      </c>
      <c r="S1250" s="5" t="s">
        <v>2566</v>
      </c>
      <c r="T1250" s="5" t="s">
        <v>2567</v>
      </c>
      <c r="U1250" s="5">
        <v>2002</v>
      </c>
      <c r="V1250" s="11">
        <v>27</v>
      </c>
      <c r="W1250" s="11">
        <v>67</v>
      </c>
      <c r="X1250" s="11">
        <v>57</v>
      </c>
      <c r="Y1250" s="26">
        <v>50</v>
      </c>
      <c r="Z1250" s="10">
        <f t="shared" si="196"/>
        <v>201</v>
      </c>
      <c r="AA1250" s="27">
        <f t="shared" si="192"/>
        <v>-14239.712951049438</v>
      </c>
      <c r="AB1250" s="10">
        <f t="shared" si="193"/>
        <v>-4402496.8353656204</v>
      </c>
      <c r="AC1250" s="10">
        <f t="shared" si="194"/>
        <v>-8988544.1950085796</v>
      </c>
      <c r="AD1250" s="28">
        <f t="shared" si="195"/>
        <v>-13064060.654707218</v>
      </c>
      <c r="AF1250" s="27">
        <f>IF(V1250 &lt;&gt; "-", (V1250-V$1883)^4, "-")</f>
        <v>345145.04770006659</v>
      </c>
      <c r="AG1250" s="10">
        <f>(W1250-W$1883)^4</f>
        <v>721548292.46915293</v>
      </c>
      <c r="AH1250" s="10">
        <f>(X1250-X$1883)^4</f>
        <v>1868898910.3450465</v>
      </c>
      <c r="AI1250" s="28">
        <f>(Y1250-Y$1883)^4</f>
        <v>3076835309.1982889</v>
      </c>
      <c r="AK1250" s="27">
        <f t="shared" si="197"/>
        <v>134.32835820895522</v>
      </c>
      <c r="AL1250" s="10">
        <f t="shared" si="198"/>
        <v>333.33333333333331</v>
      </c>
      <c r="AM1250" s="10">
        <f t="shared" si="199"/>
        <v>283.58208955223881</v>
      </c>
      <c r="AN1250" s="28">
        <f t="shared" si="200"/>
        <v>248.75621890547265</v>
      </c>
      <c r="AP1250" s="56">
        <f t="shared" si="201"/>
        <v>0.85074626865671643</v>
      </c>
    </row>
    <row r="1251" spans="1:42" ht="15" customHeight="1">
      <c r="A1251" s="5" t="s">
        <v>23</v>
      </c>
      <c r="B1251" s="5" t="s">
        <v>63</v>
      </c>
      <c r="C1251" s="5" t="s">
        <v>104</v>
      </c>
      <c r="D1251" s="6" t="s">
        <v>235</v>
      </c>
      <c r="E1251" s="5" t="s">
        <v>2340</v>
      </c>
      <c r="F1251" s="5" t="s">
        <v>2341</v>
      </c>
      <c r="G1251" s="5">
        <v>2002</v>
      </c>
      <c r="H1251" s="11">
        <v>13</v>
      </c>
      <c r="I1251" s="11">
        <v>59</v>
      </c>
      <c r="J1251" s="11">
        <v>101</v>
      </c>
      <c r="K1251" s="11">
        <v>78</v>
      </c>
      <c r="O1251" s="25" t="s">
        <v>23</v>
      </c>
      <c r="P1251" s="5" t="s">
        <v>23</v>
      </c>
      <c r="Q1251" s="5" t="s">
        <v>46</v>
      </c>
      <c r="R1251" s="6" t="s">
        <v>44</v>
      </c>
      <c r="S1251" s="5" t="s">
        <v>2568</v>
      </c>
      <c r="T1251" s="5" t="s">
        <v>2569</v>
      </c>
      <c r="U1251" s="5">
        <v>2002</v>
      </c>
      <c r="V1251" s="11">
        <v>46</v>
      </c>
      <c r="W1251" s="11">
        <v>244</v>
      </c>
      <c r="X1251" s="11">
        <v>209</v>
      </c>
      <c r="Y1251" s="26">
        <v>267</v>
      </c>
      <c r="Z1251" s="10">
        <f t="shared" si="196"/>
        <v>766</v>
      </c>
      <c r="AA1251" s="27">
        <f t="shared" si="192"/>
        <v>-143.72981921965925</v>
      </c>
      <c r="AB1251" s="10">
        <f t="shared" si="193"/>
        <v>2250.5404875116878</v>
      </c>
      <c r="AC1251" s="10">
        <f t="shared" si="194"/>
        <v>-174865.2710076104</v>
      </c>
      <c r="AD1251" s="28">
        <f t="shared" si="195"/>
        <v>-6351.2169157660101</v>
      </c>
      <c r="AF1251" s="27">
        <f>IF(V1251 &lt;&gt; "-", (V1251-V$1883)^4, "-")</f>
        <v>752.88591502202905</v>
      </c>
      <c r="AG1251" s="10">
        <f>(W1251-W$1883)^4</f>
        <v>29492.784249531273</v>
      </c>
      <c r="AH1251" s="10">
        <f>(X1251-X$1883)^4</f>
        <v>9778481.5437928159</v>
      </c>
      <c r="AI1251" s="28">
        <f>(Y1251-Y$1883)^4</f>
        <v>117618.57881298513</v>
      </c>
      <c r="AK1251" s="27">
        <f t="shared" si="197"/>
        <v>60.052219321148826</v>
      </c>
      <c r="AL1251" s="10">
        <f t="shared" si="198"/>
        <v>318.53785900783288</v>
      </c>
      <c r="AM1251" s="10">
        <f t="shared" si="199"/>
        <v>272.84595300261094</v>
      </c>
      <c r="AN1251" s="28">
        <f t="shared" si="200"/>
        <v>348.56396866840731</v>
      </c>
      <c r="AP1251" s="56">
        <f t="shared" si="201"/>
        <v>0.85655737704918034</v>
      </c>
    </row>
    <row r="1252" spans="1:42" ht="15" customHeight="1">
      <c r="A1252" s="5" t="s">
        <v>23</v>
      </c>
      <c r="B1252" s="5" t="s">
        <v>63</v>
      </c>
      <c r="C1252" s="5" t="s">
        <v>104</v>
      </c>
      <c r="D1252" s="6" t="s">
        <v>235</v>
      </c>
      <c r="E1252" s="5" t="s">
        <v>2342</v>
      </c>
      <c r="F1252" s="5" t="s">
        <v>2343</v>
      </c>
      <c r="G1252" s="5">
        <v>2002</v>
      </c>
      <c r="H1252" s="11">
        <v>9</v>
      </c>
      <c r="I1252" s="11">
        <v>94</v>
      </c>
      <c r="J1252" s="11">
        <v>182</v>
      </c>
      <c r="K1252" s="11">
        <v>136</v>
      </c>
      <c r="O1252" s="25" t="s">
        <v>23</v>
      </c>
      <c r="P1252" s="5" t="s">
        <v>23</v>
      </c>
      <c r="Q1252" s="5" t="s">
        <v>46</v>
      </c>
      <c r="R1252" s="6" t="s">
        <v>44</v>
      </c>
      <c r="S1252" s="5" t="s">
        <v>2570</v>
      </c>
      <c r="T1252" s="5" t="s">
        <v>2571</v>
      </c>
      <c r="U1252" s="5">
        <v>2002</v>
      </c>
      <c r="V1252" s="11">
        <v>48</v>
      </c>
      <c r="W1252" s="11">
        <v>284</v>
      </c>
      <c r="X1252" s="11">
        <v>253</v>
      </c>
      <c r="Y1252" s="26">
        <v>351</v>
      </c>
      <c r="Z1252" s="10">
        <f t="shared" si="196"/>
        <v>936</v>
      </c>
      <c r="AA1252" s="27">
        <f t="shared" si="192"/>
        <v>-33.955650738147405</v>
      </c>
      <c r="AB1252" s="10">
        <f t="shared" si="193"/>
        <v>149761.52589872191</v>
      </c>
      <c r="AC1252" s="10">
        <f t="shared" si="194"/>
        <v>-1693.7078888246667</v>
      </c>
      <c r="AD1252" s="28">
        <f t="shared" si="195"/>
        <v>280766.10623382038</v>
      </c>
      <c r="AF1252" s="27">
        <f>IF(V1252 &lt;&gt; "-", (V1252-V$1883)^4, "-")</f>
        <v>109.95527704551148</v>
      </c>
      <c r="AG1252" s="10">
        <f>(W1252-W$1883)^4</f>
        <v>7953049.3105082586</v>
      </c>
      <c r="AH1252" s="10">
        <f>(X1252-X$1883)^4</f>
        <v>20189.149026991861</v>
      </c>
      <c r="AI1252" s="28">
        <f>(Y1252-Y$1883)^4</f>
        <v>18384828.040133659</v>
      </c>
      <c r="AK1252" s="27">
        <f t="shared" si="197"/>
        <v>51.282051282051277</v>
      </c>
      <c r="AL1252" s="10">
        <f t="shared" si="198"/>
        <v>303.41880341880341</v>
      </c>
      <c r="AM1252" s="10">
        <f t="shared" si="199"/>
        <v>270.29914529914527</v>
      </c>
      <c r="AN1252" s="28">
        <f t="shared" si="200"/>
        <v>375</v>
      </c>
      <c r="AP1252" s="56">
        <f t="shared" si="201"/>
        <v>0.89084507042253513</v>
      </c>
    </row>
    <row r="1253" spans="1:42" ht="15" customHeight="1">
      <c r="A1253" s="5" t="s">
        <v>23</v>
      </c>
      <c r="B1253" s="5" t="s">
        <v>63</v>
      </c>
      <c r="C1253" s="5" t="s">
        <v>104</v>
      </c>
      <c r="D1253" s="6" t="s">
        <v>235</v>
      </c>
      <c r="E1253" s="5" t="s">
        <v>2344</v>
      </c>
      <c r="F1253" s="5" t="s">
        <v>2345</v>
      </c>
      <c r="G1253" s="5">
        <v>2002</v>
      </c>
      <c r="H1253" s="11">
        <v>25</v>
      </c>
      <c r="I1253" s="11">
        <v>289</v>
      </c>
      <c r="J1253" s="11">
        <v>546</v>
      </c>
      <c r="K1253" s="11">
        <v>476</v>
      </c>
      <c r="O1253" s="25" t="s">
        <v>23</v>
      </c>
      <c r="P1253" s="5" t="s">
        <v>23</v>
      </c>
      <c r="Q1253" s="5" t="s">
        <v>46</v>
      </c>
      <c r="R1253" s="6" t="s">
        <v>44</v>
      </c>
      <c r="S1253" s="5" t="s">
        <v>2572</v>
      </c>
      <c r="T1253" s="5" t="s">
        <v>2573</v>
      </c>
      <c r="U1253" s="5">
        <v>2002</v>
      </c>
      <c r="V1253" s="11">
        <v>33</v>
      </c>
      <c r="W1253" s="11">
        <v>126</v>
      </c>
      <c r="X1253" s="11">
        <v>27</v>
      </c>
      <c r="Y1253" s="26">
        <v>72</v>
      </c>
      <c r="Z1253" s="10">
        <f t="shared" si="196"/>
        <v>258</v>
      </c>
      <c r="AA1253" s="27">
        <f t="shared" si="192"/>
        <v>-6066.610444662284</v>
      </c>
      <c r="AB1253" s="10">
        <f t="shared" si="193"/>
        <v>-1154163.646612416</v>
      </c>
      <c r="AC1253" s="10">
        <f t="shared" si="194"/>
        <v>-13467697.148162553</v>
      </c>
      <c r="AD1253" s="28">
        <f t="shared" si="195"/>
        <v>-9734417.2522028927</v>
      </c>
      <c r="AF1253" s="27">
        <f>IF(V1253 &lt;&gt; "-", (V1253-V$1883)^4, "-")</f>
        <v>110644.07048160309</v>
      </c>
      <c r="AG1253" s="10">
        <f>(W1253-W$1883)^4</f>
        <v>121066277.17729825</v>
      </c>
      <c r="AH1253" s="10">
        <f>(X1253-X$1883)^4</f>
        <v>3204235706.121274</v>
      </c>
      <c r="AI1253" s="28">
        <f>(Y1253-Y$1883)^4</f>
        <v>2078483639.235158</v>
      </c>
      <c r="AK1253" s="27">
        <f t="shared" si="197"/>
        <v>127.90697674418605</v>
      </c>
      <c r="AL1253" s="10">
        <f t="shared" si="198"/>
        <v>488.37209302325579</v>
      </c>
      <c r="AM1253" s="10">
        <f t="shared" si="199"/>
        <v>104.65116279069768</v>
      </c>
      <c r="AN1253" s="28">
        <f t="shared" si="200"/>
        <v>279.06976744186045</v>
      </c>
      <c r="AP1253" s="56">
        <f t="shared" si="201"/>
        <v>0.2142857142857143</v>
      </c>
    </row>
    <row r="1254" spans="1:42" ht="15" customHeight="1">
      <c r="A1254" s="5" t="s">
        <v>23</v>
      </c>
      <c r="B1254" s="5" t="s">
        <v>63</v>
      </c>
      <c r="C1254" s="5" t="s">
        <v>104</v>
      </c>
      <c r="D1254" s="6" t="s">
        <v>235</v>
      </c>
      <c r="E1254" s="5" t="s">
        <v>2346</v>
      </c>
      <c r="F1254" s="5" t="s">
        <v>2347</v>
      </c>
      <c r="G1254" s="5">
        <v>2002</v>
      </c>
      <c r="H1254" s="11">
        <v>3</v>
      </c>
      <c r="I1254" s="11">
        <v>57</v>
      </c>
      <c r="J1254" s="11">
        <v>113</v>
      </c>
      <c r="K1254" s="11">
        <v>102</v>
      </c>
      <c r="O1254" s="25" t="s">
        <v>23</v>
      </c>
      <c r="P1254" s="5" t="s">
        <v>23</v>
      </c>
      <c r="Q1254" s="5" t="s">
        <v>50</v>
      </c>
      <c r="R1254" s="6" t="s">
        <v>235</v>
      </c>
      <c r="S1254" s="5" t="s">
        <v>2574</v>
      </c>
      <c r="T1254" s="5" t="s">
        <v>2575</v>
      </c>
      <c r="U1254" s="5">
        <v>2002</v>
      </c>
      <c r="V1254" s="11">
        <v>29</v>
      </c>
      <c r="W1254" s="11">
        <v>136</v>
      </c>
      <c r="X1254" s="11">
        <v>30</v>
      </c>
      <c r="Y1254" s="26">
        <v>91</v>
      </c>
      <c r="Z1254" s="10">
        <f t="shared" si="196"/>
        <v>286</v>
      </c>
      <c r="AA1254" s="27">
        <f t="shared" si="192"/>
        <v>-10997.628586138324</v>
      </c>
      <c r="AB1254" s="10">
        <f t="shared" si="193"/>
        <v>-854541.85417701094</v>
      </c>
      <c r="AC1254" s="10">
        <f t="shared" si="194"/>
        <v>-12964640.271183971</v>
      </c>
      <c r="AD1254" s="28">
        <f t="shared" si="195"/>
        <v>-7360147.1793748904</v>
      </c>
      <c r="AF1254" s="27">
        <f>IF(V1254 &lt;&gt; "-", (V1254-V$1883)^4, "-")</f>
        <v>244567.49279317027</v>
      </c>
      <c r="AG1254" s="10">
        <f>(W1254-W$1883)^4</f>
        <v>81091957.649249688</v>
      </c>
      <c r="AH1254" s="10">
        <f>(X1254-X$1883)^4</f>
        <v>3045654448.2900085</v>
      </c>
      <c r="AI1254" s="28">
        <f>(Y1254-Y$1883)^4</f>
        <v>1431688924.3255026</v>
      </c>
      <c r="AK1254" s="27">
        <f t="shared" si="197"/>
        <v>101.39860139860139</v>
      </c>
      <c r="AL1254" s="10">
        <f t="shared" si="198"/>
        <v>475.52447552447552</v>
      </c>
      <c r="AM1254" s="10">
        <f t="shared" si="199"/>
        <v>104.89510489510489</v>
      </c>
      <c r="AN1254" s="28">
        <f t="shared" si="200"/>
        <v>318.18181818181819</v>
      </c>
      <c r="AP1254" s="56">
        <f t="shared" si="201"/>
        <v>0.22058823529411764</v>
      </c>
    </row>
    <row r="1255" spans="1:42" ht="15" customHeight="1">
      <c r="A1255" s="5" t="s">
        <v>23</v>
      </c>
      <c r="B1255" s="5" t="s">
        <v>63</v>
      </c>
      <c r="C1255" s="5" t="s">
        <v>104</v>
      </c>
      <c r="D1255" s="6" t="s">
        <v>235</v>
      </c>
      <c r="E1255" s="5" t="s">
        <v>2348</v>
      </c>
      <c r="F1255" s="5" t="s">
        <v>2349</v>
      </c>
      <c r="G1255" s="5">
        <v>2002</v>
      </c>
      <c r="H1255" s="11">
        <v>2</v>
      </c>
      <c r="I1255" s="11">
        <v>33</v>
      </c>
      <c r="J1255" s="11">
        <v>121</v>
      </c>
      <c r="K1255" s="11">
        <v>131</v>
      </c>
      <c r="O1255" s="25" t="s">
        <v>23</v>
      </c>
      <c r="P1255" s="5" t="s">
        <v>23</v>
      </c>
      <c r="Q1255" s="5" t="s">
        <v>50</v>
      </c>
      <c r="R1255" s="6" t="s">
        <v>235</v>
      </c>
      <c r="S1255" s="5" t="s">
        <v>2576</v>
      </c>
      <c r="T1255" s="5" t="s">
        <v>2577</v>
      </c>
      <c r="U1255" s="5">
        <v>2002</v>
      </c>
      <c r="V1255" s="11">
        <v>13</v>
      </c>
      <c r="W1255" s="11">
        <v>204</v>
      </c>
      <c r="X1255" s="11">
        <v>139</v>
      </c>
      <c r="Y1255" s="26">
        <v>245</v>
      </c>
      <c r="Z1255" s="10">
        <f t="shared" si="196"/>
        <v>601</v>
      </c>
      <c r="AA1255" s="27">
        <f t="shared" si="192"/>
        <v>-55910.375663325023</v>
      </c>
      <c r="AB1255" s="10">
        <f t="shared" si="193"/>
        <v>-19454.786075701541</v>
      </c>
      <c r="AC1255" s="10">
        <f t="shared" si="194"/>
        <v>-1996572.4192849838</v>
      </c>
      <c r="AD1255" s="28">
        <f t="shared" si="195"/>
        <v>-66523.96769634317</v>
      </c>
      <c r="AF1255" s="27">
        <f>IF(V1255 &lt;&gt; "-", (V1255-V$1883)^4, "-")</f>
        <v>2137912.2729463866</v>
      </c>
      <c r="AG1255" s="10">
        <f>(W1255-W$1883)^4</f>
        <v>523241.21594467934</v>
      </c>
      <c r="AH1255" s="10">
        <f>(X1255-X$1883)^4</f>
        <v>251408577.02860793</v>
      </c>
      <c r="AI1255" s="28">
        <f>(Y1255-Y$1883)^4</f>
        <v>2695488.7608324657</v>
      </c>
      <c r="AK1255" s="27">
        <f t="shared" si="197"/>
        <v>21.630615640599004</v>
      </c>
      <c r="AL1255" s="10">
        <f t="shared" si="198"/>
        <v>339.43427620632275</v>
      </c>
      <c r="AM1255" s="10">
        <f t="shared" si="199"/>
        <v>231.28119800332777</v>
      </c>
      <c r="AN1255" s="28">
        <f t="shared" si="200"/>
        <v>407.65391014975046</v>
      </c>
      <c r="AP1255" s="56">
        <f t="shared" si="201"/>
        <v>0.68137254901960786</v>
      </c>
    </row>
    <row r="1256" spans="1:42" ht="15" customHeight="1">
      <c r="A1256" s="5" t="s">
        <v>23</v>
      </c>
      <c r="B1256" s="5" t="s">
        <v>67</v>
      </c>
      <c r="C1256" s="5" t="s">
        <v>24</v>
      </c>
      <c r="D1256" s="6" t="s">
        <v>25</v>
      </c>
      <c r="E1256" s="6" t="s">
        <v>26</v>
      </c>
      <c r="F1256" s="5" t="s">
        <v>2578</v>
      </c>
      <c r="G1256" s="5">
        <v>2002</v>
      </c>
      <c r="H1256" s="11">
        <v>7755</v>
      </c>
      <c r="I1256" s="11">
        <v>32923</v>
      </c>
      <c r="J1256" s="11">
        <v>35798</v>
      </c>
      <c r="K1256" s="11">
        <v>54991</v>
      </c>
      <c r="O1256" s="25" t="s">
        <v>23</v>
      </c>
      <c r="P1256" s="5" t="s">
        <v>23</v>
      </c>
      <c r="Q1256" s="5" t="s">
        <v>50</v>
      </c>
      <c r="R1256" s="6" t="s">
        <v>235</v>
      </c>
      <c r="S1256" s="5" t="s">
        <v>2579</v>
      </c>
      <c r="T1256" s="5" t="s">
        <v>2580</v>
      </c>
      <c r="U1256" s="5">
        <v>2002</v>
      </c>
      <c r="V1256" s="11">
        <v>59</v>
      </c>
      <c r="W1256" s="11">
        <v>307</v>
      </c>
      <c r="X1256" s="11">
        <v>276</v>
      </c>
      <c r="Y1256" s="26">
        <v>428</v>
      </c>
      <c r="Z1256" s="10">
        <f t="shared" si="196"/>
        <v>1070</v>
      </c>
      <c r="AA1256" s="27">
        <f t="shared" si="192"/>
        <v>467.61335368078244</v>
      </c>
      <c r="AB1256" s="10">
        <f t="shared" si="193"/>
        <v>440793.71740727639</v>
      </c>
      <c r="AC1256" s="10">
        <f t="shared" si="194"/>
        <v>1360.2188787941832</v>
      </c>
      <c r="AD1256" s="28">
        <f t="shared" si="195"/>
        <v>2892479.5569508583</v>
      </c>
      <c r="AF1256" s="27">
        <f>IF(V1256 &lt;&gt; "-", (V1256-V$1883)^4, "-")</f>
        <v>3629.5201053606938</v>
      </c>
      <c r="AG1256" s="10">
        <f>(W1256-W$1883)^4</f>
        <v>33546498.366916768</v>
      </c>
      <c r="AH1256" s="10">
        <f>(X1256-X$1883)^4</f>
        <v>15071.103915017424</v>
      </c>
      <c r="AI1256" s="28">
        <f>(Y1256-Y$1883)^4</f>
        <v>412123200.8872329</v>
      </c>
      <c r="AK1256" s="27">
        <f t="shared" si="197"/>
        <v>55.140186915887853</v>
      </c>
      <c r="AL1256" s="10">
        <f t="shared" si="198"/>
        <v>286.9158878504673</v>
      </c>
      <c r="AM1256" s="10">
        <f t="shared" si="199"/>
        <v>257.94392523364485</v>
      </c>
      <c r="AN1256" s="28">
        <f t="shared" si="200"/>
        <v>400</v>
      </c>
      <c r="AP1256" s="56">
        <f t="shared" si="201"/>
        <v>0.89902280130293155</v>
      </c>
    </row>
    <row r="1257" spans="1:42" ht="15" customHeight="1">
      <c r="A1257" s="5" t="s">
        <v>23</v>
      </c>
      <c r="B1257" s="5" t="s">
        <v>67</v>
      </c>
      <c r="C1257" s="5" t="s">
        <v>28</v>
      </c>
      <c r="D1257" s="6" t="s">
        <v>41</v>
      </c>
      <c r="E1257" s="6" t="s">
        <v>26</v>
      </c>
      <c r="F1257" s="5" t="s">
        <v>2581</v>
      </c>
      <c r="G1257" s="5">
        <v>2002</v>
      </c>
      <c r="H1257" s="11">
        <v>2928</v>
      </c>
      <c r="I1257" s="11">
        <v>10502</v>
      </c>
      <c r="J1257" s="11">
        <v>6127</v>
      </c>
      <c r="K1257" s="11">
        <v>6261</v>
      </c>
      <c r="O1257" s="25" t="s">
        <v>23</v>
      </c>
      <c r="P1257" s="5" t="s">
        <v>23</v>
      </c>
      <c r="Q1257" s="5" t="s">
        <v>50</v>
      </c>
      <c r="R1257" s="6" t="s">
        <v>235</v>
      </c>
      <c r="S1257" s="5" t="s">
        <v>2582</v>
      </c>
      <c r="T1257" s="5" t="s">
        <v>2583</v>
      </c>
      <c r="U1257" s="5">
        <v>2002</v>
      </c>
      <c r="V1257" s="11">
        <v>42</v>
      </c>
      <c r="W1257" s="11">
        <v>225</v>
      </c>
      <c r="X1257" s="11">
        <v>268</v>
      </c>
      <c r="Y1257" s="26">
        <v>341</v>
      </c>
      <c r="Z1257" s="10">
        <f t="shared" si="196"/>
        <v>876</v>
      </c>
      <c r="AA1257" s="27">
        <f t="shared" si="192"/>
        <v>-788.42874452887349</v>
      </c>
      <c r="AB1257" s="10">
        <f t="shared" si="193"/>
        <v>-204.88271762422002</v>
      </c>
      <c r="AC1257" s="10">
        <f t="shared" si="194"/>
        <v>29.215574966948225</v>
      </c>
      <c r="AD1257" s="28">
        <f t="shared" si="195"/>
        <v>170777.78980707171</v>
      </c>
      <c r="AF1257" s="27">
        <f>IF(V1257 &lt;&gt; "-", (V1257-V$1883)^4, "-")</f>
        <v>7283.6644901726195</v>
      </c>
      <c r="AG1257" s="10">
        <f>(W1257-W$1883)^4</f>
        <v>1207.8335851431884</v>
      </c>
      <c r="AH1257" s="10">
        <f>(X1257-X$1883)^4</f>
        <v>89.981366361715075</v>
      </c>
      <c r="AI1257" s="28">
        <f>(Y1257-Y$1883)^4</f>
        <v>9474911.9956387579</v>
      </c>
      <c r="AK1257" s="27">
        <f t="shared" si="197"/>
        <v>47.945205479452049</v>
      </c>
      <c r="AL1257" s="10">
        <f t="shared" si="198"/>
        <v>256.84931506849318</v>
      </c>
      <c r="AM1257" s="10">
        <f t="shared" si="199"/>
        <v>305.93607305936069</v>
      </c>
      <c r="AN1257" s="28">
        <f t="shared" si="200"/>
        <v>389.26940639269407</v>
      </c>
      <c r="AP1257" s="56">
        <f t="shared" si="201"/>
        <v>1.1911111111111108</v>
      </c>
    </row>
    <row r="1258" spans="1:42" ht="15" customHeight="1">
      <c r="A1258" s="5" t="s">
        <v>23</v>
      </c>
      <c r="B1258" s="5" t="s">
        <v>67</v>
      </c>
      <c r="C1258" s="5" t="s">
        <v>34</v>
      </c>
      <c r="D1258" s="6" t="s">
        <v>41</v>
      </c>
      <c r="E1258" s="6" t="s">
        <v>26</v>
      </c>
      <c r="F1258" s="5" t="s">
        <v>2584</v>
      </c>
      <c r="G1258" s="5">
        <v>2002</v>
      </c>
      <c r="H1258" s="11">
        <v>370</v>
      </c>
      <c r="I1258" s="11">
        <v>1902</v>
      </c>
      <c r="J1258" s="11">
        <v>1289</v>
      </c>
      <c r="K1258" s="11">
        <v>2023</v>
      </c>
      <c r="O1258" s="25" t="s">
        <v>23</v>
      </c>
      <c r="P1258" s="5" t="s">
        <v>23</v>
      </c>
      <c r="Q1258" s="5" t="s">
        <v>50</v>
      </c>
      <c r="R1258" s="6" t="s">
        <v>235</v>
      </c>
      <c r="S1258" s="5" t="s">
        <v>2585</v>
      </c>
      <c r="T1258" s="5" t="s">
        <v>2586</v>
      </c>
      <c r="U1258" s="5">
        <v>2002</v>
      </c>
      <c r="V1258" s="11">
        <v>13</v>
      </c>
      <c r="W1258" s="11">
        <v>96</v>
      </c>
      <c r="X1258" s="11">
        <v>110</v>
      </c>
      <c r="Y1258" s="26">
        <v>199</v>
      </c>
      <c r="Z1258" s="10">
        <f t="shared" si="196"/>
        <v>418</v>
      </c>
      <c r="AA1258" s="27">
        <f t="shared" si="192"/>
        <v>-55910.375663325023</v>
      </c>
      <c r="AB1258" s="10">
        <f t="shared" si="193"/>
        <v>-2454651.9018506324</v>
      </c>
      <c r="AC1258" s="10">
        <f t="shared" si="194"/>
        <v>-3718118.3942679763</v>
      </c>
      <c r="AD1258" s="28">
        <f t="shared" si="195"/>
        <v>-647642.5956212196</v>
      </c>
      <c r="AF1258" s="27">
        <f>IF(V1258 &lt;&gt; "-", (V1258-V$1883)^4, "-")</f>
        <v>2137912.2729463866</v>
      </c>
      <c r="AG1258" s="10">
        <f>(W1258-W$1883)^4</f>
        <v>331120866.91610116</v>
      </c>
      <c r="AH1258" s="10">
        <f>(X1258-X$1883)^4</f>
        <v>576011233.10617435</v>
      </c>
      <c r="AI1258" s="28">
        <f>(Y1258-Y$1883)^4</f>
        <v>56033429.779818028</v>
      </c>
      <c r="AK1258" s="27">
        <f t="shared" si="197"/>
        <v>31.100478468899521</v>
      </c>
      <c r="AL1258" s="10">
        <f t="shared" si="198"/>
        <v>229.66507177033495</v>
      </c>
      <c r="AM1258" s="10">
        <f t="shared" si="199"/>
        <v>263.15789473684208</v>
      </c>
      <c r="AN1258" s="28">
        <f t="shared" si="200"/>
        <v>476.07655502392345</v>
      </c>
      <c r="AP1258" s="56">
        <f t="shared" si="201"/>
        <v>1.145833333333333</v>
      </c>
    </row>
    <row r="1259" spans="1:42" ht="15" customHeight="1">
      <c r="A1259" s="5" t="s">
        <v>23</v>
      </c>
      <c r="B1259" s="5" t="s">
        <v>67</v>
      </c>
      <c r="C1259" s="5" t="s">
        <v>37</v>
      </c>
      <c r="D1259" s="6" t="s">
        <v>44</v>
      </c>
      <c r="E1259" s="6" t="s">
        <v>26</v>
      </c>
      <c r="F1259" s="5" t="s">
        <v>2587</v>
      </c>
      <c r="G1259" s="5">
        <v>2002</v>
      </c>
      <c r="H1259" s="11">
        <v>356</v>
      </c>
      <c r="I1259" s="11">
        <v>1932</v>
      </c>
      <c r="J1259" s="11">
        <v>3273</v>
      </c>
      <c r="K1259" s="11">
        <v>8492</v>
      </c>
      <c r="O1259" s="25" t="s">
        <v>23</v>
      </c>
      <c r="P1259" s="5" t="s">
        <v>23</v>
      </c>
      <c r="Q1259" s="5" t="s">
        <v>50</v>
      </c>
      <c r="R1259" s="6" t="s">
        <v>235</v>
      </c>
      <c r="S1259" s="5" t="s">
        <v>2588</v>
      </c>
      <c r="T1259" s="5" t="s">
        <v>2589</v>
      </c>
      <c r="U1259" s="5">
        <v>2002</v>
      </c>
      <c r="V1259" s="11">
        <v>32</v>
      </c>
      <c r="W1259" s="11">
        <v>114</v>
      </c>
      <c r="X1259" s="11">
        <v>69</v>
      </c>
      <c r="Y1259" s="26">
        <v>63</v>
      </c>
      <c r="Z1259" s="10">
        <f t="shared" si="196"/>
        <v>278</v>
      </c>
      <c r="AA1259" s="27">
        <f t="shared" si="192"/>
        <v>-7120.2211564880208</v>
      </c>
      <c r="AB1259" s="10">
        <f t="shared" si="193"/>
        <v>-1597314.8306799424</v>
      </c>
      <c r="AC1259" s="10">
        <f t="shared" si="194"/>
        <v>-7520330.1885401327</v>
      </c>
      <c r="AD1259" s="28">
        <f t="shared" si="195"/>
        <v>-11017971.907976611</v>
      </c>
      <c r="AF1259" s="27">
        <f>IF(V1259 &lt;&gt; "-", (V1259-V$1883)^4, "-")</f>
        <v>136980.2572786719</v>
      </c>
      <c r="AG1259" s="10">
        <f>(W1259-W$1883)^4</f>
        <v>186718506.66950011</v>
      </c>
      <c r="AH1259" s="10">
        <f>(X1259-X$1883)^4</f>
        <v>1473383760.9679761</v>
      </c>
      <c r="AI1259" s="28">
        <f>(Y1259-Y$1883)^4</f>
        <v>2451708772.3262281</v>
      </c>
      <c r="AK1259" s="27">
        <f t="shared" si="197"/>
        <v>115.10791366906476</v>
      </c>
      <c r="AL1259" s="10">
        <f t="shared" si="198"/>
        <v>410.07194244604318</v>
      </c>
      <c r="AM1259" s="10">
        <f t="shared" si="199"/>
        <v>248.20143884892087</v>
      </c>
      <c r="AN1259" s="28">
        <f t="shared" si="200"/>
        <v>226.61870503597123</v>
      </c>
      <c r="AP1259" s="56">
        <f t="shared" si="201"/>
        <v>0.60526315789473684</v>
      </c>
    </row>
    <row r="1260" spans="1:42" ht="15" customHeight="1">
      <c r="A1260" s="5" t="s">
        <v>23</v>
      </c>
      <c r="B1260" s="5" t="s">
        <v>67</v>
      </c>
      <c r="C1260" s="5" t="s">
        <v>37</v>
      </c>
      <c r="D1260" s="6" t="s">
        <v>44</v>
      </c>
      <c r="E1260" s="5" t="s">
        <v>2350</v>
      </c>
      <c r="F1260" s="5" t="s">
        <v>2351</v>
      </c>
      <c r="G1260" s="5">
        <v>2002</v>
      </c>
      <c r="H1260" s="11">
        <v>19</v>
      </c>
      <c r="I1260" s="11">
        <v>122</v>
      </c>
      <c r="J1260" s="11">
        <v>208</v>
      </c>
      <c r="K1260" s="11">
        <v>435</v>
      </c>
      <c r="O1260" s="25" t="s">
        <v>23</v>
      </c>
      <c r="P1260" s="5" t="s">
        <v>23</v>
      </c>
      <c r="Q1260" s="5" t="s">
        <v>50</v>
      </c>
      <c r="R1260" s="6" t="s">
        <v>235</v>
      </c>
      <c r="S1260" s="5" t="s">
        <v>2590</v>
      </c>
      <c r="T1260" s="5" t="s">
        <v>2591</v>
      </c>
      <c r="U1260" s="5">
        <v>2002</v>
      </c>
      <c r="V1260" s="11">
        <v>92</v>
      </c>
      <c r="W1260" s="11">
        <v>451</v>
      </c>
      <c r="X1260" s="11">
        <v>305</v>
      </c>
      <c r="Y1260" s="26">
        <v>376</v>
      </c>
      <c r="Z1260" s="10">
        <f t="shared" si="196"/>
        <v>1224</v>
      </c>
      <c r="AA1260" s="27">
        <f t="shared" si="192"/>
        <v>67726.709771993046</v>
      </c>
      <c r="AB1260" s="10">
        <f t="shared" si="193"/>
        <v>10663217.833964402</v>
      </c>
      <c r="AC1260" s="10">
        <f t="shared" si="194"/>
        <v>64384.33888484622</v>
      </c>
      <c r="AD1260" s="28">
        <f t="shared" si="195"/>
        <v>740749.35997455218</v>
      </c>
      <c r="AF1260" s="27">
        <f>IF(V1260 &lt;&gt; "-", (V1260-V$1883)^4, "-")</f>
        <v>2760662.421216418</v>
      </c>
      <c r="AG1260" s="10">
        <f>(W1260-W$1883)^4</f>
        <v>2347024960.9057984</v>
      </c>
      <c r="AH1260" s="10">
        <f>(X1260-X$1883)^4</f>
        <v>2580518.5627113963</v>
      </c>
      <c r="AI1260" s="28">
        <f>(Y1260-Y$1883)^4</f>
        <v>67023697.033006333</v>
      </c>
      <c r="AK1260" s="27">
        <f t="shared" si="197"/>
        <v>75.16339869281046</v>
      </c>
      <c r="AL1260" s="10">
        <f t="shared" si="198"/>
        <v>368.46405228758169</v>
      </c>
      <c r="AM1260" s="10">
        <f t="shared" si="199"/>
        <v>249.18300653594773</v>
      </c>
      <c r="AN1260" s="28">
        <f t="shared" si="200"/>
        <v>307.18954248366015</v>
      </c>
      <c r="AP1260" s="56">
        <f t="shared" si="201"/>
        <v>0.67627494456762749</v>
      </c>
    </row>
    <row r="1261" spans="1:42" ht="15" customHeight="1">
      <c r="A1261" s="5" t="s">
        <v>23</v>
      </c>
      <c r="B1261" s="5" t="s">
        <v>67</v>
      </c>
      <c r="C1261" s="5" t="s">
        <v>37</v>
      </c>
      <c r="D1261" s="6" t="s">
        <v>44</v>
      </c>
      <c r="E1261" s="5" t="s">
        <v>2352</v>
      </c>
      <c r="F1261" s="5" t="s">
        <v>2353</v>
      </c>
      <c r="G1261" s="5">
        <v>2002</v>
      </c>
      <c r="H1261" s="11">
        <v>28</v>
      </c>
      <c r="I1261" s="11">
        <v>226</v>
      </c>
      <c r="J1261" s="11">
        <v>404</v>
      </c>
      <c r="K1261" s="11">
        <v>1321</v>
      </c>
      <c r="O1261" s="25" t="s">
        <v>23</v>
      </c>
      <c r="P1261" s="5" t="s">
        <v>23</v>
      </c>
      <c r="Q1261" s="5" t="s">
        <v>50</v>
      </c>
      <c r="R1261" s="6" t="s">
        <v>235</v>
      </c>
      <c r="S1261" s="5" t="s">
        <v>2592</v>
      </c>
      <c r="T1261" s="5" t="s">
        <v>2593</v>
      </c>
      <c r="U1261" s="5">
        <v>2002</v>
      </c>
      <c r="V1261" s="11">
        <v>7</v>
      </c>
      <c r="W1261" s="11">
        <v>34</v>
      </c>
      <c r="X1261" s="11">
        <v>32</v>
      </c>
      <c r="Y1261" s="26">
        <v>35</v>
      </c>
      <c r="Z1261" s="10">
        <f t="shared" si="196"/>
        <v>108</v>
      </c>
      <c r="AA1261" s="27">
        <f t="shared" si="192"/>
        <v>-86574.984053174077</v>
      </c>
      <c r="AB1261" s="10">
        <f t="shared" si="193"/>
        <v>-7633183.0424463917</v>
      </c>
      <c r="AC1261" s="10">
        <f t="shared" si="194"/>
        <v>-12636326.622539386</v>
      </c>
      <c r="AD1261" s="28">
        <f t="shared" si="195"/>
        <v>-15722526.303466773</v>
      </c>
      <c r="AF1261" s="27">
        <f>IF(V1261 &lt;&gt; "-", (V1261-V$1883)^4, "-")</f>
        <v>3829921.6860142983</v>
      </c>
      <c r="AG1261" s="10">
        <f>(W1261-W$1883)^4</f>
        <v>1502937436.6468332</v>
      </c>
      <c r="AH1261" s="10">
        <f>(X1261-X$1883)^4</f>
        <v>2943254323.4365416</v>
      </c>
      <c r="AI1261" s="28">
        <f>(Y1261-Y$1883)^4</f>
        <v>3938792539.2760983</v>
      </c>
      <c r="AK1261" s="27">
        <f t="shared" si="197"/>
        <v>64.81481481481481</v>
      </c>
      <c r="AL1261" s="10">
        <f t="shared" si="198"/>
        <v>314.81481481481484</v>
      </c>
      <c r="AM1261" s="10">
        <f t="shared" si="199"/>
        <v>296.2962962962963</v>
      </c>
      <c r="AN1261" s="28">
        <f t="shared" si="200"/>
        <v>324.07407407407408</v>
      </c>
      <c r="AP1261" s="56">
        <f t="shared" si="201"/>
        <v>0.94117647058823528</v>
      </c>
    </row>
    <row r="1262" spans="1:42" ht="15" customHeight="1">
      <c r="A1262" s="5" t="s">
        <v>23</v>
      </c>
      <c r="B1262" s="5" t="s">
        <v>67</v>
      </c>
      <c r="C1262" s="5" t="s">
        <v>37</v>
      </c>
      <c r="D1262" s="6" t="s">
        <v>44</v>
      </c>
      <c r="E1262" s="5" t="s">
        <v>2354</v>
      </c>
      <c r="F1262" s="5" t="s">
        <v>2355</v>
      </c>
      <c r="G1262" s="5">
        <v>2002</v>
      </c>
      <c r="H1262" s="11">
        <v>155</v>
      </c>
      <c r="I1262" s="11">
        <v>561</v>
      </c>
      <c r="J1262" s="11">
        <v>790</v>
      </c>
      <c r="K1262" s="11">
        <v>932</v>
      </c>
      <c r="O1262" s="25" t="s">
        <v>23</v>
      </c>
      <c r="P1262" s="5" t="s">
        <v>23</v>
      </c>
      <c r="Q1262" s="5" t="s">
        <v>50</v>
      </c>
      <c r="R1262" s="6" t="s">
        <v>235</v>
      </c>
      <c r="S1262" s="5" t="s">
        <v>2594</v>
      </c>
      <c r="T1262" s="5" t="s">
        <v>2595</v>
      </c>
      <c r="U1262" s="5">
        <v>2002</v>
      </c>
      <c r="V1262" s="11">
        <v>11</v>
      </c>
      <c r="W1262" s="11">
        <v>111</v>
      </c>
      <c r="X1262" s="11">
        <v>20</v>
      </c>
      <c r="Y1262" s="26">
        <v>88</v>
      </c>
      <c r="Z1262" s="10">
        <f t="shared" si="196"/>
        <v>230</v>
      </c>
      <c r="AA1262" s="27">
        <f t="shared" ref="AA1262:AA1325" si="202">IF(V1262 &lt;&gt; "-", (V1262-V$1883)^3, "-")</f>
        <v>-65150.194930492646</v>
      </c>
      <c r="AB1262" s="10">
        <f t="shared" ref="AB1262:AB1325" si="203">IF(W1262 &lt;&gt; "-", (W1262-W$1883)^3, "-")</f>
        <v>-1723478.484619274</v>
      </c>
      <c r="AC1262" s="10">
        <f t="shared" ref="AC1262:AC1325" si="204">IF(X1262 &lt;&gt; "-", (X1262-X$1883)^3, "-")</f>
        <v>-14691739.746500513</v>
      </c>
      <c r="AD1262" s="28">
        <f t="shared" ref="AD1262:AD1325" si="205">IF(Y1262 &lt;&gt; "-", (Y1262-Y$1883)^3, "-")</f>
        <v>-7705965.1828114064</v>
      </c>
      <c r="AF1262" s="27">
        <f>IF(V1262 &lt;&gt; "-", (V1262-V$1883)^4, "-")</f>
        <v>2621526.7440798022</v>
      </c>
      <c r="AG1262" s="10">
        <f>(W1262-W$1883)^4</f>
        <v>206636873.21812645</v>
      </c>
      <c r="AH1262" s="10">
        <f>(X1262-X$1883)^4</f>
        <v>3598302208.4654007</v>
      </c>
      <c r="AI1262" s="28">
        <f>(Y1262-Y$1883)^4</f>
        <v>1522075013.4692814</v>
      </c>
      <c r="AK1262" s="27">
        <f t="shared" si="197"/>
        <v>47.826086956521742</v>
      </c>
      <c r="AL1262" s="10">
        <f t="shared" si="198"/>
        <v>482.60869565217388</v>
      </c>
      <c r="AM1262" s="10">
        <f t="shared" si="199"/>
        <v>86.956521739130437</v>
      </c>
      <c r="AN1262" s="28">
        <f t="shared" si="200"/>
        <v>382.60869565217394</v>
      </c>
      <c r="AP1262" s="56">
        <f t="shared" si="201"/>
        <v>0.1801801801801802</v>
      </c>
    </row>
    <row r="1263" spans="1:42" ht="15" customHeight="1">
      <c r="A1263" s="5" t="s">
        <v>23</v>
      </c>
      <c r="B1263" s="5" t="s">
        <v>67</v>
      </c>
      <c r="C1263" s="5" t="s">
        <v>37</v>
      </c>
      <c r="D1263" s="6" t="s">
        <v>44</v>
      </c>
      <c r="E1263" s="5" t="s">
        <v>2356</v>
      </c>
      <c r="F1263" s="5" t="s">
        <v>2357</v>
      </c>
      <c r="G1263" s="5">
        <v>2002</v>
      </c>
      <c r="H1263" s="11">
        <v>20</v>
      </c>
      <c r="I1263" s="11">
        <v>119</v>
      </c>
      <c r="J1263" s="11">
        <v>194</v>
      </c>
      <c r="K1263" s="11">
        <v>699</v>
      </c>
      <c r="O1263" s="25" t="s">
        <v>23</v>
      </c>
      <c r="P1263" s="5" t="s">
        <v>23</v>
      </c>
      <c r="Q1263" s="5" t="s">
        <v>50</v>
      </c>
      <c r="R1263" s="6" t="s">
        <v>235</v>
      </c>
      <c r="S1263" s="5" t="s">
        <v>2596</v>
      </c>
      <c r="T1263" s="5" t="s">
        <v>2597</v>
      </c>
      <c r="U1263" s="5">
        <v>2002</v>
      </c>
      <c r="V1263" s="11">
        <v>5</v>
      </c>
      <c r="W1263" s="11">
        <v>34</v>
      </c>
      <c r="X1263" s="11">
        <v>36</v>
      </c>
      <c r="Y1263" s="26">
        <v>51</v>
      </c>
      <c r="Z1263" s="10">
        <f t="shared" si="196"/>
        <v>126</v>
      </c>
      <c r="AA1263" s="27">
        <f t="shared" si="202"/>
        <v>-98855.953908687909</v>
      </c>
      <c r="AB1263" s="10">
        <f t="shared" si="203"/>
        <v>-7633183.0424463917</v>
      </c>
      <c r="AC1263" s="10">
        <f t="shared" si="204"/>
        <v>-11996421.571668932</v>
      </c>
      <c r="AD1263" s="28">
        <f t="shared" si="205"/>
        <v>-12898358.526424831</v>
      </c>
      <c r="AF1263" s="27">
        <f>IF(V1263 &lt;&gt; "-", (V1263-V$1883)^4, "-")</f>
        <v>4570921.6266198922</v>
      </c>
      <c r="AG1263" s="10">
        <f>(W1263-W$1883)^4</f>
        <v>1502937436.6468332</v>
      </c>
      <c r="AH1263" s="10">
        <f>(X1263-X$1883)^4</f>
        <v>2746221895.6542859</v>
      </c>
      <c r="AI1263" s="28">
        <f>(Y1263-Y$1883)^4</f>
        <v>3024910940.8741488</v>
      </c>
      <c r="AK1263" s="27">
        <f t="shared" si="197"/>
        <v>39.682539682539684</v>
      </c>
      <c r="AL1263" s="10">
        <f t="shared" si="198"/>
        <v>269.84126984126982</v>
      </c>
      <c r="AM1263" s="10">
        <f t="shared" si="199"/>
        <v>285.71428571428572</v>
      </c>
      <c r="AN1263" s="28">
        <f t="shared" si="200"/>
        <v>404.76190476190476</v>
      </c>
      <c r="AP1263" s="56">
        <f t="shared" si="201"/>
        <v>1.0588235294117647</v>
      </c>
    </row>
    <row r="1264" spans="1:42" ht="15" customHeight="1">
      <c r="A1264" s="5" t="s">
        <v>23</v>
      </c>
      <c r="B1264" s="5" t="s">
        <v>67</v>
      </c>
      <c r="C1264" s="5" t="s">
        <v>37</v>
      </c>
      <c r="D1264" s="6" t="s">
        <v>44</v>
      </c>
      <c r="E1264" s="5" t="s">
        <v>2358</v>
      </c>
      <c r="F1264" s="5" t="s">
        <v>2359</v>
      </c>
      <c r="G1264" s="5">
        <v>2002</v>
      </c>
      <c r="H1264" s="11">
        <v>2</v>
      </c>
      <c r="I1264" s="11">
        <v>31</v>
      </c>
      <c r="J1264" s="11">
        <v>72</v>
      </c>
      <c r="K1264" s="11">
        <v>270</v>
      </c>
      <c r="O1264" s="25" t="s">
        <v>23</v>
      </c>
      <c r="P1264" s="5" t="s">
        <v>23</v>
      </c>
      <c r="Q1264" s="5" t="s">
        <v>50</v>
      </c>
      <c r="R1264" s="6" t="s">
        <v>235</v>
      </c>
      <c r="S1264" s="5" t="s">
        <v>2598</v>
      </c>
      <c r="T1264" s="5" t="s">
        <v>2599</v>
      </c>
      <c r="U1264" s="5">
        <v>2002</v>
      </c>
      <c r="V1264" s="11">
        <v>58</v>
      </c>
      <c r="W1264" s="11">
        <v>190</v>
      </c>
      <c r="X1264" s="11">
        <v>92</v>
      </c>
      <c r="Y1264" s="26">
        <v>121</v>
      </c>
      <c r="Z1264" s="10">
        <f t="shared" si="196"/>
        <v>461</v>
      </c>
      <c r="AA1264" s="27">
        <f t="shared" si="202"/>
        <v>309.16224993845913</v>
      </c>
      <c r="AB1264" s="10">
        <f t="shared" si="203"/>
        <v>-68394.063469986882</v>
      </c>
      <c r="AC1264" s="10">
        <f t="shared" si="204"/>
        <v>-5170545.3581035454</v>
      </c>
      <c r="AD1264" s="28">
        <f t="shared" si="205"/>
        <v>-4452958.7586701727</v>
      </c>
      <c r="AF1264" s="27">
        <f>IF(V1264 &lt;&gt; "-", (V1264-V$1883)^4, "-")</f>
        <v>2090.4924928903724</v>
      </c>
      <c r="AG1264" s="10">
        <f>(W1264-W$1883)^4</f>
        <v>2796991.9048653934</v>
      </c>
      <c r="AH1264" s="10">
        <f>(X1264-X$1883)^4</f>
        <v>894091164.27171624</v>
      </c>
      <c r="AI1264" s="28">
        <f>(Y1264-Y$1883)^4</f>
        <v>732596597.3820796</v>
      </c>
      <c r="AK1264" s="27">
        <f t="shared" si="197"/>
        <v>125.81344902386118</v>
      </c>
      <c r="AL1264" s="10">
        <f t="shared" si="198"/>
        <v>412.1475054229935</v>
      </c>
      <c r="AM1264" s="10">
        <f t="shared" si="199"/>
        <v>199.56616052060738</v>
      </c>
      <c r="AN1264" s="28">
        <f t="shared" si="200"/>
        <v>262.47288503253799</v>
      </c>
      <c r="AP1264" s="56">
        <f t="shared" si="201"/>
        <v>0.48421052631578948</v>
      </c>
    </row>
    <row r="1265" spans="1:42" ht="15" customHeight="1">
      <c r="A1265" s="5" t="s">
        <v>23</v>
      </c>
      <c r="B1265" s="5" t="s">
        <v>67</v>
      </c>
      <c r="C1265" s="5" t="s">
        <v>37</v>
      </c>
      <c r="D1265" s="6" t="s">
        <v>44</v>
      </c>
      <c r="E1265" s="5" t="s">
        <v>2360</v>
      </c>
      <c r="F1265" s="5" t="s">
        <v>2361</v>
      </c>
      <c r="G1265" s="5">
        <v>2002</v>
      </c>
      <c r="H1265" s="11">
        <v>4</v>
      </c>
      <c r="I1265" s="11">
        <v>27</v>
      </c>
      <c r="J1265" s="11">
        <v>67</v>
      </c>
      <c r="K1265" s="11">
        <v>165</v>
      </c>
      <c r="O1265" s="25" t="s">
        <v>23</v>
      </c>
      <c r="P1265" s="5" t="s">
        <v>23</v>
      </c>
      <c r="Q1265" s="5" t="s">
        <v>50</v>
      </c>
      <c r="R1265" s="6" t="s">
        <v>235</v>
      </c>
      <c r="S1265" s="5" t="s">
        <v>2600</v>
      </c>
      <c r="T1265" s="5" t="s">
        <v>2601</v>
      </c>
      <c r="U1265" s="5">
        <v>2002</v>
      </c>
      <c r="V1265" s="11">
        <v>20</v>
      </c>
      <c r="W1265" s="11">
        <v>100</v>
      </c>
      <c r="X1265" s="11">
        <v>137</v>
      </c>
      <c r="Y1265" s="26">
        <v>160</v>
      </c>
      <c r="Z1265" s="10">
        <f t="shared" si="196"/>
        <v>417</v>
      </c>
      <c r="AA1265" s="27">
        <f t="shared" si="202"/>
        <v>-30483.028522647091</v>
      </c>
      <c r="AB1265" s="10">
        <f t="shared" si="203"/>
        <v>-2242702.1517314301</v>
      </c>
      <c r="AC1265" s="10">
        <f t="shared" si="204"/>
        <v>-2093226.6734623781</v>
      </c>
      <c r="AD1265" s="28">
        <f t="shared" si="205"/>
        <v>-1977557.1979764861</v>
      </c>
      <c r="AF1265" s="27">
        <f>IF(V1265 &lt;&gt; "-", (V1265-V$1883)^4, "-")</f>
        <v>952235.0213372974</v>
      </c>
      <c r="AG1265" s="10">
        <f>(W1265-W$1883)^4</f>
        <v>293559045.07866001</v>
      </c>
      <c r="AH1265" s="10">
        <f>(X1265-X$1883)^4</f>
        <v>267765742.67817101</v>
      </c>
      <c r="AI1265" s="28">
        <f>(Y1265-Y$1883)^4</f>
        <v>248221124.22203961</v>
      </c>
      <c r="AK1265" s="27">
        <f t="shared" si="197"/>
        <v>47.961630695443645</v>
      </c>
      <c r="AL1265" s="10">
        <f t="shared" si="198"/>
        <v>239.80815347721824</v>
      </c>
      <c r="AM1265" s="10">
        <f t="shared" si="199"/>
        <v>328.53717026378899</v>
      </c>
      <c r="AN1265" s="28">
        <f t="shared" si="200"/>
        <v>383.69304556354916</v>
      </c>
      <c r="AP1265" s="56">
        <f t="shared" si="201"/>
        <v>1.37</v>
      </c>
    </row>
    <row r="1266" spans="1:42" ht="15" customHeight="1">
      <c r="A1266" s="5" t="s">
        <v>23</v>
      </c>
      <c r="B1266" s="5" t="s">
        <v>67</v>
      </c>
      <c r="C1266" s="5" t="s">
        <v>37</v>
      </c>
      <c r="D1266" s="6" t="s">
        <v>44</v>
      </c>
      <c r="E1266" s="5" t="s">
        <v>2362</v>
      </c>
      <c r="F1266" s="5" t="s">
        <v>2363</v>
      </c>
      <c r="G1266" s="5">
        <v>2002</v>
      </c>
      <c r="H1266" s="11">
        <v>7</v>
      </c>
      <c r="I1266" s="11">
        <v>57</v>
      </c>
      <c r="J1266" s="11">
        <v>90</v>
      </c>
      <c r="K1266" s="11">
        <v>459</v>
      </c>
      <c r="O1266" s="25" t="s">
        <v>23</v>
      </c>
      <c r="P1266" s="5" t="s">
        <v>23</v>
      </c>
      <c r="Q1266" s="5" t="s">
        <v>50</v>
      </c>
      <c r="R1266" s="6" t="s">
        <v>235</v>
      </c>
      <c r="S1266" s="5" t="s">
        <v>2602</v>
      </c>
      <c r="T1266" s="5" t="s">
        <v>2603</v>
      </c>
      <c r="U1266" s="5">
        <v>2002</v>
      </c>
      <c r="V1266" s="11">
        <v>65</v>
      </c>
      <c r="W1266" s="11">
        <v>289</v>
      </c>
      <c r="X1266" s="11">
        <v>164</v>
      </c>
      <c r="Y1266" s="26">
        <v>233</v>
      </c>
      <c r="Z1266" s="10">
        <f t="shared" si="196"/>
        <v>751</v>
      </c>
      <c r="AA1266" s="27">
        <f t="shared" si="202"/>
        <v>2606.306446528889</v>
      </c>
      <c r="AB1266" s="10">
        <f t="shared" si="203"/>
        <v>196171.10946287296</v>
      </c>
      <c r="AC1266" s="10">
        <f t="shared" si="204"/>
        <v>-1027857.4225940853</v>
      </c>
      <c r="AD1266" s="28">
        <f t="shared" si="205"/>
        <v>-144860.7998124726</v>
      </c>
      <c r="AF1266" s="27">
        <f>IF(V1266 &lt;&gt; "-", (V1266-V$1883)^4, "-")</f>
        <v>35867.461237953896</v>
      </c>
      <c r="AG1266" s="10">
        <f>(W1266-W$1883)^4</f>
        <v>11398474.475091707</v>
      </c>
      <c r="AH1266" s="10">
        <f>(X1266-X$1883)^4</f>
        <v>103731462.72055769</v>
      </c>
      <c r="AI1266" s="28">
        <f>(Y1266-Y$1883)^4</f>
        <v>7607953.3033300862</v>
      </c>
      <c r="AK1266" s="27">
        <f t="shared" si="197"/>
        <v>86.55126498002663</v>
      </c>
      <c r="AL1266" s="10">
        <f t="shared" si="198"/>
        <v>384.82023968042608</v>
      </c>
      <c r="AM1266" s="10">
        <f t="shared" si="199"/>
        <v>218.37549933422105</v>
      </c>
      <c r="AN1266" s="28">
        <f t="shared" si="200"/>
        <v>310.25299600532622</v>
      </c>
      <c r="AP1266" s="56">
        <f t="shared" si="201"/>
        <v>0.56747404844290661</v>
      </c>
    </row>
    <row r="1267" spans="1:42" ht="15" customHeight="1">
      <c r="A1267" s="5" t="s">
        <v>23</v>
      </c>
      <c r="B1267" s="5" t="s">
        <v>67</v>
      </c>
      <c r="C1267" s="5" t="s">
        <v>37</v>
      </c>
      <c r="D1267" s="6" t="s">
        <v>44</v>
      </c>
      <c r="E1267" s="5" t="s">
        <v>2365</v>
      </c>
      <c r="F1267" s="5" t="s">
        <v>2366</v>
      </c>
      <c r="G1267" s="5">
        <v>2002</v>
      </c>
      <c r="H1267" s="11">
        <v>41</v>
      </c>
      <c r="I1267" s="11">
        <v>216</v>
      </c>
      <c r="J1267" s="11">
        <v>375</v>
      </c>
      <c r="K1267" s="11">
        <v>896</v>
      </c>
      <c r="O1267" s="25" t="s">
        <v>23</v>
      </c>
      <c r="P1267" s="5" t="s">
        <v>23</v>
      </c>
      <c r="Q1267" s="5" t="s">
        <v>50</v>
      </c>
      <c r="R1267" s="6" t="s">
        <v>235</v>
      </c>
      <c r="S1267" s="5" t="s">
        <v>2604</v>
      </c>
      <c r="T1267" s="5" t="s">
        <v>147</v>
      </c>
      <c r="U1267" s="5">
        <v>2002</v>
      </c>
      <c r="V1267" s="11">
        <v>15</v>
      </c>
      <c r="W1267" s="11">
        <v>91</v>
      </c>
      <c r="X1267" s="11">
        <v>154</v>
      </c>
      <c r="Y1267" s="26">
        <v>197</v>
      </c>
      <c r="Z1267" s="10">
        <f t="shared" si="196"/>
        <v>457</v>
      </c>
      <c r="AA1267" s="27">
        <f t="shared" si="202"/>
        <v>-47588.273258939465</v>
      </c>
      <c r="AB1267" s="10">
        <f t="shared" si="203"/>
        <v>-2737844.9474220853</v>
      </c>
      <c r="AC1267" s="10">
        <f t="shared" si="204"/>
        <v>-1364679.381153438</v>
      </c>
      <c r="AD1267" s="28">
        <f t="shared" si="205"/>
        <v>-693602.11273179762</v>
      </c>
      <c r="AF1267" s="27">
        <f>IF(V1267 &lt;&gt; "-", (V1267-V$1883)^4, "-")</f>
        <v>1724513.4884991832</v>
      </c>
      <c r="AG1267" s="10">
        <f>(W1267-W$1883)^4</f>
        <v>383011486.59786075</v>
      </c>
      <c r="AH1267" s="10">
        <f>(X1267-X$1883)^4</f>
        <v>151370358.61721036</v>
      </c>
      <c r="AI1267" s="28">
        <f>(Y1267-Y$1883)^4</f>
        <v>61397008.308240682</v>
      </c>
      <c r="AK1267" s="27">
        <f t="shared" si="197"/>
        <v>32.822757111597369</v>
      </c>
      <c r="AL1267" s="10">
        <f t="shared" si="198"/>
        <v>199.12472647702407</v>
      </c>
      <c r="AM1267" s="10">
        <f t="shared" si="199"/>
        <v>336.98030634573308</v>
      </c>
      <c r="AN1267" s="28">
        <f t="shared" si="200"/>
        <v>431.07221006564549</v>
      </c>
      <c r="AP1267" s="56">
        <f t="shared" si="201"/>
        <v>1.6923076923076925</v>
      </c>
    </row>
    <row r="1268" spans="1:42" ht="15" customHeight="1">
      <c r="A1268" s="5" t="s">
        <v>23</v>
      </c>
      <c r="B1268" s="5" t="s">
        <v>67</v>
      </c>
      <c r="C1268" s="5" t="s">
        <v>37</v>
      </c>
      <c r="D1268" s="6" t="s">
        <v>44</v>
      </c>
      <c r="E1268" s="5" t="s">
        <v>2367</v>
      </c>
      <c r="F1268" s="5" t="s">
        <v>2368</v>
      </c>
      <c r="G1268" s="5">
        <v>2002</v>
      </c>
      <c r="H1268" s="11">
        <v>7</v>
      </c>
      <c r="I1268" s="11">
        <v>66</v>
      </c>
      <c r="J1268" s="11">
        <v>161</v>
      </c>
      <c r="K1268" s="11">
        <v>362</v>
      </c>
      <c r="O1268" s="25" t="s">
        <v>23</v>
      </c>
      <c r="P1268" s="5" t="s">
        <v>23</v>
      </c>
      <c r="Q1268" s="5" t="s">
        <v>50</v>
      </c>
      <c r="R1268" s="6" t="s">
        <v>235</v>
      </c>
      <c r="S1268" s="5" t="s">
        <v>2605</v>
      </c>
      <c r="T1268" s="5" t="s">
        <v>2606</v>
      </c>
      <c r="U1268" s="5">
        <v>2002</v>
      </c>
      <c r="V1268" s="11">
        <v>23</v>
      </c>
      <c r="W1268" s="11">
        <v>218</v>
      </c>
      <c r="X1268" s="11">
        <v>286</v>
      </c>
      <c r="Y1268" s="26">
        <v>352</v>
      </c>
      <c r="Z1268" s="10">
        <f t="shared" si="196"/>
        <v>879</v>
      </c>
      <c r="AA1268" s="27">
        <f t="shared" si="202"/>
        <v>-22517.03226921786</v>
      </c>
      <c r="AB1268" s="10">
        <f t="shared" si="203"/>
        <v>-2144.315472536568</v>
      </c>
      <c r="AC1268" s="10">
        <f t="shared" si="204"/>
        <v>9367.1248681701145</v>
      </c>
      <c r="AD1268" s="28">
        <f t="shared" si="205"/>
        <v>293826.80883582379</v>
      </c>
      <c r="AF1268" s="27">
        <f>IF(V1268 &lt;&gt; "-", (V1268-V$1883)^4, "-")</f>
        <v>635840.51952736743</v>
      </c>
      <c r="AG1268" s="10">
        <f>(W1268-W$1883)^4</f>
        <v>27651.470952574007</v>
      </c>
      <c r="AH1268" s="10">
        <f>(X1268-X$1883)^4</f>
        <v>197458.15715211121</v>
      </c>
      <c r="AI1268" s="28">
        <f>(Y1268-Y$1883)^4</f>
        <v>19533881.90839662</v>
      </c>
      <c r="AK1268" s="27">
        <f t="shared" si="197"/>
        <v>26.166097838452785</v>
      </c>
      <c r="AL1268" s="10">
        <f t="shared" si="198"/>
        <v>248.00910125142207</v>
      </c>
      <c r="AM1268" s="10">
        <f t="shared" si="199"/>
        <v>325.36973833902158</v>
      </c>
      <c r="AN1268" s="28">
        <f t="shared" si="200"/>
        <v>400.45506257110355</v>
      </c>
      <c r="AP1268" s="56">
        <f t="shared" si="201"/>
        <v>1.3119266055045871</v>
      </c>
    </row>
    <row r="1269" spans="1:42" ht="15" customHeight="1">
      <c r="A1269" s="5" t="s">
        <v>23</v>
      </c>
      <c r="B1269" s="5" t="s">
        <v>67</v>
      </c>
      <c r="C1269" s="5" t="s">
        <v>37</v>
      </c>
      <c r="D1269" s="6" t="s">
        <v>44</v>
      </c>
      <c r="E1269" s="5" t="s">
        <v>2369</v>
      </c>
      <c r="F1269" s="5" t="s">
        <v>2370</v>
      </c>
      <c r="G1269" s="5">
        <v>2002</v>
      </c>
      <c r="H1269" s="11">
        <v>17</v>
      </c>
      <c r="I1269" s="11">
        <v>82</v>
      </c>
      <c r="J1269" s="11">
        <v>117</v>
      </c>
      <c r="K1269" s="11">
        <v>366</v>
      </c>
      <c r="O1269" s="25" t="s">
        <v>23</v>
      </c>
      <c r="P1269" s="5" t="s">
        <v>23</v>
      </c>
      <c r="Q1269" s="5" t="s">
        <v>50</v>
      </c>
      <c r="R1269" s="6" t="s">
        <v>235</v>
      </c>
      <c r="S1269" s="5" t="s">
        <v>2607</v>
      </c>
      <c r="T1269" s="5" t="s">
        <v>2608</v>
      </c>
      <c r="U1269" s="5">
        <v>2002</v>
      </c>
      <c r="V1269" s="11">
        <v>15</v>
      </c>
      <c r="W1269" s="11">
        <v>169</v>
      </c>
      <c r="X1269" s="11">
        <v>98</v>
      </c>
      <c r="Y1269" s="26">
        <v>253</v>
      </c>
      <c r="Z1269" s="10">
        <f t="shared" si="196"/>
        <v>535</v>
      </c>
      <c r="AA1269" s="27">
        <f t="shared" si="202"/>
        <v>-47588.273258939465</v>
      </c>
      <c r="AB1269" s="10">
        <f t="shared" si="203"/>
        <v>-237121.99229476557</v>
      </c>
      <c r="AC1269" s="10">
        <f t="shared" si="204"/>
        <v>-4650780.2975688586</v>
      </c>
      <c r="AD1269" s="28">
        <f t="shared" si="205"/>
        <v>-34388.562634751026</v>
      </c>
      <c r="AF1269" s="27">
        <f>IF(V1269 &lt;&gt; "-", (V1269-V$1883)^4, "-")</f>
        <v>1724513.4884991832</v>
      </c>
      <c r="AG1269" s="10">
        <f>(W1269-W$1883)^4</f>
        <v>14676723.540024851</v>
      </c>
      <c r="AH1269" s="10">
        <f>(X1269-X$1883)^4</f>
        <v>776308661.88215983</v>
      </c>
      <c r="AI1269" s="28">
        <f>(Y1269-Y$1883)^4</f>
        <v>1118283.7948576126</v>
      </c>
      <c r="AK1269" s="27">
        <f t="shared" si="197"/>
        <v>28.037383177570092</v>
      </c>
      <c r="AL1269" s="10">
        <f t="shared" si="198"/>
        <v>315.88785046728975</v>
      </c>
      <c r="AM1269" s="10">
        <f t="shared" si="199"/>
        <v>183.17757009345794</v>
      </c>
      <c r="AN1269" s="28">
        <f t="shared" si="200"/>
        <v>472.89719626168227</v>
      </c>
      <c r="AP1269" s="56">
        <f t="shared" si="201"/>
        <v>0.57988165680473369</v>
      </c>
    </row>
    <row r="1270" spans="1:42" ht="15" customHeight="1">
      <c r="A1270" s="5" t="s">
        <v>23</v>
      </c>
      <c r="B1270" s="5" t="s">
        <v>67</v>
      </c>
      <c r="C1270" s="5" t="s">
        <v>37</v>
      </c>
      <c r="D1270" s="6" t="s">
        <v>44</v>
      </c>
      <c r="E1270" s="5" t="s">
        <v>2371</v>
      </c>
      <c r="F1270" s="5" t="s">
        <v>2372</v>
      </c>
      <c r="G1270" s="5">
        <v>2002</v>
      </c>
      <c r="H1270" s="11">
        <v>8</v>
      </c>
      <c r="I1270" s="11">
        <v>60</v>
      </c>
      <c r="J1270" s="11">
        <v>100</v>
      </c>
      <c r="K1270" s="11">
        <v>423</v>
      </c>
      <c r="O1270" s="25" t="s">
        <v>23</v>
      </c>
      <c r="P1270" s="5" t="s">
        <v>23</v>
      </c>
      <c r="Q1270" s="5" t="s">
        <v>50</v>
      </c>
      <c r="R1270" s="6" t="s">
        <v>235</v>
      </c>
      <c r="S1270" s="5" t="s">
        <v>2609</v>
      </c>
      <c r="T1270" s="5" t="s">
        <v>2610</v>
      </c>
      <c r="U1270" s="5">
        <v>2002</v>
      </c>
      <c r="V1270" s="11">
        <v>79</v>
      </c>
      <c r="W1270" s="11">
        <v>303</v>
      </c>
      <c r="X1270" s="11">
        <v>181</v>
      </c>
      <c r="Y1270" s="26">
        <v>249</v>
      </c>
      <c r="Z1270" s="10">
        <f t="shared" si="196"/>
        <v>812</v>
      </c>
      <c r="AA1270" s="27">
        <f t="shared" si="202"/>
        <v>21396.500132468915</v>
      </c>
      <c r="AB1270" s="10">
        <f t="shared" si="203"/>
        <v>374879.53883423569</v>
      </c>
      <c r="AC1270" s="10">
        <f t="shared" si="204"/>
        <v>-591014.05580122676</v>
      </c>
      <c r="AD1270" s="28">
        <f t="shared" si="205"/>
        <v>-48703.350197297688</v>
      </c>
      <c r="AF1270" s="27">
        <f>IF(V1270 &lt;&gt; "-", (V1270-V$1883)^4, "-")</f>
        <v>594005.30140605755</v>
      </c>
      <c r="AG1270" s="10">
        <f>(W1270-W$1883)^4</f>
        <v>27030597.725769307</v>
      </c>
      <c r="AH1270" s="10">
        <f>(X1270-X$1883)^4</f>
        <v>49597952.251094215</v>
      </c>
      <c r="AI1270" s="28">
        <f>(Y1270-Y$1883)^4</f>
        <v>1778600.6575986703</v>
      </c>
      <c r="AK1270" s="27">
        <f t="shared" si="197"/>
        <v>97.290640394088669</v>
      </c>
      <c r="AL1270" s="10">
        <f t="shared" si="198"/>
        <v>373.15270935960592</v>
      </c>
      <c r="AM1270" s="10">
        <f t="shared" si="199"/>
        <v>222.90640394088672</v>
      </c>
      <c r="AN1270" s="28">
        <f t="shared" si="200"/>
        <v>306.6502463054187</v>
      </c>
      <c r="AP1270" s="56">
        <f t="shared" si="201"/>
        <v>0.59735973597359737</v>
      </c>
    </row>
    <row r="1271" spans="1:42" ht="15" customHeight="1">
      <c r="A1271" s="5" t="s">
        <v>23</v>
      </c>
      <c r="B1271" s="5" t="s">
        <v>67</v>
      </c>
      <c r="C1271" s="5" t="s">
        <v>37</v>
      </c>
      <c r="D1271" s="6" t="s">
        <v>44</v>
      </c>
      <c r="E1271" s="5" t="s">
        <v>2373</v>
      </c>
      <c r="F1271" s="5" t="s">
        <v>2374</v>
      </c>
      <c r="G1271" s="5">
        <v>2002</v>
      </c>
      <c r="H1271" s="11">
        <v>16</v>
      </c>
      <c r="I1271" s="11">
        <v>154</v>
      </c>
      <c r="J1271" s="11">
        <v>342</v>
      </c>
      <c r="K1271" s="11">
        <v>877</v>
      </c>
      <c r="O1271" s="25" t="s">
        <v>23</v>
      </c>
      <c r="P1271" s="5" t="s">
        <v>23</v>
      </c>
      <c r="Q1271" s="5" t="s">
        <v>29</v>
      </c>
      <c r="R1271" s="6" t="s">
        <v>44</v>
      </c>
      <c r="S1271" s="5" t="s">
        <v>2611</v>
      </c>
      <c r="T1271" s="5" t="s">
        <v>2612</v>
      </c>
      <c r="U1271" s="5">
        <v>2002</v>
      </c>
      <c r="V1271" s="11">
        <v>14</v>
      </c>
      <c r="W1271" s="11">
        <v>64</v>
      </c>
      <c r="X1271" s="11">
        <v>110</v>
      </c>
      <c r="Y1271" s="26">
        <v>161</v>
      </c>
      <c r="Z1271" s="10">
        <f t="shared" si="196"/>
        <v>349</v>
      </c>
      <c r="AA1271" s="27">
        <f t="shared" si="202"/>
        <v>-51637.609853284492</v>
      </c>
      <c r="AB1271" s="10">
        <f t="shared" si="203"/>
        <v>-4648703.8656189712</v>
      </c>
      <c r="AC1271" s="10">
        <f t="shared" si="204"/>
        <v>-3718118.3942679763</v>
      </c>
      <c r="AD1271" s="28">
        <f t="shared" si="205"/>
        <v>-1930667.6505075279</v>
      </c>
      <c r="AF1271" s="27">
        <f>IF(V1271 &lt;&gt; "-", (V1271-V$1883)^4, "-")</f>
        <v>1922891.7783183996</v>
      </c>
      <c r="AG1271" s="10">
        <f>(W1271-W$1883)^4</f>
        <v>775846565.33189142</v>
      </c>
      <c r="AH1271" s="10">
        <f>(X1271-X$1883)^4</f>
        <v>576011233.10617435</v>
      </c>
      <c r="AI1271" s="28">
        <f>(Y1271-Y$1883)^4</f>
        <v>240404924.56319526</v>
      </c>
      <c r="AK1271" s="27">
        <f t="shared" si="197"/>
        <v>40.114613180515761</v>
      </c>
      <c r="AL1271" s="10">
        <f t="shared" si="198"/>
        <v>183.3810888252149</v>
      </c>
      <c r="AM1271" s="10">
        <f t="shared" si="199"/>
        <v>315.1862464183381</v>
      </c>
      <c r="AN1271" s="28">
        <f t="shared" si="200"/>
        <v>461.31805157593124</v>
      </c>
      <c r="AP1271" s="56">
        <f t="shared" si="201"/>
        <v>1.71875</v>
      </c>
    </row>
    <row r="1272" spans="1:42" ht="15" customHeight="1">
      <c r="A1272" s="5" t="s">
        <v>23</v>
      </c>
      <c r="B1272" s="5" t="s">
        <v>67</v>
      </c>
      <c r="C1272" s="5" t="s">
        <v>37</v>
      </c>
      <c r="D1272" s="6" t="s">
        <v>44</v>
      </c>
      <c r="E1272" s="5" t="s">
        <v>2375</v>
      </c>
      <c r="F1272" s="5" t="s">
        <v>2376</v>
      </c>
      <c r="G1272" s="5">
        <v>2002</v>
      </c>
      <c r="H1272" s="11">
        <v>14</v>
      </c>
      <c r="I1272" s="11">
        <v>91</v>
      </c>
      <c r="J1272" s="11">
        <v>148</v>
      </c>
      <c r="K1272" s="11">
        <v>783</v>
      </c>
      <c r="O1272" s="25" t="s">
        <v>23</v>
      </c>
      <c r="P1272" s="5" t="s">
        <v>23</v>
      </c>
      <c r="Q1272" s="5" t="s">
        <v>29</v>
      </c>
      <c r="R1272" s="6" t="s">
        <v>44</v>
      </c>
      <c r="S1272" s="5" t="s">
        <v>2613</v>
      </c>
      <c r="T1272" s="5" t="s">
        <v>2614</v>
      </c>
      <c r="U1272" s="5">
        <v>2002</v>
      </c>
      <c r="V1272" s="11">
        <v>20</v>
      </c>
      <c r="W1272" s="11">
        <v>110</v>
      </c>
      <c r="X1272" s="11">
        <v>75</v>
      </c>
      <c r="Y1272" s="26">
        <v>92</v>
      </c>
      <c r="Z1272" s="10">
        <f t="shared" si="196"/>
        <v>297</v>
      </c>
      <c r="AA1272" s="27">
        <f t="shared" si="202"/>
        <v>-30483.028522647091</v>
      </c>
      <c r="AB1272" s="10">
        <f t="shared" si="203"/>
        <v>-1766963.7788588244</v>
      </c>
      <c r="AC1272" s="10">
        <f t="shared" si="204"/>
        <v>-6850349.2941901535</v>
      </c>
      <c r="AD1272" s="28">
        <f t="shared" si="205"/>
        <v>-7247216.7403047821</v>
      </c>
      <c r="AF1272" s="27">
        <f>IF(V1272 &lt;&gt; "-", (V1272-V$1883)^4, "-")</f>
        <v>952235.0213372974</v>
      </c>
      <c r="AG1272" s="10">
        <f>(W1272-W$1883)^4</f>
        <v>213617516.95459488</v>
      </c>
      <c r="AH1272" s="10">
        <f>(X1272-X$1883)^4</f>
        <v>1301018948.6537249</v>
      </c>
      <c r="AI1272" s="28">
        <f>(Y1272-Y$1883)^4</f>
        <v>1402474584.5242672</v>
      </c>
      <c r="AK1272" s="27">
        <f t="shared" si="197"/>
        <v>67.340067340067336</v>
      </c>
      <c r="AL1272" s="10">
        <f t="shared" si="198"/>
        <v>370.37037037037032</v>
      </c>
      <c r="AM1272" s="10">
        <f t="shared" si="199"/>
        <v>252.52525252525254</v>
      </c>
      <c r="AN1272" s="28">
        <f t="shared" si="200"/>
        <v>309.76430976430976</v>
      </c>
      <c r="AP1272" s="56">
        <f t="shared" si="201"/>
        <v>0.68181818181818199</v>
      </c>
    </row>
    <row r="1273" spans="1:42" ht="15" customHeight="1">
      <c r="A1273" s="5" t="s">
        <v>23</v>
      </c>
      <c r="B1273" s="5" t="s">
        <v>67</v>
      </c>
      <c r="C1273" s="5" t="s">
        <v>37</v>
      </c>
      <c r="D1273" s="6" t="s">
        <v>44</v>
      </c>
      <c r="E1273" s="5" t="s">
        <v>2377</v>
      </c>
      <c r="F1273" s="5" t="s">
        <v>2378</v>
      </c>
      <c r="G1273" s="5">
        <v>2002</v>
      </c>
      <c r="H1273" s="11">
        <v>6</v>
      </c>
      <c r="I1273" s="11">
        <v>57</v>
      </c>
      <c r="J1273" s="11">
        <v>102</v>
      </c>
      <c r="K1273" s="11">
        <v>223</v>
      </c>
      <c r="O1273" s="25" t="s">
        <v>23</v>
      </c>
      <c r="P1273" s="5" t="s">
        <v>23</v>
      </c>
      <c r="Q1273" s="5" t="s">
        <v>29</v>
      </c>
      <c r="R1273" s="6" t="s">
        <v>44</v>
      </c>
      <c r="S1273" s="5" t="s">
        <v>2615</v>
      </c>
      <c r="T1273" s="5" t="s">
        <v>2616</v>
      </c>
      <c r="U1273" s="5">
        <v>2002</v>
      </c>
      <c r="V1273" s="11">
        <v>30</v>
      </c>
      <c r="W1273" s="11">
        <v>267</v>
      </c>
      <c r="X1273" s="11">
        <v>300</v>
      </c>
      <c r="Y1273" s="26">
        <v>428</v>
      </c>
      <c r="Z1273" s="10">
        <f t="shared" si="196"/>
        <v>1025</v>
      </c>
      <c r="AA1273" s="27">
        <f t="shared" si="202"/>
        <v>-9579.7302272260404</v>
      </c>
      <c r="AB1273" s="10">
        <f t="shared" si="203"/>
        <v>47064.478158467929</v>
      </c>
      <c r="AC1273" s="10">
        <f t="shared" si="204"/>
        <v>43169.343391201277</v>
      </c>
      <c r="AD1273" s="28">
        <f t="shared" si="205"/>
        <v>2892479.5569508583</v>
      </c>
      <c r="AF1273" s="27">
        <f>IF(V1273 &lt;&gt; "-", (V1273-V$1883)^4, "-")</f>
        <v>203456.25157167341</v>
      </c>
      <c r="AG1273" s="10">
        <f>(W1273-W$1883)^4</f>
        <v>1699251.5062971811</v>
      </c>
      <c r="AH1273" s="10">
        <f>(X1273-X$1883)^4</f>
        <v>1514376.7176636951</v>
      </c>
      <c r="AI1273" s="28">
        <f>(Y1273-Y$1883)^4</f>
        <v>412123200.8872329</v>
      </c>
      <c r="AK1273" s="27">
        <f t="shared" si="197"/>
        <v>29.26829268292683</v>
      </c>
      <c r="AL1273" s="10">
        <f t="shared" si="198"/>
        <v>260.48780487804879</v>
      </c>
      <c r="AM1273" s="10">
        <f t="shared" si="199"/>
        <v>292.6829268292683</v>
      </c>
      <c r="AN1273" s="28">
        <f t="shared" si="200"/>
        <v>417.5609756097561</v>
      </c>
      <c r="AP1273" s="56">
        <f t="shared" si="201"/>
        <v>1.1235955056179774</v>
      </c>
    </row>
    <row r="1274" spans="1:42" ht="15" customHeight="1">
      <c r="A1274" s="5" t="s">
        <v>23</v>
      </c>
      <c r="B1274" s="5" t="s">
        <v>67</v>
      </c>
      <c r="C1274" s="5" t="s">
        <v>37</v>
      </c>
      <c r="D1274" s="6" t="s">
        <v>44</v>
      </c>
      <c r="E1274" s="5" t="s">
        <v>2379</v>
      </c>
      <c r="F1274" s="5" t="s">
        <v>2380</v>
      </c>
      <c r="G1274" s="5">
        <v>2002</v>
      </c>
      <c r="H1274" s="11">
        <v>12</v>
      </c>
      <c r="I1274" s="11">
        <v>63</v>
      </c>
      <c r="J1274" s="11">
        <v>103</v>
      </c>
      <c r="K1274" s="11">
        <v>281</v>
      </c>
      <c r="O1274" s="25" t="s">
        <v>23</v>
      </c>
      <c r="P1274" s="5" t="s">
        <v>23</v>
      </c>
      <c r="Q1274" s="5" t="s">
        <v>29</v>
      </c>
      <c r="R1274" s="6" t="s">
        <v>44</v>
      </c>
      <c r="S1274" s="5" t="s">
        <v>2617</v>
      </c>
      <c r="T1274" s="5" t="s">
        <v>2618</v>
      </c>
      <c r="U1274" s="5">
        <v>2002</v>
      </c>
      <c r="V1274" s="11">
        <v>3</v>
      </c>
      <c r="W1274" s="11">
        <v>58</v>
      </c>
      <c r="X1274" s="11"/>
      <c r="Y1274" s="26">
        <v>73</v>
      </c>
      <c r="Z1274" s="10">
        <f t="shared" si="196"/>
        <v>134</v>
      </c>
      <c r="AA1274" s="27">
        <f t="shared" si="202"/>
        <v>-112246.64062698378</v>
      </c>
      <c r="AB1274" s="10">
        <f t="shared" si="203"/>
        <v>-5168316.9556326158</v>
      </c>
      <c r="AC1274" s="10">
        <f t="shared" si="204"/>
        <v>-18592794.857601617</v>
      </c>
      <c r="AD1274" s="28">
        <f t="shared" si="205"/>
        <v>-9598285.6400831919</v>
      </c>
      <c r="AF1274" s="27">
        <f>IF(V1274 &lt;&gt; "-", (V1274-V$1883)^4, "-")</f>
        <v>5414576.1935207229</v>
      </c>
      <c r="AG1274" s="10">
        <f>(W1274-W$1883)^4</f>
        <v>893577420.44155872</v>
      </c>
      <c r="AH1274" s="10">
        <f>(X1274-X$1883)^4</f>
        <v>4925604871.2031021</v>
      </c>
      <c r="AI1274" s="28">
        <f>(Y1274-Y$1883)^4</f>
        <v>2039818659.488709</v>
      </c>
      <c r="AK1274" s="27">
        <f t="shared" si="197"/>
        <v>22.388059701492537</v>
      </c>
      <c r="AL1274" s="10">
        <f t="shared" si="198"/>
        <v>432.83582089552237</v>
      </c>
      <c r="AM1274" s="10">
        <f t="shared" si="199"/>
        <v>0</v>
      </c>
      <c r="AN1274" s="28">
        <f t="shared" si="200"/>
        <v>544.77611940298505</v>
      </c>
      <c r="AP1274" s="56">
        <f t="shared" si="201"/>
        <v>0</v>
      </c>
    </row>
    <row r="1275" spans="1:42" ht="15" customHeight="1">
      <c r="A1275" s="5" t="s">
        <v>23</v>
      </c>
      <c r="B1275" s="5" t="s">
        <v>67</v>
      </c>
      <c r="C1275" s="5" t="s">
        <v>46</v>
      </c>
      <c r="D1275" s="6" t="s">
        <v>44</v>
      </c>
      <c r="E1275" s="6" t="s">
        <v>26</v>
      </c>
      <c r="F1275" s="5" t="s">
        <v>2619</v>
      </c>
      <c r="G1275" s="5">
        <v>2002</v>
      </c>
      <c r="H1275" s="11">
        <v>194</v>
      </c>
      <c r="I1275" s="11">
        <v>1022</v>
      </c>
      <c r="J1275" s="11">
        <v>1763</v>
      </c>
      <c r="K1275" s="11">
        <v>2160</v>
      </c>
      <c r="O1275" s="25" t="s">
        <v>23</v>
      </c>
      <c r="P1275" s="5" t="s">
        <v>23</v>
      </c>
      <c r="Q1275" s="5" t="s">
        <v>29</v>
      </c>
      <c r="R1275" s="6" t="s">
        <v>44</v>
      </c>
      <c r="S1275" s="5" t="s">
        <v>2620</v>
      </c>
      <c r="T1275" s="5" t="s">
        <v>2621</v>
      </c>
      <c r="U1275" s="5">
        <v>2002</v>
      </c>
      <c r="V1275" s="11">
        <v>8</v>
      </c>
      <c r="W1275" s="11">
        <v>67</v>
      </c>
      <c r="X1275" s="11">
        <v>117</v>
      </c>
      <c r="Y1275" s="26">
        <v>169</v>
      </c>
      <c r="Z1275" s="10">
        <f t="shared" si="196"/>
        <v>361</v>
      </c>
      <c r="AA1275" s="27">
        <f t="shared" si="202"/>
        <v>-80835.642948960449</v>
      </c>
      <c r="AB1275" s="10">
        <f t="shared" si="203"/>
        <v>-4402496.8353656204</v>
      </c>
      <c r="AC1275" s="10">
        <f t="shared" si="204"/>
        <v>-3236543.7329128743</v>
      </c>
      <c r="AD1275" s="28">
        <f t="shared" si="205"/>
        <v>-1581943.3881129848</v>
      </c>
      <c r="AF1275" s="27">
        <f>IF(V1275 &lt;&gt; "-", (V1275-V$1883)^4, "-")</f>
        <v>3495187.9084152617</v>
      </c>
      <c r="AG1275" s="10">
        <f>(W1275-W$1883)^4</f>
        <v>721548292.46915293</v>
      </c>
      <c r="AH1275" s="10">
        <f>(X1275-X$1883)^4</f>
        <v>478749837.50679868</v>
      </c>
      <c r="AI1275" s="28">
        <f>(Y1275-Y$1883)^4</f>
        <v>184326559.46458969</v>
      </c>
      <c r="AK1275" s="27">
        <f t="shared" si="197"/>
        <v>22.1606648199446</v>
      </c>
      <c r="AL1275" s="10">
        <f t="shared" si="198"/>
        <v>185.59556786703601</v>
      </c>
      <c r="AM1275" s="10">
        <f t="shared" si="199"/>
        <v>324.09972299168976</v>
      </c>
      <c r="AN1275" s="28">
        <f t="shared" si="200"/>
        <v>468.14404432132966</v>
      </c>
      <c r="AP1275" s="56">
        <f t="shared" si="201"/>
        <v>1.7462686567164181</v>
      </c>
    </row>
    <row r="1276" spans="1:42" ht="15" customHeight="1">
      <c r="A1276" s="5" t="s">
        <v>23</v>
      </c>
      <c r="B1276" s="5" t="s">
        <v>67</v>
      </c>
      <c r="C1276" s="5" t="s">
        <v>46</v>
      </c>
      <c r="D1276" s="6" t="s">
        <v>44</v>
      </c>
      <c r="E1276" s="5" t="s">
        <v>2381</v>
      </c>
      <c r="F1276" s="5" t="s">
        <v>2382</v>
      </c>
      <c r="G1276" s="5">
        <v>2002</v>
      </c>
      <c r="H1276" s="11">
        <v>21</v>
      </c>
      <c r="I1276" s="11">
        <v>81</v>
      </c>
      <c r="J1276" s="11">
        <v>96</v>
      </c>
      <c r="K1276" s="11">
        <v>78</v>
      </c>
      <c r="O1276" s="25" t="s">
        <v>23</v>
      </c>
      <c r="P1276" s="5" t="s">
        <v>23</v>
      </c>
      <c r="Q1276" s="5" t="s">
        <v>29</v>
      </c>
      <c r="R1276" s="6" t="s">
        <v>44</v>
      </c>
      <c r="S1276" s="5" t="s">
        <v>2622</v>
      </c>
      <c r="T1276" s="5" t="s">
        <v>2623</v>
      </c>
      <c r="U1276" s="5">
        <v>2002</v>
      </c>
      <c r="V1276" s="11">
        <v>9</v>
      </c>
      <c r="W1276" s="11">
        <v>53</v>
      </c>
      <c r="X1276" s="11">
        <v>44</v>
      </c>
      <c r="Y1276" s="26">
        <v>81</v>
      </c>
      <c r="Z1276" s="10">
        <f t="shared" si="196"/>
        <v>187</v>
      </c>
      <c r="AA1276" s="27">
        <f t="shared" si="202"/>
        <v>-75355.731060442326</v>
      </c>
      <c r="AB1276" s="10">
        <f t="shared" si="203"/>
        <v>-5629800.5792158684</v>
      </c>
      <c r="AC1276" s="10">
        <f t="shared" si="204"/>
        <v>-10782156.455602912</v>
      </c>
      <c r="AD1276" s="28">
        <f t="shared" si="205"/>
        <v>-8554632.8604827002</v>
      </c>
      <c r="AF1276" s="27">
        <f>IF(V1276 &lt;&gt; "-", (V1276-V$1883)^4, "-")</f>
        <v>3182890.6368016875</v>
      </c>
      <c r="AG1276" s="10">
        <f>(W1276-W$1883)^4</f>
        <v>1001514746.9790759</v>
      </c>
      <c r="AH1276" s="10">
        <f>(X1276-X$1883)^4</f>
        <v>2381994965.389225</v>
      </c>
      <c r="AI1276" s="28">
        <f>(Y1276-Y$1883)^4</f>
        <v>1749585486.9989774</v>
      </c>
      <c r="AK1276" s="27">
        <f t="shared" si="197"/>
        <v>48.128342245989302</v>
      </c>
      <c r="AL1276" s="10">
        <f t="shared" si="198"/>
        <v>283.42245989304814</v>
      </c>
      <c r="AM1276" s="10">
        <f t="shared" si="199"/>
        <v>235.29411764705881</v>
      </c>
      <c r="AN1276" s="28">
        <f t="shared" si="200"/>
        <v>433.15508021390377</v>
      </c>
      <c r="AP1276" s="56">
        <f t="shared" si="201"/>
        <v>0.83018867924528295</v>
      </c>
    </row>
    <row r="1277" spans="1:42" ht="15" customHeight="1">
      <c r="A1277" s="5" t="s">
        <v>23</v>
      </c>
      <c r="B1277" s="5" t="s">
        <v>67</v>
      </c>
      <c r="C1277" s="5" t="s">
        <v>46</v>
      </c>
      <c r="D1277" s="6" t="s">
        <v>44</v>
      </c>
      <c r="E1277" s="5" t="s">
        <v>2383</v>
      </c>
      <c r="F1277" s="5" t="s">
        <v>2384</v>
      </c>
      <c r="G1277" s="5">
        <v>2002</v>
      </c>
      <c r="H1277" s="11">
        <v>3</v>
      </c>
      <c r="I1277" s="11">
        <v>10</v>
      </c>
      <c r="J1277" s="11">
        <v>34</v>
      </c>
      <c r="K1277" s="11">
        <v>28</v>
      </c>
      <c r="O1277" s="25" t="s">
        <v>23</v>
      </c>
      <c r="P1277" s="5" t="s">
        <v>23</v>
      </c>
      <c r="Q1277" s="5" t="s">
        <v>29</v>
      </c>
      <c r="R1277" s="6" t="s">
        <v>44</v>
      </c>
      <c r="S1277" s="5" t="s">
        <v>2624</v>
      </c>
      <c r="T1277" s="5" t="s">
        <v>2625</v>
      </c>
      <c r="U1277" s="5">
        <v>2002</v>
      </c>
      <c r="V1277" s="11">
        <v>1</v>
      </c>
      <c r="W1277" s="11">
        <v>55</v>
      </c>
      <c r="X1277" s="11">
        <v>4</v>
      </c>
      <c r="Y1277" s="26">
        <v>70</v>
      </c>
      <c r="Z1277" s="10">
        <f t="shared" si="196"/>
        <v>130</v>
      </c>
      <c r="AA1277" s="27">
        <f t="shared" si="202"/>
        <v>-126795.04420806172</v>
      </c>
      <c r="AB1277" s="10">
        <f t="shared" si="203"/>
        <v>-5442047.0153929079</v>
      </c>
      <c r="AC1277" s="10">
        <f t="shared" si="204"/>
        <v>-17763255.178264808</v>
      </c>
      <c r="AD1277" s="28">
        <f t="shared" si="205"/>
        <v>-10010529.819555391</v>
      </c>
      <c r="AF1277" s="27">
        <f>IF(V1277 &lt;&gt; "-", (V1277-V$1883)^4, "-")</f>
        <v>6369955.1216190513</v>
      </c>
      <c r="AG1277" s="10">
        <f>(W1277-W$1883)^4</f>
        <v>957230186.9245429</v>
      </c>
      <c r="AH1277" s="10">
        <f>(X1277-X$1883)^4</f>
        <v>4634790124.687582</v>
      </c>
      <c r="AI1277" s="28">
        <f>(Y1277-Y$1883)^4</f>
        <v>2157459995.2172017</v>
      </c>
      <c r="AK1277" s="27">
        <f t="shared" si="197"/>
        <v>7.6923076923076925</v>
      </c>
      <c r="AL1277" s="10">
        <f t="shared" si="198"/>
        <v>423.07692307692309</v>
      </c>
      <c r="AM1277" s="10">
        <f t="shared" si="199"/>
        <v>30.76923076923077</v>
      </c>
      <c r="AN1277" s="28">
        <f t="shared" si="200"/>
        <v>538.46153846153845</v>
      </c>
      <c r="AP1277" s="56">
        <f t="shared" si="201"/>
        <v>7.2727272727272724E-2</v>
      </c>
    </row>
    <row r="1278" spans="1:42" ht="15" customHeight="1">
      <c r="A1278" s="5" t="s">
        <v>23</v>
      </c>
      <c r="B1278" s="5" t="s">
        <v>67</v>
      </c>
      <c r="C1278" s="5" t="s">
        <v>46</v>
      </c>
      <c r="D1278" s="6" t="s">
        <v>44</v>
      </c>
      <c r="E1278" s="5" t="s">
        <v>2385</v>
      </c>
      <c r="F1278" s="5" t="s">
        <v>2386</v>
      </c>
      <c r="G1278" s="5">
        <v>2002</v>
      </c>
      <c r="H1278" s="11">
        <v>46</v>
      </c>
      <c r="I1278" s="11">
        <v>221</v>
      </c>
      <c r="J1278" s="11">
        <v>473</v>
      </c>
      <c r="K1278" s="11">
        <v>506</v>
      </c>
      <c r="O1278" s="25" t="s">
        <v>23</v>
      </c>
      <c r="P1278" s="5" t="s">
        <v>23</v>
      </c>
      <c r="Q1278" s="5" t="s">
        <v>29</v>
      </c>
      <c r="R1278" s="6" t="s">
        <v>44</v>
      </c>
      <c r="S1278" s="5" t="s">
        <v>2626</v>
      </c>
      <c r="T1278" s="5" t="s">
        <v>1391</v>
      </c>
      <c r="U1278" s="5">
        <v>2002</v>
      </c>
      <c r="V1278" s="11">
        <v>5</v>
      </c>
      <c r="W1278" s="11">
        <v>78</v>
      </c>
      <c r="X1278" s="11">
        <v>39</v>
      </c>
      <c r="Y1278" s="26">
        <v>104</v>
      </c>
      <c r="Z1278" s="10">
        <f t="shared" si="196"/>
        <v>226</v>
      </c>
      <c r="AA1278" s="27">
        <f t="shared" si="202"/>
        <v>-98855.953908687909</v>
      </c>
      <c r="AB1278" s="10">
        <f t="shared" si="203"/>
        <v>-3574225.3271046029</v>
      </c>
      <c r="AC1278" s="10">
        <f t="shared" si="204"/>
        <v>-11530935.749132475</v>
      </c>
      <c r="AD1278" s="28">
        <f t="shared" si="205"/>
        <v>-5980902.3924039016</v>
      </c>
      <c r="AF1278" s="27">
        <f>IF(V1278 &lt;&gt; "-", (V1278-V$1883)^4, "-")</f>
        <v>4570921.6266198922</v>
      </c>
      <c r="AG1278" s="10">
        <f>(W1278-W$1883)^4</f>
        <v>546482053.03399003</v>
      </c>
      <c r="AH1278" s="10">
        <f>(X1278-X$1883)^4</f>
        <v>2605070032.4142919</v>
      </c>
      <c r="AI1278" s="28">
        <f>(Y1278-Y$1883)^4</f>
        <v>1085647791.2169726</v>
      </c>
      <c r="AK1278" s="27">
        <f t="shared" si="197"/>
        <v>22.123893805309734</v>
      </c>
      <c r="AL1278" s="10">
        <f t="shared" si="198"/>
        <v>345.13274336283183</v>
      </c>
      <c r="AM1278" s="10">
        <f t="shared" si="199"/>
        <v>172.56637168141592</v>
      </c>
      <c r="AN1278" s="28">
        <f t="shared" si="200"/>
        <v>460.17699115044246</v>
      </c>
      <c r="AP1278" s="56">
        <f t="shared" si="201"/>
        <v>0.5</v>
      </c>
    </row>
    <row r="1279" spans="1:42" ht="15" customHeight="1">
      <c r="A1279" s="5" t="s">
        <v>23</v>
      </c>
      <c r="B1279" s="5" t="s">
        <v>67</v>
      </c>
      <c r="C1279" s="5" t="s">
        <v>46</v>
      </c>
      <c r="D1279" s="6" t="s">
        <v>44</v>
      </c>
      <c r="E1279" s="5" t="s">
        <v>2387</v>
      </c>
      <c r="F1279" s="5" t="s">
        <v>2388</v>
      </c>
      <c r="G1279" s="5">
        <v>2002</v>
      </c>
      <c r="H1279" s="11">
        <v>67</v>
      </c>
      <c r="I1279" s="11">
        <v>301</v>
      </c>
      <c r="J1279" s="11">
        <v>568</v>
      </c>
      <c r="K1279" s="11">
        <v>630</v>
      </c>
      <c r="O1279" s="25" t="s">
        <v>23</v>
      </c>
      <c r="P1279" s="5" t="s">
        <v>23</v>
      </c>
      <c r="Q1279" s="5" t="s">
        <v>29</v>
      </c>
      <c r="R1279" s="6" t="s">
        <v>44</v>
      </c>
      <c r="S1279" s="5" t="s">
        <v>2627</v>
      </c>
      <c r="T1279" s="5" t="s">
        <v>2628</v>
      </c>
      <c r="U1279" s="5">
        <v>2002</v>
      </c>
      <c r="V1279" s="11">
        <v>15</v>
      </c>
      <c r="W1279" s="11">
        <v>79</v>
      </c>
      <c r="X1279" s="11">
        <v>157</v>
      </c>
      <c r="Y1279" s="26">
        <v>222</v>
      </c>
      <c r="Z1279" s="10">
        <f t="shared" si="196"/>
        <v>473</v>
      </c>
      <c r="AA1279" s="27">
        <f t="shared" si="202"/>
        <v>-47588.273258939465</v>
      </c>
      <c r="AB1279" s="10">
        <f t="shared" si="203"/>
        <v>-3504552.1460420121</v>
      </c>
      <c r="AC1279" s="10">
        <f t="shared" si="204"/>
        <v>-1256917.8279692512</v>
      </c>
      <c r="AD1279" s="28">
        <f t="shared" si="205"/>
        <v>-256278.53052103511</v>
      </c>
      <c r="AF1279" s="27">
        <f>IF(V1279 &lt;&gt; "-", (V1279-V$1883)^4, "-")</f>
        <v>1724513.4884991832</v>
      </c>
      <c r="AG1279" s="10">
        <f>(W1279-W$1883)^4</f>
        <v>532324802.87818438</v>
      </c>
      <c r="AH1279" s="10">
        <f>(X1279-X$1883)^4</f>
        <v>135646684.04728827</v>
      </c>
      <c r="AI1279" s="28">
        <f>(Y1279-Y$1883)^4</f>
        <v>16278571.828053089</v>
      </c>
      <c r="AK1279" s="27">
        <f t="shared" si="197"/>
        <v>31.712473572938688</v>
      </c>
      <c r="AL1279" s="10">
        <f t="shared" si="198"/>
        <v>167.01902748414378</v>
      </c>
      <c r="AM1279" s="10">
        <f t="shared" si="199"/>
        <v>331.92389006342495</v>
      </c>
      <c r="AN1279" s="28">
        <f t="shared" si="200"/>
        <v>469.34460887949257</v>
      </c>
      <c r="AP1279" s="56">
        <f t="shared" si="201"/>
        <v>1.9873417721518987</v>
      </c>
    </row>
    <row r="1280" spans="1:42" ht="15" customHeight="1">
      <c r="A1280" s="5" t="s">
        <v>23</v>
      </c>
      <c r="B1280" s="5" t="s">
        <v>67</v>
      </c>
      <c r="C1280" s="5" t="s">
        <v>46</v>
      </c>
      <c r="D1280" s="6" t="s">
        <v>44</v>
      </c>
      <c r="E1280" s="5" t="s">
        <v>2389</v>
      </c>
      <c r="F1280" s="5" t="s">
        <v>2390</v>
      </c>
      <c r="G1280" s="5">
        <v>2002</v>
      </c>
      <c r="H1280" s="11">
        <v>6</v>
      </c>
      <c r="I1280" s="11">
        <v>70</v>
      </c>
      <c r="J1280" s="11">
        <v>127</v>
      </c>
      <c r="K1280" s="11">
        <v>189</v>
      </c>
      <c r="O1280" s="25" t="s">
        <v>23</v>
      </c>
      <c r="P1280" s="5" t="s">
        <v>23</v>
      </c>
      <c r="Q1280" s="5" t="s">
        <v>29</v>
      </c>
      <c r="R1280" s="6" t="s">
        <v>44</v>
      </c>
      <c r="S1280" s="5" t="s">
        <v>2629</v>
      </c>
      <c r="T1280" s="5" t="s">
        <v>2630</v>
      </c>
      <c r="U1280" s="5">
        <v>2002</v>
      </c>
      <c r="V1280" s="11">
        <v>9</v>
      </c>
      <c r="W1280" s="11">
        <v>45</v>
      </c>
      <c r="X1280" s="11">
        <v>91</v>
      </c>
      <c r="Y1280" s="26">
        <v>66</v>
      </c>
      <c r="Z1280" s="10">
        <f t="shared" si="196"/>
        <v>211</v>
      </c>
      <c r="AA1280" s="27">
        <f t="shared" si="202"/>
        <v>-75355.731060442326</v>
      </c>
      <c r="AB1280" s="10">
        <f t="shared" si="203"/>
        <v>-6423989.6930365143</v>
      </c>
      <c r="AC1280" s="10">
        <f t="shared" si="204"/>
        <v>-5260769.190064786</v>
      </c>
      <c r="AD1280" s="28">
        <f t="shared" si="205"/>
        <v>-10578320.326712757</v>
      </c>
      <c r="AF1280" s="27">
        <f>IF(V1280 &lt;&gt; "-", (V1280-V$1883)^4, "-")</f>
        <v>3182890.6368016875</v>
      </c>
      <c r="AG1280" s="10">
        <f>(W1280-W$1883)^4</f>
        <v>1194189130.6053913</v>
      </c>
      <c r="AH1280" s="10">
        <f>(X1280-X$1883)^4</f>
        <v>914953446.52787459</v>
      </c>
      <c r="AI1280" s="28">
        <f>(Y1280-Y$1883)^4</f>
        <v>2322142953.9474306</v>
      </c>
      <c r="AK1280" s="27">
        <f t="shared" si="197"/>
        <v>42.654028436018962</v>
      </c>
      <c r="AL1280" s="10">
        <f t="shared" si="198"/>
        <v>213.27014218009481</v>
      </c>
      <c r="AM1280" s="10">
        <f t="shared" si="199"/>
        <v>431.27962085308059</v>
      </c>
      <c r="AN1280" s="28">
        <f t="shared" si="200"/>
        <v>312.7962085308057</v>
      </c>
      <c r="AP1280" s="56">
        <f t="shared" si="201"/>
        <v>2.0222222222222221</v>
      </c>
    </row>
    <row r="1281" spans="1:42" ht="15" customHeight="1">
      <c r="A1281" s="5" t="s">
        <v>23</v>
      </c>
      <c r="B1281" s="5" t="s">
        <v>67</v>
      </c>
      <c r="C1281" s="5" t="s">
        <v>46</v>
      </c>
      <c r="D1281" s="6" t="s">
        <v>44</v>
      </c>
      <c r="E1281" s="5" t="s">
        <v>2391</v>
      </c>
      <c r="F1281" s="5" t="s">
        <v>2392</v>
      </c>
      <c r="G1281" s="5">
        <v>2002</v>
      </c>
      <c r="H1281" s="11">
        <v>21</v>
      </c>
      <c r="I1281" s="11">
        <v>162</v>
      </c>
      <c r="J1281" s="11">
        <v>187</v>
      </c>
      <c r="K1281" s="11">
        <v>358</v>
      </c>
      <c r="O1281" s="25" t="s">
        <v>23</v>
      </c>
      <c r="P1281" s="5" t="s">
        <v>23</v>
      </c>
      <c r="Q1281" s="5" t="s">
        <v>29</v>
      </c>
      <c r="R1281" s="6" t="s">
        <v>44</v>
      </c>
      <c r="S1281" s="5" t="s">
        <v>2631</v>
      </c>
      <c r="T1281" s="5" t="s">
        <v>2632</v>
      </c>
      <c r="U1281" s="5">
        <v>2002</v>
      </c>
      <c r="V1281" s="11">
        <v>13</v>
      </c>
      <c r="W1281" s="11">
        <v>89</v>
      </c>
      <c r="X1281" s="11">
        <v>130</v>
      </c>
      <c r="Y1281" s="26">
        <v>203</v>
      </c>
      <c r="Z1281" s="10">
        <f t="shared" si="196"/>
        <v>435</v>
      </c>
      <c r="AA1281" s="27">
        <f t="shared" si="202"/>
        <v>-55910.375663325023</v>
      </c>
      <c r="AB1281" s="10">
        <f t="shared" si="203"/>
        <v>-2856955.7658932065</v>
      </c>
      <c r="AC1281" s="10">
        <f t="shared" si="204"/>
        <v>-2456008.4599324008</v>
      </c>
      <c r="AD1281" s="28">
        <f t="shared" si="205"/>
        <v>-561904.93385243753</v>
      </c>
      <c r="AF1281" s="27">
        <f>IF(V1281 &lt;&gt; "-", (V1281-V$1883)^4, "-")</f>
        <v>2137912.2729463866</v>
      </c>
      <c r="AG1281" s="10">
        <f>(W1281-W$1883)^4</f>
        <v>405388435.12722009</v>
      </c>
      <c r="AH1281" s="10">
        <f>(X1281-X$1883)^4</f>
        <v>331364880.36454171</v>
      </c>
      <c r="AI1281" s="28">
        <f>(Y1281-Y$1883)^4</f>
        <v>46367867.983944111</v>
      </c>
      <c r="AK1281" s="27">
        <f t="shared" si="197"/>
        <v>29.885057471264368</v>
      </c>
      <c r="AL1281" s="10">
        <f t="shared" si="198"/>
        <v>204.59770114942529</v>
      </c>
      <c r="AM1281" s="10">
        <f t="shared" si="199"/>
        <v>298.85057471264372</v>
      </c>
      <c r="AN1281" s="28">
        <f t="shared" si="200"/>
        <v>466.66666666666669</v>
      </c>
      <c r="AP1281" s="56">
        <f t="shared" si="201"/>
        <v>1.460674157303371</v>
      </c>
    </row>
    <row r="1282" spans="1:42" ht="15" customHeight="1">
      <c r="A1282" s="5" t="s">
        <v>23</v>
      </c>
      <c r="B1282" s="5" t="s">
        <v>67</v>
      </c>
      <c r="C1282" s="5" t="s">
        <v>46</v>
      </c>
      <c r="D1282" s="6" t="s">
        <v>44</v>
      </c>
      <c r="E1282" s="5" t="s">
        <v>2393</v>
      </c>
      <c r="F1282" s="5" t="s">
        <v>2394</v>
      </c>
      <c r="G1282" s="5">
        <v>2002</v>
      </c>
      <c r="H1282" s="11">
        <v>30</v>
      </c>
      <c r="I1282" s="11">
        <v>177</v>
      </c>
      <c r="J1282" s="11">
        <v>278</v>
      </c>
      <c r="K1282" s="11">
        <v>371</v>
      </c>
      <c r="O1282" s="25" t="s">
        <v>23</v>
      </c>
      <c r="P1282" s="5" t="s">
        <v>23</v>
      </c>
      <c r="Q1282" s="5" t="s">
        <v>29</v>
      </c>
      <c r="R1282" s="6" t="s">
        <v>44</v>
      </c>
      <c r="S1282" s="5" t="s">
        <v>2633</v>
      </c>
      <c r="T1282" s="5" t="s">
        <v>2634</v>
      </c>
      <c r="U1282" s="5">
        <v>2002</v>
      </c>
      <c r="V1282" s="11">
        <v>78</v>
      </c>
      <c r="W1282" s="11">
        <v>238</v>
      </c>
      <c r="X1282" s="11">
        <v>119</v>
      </c>
      <c r="Y1282" s="26">
        <v>133</v>
      </c>
      <c r="Z1282" s="10">
        <f t="shared" si="196"/>
        <v>568</v>
      </c>
      <c r="AA1282" s="27">
        <f t="shared" si="202"/>
        <v>19166.633342636909</v>
      </c>
      <c r="AB1282" s="10">
        <f t="shared" si="203"/>
        <v>358.63075146989564</v>
      </c>
      <c r="AC1282" s="10">
        <f t="shared" si="204"/>
        <v>-3107028.6573397429</v>
      </c>
      <c r="AD1282" s="28">
        <f t="shared" si="205"/>
        <v>-3547908.2118881415</v>
      </c>
      <c r="AF1282" s="27">
        <f>IF(V1282 &lt;&gt; "-", (V1282-V$1883)^4, "-")</f>
        <v>512933.55805061408</v>
      </c>
      <c r="AG1282" s="10">
        <f>(W1282-W$1883)^4</f>
        <v>2547.9840299121347</v>
      </c>
      <c r="AH1282" s="10">
        <f>(X1282-X$1883)^4</f>
        <v>453377898.66721451</v>
      </c>
      <c r="AI1282" s="28">
        <f>(Y1282-Y$1883)^4</f>
        <v>541123631.96639395</v>
      </c>
      <c r="AK1282" s="27">
        <f t="shared" si="197"/>
        <v>137.32394366197184</v>
      </c>
      <c r="AL1282" s="10">
        <f t="shared" si="198"/>
        <v>419.01408450704224</v>
      </c>
      <c r="AM1282" s="10">
        <f t="shared" si="199"/>
        <v>209.50704225352112</v>
      </c>
      <c r="AN1282" s="28">
        <f t="shared" si="200"/>
        <v>234.15492957746477</v>
      </c>
      <c r="AP1282" s="56">
        <f t="shared" si="201"/>
        <v>0.5</v>
      </c>
    </row>
    <row r="1283" spans="1:42" ht="15" customHeight="1">
      <c r="A1283" s="5" t="s">
        <v>23</v>
      </c>
      <c r="B1283" s="5" t="s">
        <v>67</v>
      </c>
      <c r="C1283" s="5" t="s">
        <v>50</v>
      </c>
      <c r="D1283" s="6" t="s">
        <v>44</v>
      </c>
      <c r="E1283" s="6" t="s">
        <v>26</v>
      </c>
      <c r="F1283" s="5" t="s">
        <v>2635</v>
      </c>
      <c r="G1283" s="5">
        <v>2002</v>
      </c>
      <c r="H1283" s="11">
        <v>415</v>
      </c>
      <c r="I1283" s="11">
        <v>1888</v>
      </c>
      <c r="J1283" s="11">
        <v>3209</v>
      </c>
      <c r="K1283" s="11">
        <v>6299</v>
      </c>
      <c r="O1283" s="25" t="s">
        <v>23</v>
      </c>
      <c r="P1283" s="5" t="s">
        <v>23</v>
      </c>
      <c r="Q1283" s="5" t="s">
        <v>29</v>
      </c>
      <c r="R1283" s="6" t="s">
        <v>44</v>
      </c>
      <c r="S1283" s="5" t="s">
        <v>2636</v>
      </c>
      <c r="T1283" s="5" t="s">
        <v>2637</v>
      </c>
      <c r="U1283" s="5">
        <v>2002</v>
      </c>
      <c r="V1283" s="11">
        <v>35</v>
      </c>
      <c r="W1283" s="11">
        <v>147</v>
      </c>
      <c r="X1283" s="11">
        <v>172</v>
      </c>
      <c r="Y1283" s="26">
        <v>214</v>
      </c>
      <c r="Z1283" s="10">
        <f t="shared" si="196"/>
        <v>568</v>
      </c>
      <c r="AA1283" s="27">
        <f t="shared" si="202"/>
        <v>-4281.6766680973597</v>
      </c>
      <c r="AB1283" s="10">
        <f t="shared" si="203"/>
        <v>-590489.2864999756</v>
      </c>
      <c r="AC1283" s="10">
        <f t="shared" si="204"/>
        <v>-802285.33425892983</v>
      </c>
      <c r="AD1283" s="28">
        <f t="shared" si="205"/>
        <v>-365818.2995983591</v>
      </c>
      <c r="AF1283" s="27">
        <f>IF(V1283 &lt;&gt; "-", (V1283-V$1883)^4, "-")</f>
        <v>69526.733272419238</v>
      </c>
      <c r="AG1283" s="10">
        <f>(W1283-W$1883)^4</f>
        <v>49539242.693537936</v>
      </c>
      <c r="AH1283" s="10">
        <f>(X1283-X$1883)^4</f>
        <v>74548424.782197922</v>
      </c>
      <c r="AI1283" s="28">
        <f>(Y1283-Y$1883)^4</f>
        <v>26162981.590640742</v>
      </c>
      <c r="AK1283" s="27">
        <f t="shared" si="197"/>
        <v>61.619718309859159</v>
      </c>
      <c r="AL1283" s="10">
        <f t="shared" si="198"/>
        <v>258.80281690140845</v>
      </c>
      <c r="AM1283" s="10">
        <f t="shared" si="199"/>
        <v>302.81690140845069</v>
      </c>
      <c r="AN1283" s="28">
        <f t="shared" si="200"/>
        <v>376.76056338028167</v>
      </c>
      <c r="AP1283" s="56">
        <f t="shared" si="201"/>
        <v>1.1700680272108843</v>
      </c>
    </row>
    <row r="1284" spans="1:42" ht="15" customHeight="1">
      <c r="A1284" s="5" t="s">
        <v>23</v>
      </c>
      <c r="B1284" s="5" t="s">
        <v>67</v>
      </c>
      <c r="C1284" s="5" t="s">
        <v>50</v>
      </c>
      <c r="D1284" s="6" t="s">
        <v>44</v>
      </c>
      <c r="E1284" s="5" t="s">
        <v>2395</v>
      </c>
      <c r="F1284" s="5" t="s">
        <v>2396</v>
      </c>
      <c r="G1284" s="5">
        <v>2002</v>
      </c>
      <c r="H1284" s="11">
        <v>23</v>
      </c>
      <c r="I1284" s="11">
        <v>104</v>
      </c>
      <c r="J1284" s="11">
        <v>179</v>
      </c>
      <c r="K1284" s="11">
        <v>513</v>
      </c>
      <c r="O1284" s="25" t="s">
        <v>23</v>
      </c>
      <c r="P1284" s="5" t="s">
        <v>23</v>
      </c>
      <c r="Q1284" s="5" t="s">
        <v>29</v>
      </c>
      <c r="R1284" s="6" t="s">
        <v>44</v>
      </c>
      <c r="S1284" s="5" t="s">
        <v>2638</v>
      </c>
      <c r="T1284" s="5" t="s">
        <v>2639</v>
      </c>
      <c r="U1284" s="5">
        <v>2002</v>
      </c>
      <c r="V1284" s="11">
        <v>7</v>
      </c>
      <c r="W1284" s="11">
        <v>50</v>
      </c>
      <c r="X1284" s="11">
        <v>76</v>
      </c>
      <c r="Y1284" s="26">
        <v>118</v>
      </c>
      <c r="Z1284" s="10">
        <f t="shared" si="196"/>
        <v>251</v>
      </c>
      <c r="AA1284" s="27">
        <f t="shared" si="202"/>
        <v>-86574.984053174077</v>
      </c>
      <c r="AB1284" s="10">
        <f t="shared" si="203"/>
        <v>-5919451.2109244606</v>
      </c>
      <c r="AC1284" s="10">
        <f t="shared" si="204"/>
        <v>-6742709.1336706178</v>
      </c>
      <c r="AD1284" s="28">
        <f t="shared" si="205"/>
        <v>-4701026.4687138814</v>
      </c>
      <c r="AF1284" s="27">
        <f>IF(V1284 &lt;&gt; "-", (V1284-V$1883)^4, "-")</f>
        <v>3829921.6860142983</v>
      </c>
      <c r="AG1284" s="10">
        <f>(W1284-W$1883)^4</f>
        <v>1070800570.3767489</v>
      </c>
      <c r="AH1284" s="10">
        <f>(X1284-X$1883)^4</f>
        <v>1273833210.6381819</v>
      </c>
      <c r="AI1284" s="28">
        <f>(Y1284-Y$1883)^4</f>
        <v>787511543.71704459</v>
      </c>
      <c r="AK1284" s="27">
        <f t="shared" si="197"/>
        <v>27.888446215139442</v>
      </c>
      <c r="AL1284" s="10">
        <f t="shared" si="198"/>
        <v>199.203187250996</v>
      </c>
      <c r="AM1284" s="10">
        <f t="shared" si="199"/>
        <v>302.78884462151393</v>
      </c>
      <c r="AN1284" s="28">
        <f t="shared" si="200"/>
        <v>470.11952191235065</v>
      </c>
      <c r="AP1284" s="56">
        <f t="shared" si="201"/>
        <v>1.52</v>
      </c>
    </row>
    <row r="1285" spans="1:42" ht="15" customHeight="1">
      <c r="A1285" s="5" t="s">
        <v>23</v>
      </c>
      <c r="B1285" s="5" t="s">
        <v>67</v>
      </c>
      <c r="C1285" s="5" t="s">
        <v>50</v>
      </c>
      <c r="D1285" s="6" t="s">
        <v>44</v>
      </c>
      <c r="E1285" s="5" t="s">
        <v>2397</v>
      </c>
      <c r="F1285" s="5" t="s">
        <v>2398</v>
      </c>
      <c r="G1285" s="5">
        <v>2002</v>
      </c>
      <c r="H1285" s="11">
        <v>181</v>
      </c>
      <c r="I1285" s="11">
        <v>694</v>
      </c>
      <c r="J1285" s="11">
        <v>995</v>
      </c>
      <c r="K1285" s="11">
        <v>1431</v>
      </c>
      <c r="O1285" s="25" t="s">
        <v>23</v>
      </c>
      <c r="P1285" s="5" t="s">
        <v>23</v>
      </c>
      <c r="Q1285" s="5" t="s">
        <v>89</v>
      </c>
      <c r="R1285" s="6" t="s">
        <v>235</v>
      </c>
      <c r="S1285" s="5" t="s">
        <v>2640</v>
      </c>
      <c r="T1285" s="5" t="s">
        <v>2641</v>
      </c>
      <c r="U1285" s="5">
        <v>2002</v>
      </c>
      <c r="V1285" s="11">
        <v>2</v>
      </c>
      <c r="W1285" s="11">
        <v>34</v>
      </c>
      <c r="X1285" s="11">
        <v>20</v>
      </c>
      <c r="Y1285" s="26">
        <v>33</v>
      </c>
      <c r="Z1285" s="10">
        <f t="shared" si="196"/>
        <v>89</v>
      </c>
      <c r="AA1285" s="27">
        <f t="shared" si="202"/>
        <v>-119373.12780967499</v>
      </c>
      <c r="AB1285" s="10">
        <f t="shared" si="203"/>
        <v>-7633183.0424463917</v>
      </c>
      <c r="AC1285" s="10">
        <f t="shared" si="204"/>
        <v>-14691739.746500513</v>
      </c>
      <c r="AD1285" s="28">
        <f t="shared" si="205"/>
        <v>-16102099.334275577</v>
      </c>
      <c r="AF1285" s="27">
        <f>IF(V1285 &lt;&gt; "-", (V1285-V$1883)^4, "-")</f>
        <v>5877718.253988809</v>
      </c>
      <c r="AG1285" s="10">
        <f>(W1285-W$1883)^4</f>
        <v>1502937436.6468332</v>
      </c>
      <c r="AH1285" s="10">
        <f>(X1285-X$1883)^4</f>
        <v>3598302208.4654007</v>
      </c>
      <c r="AI1285" s="28">
        <f>(Y1285-Y$1883)^4</f>
        <v>4066087017.5220785</v>
      </c>
      <c r="AK1285" s="27">
        <f t="shared" si="197"/>
        <v>22.471910112359549</v>
      </c>
      <c r="AL1285" s="10">
        <f t="shared" si="198"/>
        <v>382.02247191011236</v>
      </c>
      <c r="AM1285" s="10">
        <f t="shared" si="199"/>
        <v>224.71910112359549</v>
      </c>
      <c r="AN1285" s="28">
        <f t="shared" si="200"/>
        <v>370.7865168539326</v>
      </c>
      <c r="AP1285" s="56">
        <f t="shared" si="201"/>
        <v>0.58823529411764708</v>
      </c>
    </row>
    <row r="1286" spans="1:42" ht="15" customHeight="1">
      <c r="A1286" s="5" t="s">
        <v>23</v>
      </c>
      <c r="B1286" s="5" t="s">
        <v>67</v>
      </c>
      <c r="C1286" s="5" t="s">
        <v>50</v>
      </c>
      <c r="D1286" s="6" t="s">
        <v>44</v>
      </c>
      <c r="E1286" s="5" t="s">
        <v>2400</v>
      </c>
      <c r="F1286" s="5" t="s">
        <v>2401</v>
      </c>
      <c r="G1286" s="5">
        <v>2002</v>
      </c>
      <c r="H1286" s="11">
        <v>55</v>
      </c>
      <c r="I1286" s="11">
        <v>260</v>
      </c>
      <c r="J1286" s="11">
        <v>496</v>
      </c>
      <c r="K1286" s="11">
        <v>1378</v>
      </c>
      <c r="O1286" s="25" t="s">
        <v>23</v>
      </c>
      <c r="P1286" s="5" t="s">
        <v>23</v>
      </c>
      <c r="Q1286" s="5" t="s">
        <v>89</v>
      </c>
      <c r="R1286" s="6" t="s">
        <v>235</v>
      </c>
      <c r="S1286" s="5" t="s">
        <v>2642</v>
      </c>
      <c r="T1286" s="5" t="s">
        <v>2643</v>
      </c>
      <c r="U1286" s="5">
        <v>2002</v>
      </c>
      <c r="V1286" s="11">
        <v>20</v>
      </c>
      <c r="W1286" s="11">
        <v>104</v>
      </c>
      <c r="X1286" s="11">
        <v>132</v>
      </c>
      <c r="Y1286" s="26">
        <v>96</v>
      </c>
      <c r="Z1286" s="10">
        <f t="shared" si="196"/>
        <v>352</v>
      </c>
      <c r="AA1286" s="27">
        <f t="shared" si="202"/>
        <v>-30483.028522647091</v>
      </c>
      <c r="AB1286" s="10">
        <f t="shared" si="203"/>
        <v>-2043318.3450237478</v>
      </c>
      <c r="AC1286" s="10">
        <f t="shared" si="204"/>
        <v>-2348398.9182664989</v>
      </c>
      <c r="AD1286" s="28">
        <f t="shared" si="205"/>
        <v>-6807046.1277346564</v>
      </c>
      <c r="AF1286" s="27">
        <f>IF(V1286 &lt;&gt; "-", (V1286-V$1883)^4, "-")</f>
        <v>952235.0213372974</v>
      </c>
      <c r="AG1286" s="10">
        <f>(W1286-W$1883)^4</f>
        <v>259287379.69583389</v>
      </c>
      <c r="AH1286" s="10">
        <f>(X1286-X$1883)^4</f>
        <v>312149393.57317257</v>
      </c>
      <c r="AI1286" s="28">
        <f>(Y1286-Y$1883)^4</f>
        <v>1290064996.0198669</v>
      </c>
      <c r="AK1286" s="27">
        <f t="shared" si="197"/>
        <v>56.818181818181813</v>
      </c>
      <c r="AL1286" s="10">
        <f t="shared" si="198"/>
        <v>295.4545454545455</v>
      </c>
      <c r="AM1286" s="10">
        <f t="shared" si="199"/>
        <v>375</v>
      </c>
      <c r="AN1286" s="28">
        <f t="shared" si="200"/>
        <v>272.72727272727269</v>
      </c>
      <c r="AP1286" s="56">
        <f t="shared" si="201"/>
        <v>1.2692307692307692</v>
      </c>
    </row>
    <row r="1287" spans="1:42" ht="15" customHeight="1">
      <c r="A1287" s="5" t="s">
        <v>23</v>
      </c>
      <c r="B1287" s="5" t="s">
        <v>67</v>
      </c>
      <c r="C1287" s="5" t="s">
        <v>50</v>
      </c>
      <c r="D1287" s="6" t="s">
        <v>44</v>
      </c>
      <c r="E1287" s="5" t="s">
        <v>2402</v>
      </c>
      <c r="F1287" s="5" t="s">
        <v>2403</v>
      </c>
      <c r="G1287" s="5">
        <v>2002</v>
      </c>
      <c r="H1287" s="11">
        <v>27</v>
      </c>
      <c r="I1287" s="11">
        <v>135</v>
      </c>
      <c r="J1287" s="11">
        <v>199</v>
      </c>
      <c r="K1287" s="11">
        <v>342</v>
      </c>
      <c r="O1287" s="25" t="s">
        <v>23</v>
      </c>
      <c r="P1287" s="5" t="s">
        <v>23</v>
      </c>
      <c r="Q1287" s="5" t="s">
        <v>89</v>
      </c>
      <c r="R1287" s="6" t="s">
        <v>235</v>
      </c>
      <c r="S1287" s="5" t="s">
        <v>2644</v>
      </c>
      <c r="T1287" s="5" t="s">
        <v>1057</v>
      </c>
      <c r="U1287" s="5">
        <v>2002</v>
      </c>
      <c r="V1287" s="11">
        <v>3</v>
      </c>
      <c r="W1287" s="11">
        <v>28</v>
      </c>
      <c r="X1287" s="11">
        <v>31</v>
      </c>
      <c r="Y1287" s="26">
        <v>42</v>
      </c>
      <c r="Z1287" s="10">
        <f t="shared" ref="Z1287:Z1350" si="206">IF(V1287 &lt;&gt; "-", V1287, 0) + IF(W1287 &lt;&gt; "-", W1287, 0) + IF(X1287 &lt;&gt; "-", X1287, 0) + IF(Y1287 &lt;&gt; "-", Y1287, 0)</f>
        <v>104</v>
      </c>
      <c r="AA1287" s="27">
        <f t="shared" si="202"/>
        <v>-112246.64062698378</v>
      </c>
      <c r="AB1287" s="10">
        <f t="shared" si="203"/>
        <v>-8352482.9958396358</v>
      </c>
      <c r="AC1287" s="10">
        <f t="shared" si="204"/>
        <v>-12799781.686594231</v>
      </c>
      <c r="AD1287" s="28">
        <f t="shared" si="205"/>
        <v>-14441053.798323441</v>
      </c>
      <c r="AF1287" s="27">
        <f>IF(V1287 &lt;&gt; "-", (V1287-V$1883)^4, "-")</f>
        <v>5414576.1935207229</v>
      </c>
      <c r="AG1287" s="10">
        <f>(W1287-W$1883)^4</f>
        <v>1694679074.3609138</v>
      </c>
      <c r="AH1287" s="10">
        <f>(X1287-X$1883)^4</f>
        <v>2994126073.2146301</v>
      </c>
      <c r="AI1287" s="28">
        <f>(Y1287-Y$1883)^4</f>
        <v>3516671872.9274569</v>
      </c>
      <c r="AK1287" s="27">
        <f t="shared" ref="AK1287:AK1350" si="207">IF(V1287 &lt;&gt; "-", (V1287/$Z1287)*1000, 0)</f>
        <v>28.846153846153847</v>
      </c>
      <c r="AL1287" s="10">
        <f t="shared" ref="AL1287:AL1350" si="208">IF(W1287 &lt;&gt; "-", (W1287/$Z1287)*1000, 0)</f>
        <v>269.23076923076923</v>
      </c>
      <c r="AM1287" s="10">
        <f t="shared" ref="AM1287:AM1350" si="209">IF(X1287 &lt;&gt; "-", (X1287/$Z1287)*1000, 0)</f>
        <v>298.07692307692309</v>
      </c>
      <c r="AN1287" s="28">
        <f t="shared" ref="AN1287:AN1350" si="210">IF(Y1287 &lt;&gt; "-", (Y1287/$Z1287)*1000, 0)</f>
        <v>403.84615384615387</v>
      </c>
      <c r="AP1287" s="56">
        <f t="shared" ref="AP1287:AP1350" si="211">AM1287/AL1287</f>
        <v>1.1071428571428572</v>
      </c>
    </row>
    <row r="1288" spans="1:42" ht="15" customHeight="1">
      <c r="A1288" s="5" t="s">
        <v>23</v>
      </c>
      <c r="B1288" s="5" t="s">
        <v>67</v>
      </c>
      <c r="C1288" s="5" t="s">
        <v>50</v>
      </c>
      <c r="D1288" s="6" t="s">
        <v>44</v>
      </c>
      <c r="E1288" s="5" t="s">
        <v>2404</v>
      </c>
      <c r="F1288" s="5" t="s">
        <v>2405</v>
      </c>
      <c r="G1288" s="5">
        <v>2002</v>
      </c>
      <c r="H1288" s="11">
        <v>49</v>
      </c>
      <c r="I1288" s="11">
        <v>242</v>
      </c>
      <c r="J1288" s="11">
        <v>478</v>
      </c>
      <c r="K1288" s="11">
        <v>875</v>
      </c>
      <c r="O1288" s="25" t="s">
        <v>23</v>
      </c>
      <c r="P1288" s="5" t="s">
        <v>23</v>
      </c>
      <c r="Q1288" s="5" t="s">
        <v>89</v>
      </c>
      <c r="R1288" s="6" t="s">
        <v>235</v>
      </c>
      <c r="S1288" s="5" t="s">
        <v>2645</v>
      </c>
      <c r="T1288" s="5" t="s">
        <v>73</v>
      </c>
      <c r="U1288" s="5">
        <v>2002</v>
      </c>
      <c r="V1288" s="11">
        <v>35</v>
      </c>
      <c r="W1288" s="11">
        <v>183</v>
      </c>
      <c r="X1288" s="11">
        <v>179</v>
      </c>
      <c r="Y1288" s="26">
        <v>242</v>
      </c>
      <c r="Z1288" s="10">
        <f t="shared" si="206"/>
        <v>639</v>
      </c>
      <c r="AA1288" s="27">
        <f t="shared" si="202"/>
        <v>-4281.6766680973597</v>
      </c>
      <c r="AB1288" s="10">
        <f t="shared" si="203"/>
        <v>-109869.5047137997</v>
      </c>
      <c r="AC1288" s="10">
        <f t="shared" si="204"/>
        <v>-634284.58504757355</v>
      </c>
      <c r="AD1288" s="28">
        <f t="shared" si="205"/>
        <v>-82421.131716454649</v>
      </c>
      <c r="AF1288" s="27">
        <f>IF(V1288 &lt;&gt; "-", (V1288-V$1883)^4, "-")</f>
        <v>69526.733272419238</v>
      </c>
      <c r="AG1288" s="10">
        <f>(W1288-W$1883)^4</f>
        <v>5262226.7221435858</v>
      </c>
      <c r="AH1288" s="10">
        <f>(X1288-X$1883)^4</f>
        <v>54497788.093063042</v>
      </c>
      <c r="AI1288" s="28">
        <f>(Y1288-Y$1883)^4</f>
        <v>3586890.327969972</v>
      </c>
      <c r="AK1288" s="27">
        <f t="shared" si="207"/>
        <v>54.773082942097027</v>
      </c>
      <c r="AL1288" s="10">
        <f t="shared" si="208"/>
        <v>286.38497652582163</v>
      </c>
      <c r="AM1288" s="10">
        <f t="shared" si="209"/>
        <v>280.12519561815333</v>
      </c>
      <c r="AN1288" s="28">
        <f t="shared" si="210"/>
        <v>378.71674491392804</v>
      </c>
      <c r="AP1288" s="56">
        <f t="shared" si="211"/>
        <v>0.97814207650273199</v>
      </c>
    </row>
    <row r="1289" spans="1:42" ht="15" customHeight="1">
      <c r="A1289" s="5" t="s">
        <v>23</v>
      </c>
      <c r="B1289" s="5" t="s">
        <v>67</v>
      </c>
      <c r="C1289" s="5" t="s">
        <v>50</v>
      </c>
      <c r="D1289" s="6" t="s">
        <v>44</v>
      </c>
      <c r="E1289" s="5" t="s">
        <v>2406</v>
      </c>
      <c r="F1289" s="5" t="s">
        <v>2407</v>
      </c>
      <c r="G1289" s="5">
        <v>2002</v>
      </c>
      <c r="H1289" s="11">
        <v>30</v>
      </c>
      <c r="I1289" s="11">
        <v>157</v>
      </c>
      <c r="J1289" s="11">
        <v>315</v>
      </c>
      <c r="K1289" s="11">
        <v>653</v>
      </c>
      <c r="O1289" s="25" t="s">
        <v>23</v>
      </c>
      <c r="P1289" s="5" t="s">
        <v>23</v>
      </c>
      <c r="Q1289" s="5" t="s">
        <v>89</v>
      </c>
      <c r="R1289" s="6" t="s">
        <v>235</v>
      </c>
      <c r="S1289" s="5" t="s">
        <v>2646</v>
      </c>
      <c r="T1289" s="5" t="s">
        <v>2647</v>
      </c>
      <c r="U1289" s="5">
        <v>2002</v>
      </c>
      <c r="V1289" s="11">
        <v>12</v>
      </c>
      <c r="W1289" s="11">
        <v>122</v>
      </c>
      <c r="X1289" s="11">
        <v>116</v>
      </c>
      <c r="Y1289" s="26">
        <v>159</v>
      </c>
      <c r="Z1289" s="10">
        <f t="shared" si="206"/>
        <v>409</v>
      </c>
      <c r="AA1289" s="27">
        <f t="shared" si="202"/>
        <v>-60412.570689061082</v>
      </c>
      <c r="AB1289" s="10">
        <f t="shared" si="203"/>
        <v>-1291298.7645567381</v>
      </c>
      <c r="AC1289" s="10">
        <f t="shared" si="204"/>
        <v>-3302629.5515017803</v>
      </c>
      <c r="AD1289" s="28">
        <f t="shared" si="205"/>
        <v>-2025199.8598164753</v>
      </c>
      <c r="AF1289" s="27">
        <f>IF(V1289 &lt;&gt; "-", (V1289-V$1883)^4, "-")</f>
        <v>2370480.6892459271</v>
      </c>
      <c r="AG1289" s="10">
        <f>(W1289-W$1883)^4</f>
        <v>140616293.87543613</v>
      </c>
      <c r="AH1289" s="10">
        <f>(X1289-X$1883)^4</f>
        <v>491827887.23544967</v>
      </c>
      <c r="AI1289" s="28">
        <f>(Y1289-Y$1883)^4</f>
        <v>256226386.29950187</v>
      </c>
      <c r="AK1289" s="27">
        <f t="shared" si="207"/>
        <v>29.339853300733495</v>
      </c>
      <c r="AL1289" s="10">
        <f t="shared" si="208"/>
        <v>298.28850855745719</v>
      </c>
      <c r="AM1289" s="10">
        <f t="shared" si="209"/>
        <v>283.61858190709046</v>
      </c>
      <c r="AN1289" s="28">
        <f t="shared" si="210"/>
        <v>388.75305623471883</v>
      </c>
      <c r="AP1289" s="56">
        <f t="shared" si="211"/>
        <v>0.9508196721311476</v>
      </c>
    </row>
    <row r="1290" spans="1:42" ht="15" customHeight="1">
      <c r="A1290" s="5" t="s">
        <v>23</v>
      </c>
      <c r="B1290" s="5" t="s">
        <v>67</v>
      </c>
      <c r="C1290" s="5" t="s">
        <v>50</v>
      </c>
      <c r="D1290" s="6" t="s">
        <v>44</v>
      </c>
      <c r="E1290" s="5" t="s">
        <v>2408</v>
      </c>
      <c r="F1290" s="5" t="s">
        <v>2409</v>
      </c>
      <c r="G1290" s="5">
        <v>2002</v>
      </c>
      <c r="H1290" s="11">
        <v>50</v>
      </c>
      <c r="I1290" s="11">
        <v>296</v>
      </c>
      <c r="J1290" s="11">
        <v>547</v>
      </c>
      <c r="K1290" s="11">
        <v>1107</v>
      </c>
      <c r="O1290" s="25" t="s">
        <v>23</v>
      </c>
      <c r="P1290" s="5" t="s">
        <v>23</v>
      </c>
      <c r="Q1290" s="5" t="s">
        <v>89</v>
      </c>
      <c r="R1290" s="6" t="s">
        <v>235</v>
      </c>
      <c r="S1290" s="5" t="s">
        <v>2648</v>
      </c>
      <c r="T1290" s="5" t="s">
        <v>2649</v>
      </c>
      <c r="U1290" s="5">
        <v>2002</v>
      </c>
      <c r="V1290" s="11">
        <v>34</v>
      </c>
      <c r="W1290" s="11">
        <v>153</v>
      </c>
      <c r="X1290" s="11">
        <v>155</v>
      </c>
      <c r="Y1290" s="26">
        <v>242</v>
      </c>
      <c r="Z1290" s="10">
        <f t="shared" si="206"/>
        <v>584</v>
      </c>
      <c r="AA1290" s="27">
        <f t="shared" si="202"/>
        <v>-5122.4289485320642</v>
      </c>
      <c r="AB1290" s="10">
        <f t="shared" si="203"/>
        <v>-472642.55784581281</v>
      </c>
      <c r="AC1290" s="10">
        <f t="shared" si="204"/>
        <v>-1328101.3428904824</v>
      </c>
      <c r="AD1290" s="28">
        <f t="shared" si="205"/>
        <v>-82421.131716454649</v>
      </c>
      <c r="AF1290" s="27">
        <f>IF(V1290 &lt;&gt; "-", (V1290-V$1883)^4, "-")</f>
        <v>88301.468100446233</v>
      </c>
      <c r="AG1290" s="10">
        <f>(W1290-W$1883)^4</f>
        <v>36816607.306740321</v>
      </c>
      <c r="AH1290" s="10">
        <f>(X1290-X$1883)^4</f>
        <v>145985018.00930083</v>
      </c>
      <c r="AI1290" s="28">
        <f>(Y1290-Y$1883)^4</f>
        <v>3586890.327969972</v>
      </c>
      <c r="AK1290" s="27">
        <f t="shared" si="207"/>
        <v>58.219178082191775</v>
      </c>
      <c r="AL1290" s="10">
        <f t="shared" si="208"/>
        <v>261.98630136986299</v>
      </c>
      <c r="AM1290" s="10">
        <f t="shared" si="209"/>
        <v>265.41095890410958</v>
      </c>
      <c r="AN1290" s="28">
        <f t="shared" si="210"/>
        <v>414.38356164383561</v>
      </c>
      <c r="AP1290" s="56">
        <f t="shared" si="211"/>
        <v>1.0130718954248366</v>
      </c>
    </row>
    <row r="1291" spans="1:42" ht="15" customHeight="1">
      <c r="A1291" s="5" t="s">
        <v>23</v>
      </c>
      <c r="B1291" s="5" t="s">
        <v>67</v>
      </c>
      <c r="C1291" s="5" t="s">
        <v>29</v>
      </c>
      <c r="D1291" s="6" t="s">
        <v>44</v>
      </c>
      <c r="E1291" s="6" t="s">
        <v>26</v>
      </c>
      <c r="F1291" s="5" t="s">
        <v>2650</v>
      </c>
      <c r="G1291" s="5">
        <v>2002</v>
      </c>
      <c r="H1291" s="11">
        <v>310</v>
      </c>
      <c r="I1291" s="11">
        <v>1207</v>
      </c>
      <c r="J1291" s="11">
        <v>1287</v>
      </c>
      <c r="K1291" s="11">
        <v>1898</v>
      </c>
      <c r="O1291" s="25" t="s">
        <v>23</v>
      </c>
      <c r="P1291" s="5" t="s">
        <v>23</v>
      </c>
      <c r="Q1291" s="5" t="s">
        <v>89</v>
      </c>
      <c r="R1291" s="6" t="s">
        <v>235</v>
      </c>
      <c r="S1291" s="5" t="s">
        <v>2651</v>
      </c>
      <c r="T1291" s="5" t="s">
        <v>2652</v>
      </c>
      <c r="U1291" s="5">
        <v>2002</v>
      </c>
      <c r="V1291" s="11">
        <v>22</v>
      </c>
      <c r="W1291" s="11">
        <v>97</v>
      </c>
      <c r="X1291" s="11">
        <v>61</v>
      </c>
      <c r="Y1291" s="26">
        <v>121</v>
      </c>
      <c r="Z1291" s="10">
        <f t="shared" si="206"/>
        <v>301</v>
      </c>
      <c r="AA1291" s="27">
        <f t="shared" si="202"/>
        <v>-24994.935137998757</v>
      </c>
      <c r="AB1291" s="10">
        <f t="shared" si="203"/>
        <v>-2400465.407126002</v>
      </c>
      <c r="AC1291" s="10">
        <f t="shared" si="204"/>
        <v>-8479691.1976274699</v>
      </c>
      <c r="AD1291" s="28">
        <f t="shared" si="205"/>
        <v>-4452958.7586701727</v>
      </c>
      <c r="AF1291" s="27">
        <f>IF(V1291 &lt;&gt; "-", (V1291-V$1883)^4, "-")</f>
        <v>730806.97793656879</v>
      </c>
      <c r="AG1291" s="10">
        <f>(W1291-W$1883)^4</f>
        <v>321410901.08863568</v>
      </c>
      <c r="AH1291" s="10">
        <f>(X1291-X$1883)^4</f>
        <v>1729179384.9753695</v>
      </c>
      <c r="AI1291" s="28">
        <f>(Y1291-Y$1883)^4</f>
        <v>732596597.3820796</v>
      </c>
      <c r="AK1291" s="27">
        <f t="shared" si="207"/>
        <v>73.089700996677749</v>
      </c>
      <c r="AL1291" s="10">
        <f t="shared" si="208"/>
        <v>322.25913621262458</v>
      </c>
      <c r="AM1291" s="10">
        <f t="shared" si="209"/>
        <v>202.65780730897009</v>
      </c>
      <c r="AN1291" s="28">
        <f t="shared" si="210"/>
        <v>401.99335548172758</v>
      </c>
      <c r="AP1291" s="56">
        <f t="shared" si="211"/>
        <v>0.62886597938144329</v>
      </c>
    </row>
    <row r="1292" spans="1:42" ht="15" customHeight="1">
      <c r="A1292" s="5" t="s">
        <v>23</v>
      </c>
      <c r="B1292" s="5" t="s">
        <v>67</v>
      </c>
      <c r="C1292" s="5" t="s">
        <v>29</v>
      </c>
      <c r="D1292" s="6" t="s">
        <v>44</v>
      </c>
      <c r="E1292" s="5" t="s">
        <v>2410</v>
      </c>
      <c r="F1292" s="5" t="s">
        <v>2411</v>
      </c>
      <c r="G1292" s="5">
        <v>2002</v>
      </c>
      <c r="H1292" s="11">
        <v>30</v>
      </c>
      <c r="I1292" s="11">
        <v>230</v>
      </c>
      <c r="J1292" s="11">
        <v>365</v>
      </c>
      <c r="K1292" s="11">
        <v>527</v>
      </c>
      <c r="O1292" s="25" t="s">
        <v>23</v>
      </c>
      <c r="P1292" s="5" t="s">
        <v>23</v>
      </c>
      <c r="Q1292" s="5" t="s">
        <v>89</v>
      </c>
      <c r="R1292" s="6" t="s">
        <v>235</v>
      </c>
      <c r="S1292" s="5" t="s">
        <v>2653</v>
      </c>
      <c r="T1292" s="5" t="s">
        <v>2654</v>
      </c>
      <c r="U1292" s="5">
        <v>2002</v>
      </c>
      <c r="V1292" s="11">
        <v>79</v>
      </c>
      <c r="W1292" s="11">
        <v>476</v>
      </c>
      <c r="X1292" s="11">
        <v>180</v>
      </c>
      <c r="Y1292" s="26">
        <v>367</v>
      </c>
      <c r="Z1292" s="10">
        <f t="shared" si="206"/>
        <v>1102</v>
      </c>
      <c r="AA1292" s="27">
        <f t="shared" si="202"/>
        <v>21396.500132468915</v>
      </c>
      <c r="AB1292" s="10">
        <f t="shared" si="203"/>
        <v>14724997.027036648</v>
      </c>
      <c r="AC1292" s="10">
        <f t="shared" si="204"/>
        <v>-612394.5601569534</v>
      </c>
      <c r="AD1292" s="28">
        <f t="shared" si="205"/>
        <v>540963.62334213348</v>
      </c>
      <c r="AF1292" s="27">
        <f>IF(V1292 &lt;&gt; "-", (V1292-V$1883)^4, "-")</f>
        <v>594005.30140605755</v>
      </c>
      <c r="AG1292" s="10">
        <f>(W1292-W$1883)^4</f>
        <v>3609166805.3267879</v>
      </c>
      <c r="AH1292" s="10">
        <f>(X1292-X$1883)^4</f>
        <v>52004600.642832287</v>
      </c>
      <c r="AI1292" s="28">
        <f>(Y1292-Y$1883)^4</f>
        <v>44078223.541145414</v>
      </c>
      <c r="AK1292" s="27">
        <f t="shared" si="207"/>
        <v>71.687840290381118</v>
      </c>
      <c r="AL1292" s="10">
        <f t="shared" si="208"/>
        <v>431.9419237749546</v>
      </c>
      <c r="AM1292" s="10">
        <f t="shared" si="209"/>
        <v>163.33938294010889</v>
      </c>
      <c r="AN1292" s="28">
        <f t="shared" si="210"/>
        <v>333.03085299455535</v>
      </c>
      <c r="AP1292" s="56">
        <f t="shared" si="211"/>
        <v>0.37815126050420172</v>
      </c>
    </row>
    <row r="1293" spans="1:42" ht="15" customHeight="1">
      <c r="A1293" s="5" t="s">
        <v>23</v>
      </c>
      <c r="B1293" s="5" t="s">
        <v>67</v>
      </c>
      <c r="C1293" s="5" t="s">
        <v>29</v>
      </c>
      <c r="D1293" s="6" t="s">
        <v>44</v>
      </c>
      <c r="E1293" s="5" t="s">
        <v>2412</v>
      </c>
      <c r="F1293" s="5" t="s">
        <v>2413</v>
      </c>
      <c r="G1293" s="5">
        <v>2002</v>
      </c>
      <c r="H1293" s="11">
        <v>4</v>
      </c>
      <c r="I1293" s="11">
        <v>20</v>
      </c>
      <c r="J1293" s="11">
        <v>39</v>
      </c>
      <c r="K1293" s="11">
        <v>118</v>
      </c>
      <c r="O1293" s="25" t="s">
        <v>23</v>
      </c>
      <c r="P1293" s="5" t="s">
        <v>23</v>
      </c>
      <c r="Q1293" s="5" t="s">
        <v>89</v>
      </c>
      <c r="R1293" s="6" t="s">
        <v>235</v>
      </c>
      <c r="S1293" s="5" t="s">
        <v>2655</v>
      </c>
      <c r="T1293" s="5" t="s">
        <v>2656</v>
      </c>
      <c r="U1293" s="5">
        <v>2002</v>
      </c>
      <c r="V1293" s="11">
        <v>26</v>
      </c>
      <c r="W1293" s="11">
        <v>204</v>
      </c>
      <c r="X1293" s="11">
        <v>256</v>
      </c>
      <c r="Y1293" s="26">
        <v>303</v>
      </c>
      <c r="Z1293" s="10">
        <f t="shared" si="206"/>
        <v>789</v>
      </c>
      <c r="AA1293" s="27">
        <f t="shared" si="202"/>
        <v>-16075.898957048272</v>
      </c>
      <c r="AB1293" s="10">
        <f t="shared" si="203"/>
        <v>-19454.786075701541</v>
      </c>
      <c r="AC1293" s="10">
        <f t="shared" si="204"/>
        <v>-709.75356798472126</v>
      </c>
      <c r="AD1293" s="28">
        <f t="shared" si="205"/>
        <v>5341.8810049934891</v>
      </c>
      <c r="AF1293" s="27">
        <f>IF(V1293 &lt;&gt; "-", (V1293-V$1883)^4, "-")</f>
        <v>405726.79511103028</v>
      </c>
      <c r="AG1293" s="10">
        <f>(W1293-W$1883)^4</f>
        <v>523241.21594467934</v>
      </c>
      <c r="AH1293" s="10">
        <f>(X1293-X$1883)^4</f>
        <v>6331.0651001763463</v>
      </c>
      <c r="AI1293" s="28">
        <f>(Y1293-Y$1883)^4</f>
        <v>93381.091514225234</v>
      </c>
      <c r="AK1293" s="27">
        <f t="shared" si="207"/>
        <v>32.953105196451205</v>
      </c>
      <c r="AL1293" s="10">
        <f t="shared" si="208"/>
        <v>258.55513307984791</v>
      </c>
      <c r="AM1293" s="10">
        <f t="shared" si="209"/>
        <v>324.46134347275029</v>
      </c>
      <c r="AN1293" s="28">
        <f t="shared" si="210"/>
        <v>384.03041825095056</v>
      </c>
      <c r="AP1293" s="56">
        <f t="shared" si="211"/>
        <v>1.2549019607843137</v>
      </c>
    </row>
    <row r="1294" spans="1:42" ht="15" customHeight="1">
      <c r="A1294" s="5" t="s">
        <v>23</v>
      </c>
      <c r="B1294" s="5" t="s">
        <v>67</v>
      </c>
      <c r="C1294" s="5" t="s">
        <v>29</v>
      </c>
      <c r="D1294" s="6" t="s">
        <v>44</v>
      </c>
      <c r="E1294" s="5" t="s">
        <v>2414</v>
      </c>
      <c r="F1294" s="5" t="s">
        <v>2415</v>
      </c>
      <c r="G1294" s="5">
        <v>2002</v>
      </c>
      <c r="H1294" s="11">
        <v>261</v>
      </c>
      <c r="I1294" s="11">
        <v>847</v>
      </c>
      <c r="J1294" s="11">
        <v>660</v>
      </c>
      <c r="K1294" s="11">
        <v>903</v>
      </c>
      <c r="O1294" s="25" t="s">
        <v>23</v>
      </c>
      <c r="P1294" s="5" t="s">
        <v>23</v>
      </c>
      <c r="Q1294" s="5" t="s">
        <v>89</v>
      </c>
      <c r="R1294" s="6" t="s">
        <v>235</v>
      </c>
      <c r="S1294" s="5" t="s">
        <v>2657</v>
      </c>
      <c r="T1294" s="5" t="s">
        <v>2658</v>
      </c>
      <c r="U1294" s="5">
        <v>2002</v>
      </c>
      <c r="V1294" s="11">
        <v>10</v>
      </c>
      <c r="W1294" s="11">
        <v>50</v>
      </c>
      <c r="X1294" s="11">
        <v>36</v>
      </c>
      <c r="Y1294" s="26">
        <v>55</v>
      </c>
      <c r="Z1294" s="10">
        <f t="shared" si="206"/>
        <v>151</v>
      </c>
      <c r="AA1294" s="27">
        <f t="shared" si="202"/>
        <v>-70129.248387619737</v>
      </c>
      <c r="AB1294" s="10">
        <f t="shared" si="203"/>
        <v>-5919451.2109244606</v>
      </c>
      <c r="AC1294" s="10">
        <f t="shared" si="204"/>
        <v>-11996421.571668932</v>
      </c>
      <c r="AD1294" s="28">
        <f t="shared" si="205"/>
        <v>-12249561.157005593</v>
      </c>
      <c r="AF1294" s="27">
        <f>IF(V1294 &lt;&gt; "-", (V1294-V$1883)^4, "-")</f>
        <v>2892004.1543107955</v>
      </c>
      <c r="AG1294" s="10">
        <f>(W1294-W$1883)^4</f>
        <v>1070800570.3767489</v>
      </c>
      <c r="AH1294" s="10">
        <f>(X1294-X$1883)^4</f>
        <v>2746221895.6542859</v>
      </c>
      <c r="AI1294" s="28">
        <f>(Y1294-Y$1883)^4</f>
        <v>2823757345.846621</v>
      </c>
      <c r="AK1294" s="27">
        <f t="shared" si="207"/>
        <v>66.225165562913915</v>
      </c>
      <c r="AL1294" s="10">
        <f t="shared" si="208"/>
        <v>331.12582781456956</v>
      </c>
      <c r="AM1294" s="10">
        <f t="shared" si="209"/>
        <v>238.41059602649005</v>
      </c>
      <c r="AN1294" s="28">
        <f t="shared" si="210"/>
        <v>364.23841059602648</v>
      </c>
      <c r="AP1294" s="56">
        <f t="shared" si="211"/>
        <v>0.71999999999999986</v>
      </c>
    </row>
    <row r="1295" spans="1:42" ht="15" customHeight="1">
      <c r="A1295" s="5" t="s">
        <v>23</v>
      </c>
      <c r="B1295" s="5" t="s">
        <v>67</v>
      </c>
      <c r="C1295" s="5" t="s">
        <v>29</v>
      </c>
      <c r="D1295" s="6" t="s">
        <v>44</v>
      </c>
      <c r="E1295" s="5" t="s">
        <v>2416</v>
      </c>
      <c r="F1295" s="5" t="s">
        <v>2417</v>
      </c>
      <c r="G1295" s="5">
        <v>2002</v>
      </c>
      <c r="H1295" s="11">
        <v>15</v>
      </c>
      <c r="I1295" s="11">
        <v>110</v>
      </c>
      <c r="J1295" s="11">
        <v>223</v>
      </c>
      <c r="K1295" s="11">
        <v>350</v>
      </c>
      <c r="O1295" s="25" t="s">
        <v>23</v>
      </c>
      <c r="P1295" s="5" t="s">
        <v>23</v>
      </c>
      <c r="Q1295" s="5" t="s">
        <v>89</v>
      </c>
      <c r="R1295" s="6" t="s">
        <v>235</v>
      </c>
      <c r="S1295" s="5" t="s">
        <v>2659</v>
      </c>
      <c r="T1295" s="5" t="s">
        <v>2660</v>
      </c>
      <c r="U1295" s="5">
        <v>2002</v>
      </c>
      <c r="V1295" s="11">
        <v>23</v>
      </c>
      <c r="W1295" s="11">
        <v>182</v>
      </c>
      <c r="X1295" s="11">
        <v>171</v>
      </c>
      <c r="Y1295" s="26">
        <v>350</v>
      </c>
      <c r="Z1295" s="10">
        <f t="shared" si="206"/>
        <v>726</v>
      </c>
      <c r="AA1295" s="27">
        <f t="shared" si="202"/>
        <v>-22517.03226921786</v>
      </c>
      <c r="AB1295" s="10">
        <f t="shared" si="203"/>
        <v>-116896.05360151011</v>
      </c>
      <c r="AC1295" s="10">
        <f t="shared" si="204"/>
        <v>-828467.52342869737</v>
      </c>
      <c r="AD1295" s="28">
        <f t="shared" si="205"/>
        <v>268098.28926078579</v>
      </c>
      <c r="AF1295" s="27">
        <f>IF(V1295 &lt;&gt; "-", (V1295-V$1883)^4, "-")</f>
        <v>635840.51952736743</v>
      </c>
      <c r="AG1295" s="10">
        <f>(W1295-W$1883)^4</f>
        <v>5715661.0482864659</v>
      </c>
      <c r="AH1295" s="10">
        <f>(X1295-X$1883)^4</f>
        <v>77809743.657394901</v>
      </c>
      <c r="AI1295" s="28">
        <f>(Y1295-Y$1883)^4</f>
        <v>17287229.211020768</v>
      </c>
      <c r="AK1295" s="27">
        <f t="shared" si="207"/>
        <v>31.680440771349865</v>
      </c>
      <c r="AL1295" s="10">
        <f t="shared" si="208"/>
        <v>250.68870523415976</v>
      </c>
      <c r="AM1295" s="10">
        <f t="shared" si="209"/>
        <v>235.53719008264463</v>
      </c>
      <c r="AN1295" s="28">
        <f t="shared" si="210"/>
        <v>482.09366391184574</v>
      </c>
      <c r="AP1295" s="56">
        <f t="shared" si="211"/>
        <v>0.93956043956043966</v>
      </c>
    </row>
    <row r="1296" spans="1:42" ht="15" customHeight="1">
      <c r="A1296" s="5" t="s">
        <v>23</v>
      </c>
      <c r="B1296" s="5" t="s">
        <v>67</v>
      </c>
      <c r="C1296" s="5" t="s">
        <v>89</v>
      </c>
      <c r="D1296" s="6" t="s">
        <v>44</v>
      </c>
      <c r="E1296" s="6" t="s">
        <v>26</v>
      </c>
      <c r="F1296" s="5" t="s">
        <v>2661</v>
      </c>
      <c r="G1296" s="5">
        <v>2002</v>
      </c>
      <c r="H1296" s="11">
        <v>120</v>
      </c>
      <c r="I1296" s="11">
        <v>536</v>
      </c>
      <c r="J1296" s="11">
        <v>807</v>
      </c>
      <c r="K1296" s="11">
        <v>2378</v>
      </c>
      <c r="O1296" s="25" t="s">
        <v>23</v>
      </c>
      <c r="P1296" s="5" t="s">
        <v>23</v>
      </c>
      <c r="Q1296" s="5" t="s">
        <v>89</v>
      </c>
      <c r="R1296" s="6" t="s">
        <v>235</v>
      </c>
      <c r="S1296" s="5" t="s">
        <v>2662</v>
      </c>
      <c r="T1296" s="5" t="s">
        <v>2663</v>
      </c>
      <c r="U1296" s="5">
        <v>2002</v>
      </c>
      <c r="V1296" s="11" t="s">
        <v>96</v>
      </c>
      <c r="W1296" s="11">
        <v>18</v>
      </c>
      <c r="X1296" s="11">
        <v>29</v>
      </c>
      <c r="Y1296" s="26">
        <v>61</v>
      </c>
      <c r="Z1296" s="10">
        <f t="shared" si="206"/>
        <v>108</v>
      </c>
      <c r="AA1296" s="27" t="str">
        <f t="shared" si="202"/>
        <v>-</v>
      </c>
      <c r="AB1296" s="10">
        <f t="shared" si="203"/>
        <v>-9649345.9685526416</v>
      </c>
      <c r="AC1296" s="10">
        <f t="shared" si="204"/>
        <v>-13130908.376308607</v>
      </c>
      <c r="AD1296" s="28">
        <f t="shared" si="205"/>
        <v>-11317738.53400767</v>
      </c>
      <c r="AF1296" s="27" t="str">
        <f>IF(V1296 &lt;&gt; "-", (V1296-V$1883)^4, "-")</f>
        <v>-</v>
      </c>
      <c r="AG1296" s="10">
        <f>(W1296-W$1883)^4</f>
        <v>2054299863.1610191</v>
      </c>
      <c r="AH1296" s="10">
        <f>(X1296-X$1883)^4</f>
        <v>3097845074.7448158</v>
      </c>
      <c r="AI1296" s="28">
        <f>(Y1296-Y$1883)^4</f>
        <v>2541048037.789176</v>
      </c>
      <c r="AK1296" s="27">
        <f t="shared" si="207"/>
        <v>0</v>
      </c>
      <c r="AL1296" s="10">
        <f t="shared" si="208"/>
        <v>166.66666666666666</v>
      </c>
      <c r="AM1296" s="10">
        <f t="shared" si="209"/>
        <v>268.51851851851853</v>
      </c>
      <c r="AN1296" s="28">
        <f t="shared" si="210"/>
        <v>564.81481481481478</v>
      </c>
      <c r="AP1296" s="56">
        <f t="shared" si="211"/>
        <v>1.6111111111111114</v>
      </c>
    </row>
    <row r="1297" spans="1:42" ht="15" customHeight="1">
      <c r="A1297" s="5" t="s">
        <v>23</v>
      </c>
      <c r="B1297" s="5" t="s">
        <v>67</v>
      </c>
      <c r="C1297" s="5" t="s">
        <v>89</v>
      </c>
      <c r="D1297" s="6" t="s">
        <v>44</v>
      </c>
      <c r="E1297" s="5" t="s">
        <v>2418</v>
      </c>
      <c r="F1297" s="5" t="s">
        <v>2419</v>
      </c>
      <c r="G1297" s="5">
        <v>2002</v>
      </c>
      <c r="H1297" s="11">
        <v>5</v>
      </c>
      <c r="I1297" s="11">
        <v>41</v>
      </c>
      <c r="J1297" s="11">
        <v>67</v>
      </c>
      <c r="K1297" s="11">
        <v>299</v>
      </c>
      <c r="O1297" s="25" t="s">
        <v>23</v>
      </c>
      <c r="P1297" s="5" t="s">
        <v>23</v>
      </c>
      <c r="Q1297" s="5" t="s">
        <v>89</v>
      </c>
      <c r="R1297" s="6" t="s">
        <v>235</v>
      </c>
      <c r="S1297" s="5" t="s">
        <v>2664</v>
      </c>
      <c r="T1297" s="5" t="s">
        <v>2665</v>
      </c>
      <c r="U1297" s="5">
        <v>2002</v>
      </c>
      <c r="V1297" s="11">
        <v>5</v>
      </c>
      <c r="W1297" s="11">
        <v>61</v>
      </c>
      <c r="X1297" s="11">
        <v>74</v>
      </c>
      <c r="Y1297" s="26">
        <v>80</v>
      </c>
      <c r="Z1297" s="10">
        <f t="shared" si="206"/>
        <v>220</v>
      </c>
      <c r="AA1297" s="27">
        <f t="shared" si="202"/>
        <v>-98855.953908687909</v>
      </c>
      <c r="AB1297" s="10">
        <f t="shared" si="203"/>
        <v>-4903923.2390413033</v>
      </c>
      <c r="AC1297" s="10">
        <f t="shared" si="204"/>
        <v>-6959128.9752445836</v>
      </c>
      <c r="AD1297" s="28">
        <f t="shared" si="205"/>
        <v>-8680731.5576341525</v>
      </c>
      <c r="AF1297" s="27">
        <f>IF(V1297 &lt;&gt; "-", (V1297-V$1883)^4, "-")</f>
        <v>4570921.6266198922</v>
      </c>
      <c r="AG1297" s="10">
        <f>(W1297-W$1883)^4</f>
        <v>833153234.61668408</v>
      </c>
      <c r="AH1297" s="10">
        <f>(X1297-X$1883)^4</f>
        <v>1328637524.3524163</v>
      </c>
      <c r="AI1297" s="28">
        <f>(Y1297-Y$1883)^4</f>
        <v>1784055805.7970877</v>
      </c>
      <c r="AK1297" s="27">
        <f t="shared" si="207"/>
        <v>22.727272727272727</v>
      </c>
      <c r="AL1297" s="10">
        <f t="shared" si="208"/>
        <v>277.27272727272731</v>
      </c>
      <c r="AM1297" s="10">
        <f t="shared" si="209"/>
        <v>336.36363636363637</v>
      </c>
      <c r="AN1297" s="28">
        <f t="shared" si="210"/>
        <v>363.63636363636363</v>
      </c>
      <c r="AP1297" s="56">
        <f t="shared" si="211"/>
        <v>1.2131147540983604</v>
      </c>
    </row>
    <row r="1298" spans="1:42" ht="15" customHeight="1">
      <c r="A1298" s="5" t="s">
        <v>23</v>
      </c>
      <c r="B1298" s="5" t="s">
        <v>67</v>
      </c>
      <c r="C1298" s="5" t="s">
        <v>89</v>
      </c>
      <c r="D1298" s="6" t="s">
        <v>44</v>
      </c>
      <c r="E1298" s="5" t="s">
        <v>2420</v>
      </c>
      <c r="F1298" s="5" t="s">
        <v>2101</v>
      </c>
      <c r="G1298" s="5">
        <v>2002</v>
      </c>
      <c r="H1298" s="11">
        <v>115</v>
      </c>
      <c r="I1298" s="11">
        <v>495</v>
      </c>
      <c r="J1298" s="11">
        <v>740</v>
      </c>
      <c r="K1298" s="11">
        <v>2079</v>
      </c>
      <c r="O1298" s="25" t="s">
        <v>23</v>
      </c>
      <c r="P1298" s="5" t="s">
        <v>23</v>
      </c>
      <c r="Q1298" s="5" t="s">
        <v>89</v>
      </c>
      <c r="R1298" s="6" t="s">
        <v>235</v>
      </c>
      <c r="S1298" s="5" t="s">
        <v>2666</v>
      </c>
      <c r="T1298" s="5" t="s">
        <v>2667</v>
      </c>
      <c r="U1298" s="5">
        <v>2002</v>
      </c>
      <c r="V1298" s="11">
        <v>13</v>
      </c>
      <c r="W1298" s="11">
        <v>70</v>
      </c>
      <c r="X1298" s="11">
        <v>100</v>
      </c>
      <c r="Y1298" s="26">
        <v>138</v>
      </c>
      <c r="Z1298" s="10">
        <f t="shared" si="206"/>
        <v>321</v>
      </c>
      <c r="AA1298" s="27">
        <f t="shared" si="202"/>
        <v>-55910.375663325023</v>
      </c>
      <c r="AB1298" s="10">
        <f t="shared" si="203"/>
        <v>-4165140.1482812478</v>
      </c>
      <c r="AC1298" s="10">
        <f t="shared" si="204"/>
        <v>-4485601.441669778</v>
      </c>
      <c r="AD1298" s="28">
        <f t="shared" si="205"/>
        <v>-3210291.1781644532</v>
      </c>
      <c r="AF1298" s="27">
        <f>IF(V1298 &lt;&gt; "-", (V1298-V$1883)^4, "-")</f>
        <v>2137912.2729463866</v>
      </c>
      <c r="AG1298" s="10">
        <f>(W1298-W$1883)^4</f>
        <v>670151239.91044068</v>
      </c>
      <c r="AH1298" s="10">
        <f>(X1298-X$1883)^4</f>
        <v>739765789.64663172</v>
      </c>
      <c r="AI1298" s="28">
        <f>(Y1298-Y$1883)^4</f>
        <v>473579142.83132756</v>
      </c>
      <c r="AK1298" s="27">
        <f t="shared" si="207"/>
        <v>40.498442367601243</v>
      </c>
      <c r="AL1298" s="10">
        <f t="shared" si="208"/>
        <v>218.06853582554515</v>
      </c>
      <c r="AM1298" s="10">
        <f t="shared" si="209"/>
        <v>311.52647975077878</v>
      </c>
      <c r="AN1298" s="28">
        <f t="shared" si="210"/>
        <v>429.90654205607478</v>
      </c>
      <c r="AP1298" s="56">
        <f t="shared" si="211"/>
        <v>1.4285714285714286</v>
      </c>
    </row>
    <row r="1299" spans="1:42" ht="15" customHeight="1">
      <c r="A1299" s="5" t="s">
        <v>23</v>
      </c>
      <c r="B1299" s="5" t="s">
        <v>67</v>
      </c>
      <c r="C1299" s="5" t="s">
        <v>78</v>
      </c>
      <c r="D1299" s="6" t="s">
        <v>44</v>
      </c>
      <c r="E1299" s="6" t="s">
        <v>26</v>
      </c>
      <c r="F1299" s="5" t="s">
        <v>2668</v>
      </c>
      <c r="G1299" s="5">
        <v>2002</v>
      </c>
      <c r="H1299" s="11">
        <v>214</v>
      </c>
      <c r="I1299" s="11">
        <v>1175</v>
      </c>
      <c r="J1299" s="11">
        <v>2038</v>
      </c>
      <c r="K1299" s="11">
        <v>2946</v>
      </c>
      <c r="O1299" s="25" t="s">
        <v>23</v>
      </c>
      <c r="P1299" s="5" t="s">
        <v>23</v>
      </c>
      <c r="Q1299" s="5" t="s">
        <v>89</v>
      </c>
      <c r="R1299" s="6" t="s">
        <v>235</v>
      </c>
      <c r="S1299" s="5" t="s">
        <v>2669</v>
      </c>
      <c r="T1299" s="5" t="s">
        <v>2670</v>
      </c>
      <c r="U1299" s="5">
        <v>2002</v>
      </c>
      <c r="V1299" s="11">
        <v>43</v>
      </c>
      <c r="W1299" s="11">
        <v>278</v>
      </c>
      <c r="X1299" s="11">
        <v>195</v>
      </c>
      <c r="Y1299" s="26">
        <v>286</v>
      </c>
      <c r="Z1299" s="10">
        <f t="shared" si="206"/>
        <v>802</v>
      </c>
      <c r="AA1299" s="27">
        <f t="shared" si="202"/>
        <v>-559.11018965829612</v>
      </c>
      <c r="AB1299" s="10">
        <f t="shared" si="203"/>
        <v>104518.76733548056</v>
      </c>
      <c r="AC1299" s="10">
        <f t="shared" si="204"/>
        <v>-341826.65098486311</v>
      </c>
      <c r="AD1299" s="28">
        <f t="shared" si="205"/>
        <v>0.11124172544575288</v>
      </c>
      <c r="AF1299" s="27">
        <f>IF(V1299 &lt;&gt; "-", (V1299-V$1883)^4, "-")</f>
        <v>4606.063027030119</v>
      </c>
      <c r="AG1299" s="10">
        <f>(W1299-W$1883)^4</f>
        <v>4923331.0463459892</v>
      </c>
      <c r="AH1299" s="10">
        <f>(X1299-X$1883)^4</f>
        <v>23900549.910332892</v>
      </c>
      <c r="AI1299" s="28">
        <f>(Y1299-Y$1883)^4</f>
        <v>5.35003909146902E-2</v>
      </c>
      <c r="AK1299" s="27">
        <f t="shared" si="207"/>
        <v>53.615960099750623</v>
      </c>
      <c r="AL1299" s="10">
        <f t="shared" si="208"/>
        <v>346.63341645885288</v>
      </c>
      <c r="AM1299" s="10">
        <f t="shared" si="209"/>
        <v>243.14214463840401</v>
      </c>
      <c r="AN1299" s="28">
        <f t="shared" si="210"/>
        <v>356.60847880299252</v>
      </c>
      <c r="AP1299" s="56">
        <f t="shared" si="211"/>
        <v>0.70143884892086328</v>
      </c>
    </row>
    <row r="1300" spans="1:42" ht="15" customHeight="1">
      <c r="A1300" s="5" t="s">
        <v>23</v>
      </c>
      <c r="B1300" s="5" t="s">
        <v>67</v>
      </c>
      <c r="C1300" s="5" t="s">
        <v>78</v>
      </c>
      <c r="D1300" s="6" t="s">
        <v>44</v>
      </c>
      <c r="E1300" s="5" t="s">
        <v>2421</v>
      </c>
      <c r="F1300" s="5" t="s">
        <v>2422</v>
      </c>
      <c r="G1300" s="5">
        <v>2002</v>
      </c>
      <c r="H1300" s="11">
        <v>8</v>
      </c>
      <c r="I1300" s="11">
        <v>20</v>
      </c>
      <c r="J1300" s="11">
        <v>68</v>
      </c>
      <c r="K1300" s="11">
        <v>133</v>
      </c>
      <c r="O1300" s="25" t="s">
        <v>23</v>
      </c>
      <c r="P1300" s="5" t="s">
        <v>23</v>
      </c>
      <c r="Q1300" s="5" t="s">
        <v>89</v>
      </c>
      <c r="R1300" s="6" t="s">
        <v>235</v>
      </c>
      <c r="S1300" s="5" t="s">
        <v>2671</v>
      </c>
      <c r="T1300" s="5" t="s">
        <v>2672</v>
      </c>
      <c r="U1300" s="5">
        <v>2002</v>
      </c>
      <c r="V1300" s="11" t="s">
        <v>96</v>
      </c>
      <c r="W1300" s="11">
        <v>18</v>
      </c>
      <c r="X1300" s="11">
        <v>20</v>
      </c>
      <c r="Y1300" s="26">
        <v>35</v>
      </c>
      <c r="Z1300" s="10">
        <f t="shared" si="206"/>
        <v>73</v>
      </c>
      <c r="AA1300" s="27" t="str">
        <f t="shared" si="202"/>
        <v>-</v>
      </c>
      <c r="AB1300" s="10">
        <f t="shared" si="203"/>
        <v>-9649345.9685526416</v>
      </c>
      <c r="AC1300" s="10">
        <f t="shared" si="204"/>
        <v>-14691739.746500513</v>
      </c>
      <c r="AD1300" s="28">
        <f t="shared" si="205"/>
        <v>-15722526.303466773</v>
      </c>
      <c r="AF1300" s="27" t="str">
        <f>IF(V1300 &lt;&gt; "-", (V1300-V$1883)^4, "-")</f>
        <v>-</v>
      </c>
      <c r="AG1300" s="10">
        <f>(W1300-W$1883)^4</f>
        <v>2054299863.1610191</v>
      </c>
      <c r="AH1300" s="10">
        <f>(X1300-X$1883)^4</f>
        <v>3598302208.4654007</v>
      </c>
      <c r="AI1300" s="28">
        <f>(Y1300-Y$1883)^4</f>
        <v>3938792539.2760983</v>
      </c>
      <c r="AK1300" s="27">
        <f t="shared" si="207"/>
        <v>0</v>
      </c>
      <c r="AL1300" s="10">
        <f t="shared" si="208"/>
        <v>246.57534246575341</v>
      </c>
      <c r="AM1300" s="10">
        <f t="shared" si="209"/>
        <v>273.97260273972603</v>
      </c>
      <c r="AN1300" s="28">
        <f t="shared" si="210"/>
        <v>479.45205479452051</v>
      </c>
      <c r="AP1300" s="56">
        <f t="shared" si="211"/>
        <v>1.1111111111111112</v>
      </c>
    </row>
    <row r="1301" spans="1:42" ht="15" customHeight="1">
      <c r="A1301" s="5" t="s">
        <v>23</v>
      </c>
      <c r="B1301" s="5" t="s">
        <v>67</v>
      </c>
      <c r="C1301" s="5" t="s">
        <v>78</v>
      </c>
      <c r="D1301" s="6" t="s">
        <v>44</v>
      </c>
      <c r="E1301" s="5" t="s">
        <v>2423</v>
      </c>
      <c r="F1301" s="5" t="s">
        <v>2424</v>
      </c>
      <c r="G1301" s="5">
        <v>2002</v>
      </c>
      <c r="H1301" s="11">
        <v>35</v>
      </c>
      <c r="I1301" s="11">
        <v>240</v>
      </c>
      <c r="J1301" s="11">
        <v>447</v>
      </c>
      <c r="K1301" s="11">
        <v>506</v>
      </c>
      <c r="O1301" s="25" t="s">
        <v>23</v>
      </c>
      <c r="P1301" s="5" t="s">
        <v>23</v>
      </c>
      <c r="Q1301" s="5" t="s">
        <v>89</v>
      </c>
      <c r="R1301" s="6" t="s">
        <v>235</v>
      </c>
      <c r="S1301" s="5" t="s">
        <v>2673</v>
      </c>
      <c r="T1301" s="5" t="s">
        <v>2674</v>
      </c>
      <c r="U1301" s="5">
        <v>2002</v>
      </c>
      <c r="V1301" s="11">
        <v>12</v>
      </c>
      <c r="W1301" s="11">
        <v>49</v>
      </c>
      <c r="X1301" s="11">
        <v>28</v>
      </c>
      <c r="Y1301" s="26">
        <v>51</v>
      </c>
      <c r="Z1301" s="10">
        <f t="shared" si="206"/>
        <v>140</v>
      </c>
      <c r="AA1301" s="27">
        <f t="shared" si="202"/>
        <v>-60412.570689061082</v>
      </c>
      <c r="AB1301" s="10">
        <f t="shared" si="203"/>
        <v>-6018164.1644204315</v>
      </c>
      <c r="AC1301" s="10">
        <f t="shared" si="204"/>
        <v>-13298592.001968132</v>
      </c>
      <c r="AD1301" s="28">
        <f t="shared" si="205"/>
        <v>-12898358.526424831</v>
      </c>
      <c r="AF1301" s="27">
        <f>IF(V1301 &lt;&gt; "-", (V1301-V$1883)^4, "-")</f>
        <v>2370480.6892459271</v>
      </c>
      <c r="AG1301" s="10">
        <f>(W1301-W$1883)^4</f>
        <v>1094675438.336951</v>
      </c>
      <c r="AH1301" s="10">
        <f>(X1301-X$1883)^4</f>
        <v>3150703602.6611905</v>
      </c>
      <c r="AI1301" s="28">
        <f>(Y1301-Y$1883)^4</f>
        <v>3024910940.8741488</v>
      </c>
      <c r="AK1301" s="27">
        <f t="shared" si="207"/>
        <v>85.714285714285708</v>
      </c>
      <c r="AL1301" s="10">
        <f t="shared" si="208"/>
        <v>350</v>
      </c>
      <c r="AM1301" s="10">
        <f t="shared" si="209"/>
        <v>200</v>
      </c>
      <c r="AN1301" s="28">
        <f t="shared" si="210"/>
        <v>364.28571428571428</v>
      </c>
      <c r="AP1301" s="56">
        <f t="shared" si="211"/>
        <v>0.5714285714285714</v>
      </c>
    </row>
    <row r="1302" spans="1:42" ht="15" customHeight="1">
      <c r="A1302" s="5" t="s">
        <v>23</v>
      </c>
      <c r="B1302" s="5" t="s">
        <v>67</v>
      </c>
      <c r="C1302" s="5" t="s">
        <v>78</v>
      </c>
      <c r="D1302" s="6" t="s">
        <v>44</v>
      </c>
      <c r="E1302" s="5" t="s">
        <v>2425</v>
      </c>
      <c r="F1302" s="5" t="s">
        <v>2426</v>
      </c>
      <c r="G1302" s="5">
        <v>2002</v>
      </c>
      <c r="H1302" s="11">
        <v>32</v>
      </c>
      <c r="I1302" s="11">
        <v>183</v>
      </c>
      <c r="J1302" s="11">
        <v>231</v>
      </c>
      <c r="K1302" s="11">
        <v>424</v>
      </c>
      <c r="O1302" s="25" t="s">
        <v>23</v>
      </c>
      <c r="P1302" s="5" t="s">
        <v>23</v>
      </c>
      <c r="Q1302" s="5" t="s">
        <v>89</v>
      </c>
      <c r="R1302" s="6" t="s">
        <v>235</v>
      </c>
      <c r="S1302" s="5" t="s">
        <v>2675</v>
      </c>
      <c r="T1302" s="5" t="s">
        <v>2676</v>
      </c>
      <c r="U1302" s="5">
        <v>2002</v>
      </c>
      <c r="V1302" s="11" t="s">
        <v>96</v>
      </c>
      <c r="W1302" s="11">
        <v>19</v>
      </c>
      <c r="X1302" s="11">
        <v>40</v>
      </c>
      <c r="Y1302" s="26">
        <v>58</v>
      </c>
      <c r="Z1302" s="10">
        <f t="shared" si="206"/>
        <v>117</v>
      </c>
      <c r="AA1302" s="27" t="str">
        <f t="shared" si="202"/>
        <v>-</v>
      </c>
      <c r="AB1302" s="10">
        <f t="shared" si="203"/>
        <v>-9514010.4996968526</v>
      </c>
      <c r="AC1302" s="10">
        <f t="shared" si="204"/>
        <v>-11378492.849356774</v>
      </c>
      <c r="AD1302" s="28">
        <f t="shared" si="205"/>
        <v>-11777506.830836991</v>
      </c>
      <c r="AF1302" s="27" t="str">
        <f>IF(V1302 &lt;&gt; "-", (V1302-V$1883)^4, "-")</f>
        <v>-</v>
      </c>
      <c r="AG1302" s="10">
        <f>(W1302-W$1883)^4</f>
        <v>2015973575.015008</v>
      </c>
      <c r="AH1302" s="10">
        <f>(X1302-X$1883)^4</f>
        <v>2559251626.0574913</v>
      </c>
      <c r="AI1302" s="28">
        <f>(Y1302-Y$1883)^4</f>
        <v>2679607304.948904</v>
      </c>
      <c r="AK1302" s="27">
        <f t="shared" si="207"/>
        <v>0</v>
      </c>
      <c r="AL1302" s="10">
        <f t="shared" si="208"/>
        <v>162.39316239316241</v>
      </c>
      <c r="AM1302" s="10">
        <f t="shared" si="209"/>
        <v>341.88034188034186</v>
      </c>
      <c r="AN1302" s="28">
        <f t="shared" si="210"/>
        <v>495.72649572649573</v>
      </c>
      <c r="AP1302" s="56">
        <f t="shared" si="211"/>
        <v>2.1052631578947363</v>
      </c>
    </row>
    <row r="1303" spans="1:42" ht="15" customHeight="1">
      <c r="A1303" s="5" t="s">
        <v>23</v>
      </c>
      <c r="B1303" s="5" t="s">
        <v>67</v>
      </c>
      <c r="C1303" s="5" t="s">
        <v>78</v>
      </c>
      <c r="D1303" s="6" t="s">
        <v>44</v>
      </c>
      <c r="E1303" s="5" t="s">
        <v>2427</v>
      </c>
      <c r="F1303" s="5" t="s">
        <v>2428</v>
      </c>
      <c r="G1303" s="5">
        <v>2002</v>
      </c>
      <c r="H1303" s="11">
        <v>11</v>
      </c>
      <c r="I1303" s="11">
        <v>18</v>
      </c>
      <c r="J1303" s="11">
        <v>45</v>
      </c>
      <c r="K1303" s="11">
        <v>205</v>
      </c>
      <c r="O1303" s="25" t="s">
        <v>23</v>
      </c>
      <c r="P1303" s="5" t="s">
        <v>23</v>
      </c>
      <c r="Q1303" s="5" t="s">
        <v>89</v>
      </c>
      <c r="R1303" s="6" t="s">
        <v>235</v>
      </c>
      <c r="S1303" s="5" t="s">
        <v>2677</v>
      </c>
      <c r="T1303" s="5" t="s">
        <v>2678</v>
      </c>
      <c r="U1303" s="5">
        <v>2002</v>
      </c>
      <c r="V1303" s="11">
        <v>3</v>
      </c>
      <c r="W1303" s="11">
        <v>12</v>
      </c>
      <c r="X1303" s="11">
        <v>43</v>
      </c>
      <c r="Y1303" s="26">
        <v>39</v>
      </c>
      <c r="Z1303" s="10">
        <f t="shared" si="206"/>
        <v>97</v>
      </c>
      <c r="AA1303" s="27">
        <f t="shared" si="202"/>
        <v>-112246.64062698378</v>
      </c>
      <c r="AB1303" s="10">
        <f t="shared" si="203"/>
        <v>-10488393.582415007</v>
      </c>
      <c r="AC1303" s="10">
        <f t="shared" si="204"/>
        <v>-10929237.273239037</v>
      </c>
      <c r="AD1303" s="28">
        <f t="shared" si="205"/>
        <v>-14981369.61430154</v>
      </c>
      <c r="AF1303" s="27">
        <f>IF(V1303 &lt;&gt; "-", (V1303-V$1883)^4, "-")</f>
        <v>5414576.1935207229</v>
      </c>
      <c r="AG1303" s="10">
        <f>(W1303-W$1883)^4</f>
        <v>2295859471.0272794</v>
      </c>
      <c r="AH1303" s="10">
        <f>(X1303-X$1883)^4</f>
        <v>2425417310.0067306</v>
      </c>
      <c r="AI1303" s="28">
        <f>(Y1303-Y$1883)^4</f>
        <v>3693193182.373868</v>
      </c>
      <c r="AK1303" s="27">
        <f t="shared" si="207"/>
        <v>30.927835051546392</v>
      </c>
      <c r="AL1303" s="10">
        <f t="shared" si="208"/>
        <v>123.71134020618557</v>
      </c>
      <c r="AM1303" s="10">
        <f t="shared" si="209"/>
        <v>443.29896907216494</v>
      </c>
      <c r="AN1303" s="28">
        <f t="shared" si="210"/>
        <v>402.06185567010311</v>
      </c>
      <c r="AP1303" s="56">
        <f t="shared" si="211"/>
        <v>3.583333333333333</v>
      </c>
    </row>
    <row r="1304" spans="1:42" ht="15" customHeight="1">
      <c r="A1304" s="5" t="s">
        <v>23</v>
      </c>
      <c r="B1304" s="5" t="s">
        <v>67</v>
      </c>
      <c r="C1304" s="5" t="s">
        <v>78</v>
      </c>
      <c r="D1304" s="6" t="s">
        <v>44</v>
      </c>
      <c r="E1304" s="5" t="s">
        <v>2429</v>
      </c>
      <c r="F1304" s="5" t="s">
        <v>2430</v>
      </c>
      <c r="G1304" s="5">
        <v>2002</v>
      </c>
      <c r="H1304" s="11">
        <v>33</v>
      </c>
      <c r="I1304" s="11">
        <v>186</v>
      </c>
      <c r="J1304" s="11">
        <v>314</v>
      </c>
      <c r="K1304" s="11">
        <v>491</v>
      </c>
      <c r="O1304" s="25" t="s">
        <v>23</v>
      </c>
      <c r="P1304" s="5" t="s">
        <v>23</v>
      </c>
      <c r="Q1304" s="5" t="s">
        <v>89</v>
      </c>
      <c r="R1304" s="6" t="s">
        <v>235</v>
      </c>
      <c r="S1304" s="5" t="s">
        <v>2679</v>
      </c>
      <c r="T1304" s="5" t="s">
        <v>2680</v>
      </c>
      <c r="U1304" s="5">
        <v>2002</v>
      </c>
      <c r="V1304" s="11">
        <v>18</v>
      </c>
      <c r="W1304" s="11">
        <v>115</v>
      </c>
      <c r="X1304" s="11">
        <v>87</v>
      </c>
      <c r="Y1304" s="26">
        <v>205</v>
      </c>
      <c r="Z1304" s="10">
        <f t="shared" si="206"/>
        <v>425</v>
      </c>
      <c r="AA1304" s="27">
        <f t="shared" si="202"/>
        <v>-36720.838770077491</v>
      </c>
      <c r="AB1304" s="10">
        <f t="shared" si="203"/>
        <v>-1556671.022293272</v>
      </c>
      <c r="AC1304" s="10">
        <f t="shared" si="204"/>
        <v>-5632159.7232586863</v>
      </c>
      <c r="AD1304" s="28">
        <f t="shared" si="205"/>
        <v>-522030.7891942336</v>
      </c>
      <c r="AF1304" s="27">
        <f>IF(V1304 &lt;&gt; "-", (V1304-V$1883)^4, "-")</f>
        <v>1220534.679266341</v>
      </c>
      <c r="AG1304" s="10">
        <f>(W1304-W$1883)^4</f>
        <v>180410767.75404146</v>
      </c>
      <c r="AH1304" s="10">
        <f>(X1304-X$1883)^4</f>
        <v>1002074360.0630513</v>
      </c>
      <c r="AI1304" s="28">
        <f>(Y1304-Y$1883)^4</f>
        <v>42033429.396746837</v>
      </c>
      <c r="AK1304" s="27">
        <f t="shared" si="207"/>
        <v>42.352941176470587</v>
      </c>
      <c r="AL1304" s="10">
        <f t="shared" si="208"/>
        <v>270.58823529411762</v>
      </c>
      <c r="AM1304" s="10">
        <f t="shared" si="209"/>
        <v>204.70588235294119</v>
      </c>
      <c r="AN1304" s="28">
        <f t="shared" si="210"/>
        <v>482.35294117647061</v>
      </c>
      <c r="AP1304" s="56">
        <f t="shared" si="211"/>
        <v>0.75652173913043486</v>
      </c>
    </row>
    <row r="1305" spans="1:42" ht="15" customHeight="1">
      <c r="A1305" s="5" t="s">
        <v>23</v>
      </c>
      <c r="B1305" s="5" t="s">
        <v>67</v>
      </c>
      <c r="C1305" s="5" t="s">
        <v>78</v>
      </c>
      <c r="D1305" s="6" t="s">
        <v>44</v>
      </c>
      <c r="E1305" s="5" t="s">
        <v>2431</v>
      </c>
      <c r="F1305" s="5" t="s">
        <v>2432</v>
      </c>
      <c r="G1305" s="5">
        <v>2002</v>
      </c>
      <c r="H1305" s="11">
        <v>20</v>
      </c>
      <c r="I1305" s="11">
        <v>107</v>
      </c>
      <c r="J1305" s="11">
        <v>231</v>
      </c>
      <c r="K1305" s="11">
        <v>281</v>
      </c>
      <c r="O1305" s="25" t="s">
        <v>23</v>
      </c>
      <c r="P1305" s="5" t="s">
        <v>23</v>
      </c>
      <c r="Q1305" s="5" t="s">
        <v>89</v>
      </c>
      <c r="R1305" s="6" t="s">
        <v>235</v>
      </c>
      <c r="S1305" s="5" t="s">
        <v>2681</v>
      </c>
      <c r="T1305" s="5" t="s">
        <v>2682</v>
      </c>
      <c r="U1305" s="5">
        <v>2002</v>
      </c>
      <c r="V1305" s="11">
        <v>20</v>
      </c>
      <c r="W1305" s="11">
        <v>143</v>
      </c>
      <c r="X1305" s="11">
        <v>87</v>
      </c>
      <c r="Y1305" s="26">
        <v>129</v>
      </c>
      <c r="Z1305" s="10">
        <f t="shared" si="206"/>
        <v>379</v>
      </c>
      <c r="AA1305" s="27">
        <f t="shared" si="202"/>
        <v>-30483.028522647091</v>
      </c>
      <c r="AB1305" s="10">
        <f t="shared" si="203"/>
        <v>-679041.20153381745</v>
      </c>
      <c r="AC1305" s="10">
        <f t="shared" si="204"/>
        <v>-5632159.7232586863</v>
      </c>
      <c r="AD1305" s="28">
        <f t="shared" si="205"/>
        <v>-3834437.8975456529</v>
      </c>
      <c r="AF1305" s="27">
        <f>IF(V1305 &lt;&gt; "-", (V1305-V$1883)^4, "-")</f>
        <v>952235.0213372974</v>
      </c>
      <c r="AG1305" s="10">
        <f>(W1305-W$1883)^4</f>
        <v>59684492.006592922</v>
      </c>
      <c r="AH1305" s="10">
        <f>(X1305-X$1883)^4</f>
        <v>1002074360.0630513</v>
      </c>
      <c r="AI1305" s="28">
        <f>(Y1305-Y$1883)^4</f>
        <v>600162622.40194893</v>
      </c>
      <c r="AK1305" s="27">
        <f t="shared" si="207"/>
        <v>52.770448548812666</v>
      </c>
      <c r="AL1305" s="10">
        <f t="shared" si="208"/>
        <v>377.30870712401054</v>
      </c>
      <c r="AM1305" s="10">
        <f t="shared" si="209"/>
        <v>229.55145118733509</v>
      </c>
      <c r="AN1305" s="28">
        <f t="shared" si="210"/>
        <v>340.36939313984169</v>
      </c>
      <c r="AP1305" s="56">
        <f t="shared" si="211"/>
        <v>0.60839160839160844</v>
      </c>
    </row>
    <row r="1306" spans="1:42" ht="15" customHeight="1">
      <c r="A1306" s="5" t="s">
        <v>23</v>
      </c>
      <c r="B1306" s="5" t="s">
        <v>67</v>
      </c>
      <c r="C1306" s="5" t="s">
        <v>78</v>
      </c>
      <c r="D1306" s="6" t="s">
        <v>44</v>
      </c>
      <c r="E1306" s="5" t="s">
        <v>2433</v>
      </c>
      <c r="F1306" s="5" t="s">
        <v>2434</v>
      </c>
      <c r="G1306" s="5">
        <v>2002</v>
      </c>
      <c r="H1306" s="11">
        <v>63</v>
      </c>
      <c r="I1306" s="11">
        <v>302</v>
      </c>
      <c r="J1306" s="11">
        <v>540</v>
      </c>
      <c r="K1306" s="11">
        <v>573</v>
      </c>
      <c r="O1306" s="25" t="s">
        <v>23</v>
      </c>
      <c r="P1306" s="5" t="s">
        <v>23</v>
      </c>
      <c r="Q1306" s="5" t="s">
        <v>89</v>
      </c>
      <c r="R1306" s="6" t="s">
        <v>235</v>
      </c>
      <c r="S1306" s="5" t="s">
        <v>2683</v>
      </c>
      <c r="T1306" s="5" t="s">
        <v>2684</v>
      </c>
      <c r="U1306" s="5">
        <v>2002</v>
      </c>
      <c r="V1306" s="11">
        <v>10</v>
      </c>
      <c r="W1306" s="11">
        <v>87</v>
      </c>
      <c r="X1306" s="11">
        <v>95</v>
      </c>
      <c r="Y1306" s="26">
        <v>189</v>
      </c>
      <c r="Z1306" s="10">
        <f t="shared" si="206"/>
        <v>381</v>
      </c>
      <c r="AA1306" s="27">
        <f t="shared" si="202"/>
        <v>-70129.248387619737</v>
      </c>
      <c r="AB1306" s="10">
        <f t="shared" si="203"/>
        <v>-2979472.0702172075</v>
      </c>
      <c r="AC1306" s="10">
        <f t="shared" si="204"/>
        <v>-4906074.9854291817</v>
      </c>
      <c r="AD1306" s="28">
        <f t="shared" si="205"/>
        <v>-899164.7560153571</v>
      </c>
      <c r="AF1306" s="27">
        <f>IF(V1306 &lt;&gt; "-", (V1306-V$1883)^4, "-")</f>
        <v>2892004.1543107955</v>
      </c>
      <c r="AG1306" s="10">
        <f>(W1306-W$1883)^4</f>
        <v>428731860.14775974</v>
      </c>
      <c r="AH1306" s="10">
        <f>(X1306-X$1883)^4</f>
        <v>833640698.89533412</v>
      </c>
      <c r="AI1306" s="28">
        <f>(Y1306-Y$1883)^4</f>
        <v>86786538.688872516</v>
      </c>
      <c r="AK1306" s="27">
        <f t="shared" si="207"/>
        <v>26.246719160104988</v>
      </c>
      <c r="AL1306" s="10">
        <f t="shared" si="208"/>
        <v>228.34645669291339</v>
      </c>
      <c r="AM1306" s="10">
        <f t="shared" si="209"/>
        <v>249.34383202099738</v>
      </c>
      <c r="AN1306" s="28">
        <f t="shared" si="210"/>
        <v>496.06299212598424</v>
      </c>
      <c r="AP1306" s="56">
        <f t="shared" si="211"/>
        <v>1.0919540229885059</v>
      </c>
    </row>
    <row r="1307" spans="1:42" ht="15" customHeight="1">
      <c r="A1307" s="5" t="s">
        <v>23</v>
      </c>
      <c r="B1307" s="5" t="s">
        <v>67</v>
      </c>
      <c r="C1307" s="5" t="s">
        <v>78</v>
      </c>
      <c r="D1307" s="6" t="s">
        <v>44</v>
      </c>
      <c r="E1307" s="5" t="s">
        <v>2435</v>
      </c>
      <c r="F1307" s="5" t="s">
        <v>2436</v>
      </c>
      <c r="G1307" s="5">
        <v>2002</v>
      </c>
      <c r="H1307" s="11">
        <v>12</v>
      </c>
      <c r="I1307" s="11">
        <v>119</v>
      </c>
      <c r="J1307" s="11">
        <v>162</v>
      </c>
      <c r="K1307" s="11">
        <v>333</v>
      </c>
      <c r="O1307" s="25" t="s">
        <v>23</v>
      </c>
      <c r="P1307" s="5" t="s">
        <v>23</v>
      </c>
      <c r="Q1307" s="5" t="s">
        <v>89</v>
      </c>
      <c r="R1307" s="6" t="s">
        <v>235</v>
      </c>
      <c r="S1307" s="5" t="s">
        <v>2685</v>
      </c>
      <c r="T1307" s="5" t="s">
        <v>2686</v>
      </c>
      <c r="U1307" s="5">
        <v>2002</v>
      </c>
      <c r="V1307" s="11">
        <v>6</v>
      </c>
      <c r="W1307" s="11">
        <v>64</v>
      </c>
      <c r="X1307" s="11">
        <v>78</v>
      </c>
      <c r="Y1307" s="26">
        <v>141</v>
      </c>
      <c r="Z1307" s="10">
        <f t="shared" si="206"/>
        <v>289</v>
      </c>
      <c r="AA1307" s="27">
        <f t="shared" si="202"/>
        <v>-92579.75437308324</v>
      </c>
      <c r="AB1307" s="10">
        <f t="shared" si="203"/>
        <v>-4648703.8656189712</v>
      </c>
      <c r="AC1307" s="10">
        <f t="shared" si="204"/>
        <v>-6530823.3742362252</v>
      </c>
      <c r="AD1307" s="28">
        <f t="shared" si="205"/>
        <v>-3018390.3303826144</v>
      </c>
      <c r="AF1307" s="27">
        <f>IF(V1307 &lt;&gt; "-", (V1307-V$1883)^4, "-")</f>
        <v>4188141.6864615814</v>
      </c>
      <c r="AG1307" s="10">
        <f>(W1307-W$1883)^4</f>
        <v>775846565.33189142</v>
      </c>
      <c r="AH1307" s="10">
        <f>(X1307-X$1883)^4</f>
        <v>1220742087.3279805</v>
      </c>
      <c r="AI1307" s="28">
        <f>(Y1307-Y$1883)^4</f>
        <v>436214938.80938447</v>
      </c>
      <c r="AK1307" s="27">
        <f t="shared" si="207"/>
        <v>20.761245674740483</v>
      </c>
      <c r="AL1307" s="10">
        <f t="shared" si="208"/>
        <v>221.45328719723184</v>
      </c>
      <c r="AM1307" s="10">
        <f t="shared" si="209"/>
        <v>269.89619377162632</v>
      </c>
      <c r="AN1307" s="28">
        <f t="shared" si="210"/>
        <v>487.88927335640136</v>
      </c>
      <c r="AP1307" s="56">
        <f t="shared" si="211"/>
        <v>1.21875</v>
      </c>
    </row>
    <row r="1308" spans="1:42" ht="15" customHeight="1">
      <c r="A1308" s="5" t="s">
        <v>23</v>
      </c>
      <c r="B1308" s="5" t="s">
        <v>67</v>
      </c>
      <c r="C1308" s="5" t="s">
        <v>82</v>
      </c>
      <c r="D1308" s="6" t="s">
        <v>44</v>
      </c>
      <c r="E1308" s="6" t="s">
        <v>26</v>
      </c>
      <c r="F1308" s="5" t="s">
        <v>2687</v>
      </c>
      <c r="G1308" s="5">
        <v>2002</v>
      </c>
      <c r="H1308" s="11">
        <v>510</v>
      </c>
      <c r="I1308" s="11">
        <v>2830</v>
      </c>
      <c r="J1308" s="11">
        <v>4992</v>
      </c>
      <c r="K1308" s="11">
        <v>7315</v>
      </c>
      <c r="O1308" s="25" t="s">
        <v>23</v>
      </c>
      <c r="P1308" s="5" t="s">
        <v>23</v>
      </c>
      <c r="Q1308" s="5" t="s">
        <v>89</v>
      </c>
      <c r="R1308" s="6" t="s">
        <v>235</v>
      </c>
      <c r="S1308" s="5" t="s">
        <v>2688</v>
      </c>
      <c r="T1308" s="5" t="s">
        <v>2689</v>
      </c>
      <c r="U1308" s="5">
        <v>2002</v>
      </c>
      <c r="V1308" s="11">
        <v>33</v>
      </c>
      <c r="W1308" s="11">
        <v>154</v>
      </c>
      <c r="X1308" s="11">
        <v>160</v>
      </c>
      <c r="Y1308" s="26">
        <v>209</v>
      </c>
      <c r="Z1308" s="10">
        <f t="shared" si="206"/>
        <v>556</v>
      </c>
      <c r="AA1308" s="27">
        <f t="shared" si="202"/>
        <v>-6066.610444662284</v>
      </c>
      <c r="AB1308" s="10">
        <f t="shared" si="203"/>
        <v>-454672.23652472236</v>
      </c>
      <c r="AC1308" s="10">
        <f t="shared" si="204"/>
        <v>-1154983.9595991054</v>
      </c>
      <c r="AD1308" s="28">
        <f t="shared" si="205"/>
        <v>-448031.87233019987</v>
      </c>
      <c r="AF1308" s="27">
        <f>IF(V1308 &lt;&gt; "-", (V1308-V$1883)^4, "-")</f>
        <v>110644.07048160309</v>
      </c>
      <c r="AG1308" s="10">
        <f>(W1308-W$1883)^4</f>
        <v>34962132.508486994</v>
      </c>
      <c r="AH1308" s="10">
        <f>(X1308-X$1883)^4</f>
        <v>121181020.00669217</v>
      </c>
      <c r="AI1308" s="28">
        <f>(Y1308-Y$1883)^4</f>
        <v>34282978.544466704</v>
      </c>
      <c r="AK1308" s="27">
        <f t="shared" si="207"/>
        <v>59.352517985611513</v>
      </c>
      <c r="AL1308" s="10">
        <f t="shared" si="208"/>
        <v>276.97841726618702</v>
      </c>
      <c r="AM1308" s="10">
        <f t="shared" si="209"/>
        <v>287.76978417266184</v>
      </c>
      <c r="AN1308" s="28">
        <f t="shared" si="210"/>
        <v>375.89928057553954</v>
      </c>
      <c r="AP1308" s="56">
        <f t="shared" si="211"/>
        <v>1.0389610389610389</v>
      </c>
    </row>
    <row r="1309" spans="1:42" ht="15" customHeight="1">
      <c r="A1309" s="5" t="s">
        <v>23</v>
      </c>
      <c r="B1309" s="5" t="s">
        <v>67</v>
      </c>
      <c r="C1309" s="5" t="s">
        <v>82</v>
      </c>
      <c r="D1309" s="6" t="s">
        <v>44</v>
      </c>
      <c r="E1309" s="5" t="s">
        <v>2438</v>
      </c>
      <c r="F1309" s="5" t="s">
        <v>362</v>
      </c>
      <c r="G1309" s="5">
        <v>2002</v>
      </c>
      <c r="H1309" s="11">
        <v>16</v>
      </c>
      <c r="I1309" s="11">
        <v>103</v>
      </c>
      <c r="J1309" s="11">
        <v>220</v>
      </c>
      <c r="K1309" s="11">
        <v>275</v>
      </c>
      <c r="O1309" s="25" t="s">
        <v>23</v>
      </c>
      <c r="P1309" s="5" t="s">
        <v>23</v>
      </c>
      <c r="Q1309" s="5" t="s">
        <v>89</v>
      </c>
      <c r="R1309" s="6" t="s">
        <v>235</v>
      </c>
      <c r="S1309" s="5" t="s">
        <v>2690</v>
      </c>
      <c r="T1309" s="5" t="s">
        <v>1761</v>
      </c>
      <c r="U1309" s="5">
        <v>2002</v>
      </c>
      <c r="V1309" s="11">
        <v>2</v>
      </c>
      <c r="W1309" s="11">
        <v>6</v>
      </c>
      <c r="X1309" s="11">
        <v>12</v>
      </c>
      <c r="Y1309" s="26">
        <v>2</v>
      </c>
      <c r="Z1309" s="10">
        <f t="shared" si="206"/>
        <v>22</v>
      </c>
      <c r="AA1309" s="27">
        <f t="shared" si="202"/>
        <v>-119373.12780967499</v>
      </c>
      <c r="AB1309" s="10">
        <f t="shared" si="203"/>
        <v>-11374722.568953292</v>
      </c>
      <c r="AC1309" s="10">
        <f t="shared" si="204"/>
        <v>-16178936.805266071</v>
      </c>
      <c r="AD1309" s="28">
        <f t="shared" si="205"/>
        <v>-22790129.312594488</v>
      </c>
      <c r="AF1309" s="27">
        <f>IF(V1309 &lt;&gt; "-", (V1309-V$1883)^4, "-")</f>
        <v>5877718.253988809</v>
      </c>
      <c r="AG1309" s="10">
        <f>(W1309-W$1883)^4</f>
        <v>2558121006.0983472</v>
      </c>
      <c r="AH1309" s="10">
        <f>(X1309-X$1883)^4</f>
        <v>4091978139.1223774</v>
      </c>
      <c r="AI1309" s="28">
        <f>(Y1309-Y$1883)^4</f>
        <v>6461436081.88556</v>
      </c>
      <c r="AK1309" s="27">
        <f t="shared" si="207"/>
        <v>90.909090909090907</v>
      </c>
      <c r="AL1309" s="10">
        <f t="shared" si="208"/>
        <v>272.72727272727269</v>
      </c>
      <c r="AM1309" s="10">
        <f t="shared" si="209"/>
        <v>545.45454545454538</v>
      </c>
      <c r="AN1309" s="28">
        <f t="shared" si="210"/>
        <v>90.909090909090907</v>
      </c>
      <c r="AP1309" s="56">
        <f t="shared" si="211"/>
        <v>2</v>
      </c>
    </row>
    <row r="1310" spans="1:42" ht="15" customHeight="1">
      <c r="A1310" s="5" t="s">
        <v>23</v>
      </c>
      <c r="B1310" s="5" t="s">
        <v>67</v>
      </c>
      <c r="C1310" s="5" t="s">
        <v>82</v>
      </c>
      <c r="D1310" s="6" t="s">
        <v>44</v>
      </c>
      <c r="E1310" s="5" t="s">
        <v>2439</v>
      </c>
      <c r="F1310" s="5" t="s">
        <v>2440</v>
      </c>
      <c r="G1310" s="5">
        <v>2002</v>
      </c>
      <c r="H1310" s="11">
        <v>6</v>
      </c>
      <c r="I1310" s="11">
        <v>31</v>
      </c>
      <c r="J1310" s="11">
        <v>87</v>
      </c>
      <c r="K1310" s="11">
        <v>221</v>
      </c>
      <c r="O1310" s="25" t="s">
        <v>23</v>
      </c>
      <c r="P1310" s="5" t="s">
        <v>23</v>
      </c>
      <c r="Q1310" s="5" t="s">
        <v>89</v>
      </c>
      <c r="R1310" s="6" t="s">
        <v>235</v>
      </c>
      <c r="S1310" s="5" t="s">
        <v>2691</v>
      </c>
      <c r="T1310" s="5" t="s">
        <v>2692</v>
      </c>
      <c r="U1310" s="5">
        <v>2002</v>
      </c>
      <c r="V1310" s="11">
        <v>9</v>
      </c>
      <c r="W1310" s="11">
        <v>77</v>
      </c>
      <c r="X1310" s="11">
        <v>58</v>
      </c>
      <c r="Y1310" s="26">
        <v>86</v>
      </c>
      <c r="Z1310" s="10">
        <f t="shared" si="206"/>
        <v>230</v>
      </c>
      <c r="AA1310" s="27">
        <f t="shared" si="202"/>
        <v>-75355.731060442326</v>
      </c>
      <c r="AB1310" s="10">
        <f t="shared" si="203"/>
        <v>-3644815.8796304138</v>
      </c>
      <c r="AC1310" s="10">
        <f t="shared" si="204"/>
        <v>-8859474.6648609601</v>
      </c>
      <c r="AD1310" s="28">
        <f t="shared" si="205"/>
        <v>-7942426.0902909059</v>
      </c>
      <c r="AF1310" s="27">
        <f>IF(V1310 &lt;&gt; "-", (V1310-V$1883)^4, "-")</f>
        <v>3182890.6368016875</v>
      </c>
      <c r="AG1310" s="10">
        <f>(W1310-W$1883)^4</f>
        <v>560919828.65697217</v>
      </c>
      <c r="AH1310" s="10">
        <f>(X1310-X$1883)^4</f>
        <v>1833203287.4654856</v>
      </c>
      <c r="AI1310" s="28">
        <f>(Y1310-Y$1883)^4</f>
        <v>1584665402.2567012</v>
      </c>
      <c r="AK1310" s="27">
        <f t="shared" si="207"/>
        <v>39.130434782608695</v>
      </c>
      <c r="AL1310" s="10">
        <f t="shared" si="208"/>
        <v>334.78260869565219</v>
      </c>
      <c r="AM1310" s="10">
        <f t="shared" si="209"/>
        <v>252.17391304347825</v>
      </c>
      <c r="AN1310" s="28">
        <f t="shared" si="210"/>
        <v>373.91304347826087</v>
      </c>
      <c r="AP1310" s="56">
        <f t="shared" si="211"/>
        <v>0.75324675324675316</v>
      </c>
    </row>
    <row r="1311" spans="1:42" ht="15" customHeight="1">
      <c r="A1311" s="5" t="s">
        <v>23</v>
      </c>
      <c r="B1311" s="5" t="s">
        <v>67</v>
      </c>
      <c r="C1311" s="5" t="s">
        <v>82</v>
      </c>
      <c r="D1311" s="6" t="s">
        <v>44</v>
      </c>
      <c r="E1311" s="5" t="s">
        <v>2442</v>
      </c>
      <c r="F1311" s="5" t="s">
        <v>2443</v>
      </c>
      <c r="G1311" s="5">
        <v>2002</v>
      </c>
      <c r="H1311" s="11">
        <v>13</v>
      </c>
      <c r="I1311" s="11">
        <v>65</v>
      </c>
      <c r="J1311" s="11">
        <v>95</v>
      </c>
      <c r="K1311" s="11">
        <v>188</v>
      </c>
      <c r="O1311" s="25" t="s">
        <v>23</v>
      </c>
      <c r="P1311" s="5" t="s">
        <v>23</v>
      </c>
      <c r="Q1311" s="5" t="s">
        <v>89</v>
      </c>
      <c r="R1311" s="6" t="s">
        <v>235</v>
      </c>
      <c r="S1311" s="5" t="s">
        <v>2693</v>
      </c>
      <c r="T1311" s="5" t="s">
        <v>2694</v>
      </c>
      <c r="U1311" s="5">
        <v>2002</v>
      </c>
      <c r="V1311" s="11">
        <v>35</v>
      </c>
      <c r="W1311" s="11">
        <v>167</v>
      </c>
      <c r="X1311" s="11">
        <v>95</v>
      </c>
      <c r="Y1311" s="26">
        <v>159</v>
      </c>
      <c r="Z1311" s="10">
        <f t="shared" si="206"/>
        <v>456</v>
      </c>
      <c r="AA1311" s="27">
        <f t="shared" si="202"/>
        <v>-4281.6766680973597</v>
      </c>
      <c r="AB1311" s="10">
        <f t="shared" si="203"/>
        <v>-260858.86250356649</v>
      </c>
      <c r="AC1311" s="10">
        <f t="shared" si="204"/>
        <v>-4906074.9854291817</v>
      </c>
      <c r="AD1311" s="28">
        <f t="shared" si="205"/>
        <v>-2025199.8598164753</v>
      </c>
      <c r="AF1311" s="27">
        <f>IF(V1311 &lt;&gt; "-", (V1311-V$1883)^4, "-")</f>
        <v>69526.733272419238</v>
      </c>
      <c r="AG1311" s="10">
        <f>(W1311-W$1883)^4</f>
        <v>16667640.635316262</v>
      </c>
      <c r="AH1311" s="10">
        <f>(X1311-X$1883)^4</f>
        <v>833640698.89533412</v>
      </c>
      <c r="AI1311" s="28">
        <f>(Y1311-Y$1883)^4</f>
        <v>256226386.29950187</v>
      </c>
      <c r="AK1311" s="27">
        <f t="shared" si="207"/>
        <v>76.754385964912288</v>
      </c>
      <c r="AL1311" s="10">
        <f t="shared" si="208"/>
        <v>366.22807017543857</v>
      </c>
      <c r="AM1311" s="10">
        <f t="shared" si="209"/>
        <v>208.33333333333334</v>
      </c>
      <c r="AN1311" s="28">
        <f t="shared" si="210"/>
        <v>348.68421052631578</v>
      </c>
      <c r="AP1311" s="56">
        <f t="shared" si="211"/>
        <v>0.56886227544910184</v>
      </c>
    </row>
    <row r="1312" spans="1:42" ht="15" customHeight="1">
      <c r="A1312" s="5" t="s">
        <v>23</v>
      </c>
      <c r="B1312" s="5" t="s">
        <v>67</v>
      </c>
      <c r="C1312" s="5" t="s">
        <v>82</v>
      </c>
      <c r="D1312" s="6" t="s">
        <v>44</v>
      </c>
      <c r="E1312" s="5" t="s">
        <v>2444</v>
      </c>
      <c r="F1312" s="5" t="s">
        <v>2445</v>
      </c>
      <c r="G1312" s="5">
        <v>2002</v>
      </c>
      <c r="H1312" s="11">
        <v>31</v>
      </c>
      <c r="I1312" s="11">
        <v>192</v>
      </c>
      <c r="J1312" s="11">
        <v>312</v>
      </c>
      <c r="K1312" s="11">
        <v>616</v>
      </c>
      <c r="O1312" s="25" t="s">
        <v>23</v>
      </c>
      <c r="P1312" s="5" t="s">
        <v>23</v>
      </c>
      <c r="Q1312" s="5" t="s">
        <v>89</v>
      </c>
      <c r="R1312" s="6" t="s">
        <v>235</v>
      </c>
      <c r="S1312" s="5" t="s">
        <v>2695</v>
      </c>
      <c r="T1312" s="5" t="s">
        <v>2198</v>
      </c>
      <c r="U1312" s="5">
        <v>2002</v>
      </c>
      <c r="V1312" s="11">
        <v>44</v>
      </c>
      <c r="W1312" s="11">
        <v>303</v>
      </c>
      <c r="X1312" s="11">
        <v>268</v>
      </c>
      <c r="Y1312" s="26">
        <v>320</v>
      </c>
      <c r="Z1312" s="10">
        <f t="shared" si="206"/>
        <v>935</v>
      </c>
      <c r="AA1312" s="27">
        <f t="shared" si="202"/>
        <v>-379.22085048323459</v>
      </c>
      <c r="AB1312" s="10">
        <f t="shared" si="203"/>
        <v>374879.53883423569</v>
      </c>
      <c r="AC1312" s="10">
        <f t="shared" si="204"/>
        <v>29.215574966948225</v>
      </c>
      <c r="AD1312" s="28">
        <f t="shared" si="205"/>
        <v>40995.597540251438</v>
      </c>
      <c r="AF1312" s="27">
        <f>IF(V1312 &lt;&gt; "-", (V1312-V$1883)^4, "-")</f>
        <v>2744.8773519788951</v>
      </c>
      <c r="AG1312" s="10">
        <f>(W1312-W$1883)^4</f>
        <v>27030597.725769307</v>
      </c>
      <c r="AH1312" s="10">
        <f>(X1312-X$1883)^4</f>
        <v>89.981366361715075</v>
      </c>
      <c r="AI1312" s="28">
        <f>(Y1312-Y$1883)^4</f>
        <v>1413566.6636779434</v>
      </c>
      <c r="AK1312" s="27">
        <f t="shared" si="207"/>
        <v>47.058823529411761</v>
      </c>
      <c r="AL1312" s="10">
        <f t="shared" si="208"/>
        <v>324.06417112299465</v>
      </c>
      <c r="AM1312" s="10">
        <f t="shared" si="209"/>
        <v>286.63101604278074</v>
      </c>
      <c r="AN1312" s="28">
        <f t="shared" si="210"/>
        <v>342.24598930481284</v>
      </c>
      <c r="AP1312" s="56">
        <f t="shared" si="211"/>
        <v>0.88448844884488442</v>
      </c>
    </row>
    <row r="1313" spans="1:42" ht="15" customHeight="1">
      <c r="A1313" s="5" t="s">
        <v>23</v>
      </c>
      <c r="B1313" s="5" t="s">
        <v>67</v>
      </c>
      <c r="C1313" s="5" t="s">
        <v>82</v>
      </c>
      <c r="D1313" s="6" t="s">
        <v>44</v>
      </c>
      <c r="E1313" s="5" t="s">
        <v>2446</v>
      </c>
      <c r="F1313" s="5" t="s">
        <v>2447</v>
      </c>
      <c r="G1313" s="5">
        <v>2002</v>
      </c>
      <c r="H1313" s="11">
        <v>18</v>
      </c>
      <c r="I1313" s="11">
        <v>129</v>
      </c>
      <c r="J1313" s="11">
        <v>89</v>
      </c>
      <c r="K1313" s="11">
        <v>141</v>
      </c>
      <c r="O1313" s="25" t="s">
        <v>23</v>
      </c>
      <c r="P1313" s="5" t="s">
        <v>23</v>
      </c>
      <c r="Q1313" s="5" t="s">
        <v>89</v>
      </c>
      <c r="R1313" s="6" t="s">
        <v>235</v>
      </c>
      <c r="S1313" s="5" t="s">
        <v>2696</v>
      </c>
      <c r="T1313" s="5" t="s">
        <v>2697</v>
      </c>
      <c r="U1313" s="5">
        <v>2002</v>
      </c>
      <c r="V1313" s="11">
        <v>8</v>
      </c>
      <c r="W1313" s="11">
        <v>48</v>
      </c>
      <c r="X1313" s="11">
        <v>62</v>
      </c>
      <c r="Y1313" s="26">
        <v>94</v>
      </c>
      <c r="Z1313" s="10">
        <f t="shared" si="206"/>
        <v>212</v>
      </c>
      <c r="AA1313" s="27">
        <f t="shared" si="202"/>
        <v>-80835.642948960449</v>
      </c>
      <c r="AB1313" s="10">
        <f t="shared" si="203"/>
        <v>-6117968.489379622</v>
      </c>
      <c r="AC1313" s="10">
        <f t="shared" si="204"/>
        <v>-8355551.7496194243</v>
      </c>
      <c r="AD1313" s="28">
        <f t="shared" si="205"/>
        <v>-7024833.2052776571</v>
      </c>
      <c r="AF1313" s="27">
        <f>IF(V1313 &lt;&gt; "-", (V1313-V$1883)^4, "-")</f>
        <v>3495187.9084152617</v>
      </c>
      <c r="AG1313" s="10">
        <f>(W1313-W$1883)^4</f>
        <v>1118947338.8540633</v>
      </c>
      <c r="AH1313" s="10">
        <f>(X1313-X$1883)^4</f>
        <v>1695509305.9210536</v>
      </c>
      <c r="AI1313" s="28">
        <f>(Y1313-Y$1883)^4</f>
        <v>1345389465.0469267</v>
      </c>
      <c r="AK1313" s="27">
        <f t="shared" si="207"/>
        <v>37.735849056603769</v>
      </c>
      <c r="AL1313" s="10">
        <f t="shared" si="208"/>
        <v>226.41509433962264</v>
      </c>
      <c r="AM1313" s="10">
        <f t="shared" si="209"/>
        <v>292.45283018867923</v>
      </c>
      <c r="AN1313" s="28">
        <f t="shared" si="210"/>
        <v>443.39622641509436</v>
      </c>
      <c r="AP1313" s="56">
        <f t="shared" si="211"/>
        <v>1.2916666666666665</v>
      </c>
    </row>
    <row r="1314" spans="1:42" ht="15" customHeight="1">
      <c r="A1314" s="5" t="s">
        <v>23</v>
      </c>
      <c r="B1314" s="5" t="s">
        <v>67</v>
      </c>
      <c r="C1314" s="5" t="s">
        <v>82</v>
      </c>
      <c r="D1314" s="6" t="s">
        <v>44</v>
      </c>
      <c r="E1314" s="5" t="s">
        <v>2448</v>
      </c>
      <c r="F1314" s="5" t="s">
        <v>2449</v>
      </c>
      <c r="G1314" s="5">
        <v>2002</v>
      </c>
      <c r="H1314" s="11">
        <v>32</v>
      </c>
      <c r="I1314" s="11">
        <v>173</v>
      </c>
      <c r="J1314" s="11">
        <v>402</v>
      </c>
      <c r="K1314" s="11">
        <v>411</v>
      </c>
      <c r="O1314" s="25" t="s">
        <v>23</v>
      </c>
      <c r="P1314" s="5" t="s">
        <v>100</v>
      </c>
      <c r="Q1314" s="5" t="s">
        <v>34</v>
      </c>
      <c r="R1314" s="6" t="s">
        <v>235</v>
      </c>
      <c r="S1314" s="5" t="s">
        <v>2698</v>
      </c>
      <c r="T1314" s="5" t="s">
        <v>2699</v>
      </c>
      <c r="U1314" s="5">
        <v>2002</v>
      </c>
      <c r="V1314" s="11">
        <v>417</v>
      </c>
      <c r="W1314" s="11">
        <v>1861</v>
      </c>
      <c r="X1314" s="11">
        <v>1842</v>
      </c>
      <c r="Y1314" s="26">
        <v>1313</v>
      </c>
      <c r="Z1314" s="10">
        <f t="shared" si="206"/>
        <v>5433</v>
      </c>
      <c r="AA1314" s="27">
        <f t="shared" si="202"/>
        <v>48932232.278683886</v>
      </c>
      <c r="AB1314" s="10">
        <f t="shared" si="203"/>
        <v>4331582033.348649</v>
      </c>
      <c r="AC1314" s="10">
        <f t="shared" si="204"/>
        <v>3922483261.0504813</v>
      </c>
      <c r="AD1314" s="28">
        <f t="shared" si="205"/>
        <v>1084729174.0295389</v>
      </c>
      <c r="AF1314" s="27">
        <f>IF(V1314 &lt;&gt; "-", (V1314-V$1883)^4, "-")</f>
        <v>17897541228.266747</v>
      </c>
      <c r="AG1314" s="10">
        <f>(W1314-W$1883)^4</f>
        <v>7060932474128.8887</v>
      </c>
      <c r="AH1314" s="10">
        <f>(X1314-X$1883)^4</f>
        <v>6186069551652.4092</v>
      </c>
      <c r="AI1314" s="28">
        <f>(Y1314-Y$1883)^4</f>
        <v>1114538549382.9875</v>
      </c>
      <c r="AK1314" s="27">
        <f t="shared" si="207"/>
        <v>76.753175041413584</v>
      </c>
      <c r="AL1314" s="10">
        <f t="shared" si="208"/>
        <v>342.53635192343091</v>
      </c>
      <c r="AM1314" s="10">
        <f t="shared" si="209"/>
        <v>339.03920485919383</v>
      </c>
      <c r="AN1314" s="28">
        <f t="shared" si="210"/>
        <v>241.6712681759617</v>
      </c>
      <c r="AP1314" s="56">
        <f t="shared" si="211"/>
        <v>0.98979043524986565</v>
      </c>
    </row>
    <row r="1315" spans="1:42" ht="15" customHeight="1">
      <c r="A1315" s="5" t="s">
        <v>23</v>
      </c>
      <c r="B1315" s="5" t="s">
        <v>67</v>
      </c>
      <c r="C1315" s="5" t="s">
        <v>82</v>
      </c>
      <c r="D1315" s="6" t="s">
        <v>44</v>
      </c>
      <c r="E1315" s="5" t="s">
        <v>2450</v>
      </c>
      <c r="F1315" s="5" t="s">
        <v>2451</v>
      </c>
      <c r="G1315" s="5">
        <v>2002</v>
      </c>
      <c r="H1315" s="11">
        <v>5</v>
      </c>
      <c r="I1315" s="11">
        <v>49</v>
      </c>
      <c r="J1315" s="11">
        <v>122</v>
      </c>
      <c r="K1315" s="11">
        <v>197</v>
      </c>
      <c r="O1315" s="25" t="s">
        <v>23</v>
      </c>
      <c r="P1315" s="5" t="s">
        <v>100</v>
      </c>
      <c r="Q1315" s="5" t="s">
        <v>34</v>
      </c>
      <c r="R1315" s="6" t="s">
        <v>235</v>
      </c>
      <c r="S1315" s="5" t="s">
        <v>2700</v>
      </c>
      <c r="T1315" s="5" t="s">
        <v>2701</v>
      </c>
      <c r="U1315" s="5">
        <v>2002</v>
      </c>
      <c r="V1315" s="11">
        <v>76</v>
      </c>
      <c r="W1315" s="11">
        <v>292</v>
      </c>
      <c r="X1315" s="11">
        <v>271</v>
      </c>
      <c r="Y1315" s="26">
        <v>241</v>
      </c>
      <c r="Z1315" s="10">
        <f t="shared" si="206"/>
        <v>880</v>
      </c>
      <c r="AA1315" s="27">
        <f t="shared" si="202"/>
        <v>15182.612115886348</v>
      </c>
      <c r="AB1315" s="10">
        <f t="shared" si="203"/>
        <v>228152.40204272358</v>
      </c>
      <c r="AC1315" s="10">
        <f t="shared" si="204"/>
        <v>224.74582560283744</v>
      </c>
      <c r="AD1315" s="28">
        <f t="shared" si="205"/>
        <v>-88234.415131887479</v>
      </c>
      <c r="AF1315" s="27">
        <f>IF(V1315 &lt;&gt; "-", (V1315-V$1883)^4, "-")</f>
        <v>375948.76497466629</v>
      </c>
      <c r="AG1315" s="10">
        <f>(W1315-W$1883)^4</f>
        <v>13941196.887294266</v>
      </c>
      <c r="AH1315" s="10">
        <f>(X1315-X$1883)^4</f>
        <v>1366.4345838212403</v>
      </c>
      <c r="AI1315" s="28">
        <f>(Y1315-Y$1883)^4</f>
        <v>3928113.3835429791</v>
      </c>
      <c r="AK1315" s="27">
        <f t="shared" si="207"/>
        <v>86.36363636363636</v>
      </c>
      <c r="AL1315" s="10">
        <f t="shared" si="208"/>
        <v>331.81818181818187</v>
      </c>
      <c r="AM1315" s="10">
        <f t="shared" si="209"/>
        <v>307.9545454545455</v>
      </c>
      <c r="AN1315" s="28">
        <f t="shared" si="210"/>
        <v>273.86363636363637</v>
      </c>
      <c r="AP1315" s="56">
        <f t="shared" si="211"/>
        <v>0.92808219178082185</v>
      </c>
    </row>
    <row r="1316" spans="1:42" ht="15" customHeight="1">
      <c r="A1316" s="5" t="s">
        <v>23</v>
      </c>
      <c r="B1316" s="5" t="s">
        <v>67</v>
      </c>
      <c r="C1316" s="5" t="s">
        <v>82</v>
      </c>
      <c r="D1316" s="6" t="s">
        <v>44</v>
      </c>
      <c r="E1316" s="5" t="s">
        <v>2452</v>
      </c>
      <c r="F1316" s="5" t="s">
        <v>2453</v>
      </c>
      <c r="G1316" s="5">
        <v>2002</v>
      </c>
      <c r="H1316" s="11">
        <v>5</v>
      </c>
      <c r="I1316" s="11">
        <v>84</v>
      </c>
      <c r="J1316" s="11">
        <v>120</v>
      </c>
      <c r="K1316" s="11">
        <v>275</v>
      </c>
      <c r="O1316" s="25" t="s">
        <v>23</v>
      </c>
      <c r="P1316" s="5" t="s">
        <v>100</v>
      </c>
      <c r="Q1316" s="5" t="s">
        <v>34</v>
      </c>
      <c r="R1316" s="6" t="s">
        <v>235</v>
      </c>
      <c r="S1316" s="5" t="s">
        <v>2702</v>
      </c>
      <c r="T1316" s="5" t="s">
        <v>2703</v>
      </c>
      <c r="U1316" s="5">
        <v>2002</v>
      </c>
      <c r="V1316" s="11">
        <v>33</v>
      </c>
      <c r="W1316" s="11">
        <v>153</v>
      </c>
      <c r="X1316" s="11">
        <v>201</v>
      </c>
      <c r="Y1316" s="26">
        <v>214</v>
      </c>
      <c r="Z1316" s="10">
        <f t="shared" si="206"/>
        <v>601</v>
      </c>
      <c r="AA1316" s="27">
        <f t="shared" si="202"/>
        <v>-6066.610444662284</v>
      </c>
      <c r="AB1316" s="10">
        <f t="shared" si="203"/>
        <v>-472642.55784581281</v>
      </c>
      <c r="AC1316" s="10">
        <f t="shared" si="204"/>
        <v>-261163.28101431261</v>
      </c>
      <c r="AD1316" s="28">
        <f t="shared" si="205"/>
        <v>-365818.2995983591</v>
      </c>
      <c r="AF1316" s="27">
        <f>IF(V1316 &lt;&gt; "-", (V1316-V$1883)^4, "-")</f>
        <v>110644.07048160309</v>
      </c>
      <c r="AG1316" s="10">
        <f>(W1316-W$1883)^4</f>
        <v>36816607.306740321</v>
      </c>
      <c r="AH1316" s="10">
        <f>(X1316-X$1883)^4</f>
        <v>16693580.204855107</v>
      </c>
      <c r="AI1316" s="28">
        <f>(Y1316-Y$1883)^4</f>
        <v>26162981.590640742</v>
      </c>
      <c r="AK1316" s="27">
        <f t="shared" si="207"/>
        <v>54.908485856905159</v>
      </c>
      <c r="AL1316" s="10">
        <f t="shared" si="208"/>
        <v>254.5757071547421</v>
      </c>
      <c r="AM1316" s="10">
        <f t="shared" si="209"/>
        <v>334.44259567387684</v>
      </c>
      <c r="AN1316" s="28">
        <f t="shared" si="210"/>
        <v>356.07321131447588</v>
      </c>
      <c r="AP1316" s="56">
        <f t="shared" si="211"/>
        <v>1.3137254901960782</v>
      </c>
    </row>
    <row r="1317" spans="1:42" ht="15" customHeight="1">
      <c r="A1317" s="5" t="s">
        <v>23</v>
      </c>
      <c r="B1317" s="5" t="s">
        <v>67</v>
      </c>
      <c r="C1317" s="5" t="s">
        <v>82</v>
      </c>
      <c r="D1317" s="6" t="s">
        <v>44</v>
      </c>
      <c r="E1317" s="5" t="s">
        <v>2454</v>
      </c>
      <c r="F1317" s="5" t="s">
        <v>2455</v>
      </c>
      <c r="G1317" s="5">
        <v>2002</v>
      </c>
      <c r="H1317" s="11">
        <v>27</v>
      </c>
      <c r="I1317" s="11">
        <v>198</v>
      </c>
      <c r="J1317" s="11">
        <v>299</v>
      </c>
      <c r="K1317" s="11">
        <v>423</v>
      </c>
      <c r="O1317" s="25" t="s">
        <v>23</v>
      </c>
      <c r="P1317" s="5" t="s">
        <v>100</v>
      </c>
      <c r="Q1317" s="5" t="s">
        <v>34</v>
      </c>
      <c r="R1317" s="6" t="s">
        <v>235</v>
      </c>
      <c r="S1317" s="5" t="s">
        <v>2704</v>
      </c>
      <c r="T1317" s="5" t="s">
        <v>1111</v>
      </c>
      <c r="U1317" s="5">
        <v>2002</v>
      </c>
      <c r="V1317" s="11">
        <v>15</v>
      </c>
      <c r="W1317" s="11">
        <v>108</v>
      </c>
      <c r="X1317" s="11">
        <v>111</v>
      </c>
      <c r="Y1317" s="26">
        <v>101</v>
      </c>
      <c r="Z1317" s="10">
        <f t="shared" si="206"/>
        <v>335</v>
      </c>
      <c r="AA1317" s="27">
        <f t="shared" si="202"/>
        <v>-47588.273258939465</v>
      </c>
      <c r="AB1317" s="10">
        <f t="shared" si="203"/>
        <v>-1856116.4817275854</v>
      </c>
      <c r="AC1317" s="10">
        <f t="shared" si="204"/>
        <v>-3646581.4524697103</v>
      </c>
      <c r="AD1317" s="28">
        <f t="shared" si="205"/>
        <v>-6282372.9353702012</v>
      </c>
      <c r="AF1317" s="27">
        <f>IF(V1317 &lt;&gt; "-", (V1317-V$1883)^4, "-")</f>
        <v>1724513.4884991832</v>
      </c>
      <c r="AG1317" s="10">
        <f>(W1317-W$1883)^4</f>
        <v>228107887.6730386</v>
      </c>
      <c r="AH1317" s="10">
        <f>(X1317-X$1883)^4</f>
        <v>561282142.25287735</v>
      </c>
      <c r="AI1317" s="28">
        <f>(Y1317-Y$1883)^4</f>
        <v>1159217560.1542783</v>
      </c>
      <c r="AK1317" s="27">
        <f t="shared" si="207"/>
        <v>44.776119402985074</v>
      </c>
      <c r="AL1317" s="10">
        <f t="shared" si="208"/>
        <v>322.38805970149252</v>
      </c>
      <c r="AM1317" s="10">
        <f t="shared" si="209"/>
        <v>331.34328358208955</v>
      </c>
      <c r="AN1317" s="28">
        <f t="shared" si="210"/>
        <v>301.49253731343282</v>
      </c>
      <c r="AP1317" s="56">
        <f t="shared" si="211"/>
        <v>1.0277777777777779</v>
      </c>
    </row>
    <row r="1318" spans="1:42" ht="15" customHeight="1">
      <c r="A1318" s="5" t="s">
        <v>23</v>
      </c>
      <c r="B1318" s="5" t="s">
        <v>67</v>
      </c>
      <c r="C1318" s="5" t="s">
        <v>82</v>
      </c>
      <c r="D1318" s="6" t="s">
        <v>44</v>
      </c>
      <c r="E1318" s="5" t="s">
        <v>2456</v>
      </c>
      <c r="F1318" s="5" t="s">
        <v>2457</v>
      </c>
      <c r="G1318" s="5">
        <v>2002</v>
      </c>
      <c r="H1318" s="11">
        <v>22</v>
      </c>
      <c r="I1318" s="11">
        <v>222</v>
      </c>
      <c r="J1318" s="11">
        <v>348</v>
      </c>
      <c r="K1318" s="11">
        <v>559</v>
      </c>
      <c r="O1318" s="25" t="s">
        <v>23</v>
      </c>
      <c r="P1318" s="5" t="s">
        <v>100</v>
      </c>
      <c r="Q1318" s="5" t="s">
        <v>34</v>
      </c>
      <c r="R1318" s="6" t="s">
        <v>235</v>
      </c>
      <c r="S1318" s="5" t="s">
        <v>2705</v>
      </c>
      <c r="T1318" s="5" t="s">
        <v>2706</v>
      </c>
      <c r="U1318" s="5">
        <v>2002</v>
      </c>
      <c r="V1318" s="11">
        <v>19</v>
      </c>
      <c r="W1318" s="11">
        <v>138</v>
      </c>
      <c r="X1318" s="11">
        <v>211</v>
      </c>
      <c r="Y1318" s="26">
        <v>214</v>
      </c>
      <c r="Z1318" s="10">
        <f t="shared" si="206"/>
        <v>582</v>
      </c>
      <c r="AA1318" s="27">
        <f t="shared" si="202"/>
        <v>-33505.219038514537</v>
      </c>
      <c r="AB1318" s="10">
        <f t="shared" si="203"/>
        <v>-801641.95324856986</v>
      </c>
      <c r="AC1318" s="10">
        <f t="shared" si="204"/>
        <v>-156765.97385486908</v>
      </c>
      <c r="AD1318" s="28">
        <f t="shared" si="205"/>
        <v>-365818.2995983591</v>
      </c>
      <c r="AF1318" s="27">
        <f>IF(V1318 &lt;&gt; "-", (V1318-V$1883)^4, "-")</f>
        <v>1080148.040054389</v>
      </c>
      <c r="AG1318" s="10">
        <f>(W1318-W$1883)^4</f>
        <v>74468724.743449286</v>
      </c>
      <c r="AH1318" s="10">
        <f>(X1318-X$1883)^4</f>
        <v>8452835.28576928</v>
      </c>
      <c r="AI1318" s="28">
        <f>(Y1318-Y$1883)^4</f>
        <v>26162981.590640742</v>
      </c>
      <c r="AK1318" s="27">
        <f t="shared" si="207"/>
        <v>32.646048109965641</v>
      </c>
      <c r="AL1318" s="10">
        <f t="shared" si="208"/>
        <v>237.11340206185565</v>
      </c>
      <c r="AM1318" s="10">
        <f t="shared" si="209"/>
        <v>362.54295532646046</v>
      </c>
      <c r="AN1318" s="28">
        <f t="shared" si="210"/>
        <v>367.69759450171824</v>
      </c>
      <c r="AP1318" s="56">
        <f t="shared" si="211"/>
        <v>1.5289855072463769</v>
      </c>
    </row>
    <row r="1319" spans="1:42" ht="15" customHeight="1">
      <c r="A1319" s="5" t="s">
        <v>23</v>
      </c>
      <c r="B1319" s="5" t="s">
        <v>67</v>
      </c>
      <c r="C1319" s="5" t="s">
        <v>82</v>
      </c>
      <c r="D1319" s="6" t="s">
        <v>44</v>
      </c>
      <c r="E1319" s="5" t="s">
        <v>2458</v>
      </c>
      <c r="F1319" s="5" t="s">
        <v>2459</v>
      </c>
      <c r="G1319" s="5">
        <v>2002</v>
      </c>
      <c r="H1319" s="11">
        <v>80</v>
      </c>
      <c r="I1319" s="11">
        <v>414</v>
      </c>
      <c r="J1319" s="11">
        <v>490</v>
      </c>
      <c r="K1319" s="11">
        <v>627</v>
      </c>
      <c r="O1319" s="25" t="s">
        <v>23</v>
      </c>
      <c r="P1319" s="5" t="s">
        <v>100</v>
      </c>
      <c r="Q1319" s="5" t="s">
        <v>37</v>
      </c>
      <c r="R1319" s="6" t="s">
        <v>235</v>
      </c>
      <c r="S1319" s="5" t="s">
        <v>2707</v>
      </c>
      <c r="T1319" s="5" t="s">
        <v>2708</v>
      </c>
      <c r="U1319" s="5">
        <v>2002</v>
      </c>
      <c r="V1319" s="11">
        <v>67</v>
      </c>
      <c r="W1319" s="11">
        <v>371</v>
      </c>
      <c r="X1319" s="11">
        <v>490</v>
      </c>
      <c r="Y1319" s="26">
        <v>505</v>
      </c>
      <c r="Z1319" s="10">
        <f t="shared" si="206"/>
        <v>1433</v>
      </c>
      <c r="AA1319" s="27">
        <f t="shared" si="202"/>
        <v>3915.7704185807975</v>
      </c>
      <c r="AB1319" s="10">
        <f t="shared" si="203"/>
        <v>2750164.2706092037</v>
      </c>
      <c r="AC1319" s="10">
        <f t="shared" si="204"/>
        <v>11402765.771397792</v>
      </c>
      <c r="AD1319" s="28">
        <f t="shared" si="205"/>
        <v>10572809.90182405</v>
      </c>
      <c r="AF1319" s="27">
        <f>IF(V1319 &lt;&gt; "-", (V1319-V$1883)^4, "-")</f>
        <v>61719.579940247349</v>
      </c>
      <c r="AG1319" s="10">
        <f>(W1319-W$1883)^4</f>
        <v>385311094.451141</v>
      </c>
      <c r="AH1319" s="10">
        <f>(X1319-X$1883)^4</f>
        <v>2566533503.282145</v>
      </c>
      <c r="AI1319" s="28">
        <f>(Y1319-Y$1883)^4</f>
        <v>2320530236.2552276</v>
      </c>
      <c r="AK1319" s="27">
        <f t="shared" si="207"/>
        <v>46.755059316120025</v>
      </c>
      <c r="AL1319" s="10">
        <f t="shared" si="208"/>
        <v>258.89741800418705</v>
      </c>
      <c r="AM1319" s="10">
        <f t="shared" si="209"/>
        <v>341.93998604326589</v>
      </c>
      <c r="AN1319" s="28">
        <f t="shared" si="210"/>
        <v>352.4075366364271</v>
      </c>
      <c r="AP1319" s="56">
        <f t="shared" si="211"/>
        <v>1.320754716981132</v>
      </c>
    </row>
    <row r="1320" spans="1:42" ht="15" customHeight="1">
      <c r="A1320" s="5" t="s">
        <v>23</v>
      </c>
      <c r="B1320" s="5" t="s">
        <v>67</v>
      </c>
      <c r="C1320" s="5" t="s">
        <v>82</v>
      </c>
      <c r="D1320" s="6" t="s">
        <v>44</v>
      </c>
      <c r="E1320" s="5" t="s">
        <v>2460</v>
      </c>
      <c r="F1320" s="5" t="s">
        <v>2461</v>
      </c>
      <c r="G1320" s="5">
        <v>2002</v>
      </c>
      <c r="H1320" s="11">
        <v>85</v>
      </c>
      <c r="I1320" s="11">
        <v>246</v>
      </c>
      <c r="J1320" s="11">
        <v>357</v>
      </c>
      <c r="K1320" s="11">
        <v>399</v>
      </c>
      <c r="O1320" s="25" t="s">
        <v>23</v>
      </c>
      <c r="P1320" s="5" t="s">
        <v>100</v>
      </c>
      <c r="Q1320" s="5" t="s">
        <v>37</v>
      </c>
      <c r="R1320" s="6" t="s">
        <v>235</v>
      </c>
      <c r="S1320" s="5" t="s">
        <v>2709</v>
      </c>
      <c r="T1320" s="5" t="s">
        <v>2710</v>
      </c>
      <c r="U1320" s="5">
        <v>2002</v>
      </c>
      <c r="V1320" s="11">
        <v>96</v>
      </c>
      <c r="W1320" s="11">
        <v>403</v>
      </c>
      <c r="X1320" s="11">
        <v>455</v>
      </c>
      <c r="Y1320" s="26">
        <v>410</v>
      </c>
      <c r="Z1320" s="10">
        <f t="shared" si="206"/>
        <v>1364</v>
      </c>
      <c r="AA1320" s="27">
        <f t="shared" si="202"/>
        <v>89685.565558199072</v>
      </c>
      <c r="AB1320" s="10">
        <f t="shared" si="203"/>
        <v>5097750.9797042441</v>
      </c>
      <c r="AC1320" s="10">
        <f t="shared" si="204"/>
        <v>6867657.9855581475</v>
      </c>
      <c r="AD1320" s="28">
        <f t="shared" si="205"/>
        <v>1928894.8709176772</v>
      </c>
      <c r="AF1320" s="27">
        <f>IF(V1320 &lt;&gt; "-", (V1320-V$1883)^4, "-")</f>
        <v>4014487.1137927924</v>
      </c>
      <c r="AG1320" s="10">
        <f>(W1320-W$1883)^4</f>
        <v>877347189.17346597</v>
      </c>
      <c r="AH1320" s="10">
        <f>(X1320-X$1883)^4</f>
        <v>1305403817.6507108</v>
      </c>
      <c r="AI1320" s="28">
        <f>(Y1320-Y$1883)^4</f>
        <v>240110643.14668104</v>
      </c>
      <c r="AK1320" s="27">
        <f t="shared" si="207"/>
        <v>70.381231671554261</v>
      </c>
      <c r="AL1320" s="10">
        <f t="shared" si="208"/>
        <v>295.4545454545455</v>
      </c>
      <c r="AM1320" s="10">
        <f t="shared" si="209"/>
        <v>333.57771260997066</v>
      </c>
      <c r="AN1320" s="28">
        <f t="shared" si="210"/>
        <v>300.58651026392965</v>
      </c>
      <c r="AP1320" s="56">
        <f t="shared" si="211"/>
        <v>1.129032258064516</v>
      </c>
    </row>
    <row r="1321" spans="1:42" ht="15" customHeight="1">
      <c r="A1321" s="5" t="s">
        <v>23</v>
      </c>
      <c r="B1321" s="5" t="s">
        <v>67</v>
      </c>
      <c r="C1321" s="5" t="s">
        <v>82</v>
      </c>
      <c r="D1321" s="6" t="s">
        <v>44</v>
      </c>
      <c r="E1321" s="5" t="s">
        <v>2462</v>
      </c>
      <c r="F1321" s="5" t="s">
        <v>2463</v>
      </c>
      <c r="G1321" s="5">
        <v>2002</v>
      </c>
      <c r="H1321" s="11">
        <v>6</v>
      </c>
      <c r="I1321" s="11">
        <v>35</v>
      </c>
      <c r="J1321" s="11">
        <v>102</v>
      </c>
      <c r="K1321" s="11">
        <v>315</v>
      </c>
      <c r="O1321" s="25" t="s">
        <v>23</v>
      </c>
      <c r="P1321" s="5" t="s">
        <v>100</v>
      </c>
      <c r="Q1321" s="5" t="s">
        <v>46</v>
      </c>
      <c r="R1321" s="6" t="s">
        <v>235</v>
      </c>
      <c r="S1321" s="5" t="s">
        <v>2711</v>
      </c>
      <c r="T1321" s="5" t="s">
        <v>2712</v>
      </c>
      <c r="U1321" s="5">
        <v>2002</v>
      </c>
      <c r="V1321" s="11">
        <v>75</v>
      </c>
      <c r="W1321" s="11">
        <v>319</v>
      </c>
      <c r="X1321" s="11">
        <v>541</v>
      </c>
      <c r="Y1321" s="26">
        <v>508</v>
      </c>
      <c r="Z1321" s="10">
        <f t="shared" si="206"/>
        <v>1443</v>
      </c>
      <c r="AA1321" s="27">
        <f t="shared" si="202"/>
        <v>13416.457678967794</v>
      </c>
      <c r="AB1321" s="10">
        <f t="shared" si="203"/>
        <v>683908.59265727829</v>
      </c>
      <c r="AC1321" s="10">
        <f t="shared" si="204"/>
        <v>21042843.154885713</v>
      </c>
      <c r="AD1321" s="28">
        <f t="shared" si="205"/>
        <v>11012309.827100562</v>
      </c>
      <c r="AF1321" s="27">
        <f>IF(V1321 &lt;&gt; "-", (V1321-V$1883)^4, "-")</f>
        <v>318799.14897972619</v>
      </c>
      <c r="AG1321" s="10">
        <f>(W1321-W$1883)^4</f>
        <v>60255599.771280803</v>
      </c>
      <c r="AH1321" s="10">
        <f>(X1321-X$1883)^4</f>
        <v>5809506262.2544451</v>
      </c>
      <c r="AI1321" s="28">
        <f>(Y1321-Y$1883)^4</f>
        <v>2450029021.6581144</v>
      </c>
      <c r="AK1321" s="27">
        <f t="shared" si="207"/>
        <v>51.975051975051976</v>
      </c>
      <c r="AL1321" s="10">
        <f t="shared" si="208"/>
        <v>221.06722106722108</v>
      </c>
      <c r="AM1321" s="10">
        <f t="shared" si="209"/>
        <v>374.91337491337492</v>
      </c>
      <c r="AN1321" s="28">
        <f t="shared" si="210"/>
        <v>352.04435204435202</v>
      </c>
      <c r="AP1321" s="56">
        <f t="shared" si="211"/>
        <v>1.695924764890282</v>
      </c>
    </row>
    <row r="1322" spans="1:42" ht="15" customHeight="1">
      <c r="A1322" s="5" t="s">
        <v>23</v>
      </c>
      <c r="B1322" s="5" t="s">
        <v>67</v>
      </c>
      <c r="C1322" s="5" t="s">
        <v>82</v>
      </c>
      <c r="D1322" s="6" t="s">
        <v>44</v>
      </c>
      <c r="E1322" s="5" t="s">
        <v>2465</v>
      </c>
      <c r="F1322" s="5" t="s">
        <v>2466</v>
      </c>
      <c r="G1322" s="5">
        <v>2002</v>
      </c>
      <c r="H1322" s="11">
        <v>22</v>
      </c>
      <c r="I1322" s="11">
        <v>149</v>
      </c>
      <c r="J1322" s="11">
        <v>230</v>
      </c>
      <c r="K1322" s="11">
        <v>560</v>
      </c>
      <c r="O1322" s="25" t="s">
        <v>23</v>
      </c>
      <c r="P1322" s="5" t="s">
        <v>100</v>
      </c>
      <c r="Q1322" s="5" t="s">
        <v>46</v>
      </c>
      <c r="R1322" s="6" t="s">
        <v>235</v>
      </c>
      <c r="S1322" s="5" t="s">
        <v>2713</v>
      </c>
      <c r="T1322" s="5" t="s">
        <v>2714</v>
      </c>
      <c r="U1322" s="5">
        <v>2002</v>
      </c>
      <c r="V1322" s="11">
        <v>189</v>
      </c>
      <c r="W1322" s="11">
        <v>936</v>
      </c>
      <c r="X1322" s="11">
        <v>1379</v>
      </c>
      <c r="Y1322" s="26">
        <v>1058</v>
      </c>
      <c r="Z1322" s="10">
        <f t="shared" si="206"/>
        <v>3562</v>
      </c>
      <c r="AA1322" s="27">
        <f t="shared" si="202"/>
        <v>2614486.4851928651</v>
      </c>
      <c r="AB1322" s="10">
        <f t="shared" si="203"/>
        <v>350558847.45737481</v>
      </c>
      <c r="AC1322" s="10">
        <f t="shared" si="204"/>
        <v>1382767072.4813673</v>
      </c>
      <c r="AD1322" s="28">
        <f t="shared" si="205"/>
        <v>460960078.15322828</v>
      </c>
      <c r="AF1322" s="27">
        <f>IF(V1322 &lt;&gt; "-", (V1322-V$1883)^4, "-")</f>
        <v>360176357.43655676</v>
      </c>
      <c r="AG1322" s="10">
        <f>(W1322-W$1883)^4</f>
        <v>247180710645.64603</v>
      </c>
      <c r="AH1322" s="10">
        <f>(X1322-X$1883)^4</f>
        <v>1540513016837.8728</v>
      </c>
      <c r="AI1322" s="28">
        <f>(Y1322-Y$1883)^4</f>
        <v>356082873626.79059</v>
      </c>
      <c r="AK1322" s="27">
        <f t="shared" si="207"/>
        <v>53.060078607523863</v>
      </c>
      <c r="AL1322" s="10">
        <f t="shared" si="208"/>
        <v>262.77372262773724</v>
      </c>
      <c r="AM1322" s="10">
        <f t="shared" si="209"/>
        <v>387.1420550252667</v>
      </c>
      <c r="AN1322" s="28">
        <f t="shared" si="210"/>
        <v>297.02414373947221</v>
      </c>
      <c r="AP1322" s="56">
        <f t="shared" si="211"/>
        <v>1.4732905982905982</v>
      </c>
    </row>
    <row r="1323" spans="1:42" ht="15" customHeight="1">
      <c r="A1323" s="5" t="s">
        <v>23</v>
      </c>
      <c r="B1323" s="5" t="s">
        <v>67</v>
      </c>
      <c r="C1323" s="5" t="s">
        <v>82</v>
      </c>
      <c r="D1323" s="6" t="s">
        <v>44</v>
      </c>
      <c r="E1323" s="5" t="s">
        <v>2467</v>
      </c>
      <c r="F1323" s="5" t="s">
        <v>2468</v>
      </c>
      <c r="G1323" s="5">
        <v>2002</v>
      </c>
      <c r="H1323" s="11">
        <v>17</v>
      </c>
      <c r="I1323" s="11">
        <v>68</v>
      </c>
      <c r="J1323" s="11">
        <v>162</v>
      </c>
      <c r="K1323" s="11">
        <v>241</v>
      </c>
      <c r="O1323" s="25" t="s">
        <v>23</v>
      </c>
      <c r="P1323" s="5" t="s">
        <v>100</v>
      </c>
      <c r="Q1323" s="5" t="s">
        <v>46</v>
      </c>
      <c r="R1323" s="6" t="s">
        <v>235</v>
      </c>
      <c r="S1323" s="5" t="s">
        <v>2715</v>
      </c>
      <c r="T1323" s="5" t="s">
        <v>315</v>
      </c>
      <c r="U1323" s="5">
        <v>2002</v>
      </c>
      <c r="V1323" s="11">
        <v>48</v>
      </c>
      <c r="W1323" s="11">
        <v>250</v>
      </c>
      <c r="X1323" s="11">
        <v>368</v>
      </c>
      <c r="Y1323" s="26">
        <v>321</v>
      </c>
      <c r="Z1323" s="10">
        <f t="shared" si="206"/>
        <v>987</v>
      </c>
      <c r="AA1323" s="27">
        <f t="shared" si="202"/>
        <v>-33.955650738147405</v>
      </c>
      <c r="AB1323" s="10">
        <f t="shared" si="203"/>
        <v>6973.077547633412</v>
      </c>
      <c r="AC1323" s="10">
        <f t="shared" si="204"/>
        <v>1095272.2963630594</v>
      </c>
      <c r="AD1323" s="28">
        <f t="shared" si="205"/>
        <v>44666.845644221314</v>
      </c>
      <c r="AF1323" s="27">
        <f>IF(V1323 &lt;&gt; "-", (V1323-V$1883)^4, "-")</f>
        <v>109.95527704551148</v>
      </c>
      <c r="AG1323" s="10">
        <f>(W1323-W$1883)^4</f>
        <v>133218.9460231126</v>
      </c>
      <c r="AH1323" s="10">
        <f>(X1323-X$1883)^4</f>
        <v>112900570.66677946</v>
      </c>
      <c r="AI1323" s="28">
        <f>(Y1323-Y$1883)^4</f>
        <v>1584821.5881705659</v>
      </c>
      <c r="AK1323" s="27">
        <f t="shared" si="207"/>
        <v>48.632218844984806</v>
      </c>
      <c r="AL1323" s="10">
        <f t="shared" si="208"/>
        <v>253.29280648429585</v>
      </c>
      <c r="AM1323" s="10">
        <f t="shared" si="209"/>
        <v>372.84701114488348</v>
      </c>
      <c r="AN1323" s="28">
        <f t="shared" si="210"/>
        <v>325.22796352583589</v>
      </c>
      <c r="AP1323" s="56">
        <f t="shared" si="211"/>
        <v>1.472</v>
      </c>
    </row>
    <row r="1324" spans="1:42" ht="15" customHeight="1">
      <c r="A1324" s="5" t="s">
        <v>23</v>
      </c>
      <c r="B1324" s="5" t="s">
        <v>67</v>
      </c>
      <c r="C1324" s="5" t="s">
        <v>82</v>
      </c>
      <c r="D1324" s="6" t="s">
        <v>44</v>
      </c>
      <c r="E1324" s="5" t="s">
        <v>2469</v>
      </c>
      <c r="F1324" s="5" t="s">
        <v>2470</v>
      </c>
      <c r="G1324" s="5">
        <v>2002</v>
      </c>
      <c r="H1324" s="11">
        <v>32</v>
      </c>
      <c r="I1324" s="11">
        <v>182</v>
      </c>
      <c r="J1324" s="11">
        <v>349</v>
      </c>
      <c r="K1324" s="11">
        <v>332</v>
      </c>
      <c r="O1324" s="25" t="s">
        <v>23</v>
      </c>
      <c r="P1324" s="5" t="s">
        <v>100</v>
      </c>
      <c r="Q1324" s="5" t="s">
        <v>46</v>
      </c>
      <c r="R1324" s="6" t="s">
        <v>235</v>
      </c>
      <c r="S1324" s="5" t="s">
        <v>2716</v>
      </c>
      <c r="T1324" s="5" t="s">
        <v>2717</v>
      </c>
      <c r="U1324" s="5">
        <v>2002</v>
      </c>
      <c r="V1324" s="11">
        <v>40</v>
      </c>
      <c r="W1324" s="11">
        <v>202</v>
      </c>
      <c r="X1324" s="11">
        <v>379</v>
      </c>
      <c r="Y1324" s="26">
        <v>305</v>
      </c>
      <c r="Z1324" s="10">
        <f t="shared" si="206"/>
        <v>926</v>
      </c>
      <c r="AA1324" s="27">
        <f t="shared" si="202"/>
        <v>-1419.3535013565759</v>
      </c>
      <c r="AB1324" s="10">
        <f t="shared" si="203"/>
        <v>-24125.653859102284</v>
      </c>
      <c r="AC1324" s="10">
        <f t="shared" si="204"/>
        <v>1484661.7486973146</v>
      </c>
      <c r="AD1324" s="28">
        <f t="shared" si="205"/>
        <v>7393.1514569620758</v>
      </c>
      <c r="AF1324" s="27">
        <f>IF(V1324 &lt;&gt; "-", (V1324-V$1883)^4, "-")</f>
        <v>15950.982231859709</v>
      </c>
      <c r="AG1324" s="10">
        <f>(W1324-W$1883)^4</f>
        <v>697116.65178197471</v>
      </c>
      <c r="AH1324" s="10">
        <f>(X1324-X$1883)^4</f>
        <v>169370079.93542206</v>
      </c>
      <c r="AI1324" s="28">
        <f>(Y1324-Y$1883)^4</f>
        <v>144025.52635146398</v>
      </c>
      <c r="AK1324" s="27">
        <f t="shared" si="207"/>
        <v>43.196544276457878</v>
      </c>
      <c r="AL1324" s="10">
        <f t="shared" si="208"/>
        <v>218.14254859611231</v>
      </c>
      <c r="AM1324" s="10">
        <f t="shared" si="209"/>
        <v>409.28725701943847</v>
      </c>
      <c r="AN1324" s="28">
        <f t="shared" si="210"/>
        <v>329.37365010799135</v>
      </c>
      <c r="AP1324" s="56">
        <f t="shared" si="211"/>
        <v>1.8762376237623763</v>
      </c>
    </row>
    <row r="1325" spans="1:42" ht="15" customHeight="1">
      <c r="A1325" s="5" t="s">
        <v>23</v>
      </c>
      <c r="B1325" s="5" t="s">
        <v>67</v>
      </c>
      <c r="C1325" s="5" t="s">
        <v>82</v>
      </c>
      <c r="D1325" s="6" t="s">
        <v>44</v>
      </c>
      <c r="E1325" s="5" t="s">
        <v>2471</v>
      </c>
      <c r="F1325" s="5" t="s">
        <v>2472</v>
      </c>
      <c r="G1325" s="5">
        <v>2002</v>
      </c>
      <c r="H1325" s="11">
        <v>19</v>
      </c>
      <c r="I1325" s="11">
        <v>90</v>
      </c>
      <c r="J1325" s="11">
        <v>231</v>
      </c>
      <c r="K1325" s="11">
        <v>265</v>
      </c>
      <c r="O1325" s="25" t="s">
        <v>23</v>
      </c>
      <c r="P1325" s="5" t="s">
        <v>100</v>
      </c>
      <c r="Q1325" s="5" t="s">
        <v>46</v>
      </c>
      <c r="R1325" s="6" t="s">
        <v>235</v>
      </c>
      <c r="S1325" s="5" t="s">
        <v>2718</v>
      </c>
      <c r="T1325" s="5" t="s">
        <v>1155</v>
      </c>
      <c r="U1325" s="5">
        <v>2002</v>
      </c>
      <c r="V1325" s="11">
        <v>125</v>
      </c>
      <c r="W1325" s="11">
        <v>611</v>
      </c>
      <c r="X1325" s="11">
        <v>943</v>
      </c>
      <c r="Y1325" s="26">
        <v>760</v>
      </c>
      <c r="Z1325" s="10">
        <f t="shared" si="206"/>
        <v>2439</v>
      </c>
      <c r="AA1325" s="27">
        <f t="shared" si="202"/>
        <v>401323.39029788866</v>
      </c>
      <c r="AB1325" s="10">
        <f t="shared" si="203"/>
        <v>54917392.866850771</v>
      </c>
      <c r="AC1325" s="10">
        <f t="shared" si="204"/>
        <v>311775966.2081396</v>
      </c>
      <c r="AD1325" s="28">
        <f t="shared" si="205"/>
        <v>106820918.80909593</v>
      </c>
      <c r="AF1325" s="27">
        <f>IF(V1325 &lt;&gt; "-", (V1325-V$1883)^4, "-")</f>
        <v>29602334.600645199</v>
      </c>
      <c r="AG1325" s="10">
        <f>(W1325-W$1883)^4</f>
        <v>20874362222.949699</v>
      </c>
      <c r="AH1325" s="10">
        <f>(X1325-X$1883)^4</f>
        <v>211409019371.92963</v>
      </c>
      <c r="AI1325" s="28">
        <f>(Y1325-Y$1883)^4</f>
        <v>50684489771.810112</v>
      </c>
      <c r="AK1325" s="27">
        <f t="shared" si="207"/>
        <v>51.250512505125052</v>
      </c>
      <c r="AL1325" s="10">
        <f t="shared" si="208"/>
        <v>250.51250512505123</v>
      </c>
      <c r="AM1325" s="10">
        <f t="shared" si="209"/>
        <v>386.63386633866338</v>
      </c>
      <c r="AN1325" s="28">
        <f t="shared" si="210"/>
        <v>311.60311603116031</v>
      </c>
      <c r="AP1325" s="56">
        <f t="shared" si="211"/>
        <v>1.5433715220949265</v>
      </c>
    </row>
    <row r="1326" spans="1:42" ht="15" customHeight="1">
      <c r="A1326" s="5" t="s">
        <v>23</v>
      </c>
      <c r="B1326" s="5" t="s">
        <v>67</v>
      </c>
      <c r="C1326" s="5" t="s">
        <v>82</v>
      </c>
      <c r="D1326" s="6" t="s">
        <v>44</v>
      </c>
      <c r="E1326" s="5" t="s">
        <v>2473</v>
      </c>
      <c r="F1326" s="5" t="s">
        <v>2474</v>
      </c>
      <c r="G1326" s="5">
        <v>2002</v>
      </c>
      <c r="H1326" s="11">
        <v>26</v>
      </c>
      <c r="I1326" s="11">
        <v>84</v>
      </c>
      <c r="J1326" s="11">
        <v>184</v>
      </c>
      <c r="K1326" s="11">
        <v>359</v>
      </c>
      <c r="O1326" s="25" t="s">
        <v>23</v>
      </c>
      <c r="P1326" s="5" t="s">
        <v>100</v>
      </c>
      <c r="Q1326" s="5" t="s">
        <v>46</v>
      </c>
      <c r="R1326" s="6" t="s">
        <v>235</v>
      </c>
      <c r="S1326" s="5" t="s">
        <v>2719</v>
      </c>
      <c r="T1326" s="5" t="s">
        <v>2720</v>
      </c>
      <c r="U1326" s="5">
        <v>2002</v>
      </c>
      <c r="V1326" s="11">
        <v>50</v>
      </c>
      <c r="W1326" s="11">
        <v>254</v>
      </c>
      <c r="X1326" s="11">
        <v>656</v>
      </c>
      <c r="Y1326" s="26">
        <v>556</v>
      </c>
      <c r="Z1326" s="10">
        <f t="shared" si="206"/>
        <v>1516</v>
      </c>
      <c r="AA1326" s="27">
        <f t="shared" ref="AA1326:AA1389" si="212">IF(V1326 &lt;&gt; "-", (V1326-V$1883)^3, "-")</f>
        <v>-1.8983450386990621</v>
      </c>
      <c r="AB1326" s="10">
        <f t="shared" ref="AB1326:AB1389" si="213">IF(W1326 &lt;&gt; "-", (W1326-W$1883)^3, "-")</f>
        <v>12334.006323314523</v>
      </c>
      <c r="AC1326" s="10">
        <f t="shared" ref="AC1326:AC1389" si="214">IF(X1326 &lt;&gt; "-", (X1326-X$1883)^3, "-")</f>
        <v>59813129.043467402</v>
      </c>
      <c r="AD1326" s="28">
        <f t="shared" ref="AD1326:AD1389" si="215">IF(Y1326 &lt;&gt; "-", (Y1326-Y$1883)^3, "-")</f>
        <v>19788368.641382612</v>
      </c>
      <c r="AF1326" s="27">
        <f>IF(V1326 &lt;&gt; "-", (V1326-V$1883)^4, "-")</f>
        <v>2.3505357928346284</v>
      </c>
      <c r="AG1326" s="10">
        <f>(W1326-W$1883)^4</f>
        <v>284974.20820605615</v>
      </c>
      <c r="AH1326" s="10">
        <f>(X1326-X$1883)^4</f>
        <v>23391713174.044338</v>
      </c>
      <c r="AI1326" s="28">
        <f>(Y1326-Y$1883)^4</f>
        <v>5352376514.8061934</v>
      </c>
      <c r="AK1326" s="27">
        <f t="shared" si="207"/>
        <v>32.981530343007918</v>
      </c>
      <c r="AL1326" s="10">
        <f t="shared" si="208"/>
        <v>167.54617414248023</v>
      </c>
      <c r="AM1326" s="10">
        <f t="shared" si="209"/>
        <v>432.71767810026387</v>
      </c>
      <c r="AN1326" s="28">
        <f t="shared" si="210"/>
        <v>366.754617414248</v>
      </c>
      <c r="AP1326" s="56">
        <f t="shared" si="211"/>
        <v>2.5826771653543306</v>
      </c>
    </row>
    <row r="1327" spans="1:42" ht="15" customHeight="1">
      <c r="A1327" s="5" t="s">
        <v>23</v>
      </c>
      <c r="B1327" s="5" t="s">
        <v>67</v>
      </c>
      <c r="C1327" s="5" t="s">
        <v>82</v>
      </c>
      <c r="D1327" s="6" t="s">
        <v>44</v>
      </c>
      <c r="E1327" s="5" t="s">
        <v>2475</v>
      </c>
      <c r="F1327" s="5" t="s">
        <v>2476</v>
      </c>
      <c r="G1327" s="5">
        <v>2002</v>
      </c>
      <c r="H1327" s="11">
        <v>12</v>
      </c>
      <c r="I1327" s="11">
        <v>44</v>
      </c>
      <c r="J1327" s="11">
        <v>142</v>
      </c>
      <c r="K1327" s="11">
        <v>208</v>
      </c>
      <c r="O1327" s="25" t="s">
        <v>23</v>
      </c>
      <c r="P1327" s="5" t="s">
        <v>100</v>
      </c>
      <c r="Q1327" s="5" t="s">
        <v>50</v>
      </c>
      <c r="R1327" s="6" t="s">
        <v>44</v>
      </c>
      <c r="S1327" s="5" t="s">
        <v>2721</v>
      </c>
      <c r="T1327" s="5" t="s">
        <v>2591</v>
      </c>
      <c r="U1327" s="5">
        <v>2002</v>
      </c>
      <c r="V1327" s="11">
        <v>168</v>
      </c>
      <c r="W1327" s="11">
        <v>1105</v>
      </c>
      <c r="X1327" s="11">
        <v>1970</v>
      </c>
      <c r="Y1327" s="26">
        <v>1650</v>
      </c>
      <c r="Z1327" s="10">
        <f t="shared" si="206"/>
        <v>4893</v>
      </c>
      <c r="AA1327" s="27">
        <f t="shared" si="212"/>
        <v>1591850.6355669766</v>
      </c>
      <c r="AB1327" s="10">
        <f t="shared" si="213"/>
        <v>667867714.85525477</v>
      </c>
      <c r="AC1327" s="10">
        <f t="shared" si="214"/>
        <v>4957174566.1893129</v>
      </c>
      <c r="AD1327" s="28">
        <f t="shared" si="215"/>
        <v>2540401841.1740313</v>
      </c>
      <c r="AF1327" s="27">
        <f>IF(V1327 &lt;&gt; "-", (V1327-V$1883)^4, "-")</f>
        <v>185867341.37579143</v>
      </c>
      <c r="AG1327" s="10">
        <f>(W1327-W$1883)^4</f>
        <v>583786346020.65259</v>
      </c>
      <c r="AH1327" s="10">
        <f>(X1327-X$1883)^4</f>
        <v>8452378767391.3945</v>
      </c>
      <c r="AI1327" s="28">
        <f>(Y1327-Y$1883)^4</f>
        <v>3466329887552.2695</v>
      </c>
      <c r="AK1327" s="27">
        <f t="shared" si="207"/>
        <v>34.334763948497852</v>
      </c>
      <c r="AL1327" s="10">
        <f t="shared" si="208"/>
        <v>225.83282239934601</v>
      </c>
      <c r="AM1327" s="10">
        <f t="shared" si="209"/>
        <v>402.61598201512368</v>
      </c>
      <c r="AN1327" s="28">
        <f t="shared" si="210"/>
        <v>337.21643163703254</v>
      </c>
      <c r="AP1327" s="56">
        <f t="shared" si="211"/>
        <v>1.7828054298642535</v>
      </c>
    </row>
    <row r="1328" spans="1:42" ht="15" customHeight="1">
      <c r="A1328" s="5" t="s">
        <v>23</v>
      </c>
      <c r="B1328" s="5" t="s">
        <v>67</v>
      </c>
      <c r="C1328" s="5" t="s">
        <v>82</v>
      </c>
      <c r="D1328" s="6" t="s">
        <v>44</v>
      </c>
      <c r="E1328" s="5" t="s">
        <v>2477</v>
      </c>
      <c r="F1328" s="5" t="s">
        <v>2478</v>
      </c>
      <c r="G1328" s="5">
        <v>2002</v>
      </c>
      <c r="H1328" s="11">
        <v>36</v>
      </c>
      <c r="I1328" s="11">
        <v>272</v>
      </c>
      <c r="J1328" s="11">
        <v>651</v>
      </c>
      <c r="K1328" s="11">
        <v>703</v>
      </c>
      <c r="O1328" s="25" t="s">
        <v>23</v>
      </c>
      <c r="P1328" s="5" t="s">
        <v>100</v>
      </c>
      <c r="Q1328" s="5" t="s">
        <v>50</v>
      </c>
      <c r="R1328" s="6" t="s">
        <v>44</v>
      </c>
      <c r="S1328" s="5" t="s">
        <v>2722</v>
      </c>
      <c r="T1328" s="5" t="s">
        <v>2723</v>
      </c>
      <c r="U1328" s="5">
        <v>2002</v>
      </c>
      <c r="V1328" s="11">
        <v>35</v>
      </c>
      <c r="W1328" s="11">
        <v>193</v>
      </c>
      <c r="X1328" s="11">
        <v>412</v>
      </c>
      <c r="Y1328" s="26">
        <v>400</v>
      </c>
      <c r="Z1328" s="10">
        <f t="shared" si="206"/>
        <v>1040</v>
      </c>
      <c r="AA1328" s="27">
        <f t="shared" si="212"/>
        <v>-4281.6766680973597</v>
      </c>
      <c r="AB1328" s="10">
        <f t="shared" si="213"/>
        <v>-54419.446313795714</v>
      </c>
      <c r="AC1328" s="10">
        <f t="shared" si="214"/>
        <v>3181706.1973674544</v>
      </c>
      <c r="AD1328" s="28">
        <f t="shared" si="215"/>
        <v>1500374.033399323</v>
      </c>
      <c r="AF1328" s="27">
        <f>IF(V1328 &lt;&gt; "-", (V1328-V$1883)^4, "-")</f>
        <v>69526.733272419238</v>
      </c>
      <c r="AG1328" s="10">
        <f>(W1328-W$1883)^4</f>
        <v>2062238.1893316782</v>
      </c>
      <c r="AH1328" s="10">
        <f>(X1328-X$1883)^4</f>
        <v>467965063.86318511</v>
      </c>
      <c r="AI1328" s="28">
        <f>(Y1328-Y$1883)^4</f>
        <v>171764226.93666402</v>
      </c>
      <c r="AK1328" s="27">
        <f t="shared" si="207"/>
        <v>33.653846153846153</v>
      </c>
      <c r="AL1328" s="10">
        <f t="shared" si="208"/>
        <v>185.57692307692309</v>
      </c>
      <c r="AM1328" s="10">
        <f t="shared" si="209"/>
        <v>396.15384615384613</v>
      </c>
      <c r="AN1328" s="28">
        <f t="shared" si="210"/>
        <v>384.61538461538464</v>
      </c>
      <c r="AP1328" s="56">
        <f t="shared" si="211"/>
        <v>2.1347150259067353</v>
      </c>
    </row>
    <row r="1329" spans="1:42" ht="15" customHeight="1">
      <c r="A1329" s="5" t="s">
        <v>23</v>
      </c>
      <c r="B1329" s="5" t="s">
        <v>67</v>
      </c>
      <c r="C1329" s="5" t="s">
        <v>63</v>
      </c>
      <c r="D1329" s="6" t="s">
        <v>44</v>
      </c>
      <c r="E1329" s="6" t="s">
        <v>26</v>
      </c>
      <c r="F1329" s="5" t="s">
        <v>2724</v>
      </c>
      <c r="G1329" s="5">
        <v>2002</v>
      </c>
      <c r="H1329" s="11">
        <v>201</v>
      </c>
      <c r="I1329" s="11">
        <v>1148</v>
      </c>
      <c r="J1329" s="11">
        <v>1441</v>
      </c>
      <c r="K1329" s="11">
        <v>2503</v>
      </c>
      <c r="O1329" s="25" t="s">
        <v>23</v>
      </c>
      <c r="P1329" s="5" t="s">
        <v>100</v>
      </c>
      <c r="Q1329" s="5" t="s">
        <v>29</v>
      </c>
      <c r="R1329" s="6" t="s">
        <v>44</v>
      </c>
      <c r="S1329" s="5" t="s">
        <v>2725</v>
      </c>
      <c r="T1329" s="5" t="s">
        <v>483</v>
      </c>
      <c r="U1329" s="5">
        <v>2002</v>
      </c>
      <c r="V1329" s="11">
        <v>129</v>
      </c>
      <c r="W1329" s="11">
        <v>432</v>
      </c>
      <c r="X1329" s="11">
        <v>393</v>
      </c>
      <c r="Y1329" s="26">
        <v>336</v>
      </c>
      <c r="Z1329" s="10">
        <f t="shared" si="206"/>
        <v>1290</v>
      </c>
      <c r="AA1329" s="27">
        <f t="shared" si="212"/>
        <v>470217.5896122866</v>
      </c>
      <c r="AB1329" s="10">
        <f t="shared" si="213"/>
        <v>8133304.3756035333</v>
      </c>
      <c r="AC1329" s="10">
        <f t="shared" si="214"/>
        <v>2101082.2307891087</v>
      </c>
      <c r="AD1329" s="28">
        <f t="shared" si="215"/>
        <v>128641.84268002825</v>
      </c>
      <c r="AF1329" s="27">
        <f>IF(V1329 &lt;&gt; "-", (V1329-V$1883)^4, "-")</f>
        <v>36564964.929861434</v>
      </c>
      <c r="AG1329" s="10">
        <f>(W1329-W$1883)^4</f>
        <v>1635646192.9868078</v>
      </c>
      <c r="AH1329" s="10">
        <f>(X1329-X$1883)^4</f>
        <v>269106424.81029111</v>
      </c>
      <c r="AI1329" s="28">
        <f>(Y1329-Y$1883)^4</f>
        <v>6493960.9053081265</v>
      </c>
      <c r="AK1329" s="27">
        <f t="shared" si="207"/>
        <v>100</v>
      </c>
      <c r="AL1329" s="10">
        <f t="shared" si="208"/>
        <v>334.88372093023253</v>
      </c>
      <c r="AM1329" s="10">
        <f t="shared" si="209"/>
        <v>304.65116279069764</v>
      </c>
      <c r="AN1329" s="28">
        <f t="shared" si="210"/>
        <v>260.46511627906978</v>
      </c>
      <c r="AP1329" s="56">
        <f t="shared" si="211"/>
        <v>0.90972222222222221</v>
      </c>
    </row>
    <row r="1330" spans="1:42" ht="15" customHeight="1">
      <c r="A1330" s="5" t="s">
        <v>23</v>
      </c>
      <c r="B1330" s="5" t="s">
        <v>67</v>
      </c>
      <c r="C1330" s="5" t="s">
        <v>63</v>
      </c>
      <c r="D1330" s="6" t="s">
        <v>44</v>
      </c>
      <c r="E1330" s="5" t="s">
        <v>2479</v>
      </c>
      <c r="F1330" s="5" t="s">
        <v>2480</v>
      </c>
      <c r="G1330" s="5">
        <v>2002</v>
      </c>
      <c r="H1330" s="11">
        <v>92</v>
      </c>
      <c r="I1330" s="11">
        <v>467</v>
      </c>
      <c r="J1330" s="11">
        <v>507</v>
      </c>
      <c r="K1330" s="11">
        <v>997</v>
      </c>
      <c r="O1330" s="25" t="s">
        <v>23</v>
      </c>
      <c r="P1330" s="5" t="s">
        <v>100</v>
      </c>
      <c r="Q1330" s="5" t="s">
        <v>29</v>
      </c>
      <c r="R1330" s="6" t="s">
        <v>44</v>
      </c>
      <c r="S1330" s="5" t="s">
        <v>2726</v>
      </c>
      <c r="T1330" s="5" t="s">
        <v>2727</v>
      </c>
      <c r="U1330" s="5">
        <v>2002</v>
      </c>
      <c r="V1330" s="11">
        <v>26</v>
      </c>
      <c r="W1330" s="11">
        <v>137</v>
      </c>
      <c r="X1330" s="11">
        <v>141</v>
      </c>
      <c r="Y1330" s="26">
        <v>150</v>
      </c>
      <c r="Z1330" s="10">
        <f t="shared" si="206"/>
        <v>454</v>
      </c>
      <c r="AA1330" s="27">
        <f t="shared" si="212"/>
        <v>-16075.898957048272</v>
      </c>
      <c r="AB1330" s="10">
        <f t="shared" si="213"/>
        <v>-827810.21798118053</v>
      </c>
      <c r="AC1330" s="10">
        <f t="shared" si="214"/>
        <v>-1902940.2472471632</v>
      </c>
      <c r="AD1330" s="28">
        <f t="shared" si="215"/>
        <v>-2488863.9630727824</v>
      </c>
      <c r="AF1330" s="27">
        <f>IF(V1330 &lt;&gt; "-", (V1330-V$1883)^4, "-")</f>
        <v>405726.79511103028</v>
      </c>
      <c r="AG1330" s="10">
        <f>(W1330-W$1883)^4</f>
        <v>77727442.295421064</v>
      </c>
      <c r="AH1330" s="10">
        <f>(X1330-X$1883)^4</f>
        <v>235812525.0839057</v>
      </c>
      <c r="AI1330" s="28">
        <f>(Y1330-Y$1883)^4</f>
        <v>337288509.31934798</v>
      </c>
      <c r="AK1330" s="27">
        <f t="shared" si="207"/>
        <v>57.268722466960355</v>
      </c>
      <c r="AL1330" s="10">
        <f t="shared" si="208"/>
        <v>301.76211453744497</v>
      </c>
      <c r="AM1330" s="10">
        <f t="shared" si="209"/>
        <v>310.57268722466961</v>
      </c>
      <c r="AN1330" s="28">
        <f t="shared" si="210"/>
        <v>330.39647577092512</v>
      </c>
      <c r="AP1330" s="56">
        <f t="shared" si="211"/>
        <v>1.0291970802919708</v>
      </c>
    </row>
    <row r="1331" spans="1:42" ht="15" customHeight="1">
      <c r="A1331" s="5" t="s">
        <v>23</v>
      </c>
      <c r="B1331" s="5" t="s">
        <v>67</v>
      </c>
      <c r="C1331" s="5" t="s">
        <v>63</v>
      </c>
      <c r="D1331" s="6" t="s">
        <v>44</v>
      </c>
      <c r="E1331" s="5" t="s">
        <v>2481</v>
      </c>
      <c r="F1331" s="5" t="s">
        <v>2482</v>
      </c>
      <c r="G1331" s="5">
        <v>2002</v>
      </c>
      <c r="H1331" s="11">
        <v>42</v>
      </c>
      <c r="I1331" s="11">
        <v>282</v>
      </c>
      <c r="J1331" s="11">
        <v>285</v>
      </c>
      <c r="K1331" s="11">
        <v>727</v>
      </c>
      <c r="O1331" s="25" t="s">
        <v>23</v>
      </c>
      <c r="P1331" s="5" t="s">
        <v>100</v>
      </c>
      <c r="Q1331" s="5" t="s">
        <v>29</v>
      </c>
      <c r="R1331" s="6" t="s">
        <v>44</v>
      </c>
      <c r="S1331" s="5" t="s">
        <v>2728</v>
      </c>
      <c r="T1331" s="5" t="s">
        <v>1309</v>
      </c>
      <c r="U1331" s="5">
        <v>2002</v>
      </c>
      <c r="V1331" s="11">
        <v>191</v>
      </c>
      <c r="W1331" s="11">
        <v>647</v>
      </c>
      <c r="X1331" s="11">
        <v>485</v>
      </c>
      <c r="Y1331" s="26">
        <v>434</v>
      </c>
      <c r="Z1331" s="10">
        <f t="shared" si="206"/>
        <v>1757</v>
      </c>
      <c r="AA1331" s="27">
        <f t="shared" si="212"/>
        <v>2730017.5036724294</v>
      </c>
      <c r="AB1331" s="10">
        <f t="shared" si="213"/>
        <v>72045695.727010041</v>
      </c>
      <c r="AC1331" s="10">
        <f t="shared" si="214"/>
        <v>10659607.270680564</v>
      </c>
      <c r="AD1331" s="28">
        <f t="shared" si="215"/>
        <v>3273498.2175810072</v>
      </c>
      <c r="AF1331" s="27">
        <f>IF(V1331 &lt;&gt; "-", (V1331-V$1883)^4, "-")</f>
        <v>381552153.20325977</v>
      </c>
      <c r="AG1331" s="10">
        <f>(W1331-W$1883)^4</f>
        <v>29978556650.703674</v>
      </c>
      <c r="AH1331" s="10">
        <f>(X1331-X$1883)^4</f>
        <v>2345965417.8390741</v>
      </c>
      <c r="AI1331" s="28">
        <f>(Y1331-Y$1883)^4</f>
        <v>486052086.4163295</v>
      </c>
      <c r="AK1331" s="27">
        <f t="shared" si="207"/>
        <v>108.7080250426864</v>
      </c>
      <c r="AL1331" s="10">
        <f t="shared" si="208"/>
        <v>368.24132043255548</v>
      </c>
      <c r="AM1331" s="10">
        <f t="shared" si="209"/>
        <v>276.03870233352308</v>
      </c>
      <c r="AN1331" s="28">
        <f t="shared" si="210"/>
        <v>247.01195219123505</v>
      </c>
      <c r="AP1331" s="56">
        <f t="shared" si="211"/>
        <v>0.74961360123647613</v>
      </c>
    </row>
    <row r="1332" spans="1:42" ht="15" customHeight="1">
      <c r="A1332" s="5" t="s">
        <v>23</v>
      </c>
      <c r="B1332" s="5" t="s">
        <v>67</v>
      </c>
      <c r="C1332" s="5" t="s">
        <v>63</v>
      </c>
      <c r="D1332" s="6" t="s">
        <v>44</v>
      </c>
      <c r="E1332" s="5" t="s">
        <v>2484</v>
      </c>
      <c r="F1332" s="5" t="s">
        <v>2485</v>
      </c>
      <c r="G1332" s="5">
        <v>2002</v>
      </c>
      <c r="H1332" s="11">
        <v>67</v>
      </c>
      <c r="I1332" s="11">
        <v>399</v>
      </c>
      <c r="J1332" s="11">
        <v>649</v>
      </c>
      <c r="K1332" s="11">
        <v>779</v>
      </c>
      <c r="O1332" s="25" t="s">
        <v>23</v>
      </c>
      <c r="P1332" s="5" t="s">
        <v>100</v>
      </c>
      <c r="Q1332" s="5" t="s">
        <v>29</v>
      </c>
      <c r="R1332" s="6" t="s">
        <v>44</v>
      </c>
      <c r="S1332" s="5" t="s">
        <v>2729</v>
      </c>
      <c r="T1332" s="5" t="s">
        <v>2730</v>
      </c>
      <c r="U1332" s="5">
        <v>2002</v>
      </c>
      <c r="V1332" s="11">
        <v>14</v>
      </c>
      <c r="W1332" s="11">
        <v>54</v>
      </c>
      <c r="X1332" s="11">
        <v>115</v>
      </c>
      <c r="Y1332" s="26">
        <v>91</v>
      </c>
      <c r="Z1332" s="10">
        <f t="shared" si="206"/>
        <v>274</v>
      </c>
      <c r="AA1332" s="27">
        <f t="shared" si="212"/>
        <v>-51637.609853284492</v>
      </c>
      <c r="AB1332" s="10">
        <f t="shared" si="213"/>
        <v>-5535393.1115727779</v>
      </c>
      <c r="AC1332" s="10">
        <f t="shared" si="214"/>
        <v>-3369608.8906255793</v>
      </c>
      <c r="AD1332" s="28">
        <f t="shared" si="215"/>
        <v>-7360147.1793748904</v>
      </c>
      <c r="AF1332" s="27">
        <f>IF(V1332 &lt;&gt; "-", (V1332-V$1883)^4, "-")</f>
        <v>1922891.7783183996</v>
      </c>
      <c r="AG1332" s="10">
        <f>(W1332-W$1883)^4</f>
        <v>979184714.38798642</v>
      </c>
      <c r="AH1332" s="10">
        <f>(X1332-X$1883)^4</f>
        <v>505172065.27952605</v>
      </c>
      <c r="AI1332" s="28">
        <f>(Y1332-Y$1883)^4</f>
        <v>1431688924.3255026</v>
      </c>
      <c r="AK1332" s="27">
        <f t="shared" si="207"/>
        <v>51.094890510948908</v>
      </c>
      <c r="AL1332" s="10">
        <f t="shared" si="208"/>
        <v>197.08029197080293</v>
      </c>
      <c r="AM1332" s="10">
        <f t="shared" si="209"/>
        <v>419.70802919708029</v>
      </c>
      <c r="AN1332" s="28">
        <f t="shared" si="210"/>
        <v>332.11678832116786</v>
      </c>
      <c r="AP1332" s="56">
        <f t="shared" si="211"/>
        <v>2.1296296296296293</v>
      </c>
    </row>
    <row r="1333" spans="1:42" ht="15" customHeight="1">
      <c r="A1333" s="5" t="s">
        <v>23</v>
      </c>
      <c r="B1333" s="5" t="s">
        <v>67</v>
      </c>
      <c r="C1333" s="5" t="s">
        <v>67</v>
      </c>
      <c r="D1333" s="6" t="s">
        <v>44</v>
      </c>
      <c r="E1333" s="6" t="s">
        <v>26</v>
      </c>
      <c r="F1333" s="5" t="s">
        <v>2731</v>
      </c>
      <c r="G1333" s="5">
        <v>2002</v>
      </c>
      <c r="H1333" s="11">
        <v>370</v>
      </c>
      <c r="I1333" s="11">
        <v>2219</v>
      </c>
      <c r="J1333" s="11">
        <v>3383</v>
      </c>
      <c r="K1333" s="11">
        <v>3847</v>
      </c>
      <c r="O1333" s="25" t="s">
        <v>23</v>
      </c>
      <c r="P1333" s="5" t="s">
        <v>100</v>
      </c>
      <c r="Q1333" s="5" t="s">
        <v>29</v>
      </c>
      <c r="R1333" s="6" t="s">
        <v>44</v>
      </c>
      <c r="S1333" s="5" t="s">
        <v>2732</v>
      </c>
      <c r="T1333" s="5" t="s">
        <v>464</v>
      </c>
      <c r="U1333" s="5">
        <v>2002</v>
      </c>
      <c r="V1333" s="11">
        <v>111</v>
      </c>
      <c r="W1333" s="11">
        <v>662</v>
      </c>
      <c r="X1333" s="11">
        <v>729</v>
      </c>
      <c r="Y1333" s="26">
        <v>618</v>
      </c>
      <c r="Z1333" s="10">
        <f t="shared" si="206"/>
        <v>2120</v>
      </c>
      <c r="AA1333" s="27">
        <f t="shared" si="212"/>
        <v>213437.61151986071</v>
      </c>
      <c r="AB1333" s="10">
        <f t="shared" si="213"/>
        <v>80121384.000728086</v>
      </c>
      <c r="AC1333" s="10">
        <f t="shared" si="214"/>
        <v>99948966.349258855</v>
      </c>
      <c r="AD1333" s="28">
        <f t="shared" si="215"/>
        <v>36753631.271280609</v>
      </c>
      <c r="AF1333" s="27">
        <f>IF(V1333 &lt;&gt; "-", (V1333-V$1883)^4, "-")</f>
        <v>12755415.293792041</v>
      </c>
      <c r="AG1333" s="10">
        <f>(W1333-W$1883)^4</f>
        <v>34540709710.431938</v>
      </c>
      <c r="AH1333" s="10">
        <f>(X1333-X$1883)^4</f>
        <v>46384307393.023247</v>
      </c>
      <c r="AI1333" s="28">
        <f>(Y1333-Y$1883)^4</f>
        <v>12219881805.91614</v>
      </c>
      <c r="AK1333" s="27">
        <f t="shared" si="207"/>
        <v>52.358490566037737</v>
      </c>
      <c r="AL1333" s="10">
        <f t="shared" si="208"/>
        <v>312.2641509433962</v>
      </c>
      <c r="AM1333" s="10">
        <f t="shared" si="209"/>
        <v>343.8679245283019</v>
      </c>
      <c r="AN1333" s="28">
        <f t="shared" si="210"/>
        <v>291.50943396226415</v>
      </c>
      <c r="AP1333" s="56">
        <f t="shared" si="211"/>
        <v>1.1012084592145017</v>
      </c>
    </row>
    <row r="1334" spans="1:42" ht="15" customHeight="1">
      <c r="A1334" s="5" t="s">
        <v>23</v>
      </c>
      <c r="B1334" s="5" t="s">
        <v>67</v>
      </c>
      <c r="C1334" s="5" t="s">
        <v>67</v>
      </c>
      <c r="D1334" s="6" t="s">
        <v>44</v>
      </c>
      <c r="E1334" s="5" t="s">
        <v>2486</v>
      </c>
      <c r="F1334" s="5" t="s">
        <v>738</v>
      </c>
      <c r="G1334" s="5">
        <v>2002</v>
      </c>
      <c r="H1334" s="11">
        <v>11</v>
      </c>
      <c r="I1334" s="11">
        <v>71</v>
      </c>
      <c r="J1334" s="11">
        <v>117</v>
      </c>
      <c r="K1334" s="11">
        <v>130</v>
      </c>
      <c r="O1334" s="25" t="s">
        <v>23</v>
      </c>
      <c r="P1334" s="5" t="s">
        <v>100</v>
      </c>
      <c r="Q1334" s="5" t="s">
        <v>29</v>
      </c>
      <c r="R1334" s="6" t="s">
        <v>44</v>
      </c>
      <c r="S1334" s="5" t="s">
        <v>2733</v>
      </c>
      <c r="T1334" s="5" t="s">
        <v>2734</v>
      </c>
      <c r="U1334" s="5">
        <v>2002</v>
      </c>
      <c r="V1334" s="11">
        <v>19</v>
      </c>
      <c r="W1334" s="11">
        <v>115</v>
      </c>
      <c r="X1334" s="11">
        <v>166</v>
      </c>
      <c r="Y1334" s="26">
        <v>133</v>
      </c>
      <c r="Z1334" s="10">
        <f t="shared" si="206"/>
        <v>433</v>
      </c>
      <c r="AA1334" s="27">
        <f t="shared" si="212"/>
        <v>-33505.219038514537</v>
      </c>
      <c r="AB1334" s="10">
        <f t="shared" si="213"/>
        <v>-1556671.022293272</v>
      </c>
      <c r="AC1334" s="10">
        <f t="shared" si="214"/>
        <v>-967951.27730093605</v>
      </c>
      <c r="AD1334" s="28">
        <f t="shared" si="215"/>
        <v>-3547908.2118881415</v>
      </c>
      <c r="AF1334" s="27">
        <f>IF(V1334 &lt;&gt; "-", (V1334-V$1883)^4, "-")</f>
        <v>1080148.040054389</v>
      </c>
      <c r="AG1334" s="10">
        <f>(W1334-W$1883)^4</f>
        <v>180410767.75404146</v>
      </c>
      <c r="AH1334" s="10">
        <f>(X1334-X$1883)^4</f>
        <v>95749826.642404005</v>
      </c>
      <c r="AI1334" s="28">
        <f>(Y1334-Y$1883)^4</f>
        <v>541123631.96639395</v>
      </c>
      <c r="AK1334" s="27">
        <f t="shared" si="207"/>
        <v>43.879907621247114</v>
      </c>
      <c r="AL1334" s="10">
        <f t="shared" si="208"/>
        <v>265.58891454965357</v>
      </c>
      <c r="AM1334" s="10">
        <f t="shared" si="209"/>
        <v>383.37182448036947</v>
      </c>
      <c r="AN1334" s="28">
        <f t="shared" si="210"/>
        <v>307.15935334872978</v>
      </c>
      <c r="AP1334" s="56">
        <f t="shared" si="211"/>
        <v>1.4434782608695651</v>
      </c>
    </row>
    <row r="1335" spans="1:42" ht="15" customHeight="1">
      <c r="A1335" s="5" t="s">
        <v>23</v>
      </c>
      <c r="B1335" s="5" t="s">
        <v>67</v>
      </c>
      <c r="C1335" s="5" t="s">
        <v>67</v>
      </c>
      <c r="D1335" s="6" t="s">
        <v>44</v>
      </c>
      <c r="E1335" s="5" t="s">
        <v>2488</v>
      </c>
      <c r="F1335" s="5" t="s">
        <v>2489</v>
      </c>
      <c r="G1335" s="5">
        <v>2002</v>
      </c>
      <c r="H1335" s="11" t="s">
        <v>96</v>
      </c>
      <c r="I1335" s="11">
        <v>9</v>
      </c>
      <c r="J1335" s="11">
        <v>22</v>
      </c>
      <c r="K1335" s="11">
        <v>88</v>
      </c>
      <c r="O1335" s="25" t="s">
        <v>23</v>
      </c>
      <c r="P1335" s="5" t="s">
        <v>100</v>
      </c>
      <c r="Q1335" s="5" t="s">
        <v>29</v>
      </c>
      <c r="R1335" s="6" t="s">
        <v>44</v>
      </c>
      <c r="S1335" s="5" t="s">
        <v>2735</v>
      </c>
      <c r="T1335" s="5" t="s">
        <v>275</v>
      </c>
      <c r="U1335" s="5">
        <v>2002</v>
      </c>
      <c r="V1335" s="11">
        <v>7</v>
      </c>
      <c r="W1335" s="11">
        <v>61</v>
      </c>
      <c r="X1335" s="11">
        <v>122</v>
      </c>
      <c r="Y1335" s="26">
        <v>104</v>
      </c>
      <c r="Z1335" s="10">
        <f t="shared" si="206"/>
        <v>294</v>
      </c>
      <c r="AA1335" s="27">
        <f t="shared" si="212"/>
        <v>-86574.984053174077</v>
      </c>
      <c r="AB1335" s="10">
        <f t="shared" si="213"/>
        <v>-4903923.2390413033</v>
      </c>
      <c r="AC1335" s="10">
        <f t="shared" si="214"/>
        <v>-2919307.4479917469</v>
      </c>
      <c r="AD1335" s="28">
        <f t="shared" si="215"/>
        <v>-5980902.3924039016</v>
      </c>
      <c r="AF1335" s="27">
        <f>IF(V1335 &lt;&gt; "-", (V1335-V$1883)^4, "-")</f>
        <v>3829921.6860142983</v>
      </c>
      <c r="AG1335" s="10">
        <f>(W1335-W$1883)^4</f>
        <v>833153234.61668408</v>
      </c>
      <c r="AH1335" s="10">
        <f>(X1335-X$1883)^4</f>
        <v>417227680.72003967</v>
      </c>
      <c r="AI1335" s="28">
        <f>(Y1335-Y$1883)^4</f>
        <v>1085647791.2169726</v>
      </c>
      <c r="AK1335" s="27">
        <f t="shared" si="207"/>
        <v>23.809523809523807</v>
      </c>
      <c r="AL1335" s="10">
        <f t="shared" si="208"/>
        <v>207.48299319727892</v>
      </c>
      <c r="AM1335" s="10">
        <f t="shared" si="209"/>
        <v>414.96598639455783</v>
      </c>
      <c r="AN1335" s="28">
        <f t="shared" si="210"/>
        <v>353.74149659863946</v>
      </c>
      <c r="AP1335" s="56">
        <f t="shared" si="211"/>
        <v>2</v>
      </c>
    </row>
    <row r="1336" spans="1:42" ht="15" customHeight="1">
      <c r="A1336" s="5" t="s">
        <v>23</v>
      </c>
      <c r="B1336" s="5" t="s">
        <v>67</v>
      </c>
      <c r="C1336" s="5" t="s">
        <v>67</v>
      </c>
      <c r="D1336" s="6" t="s">
        <v>44</v>
      </c>
      <c r="E1336" s="5" t="s">
        <v>2490</v>
      </c>
      <c r="F1336" s="5" t="s">
        <v>2491</v>
      </c>
      <c r="G1336" s="5">
        <v>2002</v>
      </c>
      <c r="H1336" s="11">
        <v>6</v>
      </c>
      <c r="I1336" s="11">
        <v>39</v>
      </c>
      <c r="J1336" s="11">
        <v>96</v>
      </c>
      <c r="K1336" s="11">
        <v>264</v>
      </c>
      <c r="O1336" s="25" t="s">
        <v>23</v>
      </c>
      <c r="P1336" s="5" t="s">
        <v>100</v>
      </c>
      <c r="Q1336" s="5" t="s">
        <v>29</v>
      </c>
      <c r="R1336" s="6" t="s">
        <v>44</v>
      </c>
      <c r="S1336" s="5" t="s">
        <v>2736</v>
      </c>
      <c r="T1336" s="5" t="s">
        <v>2737</v>
      </c>
      <c r="U1336" s="5">
        <v>2002</v>
      </c>
      <c r="V1336" s="11">
        <v>4</v>
      </c>
      <c r="W1336" s="11">
        <v>60</v>
      </c>
      <c r="X1336" s="11">
        <v>106</v>
      </c>
      <c r="Y1336" s="26">
        <v>93</v>
      </c>
      <c r="Z1336" s="10">
        <f t="shared" si="206"/>
        <v>263</v>
      </c>
      <c r="AA1336" s="27">
        <f t="shared" si="212"/>
        <v>-105409.58265998808</v>
      </c>
      <c r="AB1336" s="10">
        <f t="shared" si="213"/>
        <v>-4991027.1064418536</v>
      </c>
      <c r="AC1336" s="10">
        <f t="shared" si="214"/>
        <v>-4013621.3668099758</v>
      </c>
      <c r="AD1336" s="28">
        <f t="shared" si="215"/>
        <v>-7135447.4156057034</v>
      </c>
      <c r="AF1336" s="27">
        <f>IF(V1336 &lt;&gt; "-", (V1336-V$1883)^4, "-")</f>
        <v>4979359.2233520132</v>
      </c>
      <c r="AG1336" s="10">
        <f>(W1336-W$1883)^4</f>
        <v>852942794.51716256</v>
      </c>
      <c r="AH1336" s="10">
        <f>(X1336-X$1883)^4</f>
        <v>637845065.42338705</v>
      </c>
      <c r="AI1336" s="28">
        <f>(Y1336-Y$1883)^4</f>
        <v>1373709642.2505696</v>
      </c>
      <c r="AK1336" s="27">
        <f t="shared" si="207"/>
        <v>15.209125475285171</v>
      </c>
      <c r="AL1336" s="10">
        <f t="shared" si="208"/>
        <v>228.13688212927758</v>
      </c>
      <c r="AM1336" s="10">
        <f t="shared" si="209"/>
        <v>403.04182509505705</v>
      </c>
      <c r="AN1336" s="28">
        <f t="shared" si="210"/>
        <v>353.61216730038024</v>
      </c>
      <c r="AP1336" s="56">
        <f t="shared" si="211"/>
        <v>1.7666666666666666</v>
      </c>
    </row>
    <row r="1337" spans="1:42" ht="15" customHeight="1">
      <c r="A1337" s="5" t="s">
        <v>23</v>
      </c>
      <c r="B1337" s="5" t="s">
        <v>67</v>
      </c>
      <c r="C1337" s="5" t="s">
        <v>67</v>
      </c>
      <c r="D1337" s="6" t="s">
        <v>44</v>
      </c>
      <c r="E1337" s="5" t="s">
        <v>2492</v>
      </c>
      <c r="F1337" s="5" t="s">
        <v>2493</v>
      </c>
      <c r="G1337" s="5">
        <v>2002</v>
      </c>
      <c r="H1337" s="11">
        <v>13</v>
      </c>
      <c r="I1337" s="11">
        <v>48</v>
      </c>
      <c r="J1337" s="11">
        <v>120</v>
      </c>
      <c r="K1337" s="11">
        <v>359</v>
      </c>
      <c r="O1337" s="25" t="s">
        <v>23</v>
      </c>
      <c r="P1337" s="5" t="s">
        <v>100</v>
      </c>
      <c r="Q1337" s="5" t="s">
        <v>29</v>
      </c>
      <c r="R1337" s="6" t="s">
        <v>44</v>
      </c>
      <c r="S1337" s="5" t="s">
        <v>2738</v>
      </c>
      <c r="T1337" s="5" t="s">
        <v>1545</v>
      </c>
      <c r="U1337" s="5">
        <v>2002</v>
      </c>
      <c r="V1337" s="11">
        <v>41</v>
      </c>
      <c r="W1337" s="11">
        <v>352</v>
      </c>
      <c r="X1337" s="11">
        <v>519</v>
      </c>
      <c r="Y1337" s="26">
        <v>480</v>
      </c>
      <c r="Z1337" s="10">
        <f t="shared" si="206"/>
        <v>1392</v>
      </c>
      <c r="AA1337" s="27">
        <f t="shared" si="212"/>
        <v>-1073.1765150949668</v>
      </c>
      <c r="AB1337" s="10">
        <f t="shared" si="213"/>
        <v>1776166.1881539323</v>
      </c>
      <c r="AC1337" s="10">
        <f t="shared" si="214"/>
        <v>16402535.451855259</v>
      </c>
      <c r="AD1337" s="28">
        <f t="shared" si="215"/>
        <v>7355820.4946588632</v>
      </c>
      <c r="AF1337" s="27">
        <f>IF(V1337 &lt;&gt; "-", (V1337-V$1883)^4, "-")</f>
        <v>10987.398604188462</v>
      </c>
      <c r="AG1337" s="10">
        <f>(W1337-W$1883)^4</f>
        <v>215102173.06273314</v>
      </c>
      <c r="AH1337" s="10">
        <f>(X1337-X$1883)^4</f>
        <v>4167554745.3393273</v>
      </c>
      <c r="AI1337" s="28">
        <f>(Y1337-Y$1883)^4</f>
        <v>1430566870.7486279</v>
      </c>
      <c r="AK1337" s="27">
        <f t="shared" si="207"/>
        <v>29.454022988505745</v>
      </c>
      <c r="AL1337" s="10">
        <f t="shared" si="208"/>
        <v>252.87356321839084</v>
      </c>
      <c r="AM1337" s="10">
        <f t="shared" si="209"/>
        <v>372.84482758620692</v>
      </c>
      <c r="AN1337" s="28">
        <f t="shared" si="210"/>
        <v>344.82758620689657</v>
      </c>
      <c r="AP1337" s="56">
        <f t="shared" si="211"/>
        <v>1.4744318181818181</v>
      </c>
    </row>
    <row r="1338" spans="1:42" ht="15" customHeight="1">
      <c r="A1338" s="5" t="s">
        <v>23</v>
      </c>
      <c r="B1338" s="5" t="s">
        <v>67</v>
      </c>
      <c r="C1338" s="5" t="s">
        <v>67</v>
      </c>
      <c r="D1338" s="6" t="s">
        <v>44</v>
      </c>
      <c r="E1338" s="5" t="s">
        <v>2494</v>
      </c>
      <c r="F1338" s="5" t="s">
        <v>2495</v>
      </c>
      <c r="G1338" s="5">
        <v>2002</v>
      </c>
      <c r="H1338" s="11">
        <v>147</v>
      </c>
      <c r="I1338" s="11">
        <v>771</v>
      </c>
      <c r="J1338" s="11">
        <v>1053</v>
      </c>
      <c r="K1338" s="11">
        <v>1021</v>
      </c>
      <c r="O1338" s="25" t="s">
        <v>23</v>
      </c>
      <c r="P1338" s="5" t="s">
        <v>100</v>
      </c>
      <c r="Q1338" s="5" t="s">
        <v>29</v>
      </c>
      <c r="R1338" s="6" t="s">
        <v>44</v>
      </c>
      <c r="S1338" s="5" t="s">
        <v>2739</v>
      </c>
      <c r="T1338" s="5" t="s">
        <v>437</v>
      </c>
      <c r="U1338" s="5">
        <v>2002</v>
      </c>
      <c r="V1338" s="11">
        <v>121</v>
      </c>
      <c r="W1338" s="11">
        <v>370</v>
      </c>
      <c r="X1338" s="11">
        <v>355</v>
      </c>
      <c r="Y1338" s="26">
        <v>292</v>
      </c>
      <c r="Z1338" s="10">
        <f t="shared" si="206"/>
        <v>1138</v>
      </c>
      <c r="AA1338" s="27">
        <f t="shared" si="212"/>
        <v>339510.32353236241</v>
      </c>
      <c r="AB1338" s="10">
        <f t="shared" si="213"/>
        <v>2691695.5568068535</v>
      </c>
      <c r="AC1338" s="10">
        <f t="shared" si="214"/>
        <v>730943.55834283843</v>
      </c>
      <c r="AD1338" s="28">
        <f t="shared" si="215"/>
        <v>272.2159904371191</v>
      </c>
      <c r="AF1338" s="27">
        <f>IF(V1338 &lt;&gt; "-", (V1338-V$1883)^4, "-")</f>
        <v>23684850.40006835</v>
      </c>
      <c r="AG1338" s="10">
        <f>(W1338-W$1883)^4</f>
        <v>374427654.00582111</v>
      </c>
      <c r="AH1338" s="10">
        <f>(X1338-X$1883)^4</f>
        <v>65843330.572705835</v>
      </c>
      <c r="AI1338" s="28">
        <f>(Y1338-Y$1883)^4</f>
        <v>1764.215000586423</v>
      </c>
      <c r="AK1338" s="27">
        <f t="shared" si="207"/>
        <v>106.32688927943761</v>
      </c>
      <c r="AL1338" s="10">
        <f t="shared" si="208"/>
        <v>325.1318101933216</v>
      </c>
      <c r="AM1338" s="10">
        <f t="shared" si="209"/>
        <v>311.95079086115993</v>
      </c>
      <c r="AN1338" s="28">
        <f t="shared" si="210"/>
        <v>256.59050966608083</v>
      </c>
      <c r="AP1338" s="56">
        <f t="shared" si="211"/>
        <v>0.95945945945945954</v>
      </c>
    </row>
    <row r="1339" spans="1:42" ht="15" customHeight="1">
      <c r="A1339" s="5" t="s">
        <v>23</v>
      </c>
      <c r="B1339" s="5" t="s">
        <v>67</v>
      </c>
      <c r="C1339" s="5" t="s">
        <v>67</v>
      </c>
      <c r="D1339" s="6" t="s">
        <v>44</v>
      </c>
      <c r="E1339" s="5" t="s">
        <v>2496</v>
      </c>
      <c r="F1339" s="5" t="s">
        <v>2497</v>
      </c>
      <c r="G1339" s="5">
        <v>2002</v>
      </c>
      <c r="H1339" s="11">
        <v>53</v>
      </c>
      <c r="I1339" s="11">
        <v>241</v>
      </c>
      <c r="J1339" s="11">
        <v>437</v>
      </c>
      <c r="K1339" s="11">
        <v>361</v>
      </c>
      <c r="O1339" s="25" t="s">
        <v>23</v>
      </c>
      <c r="P1339" s="5" t="s">
        <v>100</v>
      </c>
      <c r="Q1339" s="5" t="s">
        <v>29</v>
      </c>
      <c r="R1339" s="6" t="s">
        <v>44</v>
      </c>
      <c r="S1339" s="5" t="s">
        <v>2740</v>
      </c>
      <c r="T1339" s="5" t="s">
        <v>2741</v>
      </c>
      <c r="U1339" s="5">
        <v>2002</v>
      </c>
      <c r="V1339" s="11">
        <v>12</v>
      </c>
      <c r="W1339" s="11">
        <v>76</v>
      </c>
      <c r="X1339" s="11">
        <v>79</v>
      </c>
      <c r="Y1339" s="26">
        <v>73</v>
      </c>
      <c r="Z1339" s="10">
        <f t="shared" si="206"/>
        <v>240</v>
      </c>
      <c r="AA1339" s="27">
        <f t="shared" si="212"/>
        <v>-60412.570689061082</v>
      </c>
      <c r="AB1339" s="10">
        <f t="shared" si="213"/>
        <v>-3716329.8036194439</v>
      </c>
      <c r="AC1339" s="10">
        <f t="shared" si="214"/>
        <v>-6426565.77532137</v>
      </c>
      <c r="AD1339" s="28">
        <f t="shared" si="215"/>
        <v>-9598285.6400831919</v>
      </c>
      <c r="AF1339" s="27">
        <f>IF(V1339 &lt;&gt; "-", (V1339-V$1883)^4, "-")</f>
        <v>2370480.6892459271</v>
      </c>
      <c r="AG1339" s="10">
        <f>(W1339-W$1883)^4</f>
        <v>575641811.23298419</v>
      </c>
      <c r="AH1339" s="10">
        <f>(X1339-X$1883)^4</f>
        <v>1194827681.8690438</v>
      </c>
      <c r="AI1339" s="28">
        <f>(Y1339-Y$1883)^4</f>
        <v>2039818659.488709</v>
      </c>
      <c r="AK1339" s="27">
        <f t="shared" si="207"/>
        <v>50</v>
      </c>
      <c r="AL1339" s="10">
        <f t="shared" si="208"/>
        <v>316.66666666666663</v>
      </c>
      <c r="AM1339" s="10">
        <f t="shared" si="209"/>
        <v>329.16666666666669</v>
      </c>
      <c r="AN1339" s="28">
        <f t="shared" si="210"/>
        <v>304.16666666666663</v>
      </c>
      <c r="AP1339" s="56">
        <f t="shared" si="211"/>
        <v>1.0394736842105265</v>
      </c>
    </row>
    <row r="1340" spans="1:42" ht="15" customHeight="1">
      <c r="A1340" s="5" t="s">
        <v>23</v>
      </c>
      <c r="B1340" s="5" t="s">
        <v>67</v>
      </c>
      <c r="C1340" s="5" t="s">
        <v>67</v>
      </c>
      <c r="D1340" s="6" t="s">
        <v>44</v>
      </c>
      <c r="E1340" s="5" t="s">
        <v>2498</v>
      </c>
      <c r="F1340" s="5" t="s">
        <v>2499</v>
      </c>
      <c r="G1340" s="5">
        <v>2002</v>
      </c>
      <c r="H1340" s="11">
        <v>32</v>
      </c>
      <c r="I1340" s="11">
        <v>213</v>
      </c>
      <c r="J1340" s="11">
        <v>539</v>
      </c>
      <c r="K1340" s="11">
        <v>558</v>
      </c>
      <c r="O1340" s="25" t="s">
        <v>23</v>
      </c>
      <c r="P1340" s="5" t="s">
        <v>100</v>
      </c>
      <c r="Q1340" s="5" t="s">
        <v>29</v>
      </c>
      <c r="R1340" s="6" t="s">
        <v>44</v>
      </c>
      <c r="S1340" s="5" t="s">
        <v>2742</v>
      </c>
      <c r="T1340" s="5" t="s">
        <v>2743</v>
      </c>
      <c r="U1340" s="5">
        <v>2002</v>
      </c>
      <c r="V1340" s="11">
        <v>48</v>
      </c>
      <c r="W1340" s="11">
        <v>265</v>
      </c>
      <c r="X1340" s="11">
        <v>421</v>
      </c>
      <c r="Y1340" s="26">
        <v>365</v>
      </c>
      <c r="Z1340" s="10">
        <f t="shared" si="206"/>
        <v>1099</v>
      </c>
      <c r="AA1340" s="27">
        <f t="shared" si="212"/>
        <v>-33.955650738147405</v>
      </c>
      <c r="AB1340" s="10">
        <f t="shared" si="213"/>
        <v>39668.414740787426</v>
      </c>
      <c r="AC1340" s="10">
        <f t="shared" si="214"/>
        <v>3802253.1204553633</v>
      </c>
      <c r="AD1340" s="28">
        <f t="shared" si="215"/>
        <v>502098.53489803086</v>
      </c>
      <c r="AF1340" s="27">
        <f>IF(V1340 &lt;&gt; "-", (V1340-V$1883)^4, "-")</f>
        <v>109.95527704551148</v>
      </c>
      <c r="AG1340" s="10">
        <f>(W1340-W$1883)^4</f>
        <v>1352881.6107982399</v>
      </c>
      <c r="AH1340" s="10">
        <f>(X1340-X$1883)^4</f>
        <v>593455328.07397509</v>
      </c>
      <c r="AI1340" s="28">
        <f>(Y1340-Y$1883)^4</f>
        <v>39907262.603195339</v>
      </c>
      <c r="AK1340" s="27">
        <f t="shared" si="207"/>
        <v>43.676069153776162</v>
      </c>
      <c r="AL1340" s="10">
        <f t="shared" si="208"/>
        <v>241.12829845313922</v>
      </c>
      <c r="AM1340" s="10">
        <f t="shared" si="209"/>
        <v>383.07552320291171</v>
      </c>
      <c r="AN1340" s="28">
        <f t="shared" si="210"/>
        <v>332.12010919017285</v>
      </c>
      <c r="AP1340" s="56">
        <f t="shared" si="211"/>
        <v>1.5886792452830187</v>
      </c>
    </row>
    <row r="1341" spans="1:42" ht="15" customHeight="1">
      <c r="A1341" s="5" t="s">
        <v>23</v>
      </c>
      <c r="B1341" s="5" t="s">
        <v>67</v>
      </c>
      <c r="C1341" s="5" t="s">
        <v>67</v>
      </c>
      <c r="D1341" s="6" t="s">
        <v>44</v>
      </c>
      <c r="E1341" s="5" t="s">
        <v>2500</v>
      </c>
      <c r="F1341" s="5" t="s">
        <v>2501</v>
      </c>
      <c r="G1341" s="5">
        <v>2002</v>
      </c>
      <c r="H1341" s="11">
        <v>108</v>
      </c>
      <c r="I1341" s="11">
        <v>827</v>
      </c>
      <c r="J1341" s="11">
        <v>999</v>
      </c>
      <c r="K1341" s="11">
        <v>1066</v>
      </c>
      <c r="O1341" s="25" t="s">
        <v>23</v>
      </c>
      <c r="P1341" s="5" t="s">
        <v>100</v>
      </c>
      <c r="Q1341" s="5" t="s">
        <v>29</v>
      </c>
      <c r="R1341" s="6" t="s">
        <v>44</v>
      </c>
      <c r="S1341" s="5" t="s">
        <v>2744</v>
      </c>
      <c r="T1341" s="5" t="s">
        <v>1257</v>
      </c>
      <c r="U1341" s="5">
        <v>2002</v>
      </c>
      <c r="V1341" s="11">
        <v>311</v>
      </c>
      <c r="W1341" s="11">
        <v>677</v>
      </c>
      <c r="X1341" s="11">
        <v>407</v>
      </c>
      <c r="Y1341" s="26">
        <v>384</v>
      </c>
      <c r="Z1341" s="10">
        <f t="shared" si="206"/>
        <v>1779</v>
      </c>
      <c r="AA1341" s="27">
        <f t="shared" si="212"/>
        <v>17527736.753555093</v>
      </c>
      <c r="AB1341" s="10">
        <f t="shared" si="213"/>
        <v>88779063.695221633</v>
      </c>
      <c r="AC1341" s="10">
        <f t="shared" si="214"/>
        <v>2868124.6880417909</v>
      </c>
      <c r="AD1341" s="28">
        <f t="shared" si="215"/>
        <v>955116.90419547108</v>
      </c>
      <c r="AF1341" s="27">
        <f>IF(V1341 &lt;&gt; "-", (V1341-V$1883)^4, "-")</f>
        <v>4553036403.178483</v>
      </c>
      <c r="AG1341" s="10">
        <f>(W1341-W$1883)^4</f>
        <v>39604762559.206558</v>
      </c>
      <c r="AH1341" s="10">
        <f>(X1341-X$1883)^4</f>
        <v>407502899.98680544</v>
      </c>
      <c r="AI1341" s="28">
        <f>(Y1341-Y$1883)^4</f>
        <v>94060808.779049382</v>
      </c>
      <c r="AK1341" s="27">
        <f t="shared" si="207"/>
        <v>174.81731309724563</v>
      </c>
      <c r="AL1341" s="10">
        <f t="shared" si="208"/>
        <v>380.55087127599774</v>
      </c>
      <c r="AM1341" s="10">
        <f t="shared" si="209"/>
        <v>228.78021360314784</v>
      </c>
      <c r="AN1341" s="28">
        <f t="shared" si="210"/>
        <v>215.85160202360876</v>
      </c>
      <c r="AP1341" s="56">
        <f t="shared" si="211"/>
        <v>0.60118168389955695</v>
      </c>
    </row>
    <row r="1342" spans="1:42" ht="15" customHeight="1">
      <c r="A1342" s="5" t="s">
        <v>23</v>
      </c>
      <c r="B1342" s="5" t="s">
        <v>67</v>
      </c>
      <c r="C1342" s="5" t="s">
        <v>23</v>
      </c>
      <c r="D1342" s="6" t="s">
        <v>233</v>
      </c>
      <c r="E1342" s="6" t="s">
        <v>26</v>
      </c>
      <c r="F1342" s="5" t="s">
        <v>2745</v>
      </c>
      <c r="G1342" s="5">
        <v>2002</v>
      </c>
      <c r="H1342" s="11">
        <v>1477</v>
      </c>
      <c r="I1342" s="11">
        <v>4993</v>
      </c>
      <c r="J1342" s="11">
        <v>3269</v>
      </c>
      <c r="K1342" s="11">
        <v>3617</v>
      </c>
      <c r="O1342" s="25" t="s">
        <v>23</v>
      </c>
      <c r="P1342" s="5" t="s">
        <v>100</v>
      </c>
      <c r="Q1342" s="5" t="s">
        <v>89</v>
      </c>
      <c r="R1342" s="6" t="s">
        <v>44</v>
      </c>
      <c r="S1342" s="5" t="s">
        <v>2746</v>
      </c>
      <c r="T1342" s="5" t="s">
        <v>2747</v>
      </c>
      <c r="U1342" s="5">
        <v>2002</v>
      </c>
      <c r="V1342" s="11">
        <v>112</v>
      </c>
      <c r="W1342" s="11">
        <v>715</v>
      </c>
      <c r="X1342" s="11">
        <v>1286</v>
      </c>
      <c r="Y1342" s="26">
        <v>1002</v>
      </c>
      <c r="Z1342" s="10">
        <f t="shared" si="206"/>
        <v>3115</v>
      </c>
      <c r="AA1342" s="27">
        <f t="shared" si="212"/>
        <v>224332.31419174068</v>
      </c>
      <c r="AB1342" s="10">
        <f t="shared" si="213"/>
        <v>113453539.19114274</v>
      </c>
      <c r="AC1342" s="10">
        <f t="shared" si="214"/>
        <v>1064582187.6026269</v>
      </c>
      <c r="AD1342" s="28">
        <f t="shared" si="215"/>
        <v>367801860.44921672</v>
      </c>
      <c r="AF1342" s="27">
        <f>IF(V1342 &lt;&gt; "-", (V1342-V$1883)^4, "-")</f>
        <v>13630834.621620476</v>
      </c>
      <c r="AG1342" s="10">
        <f>(W1342-W$1883)^4</f>
        <v>54923397922.213516</v>
      </c>
      <c r="AH1342" s="10">
        <f>(X1342-X$1883)^4</f>
        <v>1087023485210.9552</v>
      </c>
      <c r="AI1342" s="28">
        <f>(Y1342-Y$1883)^4</f>
        <v>263523022032.18903</v>
      </c>
      <c r="AK1342" s="27">
        <f t="shared" si="207"/>
        <v>35.955056179775283</v>
      </c>
      <c r="AL1342" s="10">
        <f t="shared" si="208"/>
        <v>229.53451043338686</v>
      </c>
      <c r="AM1342" s="10">
        <f t="shared" si="209"/>
        <v>412.84109149277685</v>
      </c>
      <c r="AN1342" s="28">
        <f t="shared" si="210"/>
        <v>321.66934189406101</v>
      </c>
      <c r="AP1342" s="56">
        <f t="shared" si="211"/>
        <v>1.7986013986013982</v>
      </c>
    </row>
    <row r="1343" spans="1:42" ht="15" customHeight="1">
      <c r="A1343" s="5" t="s">
        <v>23</v>
      </c>
      <c r="B1343" s="5" t="s">
        <v>67</v>
      </c>
      <c r="C1343" s="5" t="s">
        <v>23</v>
      </c>
      <c r="D1343" s="6" t="s">
        <v>30</v>
      </c>
      <c r="E1343" s="6" t="s">
        <v>26</v>
      </c>
      <c r="F1343" s="5" t="s">
        <v>108</v>
      </c>
      <c r="G1343" s="5">
        <v>2002</v>
      </c>
      <c r="H1343" s="11">
        <v>1357</v>
      </c>
      <c r="I1343" s="11">
        <v>4317</v>
      </c>
      <c r="J1343" s="11">
        <v>2244</v>
      </c>
      <c r="K1343" s="11">
        <v>2452</v>
      </c>
      <c r="O1343" s="25" t="s">
        <v>23</v>
      </c>
      <c r="P1343" s="5" t="s">
        <v>100</v>
      </c>
      <c r="Q1343" s="5" t="s">
        <v>78</v>
      </c>
      <c r="R1343" s="6" t="s">
        <v>44</v>
      </c>
      <c r="S1343" s="5" t="s">
        <v>2748</v>
      </c>
      <c r="T1343" s="5" t="s">
        <v>2749</v>
      </c>
      <c r="U1343" s="5">
        <v>2002</v>
      </c>
      <c r="V1343" s="11">
        <v>8</v>
      </c>
      <c r="W1343" s="11">
        <v>83</v>
      </c>
      <c r="X1343" s="11">
        <v>164</v>
      </c>
      <c r="Y1343" s="26">
        <v>148</v>
      </c>
      <c r="Z1343" s="10">
        <f t="shared" si="206"/>
        <v>403</v>
      </c>
      <c r="AA1343" s="27">
        <f t="shared" si="212"/>
        <v>-80835.642948960449</v>
      </c>
      <c r="AB1343" s="10">
        <f t="shared" si="213"/>
        <v>-3234913.13642385</v>
      </c>
      <c r="AC1343" s="10">
        <f t="shared" si="214"/>
        <v>-1027857.4225940853</v>
      </c>
      <c r="AD1343" s="28">
        <f t="shared" si="215"/>
        <v>-2600690.6885444154</v>
      </c>
      <c r="AF1343" s="27">
        <f>IF(V1343 &lt;&gt; "-", (V1343-V$1883)^4, "-")</f>
        <v>3495187.9084152617</v>
      </c>
      <c r="AG1343" s="10">
        <f>(W1343-W$1883)^4</f>
        <v>478428267.20967287</v>
      </c>
      <c r="AH1343" s="10">
        <f>(X1343-X$1883)^4</f>
        <v>103731462.72055769</v>
      </c>
      <c r="AI1343" s="28">
        <f>(Y1343-Y$1883)^4</f>
        <v>357644543.6208272</v>
      </c>
      <c r="AK1343" s="27">
        <f t="shared" si="207"/>
        <v>19.851116625310173</v>
      </c>
      <c r="AL1343" s="10">
        <f t="shared" si="208"/>
        <v>205.95533498759306</v>
      </c>
      <c r="AM1343" s="10">
        <f t="shared" si="209"/>
        <v>406.94789081885858</v>
      </c>
      <c r="AN1343" s="28">
        <f t="shared" si="210"/>
        <v>367.24565756823824</v>
      </c>
      <c r="AP1343" s="56">
        <f t="shared" si="211"/>
        <v>1.9759036144578312</v>
      </c>
    </row>
    <row r="1344" spans="1:42" ht="15" customHeight="1">
      <c r="A1344" s="5" t="s">
        <v>23</v>
      </c>
      <c r="B1344" s="5" t="s">
        <v>67</v>
      </c>
      <c r="C1344" s="5" t="s">
        <v>23</v>
      </c>
      <c r="D1344" s="6" t="s">
        <v>235</v>
      </c>
      <c r="E1344" s="6" t="s">
        <v>26</v>
      </c>
      <c r="F1344" s="5" t="s">
        <v>2750</v>
      </c>
      <c r="G1344" s="5">
        <v>2002</v>
      </c>
      <c r="H1344" s="11">
        <v>120</v>
      </c>
      <c r="I1344" s="11">
        <v>676</v>
      </c>
      <c r="J1344" s="11">
        <v>1025</v>
      </c>
      <c r="K1344" s="11">
        <v>1165</v>
      </c>
      <c r="O1344" s="25" t="s">
        <v>23</v>
      </c>
      <c r="P1344" s="5" t="s">
        <v>100</v>
      </c>
      <c r="Q1344" s="5" t="s">
        <v>78</v>
      </c>
      <c r="R1344" s="6" t="s">
        <v>44</v>
      </c>
      <c r="S1344" s="5" t="s">
        <v>2751</v>
      </c>
      <c r="T1344" s="5" t="s">
        <v>2752</v>
      </c>
      <c r="U1344" s="5">
        <v>2002</v>
      </c>
      <c r="V1344" s="11">
        <v>68</v>
      </c>
      <c r="W1344" s="11">
        <v>382</v>
      </c>
      <c r="X1344" s="11">
        <v>617</v>
      </c>
      <c r="Y1344" s="26">
        <v>648</v>
      </c>
      <c r="Z1344" s="10">
        <f t="shared" si="206"/>
        <v>1715</v>
      </c>
      <c r="AA1344" s="27">
        <f t="shared" si="212"/>
        <v>4709.3585810634777</v>
      </c>
      <c r="AB1344" s="10">
        <f t="shared" si="213"/>
        <v>3450121.6058625341</v>
      </c>
      <c r="AC1344" s="10">
        <f t="shared" si="214"/>
        <v>43643918.566138715</v>
      </c>
      <c r="AD1344" s="28">
        <f t="shared" si="215"/>
        <v>47627251.485982426</v>
      </c>
      <c r="AF1344" s="27">
        <f>IF(V1344 &lt;&gt; "-", (V1344-V$1883)^4, "-")</f>
        <v>78937.314344767743</v>
      </c>
      <c r="AG1344" s="10">
        <f>(W1344-W$1883)^4</f>
        <v>521329783.87270117</v>
      </c>
      <c r="AH1344" s="10">
        <f>(X1344-X$1883)^4</f>
        <v>15366146957.958614</v>
      </c>
      <c r="AI1344" s="28">
        <f>(Y1344-Y$1883)^4</f>
        <v>17263970800.691204</v>
      </c>
      <c r="AK1344" s="27">
        <f t="shared" si="207"/>
        <v>39.650145772594747</v>
      </c>
      <c r="AL1344" s="10">
        <f t="shared" si="208"/>
        <v>222.74052478134109</v>
      </c>
      <c r="AM1344" s="10">
        <f t="shared" si="209"/>
        <v>359.76676384839652</v>
      </c>
      <c r="AN1344" s="28">
        <f t="shared" si="210"/>
        <v>377.84256559766766</v>
      </c>
      <c r="AP1344" s="56">
        <f t="shared" si="211"/>
        <v>1.6151832460732987</v>
      </c>
    </row>
    <row r="1345" spans="1:42" ht="15" customHeight="1">
      <c r="A1345" s="5" t="s">
        <v>23</v>
      </c>
      <c r="B1345" s="5" t="s">
        <v>67</v>
      </c>
      <c r="C1345" s="5" t="s">
        <v>23</v>
      </c>
      <c r="D1345" s="6" t="s">
        <v>235</v>
      </c>
      <c r="E1345" s="5" t="s">
        <v>2502</v>
      </c>
      <c r="F1345" s="5" t="s">
        <v>2503</v>
      </c>
      <c r="G1345" s="5">
        <v>2002</v>
      </c>
      <c r="H1345" s="11">
        <v>55</v>
      </c>
      <c r="I1345" s="11">
        <v>333</v>
      </c>
      <c r="J1345" s="11">
        <v>422</v>
      </c>
      <c r="K1345" s="11">
        <v>352</v>
      </c>
      <c r="O1345" s="25" t="s">
        <v>23</v>
      </c>
      <c r="P1345" s="5" t="s">
        <v>100</v>
      </c>
      <c r="Q1345" s="5" t="s">
        <v>78</v>
      </c>
      <c r="R1345" s="6" t="s">
        <v>44</v>
      </c>
      <c r="S1345" s="5" t="s">
        <v>2753</v>
      </c>
      <c r="T1345" s="5" t="s">
        <v>2754</v>
      </c>
      <c r="U1345" s="5">
        <v>2002</v>
      </c>
      <c r="V1345" s="11">
        <v>199</v>
      </c>
      <c r="W1345" s="11">
        <v>793</v>
      </c>
      <c r="X1345" s="11">
        <v>1091</v>
      </c>
      <c r="Y1345" s="26">
        <v>1003</v>
      </c>
      <c r="Z1345" s="10">
        <f t="shared" si="206"/>
        <v>3086</v>
      </c>
      <c r="AA1345" s="27">
        <f t="shared" si="212"/>
        <v>3226164.4089628649</v>
      </c>
      <c r="AB1345" s="10">
        <f t="shared" si="213"/>
        <v>177603606.28842613</v>
      </c>
      <c r="AC1345" s="10">
        <f t="shared" si="214"/>
        <v>563723555.59191155</v>
      </c>
      <c r="AD1345" s="28">
        <f t="shared" si="215"/>
        <v>369344045.69627744</v>
      </c>
      <c r="AF1345" s="27">
        <f>IF(V1345 &lt;&gt; "-", (V1345-V$1883)^4, "-")</f>
        <v>476703851.72490329</v>
      </c>
      <c r="AG1345" s="10">
        <f>(W1345-W$1883)^4</f>
        <v>99831831800.564255</v>
      </c>
      <c r="AH1345" s="10">
        <f>(X1345-X$1883)^4</f>
        <v>465680704548.02917</v>
      </c>
      <c r="AI1345" s="28">
        <f>(Y1345-Y$1883)^4</f>
        <v>264997312410.51816</v>
      </c>
      <c r="AK1345" s="27">
        <f t="shared" si="207"/>
        <v>64.484769928710307</v>
      </c>
      <c r="AL1345" s="10">
        <f t="shared" si="208"/>
        <v>256.96694750486063</v>
      </c>
      <c r="AM1345" s="10">
        <f t="shared" si="209"/>
        <v>353.53208036292938</v>
      </c>
      <c r="AN1345" s="28">
        <f t="shared" si="210"/>
        <v>325.01620220349969</v>
      </c>
      <c r="AP1345" s="56">
        <f t="shared" si="211"/>
        <v>1.3757881462799497</v>
      </c>
    </row>
    <row r="1346" spans="1:42" ht="15" customHeight="1">
      <c r="A1346" s="5" t="s">
        <v>23</v>
      </c>
      <c r="B1346" s="5" t="s">
        <v>67</v>
      </c>
      <c r="C1346" s="5" t="s">
        <v>23</v>
      </c>
      <c r="D1346" s="6" t="s">
        <v>235</v>
      </c>
      <c r="E1346" s="5" t="s">
        <v>2505</v>
      </c>
      <c r="F1346" s="5" t="s">
        <v>2506</v>
      </c>
      <c r="G1346" s="5">
        <v>2002</v>
      </c>
      <c r="H1346" s="11">
        <v>23</v>
      </c>
      <c r="I1346" s="11">
        <v>155</v>
      </c>
      <c r="J1346" s="11">
        <v>252</v>
      </c>
      <c r="K1346" s="11">
        <v>385</v>
      </c>
      <c r="O1346" s="25" t="s">
        <v>23</v>
      </c>
      <c r="P1346" s="5" t="s">
        <v>100</v>
      </c>
      <c r="Q1346" s="5" t="s">
        <v>82</v>
      </c>
      <c r="R1346" s="6" t="s">
        <v>235</v>
      </c>
      <c r="S1346" s="5" t="s">
        <v>2755</v>
      </c>
      <c r="T1346" s="5" t="s">
        <v>2756</v>
      </c>
      <c r="U1346" s="5">
        <v>2002</v>
      </c>
      <c r="V1346" s="11">
        <v>22</v>
      </c>
      <c r="W1346" s="11">
        <v>118</v>
      </c>
      <c r="X1346" s="11">
        <v>206</v>
      </c>
      <c r="Y1346" s="26">
        <v>219</v>
      </c>
      <c r="Z1346" s="10">
        <f t="shared" si="206"/>
        <v>565</v>
      </c>
      <c r="AA1346" s="27">
        <f t="shared" si="212"/>
        <v>-24994.935137998757</v>
      </c>
      <c r="AB1346" s="10">
        <f t="shared" si="213"/>
        <v>-1438887.8259125801</v>
      </c>
      <c r="AC1346" s="10">
        <f t="shared" si="214"/>
        <v>-204545.62074842307</v>
      </c>
      <c r="AD1346" s="28">
        <f t="shared" si="215"/>
        <v>-294332.58614229778</v>
      </c>
      <c r="AF1346" s="27">
        <f>IF(V1346 &lt;&gt; "-", (V1346-V$1883)^4, "-")</f>
        <v>730806.97793656879</v>
      </c>
      <c r="AG1346" s="10">
        <f>(W1346-W$1883)^4</f>
        <v>162443592.00797531</v>
      </c>
      <c r="AH1346" s="10">
        <f>(X1346-X$1883)^4</f>
        <v>12051846.209514977</v>
      </c>
      <c r="AI1346" s="28">
        <f>(Y1346-Y$1883)^4</f>
        <v>19578727.498693809</v>
      </c>
      <c r="AK1346" s="27">
        <f t="shared" si="207"/>
        <v>38.938053097345133</v>
      </c>
      <c r="AL1346" s="10">
        <f t="shared" si="208"/>
        <v>208.84955752212389</v>
      </c>
      <c r="AM1346" s="10">
        <f t="shared" si="209"/>
        <v>364.60176991150445</v>
      </c>
      <c r="AN1346" s="28">
        <f t="shared" si="210"/>
        <v>387.61061946902652</v>
      </c>
      <c r="AP1346" s="56">
        <f t="shared" si="211"/>
        <v>1.745762711864407</v>
      </c>
    </row>
    <row r="1347" spans="1:42" ht="15" customHeight="1">
      <c r="A1347" s="5" t="s">
        <v>23</v>
      </c>
      <c r="B1347" s="5" t="s">
        <v>67</v>
      </c>
      <c r="C1347" s="5" t="s">
        <v>23</v>
      </c>
      <c r="D1347" s="6" t="s">
        <v>235</v>
      </c>
      <c r="E1347" s="5" t="s">
        <v>2507</v>
      </c>
      <c r="F1347" s="5" t="s">
        <v>2508</v>
      </c>
      <c r="G1347" s="5">
        <v>2002</v>
      </c>
      <c r="H1347" s="11">
        <v>42</v>
      </c>
      <c r="I1347" s="11">
        <v>188</v>
      </c>
      <c r="J1347" s="11">
        <v>351</v>
      </c>
      <c r="K1347" s="11">
        <v>428</v>
      </c>
      <c r="O1347" s="25" t="s">
        <v>23</v>
      </c>
      <c r="P1347" s="5" t="s">
        <v>100</v>
      </c>
      <c r="Q1347" s="5" t="s">
        <v>82</v>
      </c>
      <c r="R1347" s="6" t="s">
        <v>235</v>
      </c>
      <c r="S1347" s="5" t="s">
        <v>2757</v>
      </c>
      <c r="T1347" s="5" t="s">
        <v>2758</v>
      </c>
      <c r="U1347" s="5">
        <v>2002</v>
      </c>
      <c r="V1347" s="11">
        <v>7</v>
      </c>
      <c r="W1347" s="11">
        <v>70</v>
      </c>
      <c r="X1347" s="11">
        <v>136</v>
      </c>
      <c r="Y1347" s="26">
        <v>111</v>
      </c>
      <c r="Z1347" s="10">
        <f t="shared" si="206"/>
        <v>324</v>
      </c>
      <c r="AA1347" s="27">
        <f t="shared" si="212"/>
        <v>-86574.984053174077</v>
      </c>
      <c r="AB1347" s="10">
        <f t="shared" si="213"/>
        <v>-4165140.1482812478</v>
      </c>
      <c r="AC1347" s="10">
        <f t="shared" si="214"/>
        <v>-2142702.0813534153</v>
      </c>
      <c r="AD1347" s="28">
        <f t="shared" si="215"/>
        <v>-5315310.1284686271</v>
      </c>
      <c r="AF1347" s="27">
        <f>IF(V1347 &lt;&gt; "-", (V1347-V$1883)^4, "-")</f>
        <v>3829921.6860142983</v>
      </c>
      <c r="AG1347" s="10">
        <f>(W1347-W$1883)^4</f>
        <v>670151239.91044068</v>
      </c>
      <c r="AH1347" s="10">
        <f>(X1347-X$1883)^4</f>
        <v>276237343.34762424</v>
      </c>
      <c r="AI1347" s="28">
        <f>(Y1347-Y$1883)^4</f>
        <v>927622937.00117838</v>
      </c>
      <c r="AK1347" s="27">
        <f t="shared" si="207"/>
        <v>21.604938271604937</v>
      </c>
      <c r="AL1347" s="10">
        <f t="shared" si="208"/>
        <v>216.04938271604937</v>
      </c>
      <c r="AM1347" s="10">
        <f t="shared" si="209"/>
        <v>419.75308641975306</v>
      </c>
      <c r="AN1347" s="28">
        <f t="shared" si="210"/>
        <v>342.59259259259261</v>
      </c>
      <c r="AP1347" s="56">
        <f t="shared" si="211"/>
        <v>1.9428571428571428</v>
      </c>
    </row>
    <row r="1348" spans="1:42" ht="15" customHeight="1">
      <c r="A1348" s="5" t="s">
        <v>23</v>
      </c>
      <c r="B1348" s="5" t="s">
        <v>67</v>
      </c>
      <c r="C1348" s="5" t="s">
        <v>100</v>
      </c>
      <c r="D1348" s="6" t="s">
        <v>44</v>
      </c>
      <c r="E1348" s="6" t="s">
        <v>26</v>
      </c>
      <c r="F1348" s="5" t="s">
        <v>2759</v>
      </c>
      <c r="G1348" s="5">
        <v>2002</v>
      </c>
      <c r="H1348" s="11">
        <v>113</v>
      </c>
      <c r="I1348" s="11">
        <v>627</v>
      </c>
      <c r="J1348" s="11">
        <v>876</v>
      </c>
      <c r="K1348" s="11">
        <v>1197</v>
      </c>
      <c r="O1348" s="25" t="s">
        <v>23</v>
      </c>
      <c r="P1348" s="5" t="s">
        <v>100</v>
      </c>
      <c r="Q1348" s="5" t="s">
        <v>82</v>
      </c>
      <c r="R1348" s="6" t="s">
        <v>235</v>
      </c>
      <c r="S1348" s="5" t="s">
        <v>2760</v>
      </c>
      <c r="T1348" s="5" t="s">
        <v>1447</v>
      </c>
      <c r="U1348" s="5">
        <v>2002</v>
      </c>
      <c r="V1348" s="11">
        <v>15</v>
      </c>
      <c r="W1348" s="11">
        <v>81</v>
      </c>
      <c r="X1348" s="11">
        <v>109</v>
      </c>
      <c r="Y1348" s="26">
        <v>145</v>
      </c>
      <c r="Z1348" s="10">
        <f t="shared" si="206"/>
        <v>350</v>
      </c>
      <c r="AA1348" s="27">
        <f t="shared" si="212"/>
        <v>-47588.273258939465</v>
      </c>
      <c r="AB1348" s="10">
        <f t="shared" si="213"/>
        <v>-3367933.8983064913</v>
      </c>
      <c r="AC1348" s="10">
        <f t="shared" si="214"/>
        <v>-3790584.8566011363</v>
      </c>
      <c r="AD1348" s="28">
        <f t="shared" si="215"/>
        <v>-2774634.1345345993</v>
      </c>
      <c r="AF1348" s="27">
        <f>IF(V1348 &lt;&gt; "-", (V1348-V$1883)^4, "-")</f>
        <v>1724513.4884991832</v>
      </c>
      <c r="AG1348" s="10">
        <f>(W1348-W$1883)^4</f>
        <v>504837273.02469236</v>
      </c>
      <c r="AH1348" s="10">
        <f>(X1348-X$1883)^4</f>
        <v>591028328.76773429</v>
      </c>
      <c r="AI1348" s="28">
        <f>(Y1348-Y$1883)^4</f>
        <v>389888985.52996206</v>
      </c>
      <c r="AK1348" s="27">
        <f t="shared" si="207"/>
        <v>42.857142857142854</v>
      </c>
      <c r="AL1348" s="10">
        <f t="shared" si="208"/>
        <v>231.42857142857142</v>
      </c>
      <c r="AM1348" s="10">
        <f t="shared" si="209"/>
        <v>311.42857142857144</v>
      </c>
      <c r="AN1348" s="28">
        <f t="shared" si="210"/>
        <v>414.28571428571433</v>
      </c>
      <c r="AP1348" s="56">
        <f t="shared" si="211"/>
        <v>1.3456790123456792</v>
      </c>
    </row>
    <row r="1349" spans="1:42" ht="15" customHeight="1">
      <c r="A1349" s="5" t="s">
        <v>23</v>
      </c>
      <c r="B1349" s="5" t="s">
        <v>67</v>
      </c>
      <c r="C1349" s="5" t="s">
        <v>100</v>
      </c>
      <c r="D1349" s="6" t="s">
        <v>44</v>
      </c>
      <c r="E1349" s="5" t="s">
        <v>2509</v>
      </c>
      <c r="F1349" s="5" t="s">
        <v>2510</v>
      </c>
      <c r="G1349" s="5">
        <v>2002</v>
      </c>
      <c r="H1349" s="11">
        <v>113</v>
      </c>
      <c r="I1349" s="11">
        <v>627</v>
      </c>
      <c r="J1349" s="11">
        <v>876</v>
      </c>
      <c r="K1349" s="11">
        <v>1197</v>
      </c>
      <c r="O1349" s="25" t="s">
        <v>23</v>
      </c>
      <c r="P1349" s="5" t="s">
        <v>100</v>
      </c>
      <c r="Q1349" s="5" t="s">
        <v>82</v>
      </c>
      <c r="R1349" s="6" t="s">
        <v>235</v>
      </c>
      <c r="S1349" s="5" t="s">
        <v>2761</v>
      </c>
      <c r="T1349" s="5" t="s">
        <v>2762</v>
      </c>
      <c r="U1349" s="5">
        <v>2002</v>
      </c>
      <c r="V1349" s="11">
        <v>10</v>
      </c>
      <c r="W1349" s="11">
        <v>58</v>
      </c>
      <c r="X1349" s="11">
        <v>158</v>
      </c>
      <c r="Y1349" s="26">
        <v>150</v>
      </c>
      <c r="Z1349" s="10">
        <f t="shared" si="206"/>
        <v>376</v>
      </c>
      <c r="AA1349" s="27">
        <f t="shared" si="212"/>
        <v>-70129.248387619737</v>
      </c>
      <c r="AB1349" s="10">
        <f t="shared" si="213"/>
        <v>-5168316.9556326158</v>
      </c>
      <c r="AC1349" s="10">
        <f t="shared" si="214"/>
        <v>-1222300.3513109758</v>
      </c>
      <c r="AD1349" s="28">
        <f t="shared" si="215"/>
        <v>-2488863.9630727824</v>
      </c>
      <c r="AF1349" s="27">
        <f>IF(V1349 &lt;&gt; "-", (V1349-V$1883)^4, "-")</f>
        <v>2892004.1543107955</v>
      </c>
      <c r="AG1349" s="10">
        <f>(W1349-W$1883)^4</f>
        <v>893577420.44155872</v>
      </c>
      <c r="AH1349" s="10">
        <f>(X1349-X$1883)^4</f>
        <v>130688462.52890612</v>
      </c>
      <c r="AI1349" s="28">
        <f>(Y1349-Y$1883)^4</f>
        <v>337288509.31934798</v>
      </c>
      <c r="AK1349" s="27">
        <f t="shared" si="207"/>
        <v>26.595744680851062</v>
      </c>
      <c r="AL1349" s="10">
        <f t="shared" si="208"/>
        <v>154.25531914893617</v>
      </c>
      <c r="AM1349" s="10">
        <f t="shared" si="209"/>
        <v>420.21276595744683</v>
      </c>
      <c r="AN1349" s="28">
        <f t="shared" si="210"/>
        <v>398.93617021276594</v>
      </c>
      <c r="AP1349" s="56">
        <f t="shared" si="211"/>
        <v>2.7241379310344831</v>
      </c>
    </row>
    <row r="1350" spans="1:42" ht="15" customHeight="1">
      <c r="A1350" s="5" t="s">
        <v>23</v>
      </c>
      <c r="B1350" s="5" t="s">
        <v>67</v>
      </c>
      <c r="C1350" s="5" t="s">
        <v>74</v>
      </c>
      <c r="D1350" s="6" t="s">
        <v>44</v>
      </c>
      <c r="E1350" s="6" t="s">
        <v>26</v>
      </c>
      <c r="F1350" s="5" t="s">
        <v>2763</v>
      </c>
      <c r="G1350" s="5">
        <v>2002</v>
      </c>
      <c r="H1350" s="11">
        <v>177</v>
      </c>
      <c r="I1350" s="11">
        <v>942</v>
      </c>
      <c r="J1350" s="11">
        <v>2044</v>
      </c>
      <c r="K1350" s="11">
        <v>4055</v>
      </c>
      <c r="O1350" s="25" t="s">
        <v>23</v>
      </c>
      <c r="P1350" s="5" t="s">
        <v>100</v>
      </c>
      <c r="Q1350" s="5" t="s">
        <v>82</v>
      </c>
      <c r="R1350" s="6" t="s">
        <v>235</v>
      </c>
      <c r="S1350" s="5" t="s">
        <v>2764</v>
      </c>
      <c r="T1350" s="5" t="s">
        <v>2765</v>
      </c>
      <c r="U1350" s="5">
        <v>2002</v>
      </c>
      <c r="V1350" s="11">
        <v>12</v>
      </c>
      <c r="W1350" s="11">
        <v>121</v>
      </c>
      <c r="X1350" s="11">
        <v>115</v>
      </c>
      <c r="Y1350" s="26">
        <v>117</v>
      </c>
      <c r="Z1350" s="10">
        <f t="shared" si="206"/>
        <v>365</v>
      </c>
      <c r="AA1350" s="27">
        <f t="shared" si="212"/>
        <v>-60412.570689061082</v>
      </c>
      <c r="AB1350" s="10">
        <f t="shared" si="213"/>
        <v>-1327200.9727008685</v>
      </c>
      <c r="AC1350" s="10">
        <f t="shared" si="214"/>
        <v>-3369608.8906255793</v>
      </c>
      <c r="AD1350" s="28">
        <f t="shared" si="215"/>
        <v>-4785717.9341371804</v>
      </c>
      <c r="AF1350" s="27">
        <f>IF(V1350 &lt;&gt; "-", (V1350-V$1883)^4, "-")</f>
        <v>2370480.6892459271</v>
      </c>
      <c r="AG1350" s="10">
        <f>(W1350-W$1883)^4</f>
        <v>145853074.55946356</v>
      </c>
      <c r="AH1350" s="10">
        <f>(X1350-X$1883)^4</f>
        <v>505172065.27952605</v>
      </c>
      <c r="AI1350" s="28">
        <f>(Y1350-Y$1883)^4</f>
        <v>806484696.48462307</v>
      </c>
      <c r="AK1350" s="27">
        <f t="shared" si="207"/>
        <v>32.87671232876712</v>
      </c>
      <c r="AL1350" s="10">
        <f t="shared" si="208"/>
        <v>331.50684931506851</v>
      </c>
      <c r="AM1350" s="10">
        <f t="shared" si="209"/>
        <v>315.0684931506849</v>
      </c>
      <c r="AN1350" s="28">
        <f t="shared" si="210"/>
        <v>320.54794520547949</v>
      </c>
      <c r="AP1350" s="56">
        <f t="shared" si="211"/>
        <v>0.9504132231404957</v>
      </c>
    </row>
    <row r="1351" spans="1:42" ht="15" customHeight="1">
      <c r="A1351" s="5" t="s">
        <v>23</v>
      </c>
      <c r="B1351" s="5" t="s">
        <v>67</v>
      </c>
      <c r="C1351" s="5" t="s">
        <v>74</v>
      </c>
      <c r="D1351" s="6" t="s">
        <v>44</v>
      </c>
      <c r="E1351" s="5" t="s">
        <v>2511</v>
      </c>
      <c r="F1351" s="5" t="s">
        <v>2512</v>
      </c>
      <c r="G1351" s="5">
        <v>2002</v>
      </c>
      <c r="H1351" s="11">
        <v>18</v>
      </c>
      <c r="I1351" s="11">
        <v>78</v>
      </c>
      <c r="J1351" s="11">
        <v>231</v>
      </c>
      <c r="K1351" s="11">
        <v>451</v>
      </c>
      <c r="O1351" s="25" t="s">
        <v>23</v>
      </c>
      <c r="P1351" s="5" t="s">
        <v>100</v>
      </c>
      <c r="Q1351" s="5" t="s">
        <v>82</v>
      </c>
      <c r="R1351" s="6" t="s">
        <v>235</v>
      </c>
      <c r="S1351" s="5" t="s">
        <v>2766</v>
      </c>
      <c r="T1351" s="5" t="s">
        <v>2767</v>
      </c>
      <c r="U1351" s="5">
        <v>2002</v>
      </c>
      <c r="V1351" s="11">
        <v>29</v>
      </c>
      <c r="W1351" s="11">
        <v>226</v>
      </c>
      <c r="X1351" s="11">
        <v>393</v>
      </c>
      <c r="Y1351" s="26">
        <v>373</v>
      </c>
      <c r="Z1351" s="10">
        <f t="shared" ref="Z1351:Z1414" si="216">IF(V1351 &lt;&gt; "-", V1351, 0) + IF(W1351 &lt;&gt; "-", W1351, 0) + IF(X1351 &lt;&gt; "-", X1351, 0) + IF(Y1351 &lt;&gt; "-", Y1351, 0)</f>
        <v>1021</v>
      </c>
      <c r="AA1351" s="27">
        <f t="shared" si="212"/>
        <v>-10997.628586138324</v>
      </c>
      <c r="AB1351" s="10">
        <f t="shared" si="213"/>
        <v>-117.30674837389213</v>
      </c>
      <c r="AC1351" s="10">
        <f t="shared" si="214"/>
        <v>2101082.2307891087</v>
      </c>
      <c r="AD1351" s="28">
        <f t="shared" si="215"/>
        <v>669484.14376969321</v>
      </c>
      <c r="AF1351" s="27">
        <f>IF(V1351 &lt;&gt; "-", (V1351-V$1883)^4, "-")</f>
        <v>244567.49279317027</v>
      </c>
      <c r="AG1351" s="10">
        <f>(W1351-W$1883)^4</f>
        <v>574.2451408869648</v>
      </c>
      <c r="AH1351" s="10">
        <f>(X1351-X$1883)^4</f>
        <v>269106424.81029111</v>
      </c>
      <c r="AI1351" s="28">
        <f>(Y1351-Y$1883)^4</f>
        <v>58567100.981201582</v>
      </c>
      <c r="AK1351" s="27">
        <f t="shared" ref="AK1351:AK1414" si="217">IF(V1351 &lt;&gt; "-", (V1351/$Z1351)*1000, 0)</f>
        <v>28.403525954946133</v>
      </c>
      <c r="AL1351" s="10">
        <f t="shared" ref="AL1351:AL1414" si="218">IF(W1351 &lt;&gt; "-", (W1351/$Z1351)*1000, 0)</f>
        <v>221.35161606268363</v>
      </c>
      <c r="AM1351" s="10">
        <f t="shared" ref="AM1351:AM1414" si="219">IF(X1351 &lt;&gt; "-", (X1351/$Z1351)*1000, 0)</f>
        <v>384.91674828599417</v>
      </c>
      <c r="AN1351" s="28">
        <f t="shared" ref="AN1351:AN1414" si="220">IF(Y1351 &lt;&gt; "-", (Y1351/$Z1351)*1000, 0)</f>
        <v>365.32810969637609</v>
      </c>
      <c r="AP1351" s="56">
        <f t="shared" ref="AP1351:AP1414" si="221">AM1351/AL1351</f>
        <v>1.7389380530973455</v>
      </c>
    </row>
    <row r="1352" spans="1:42" ht="15" customHeight="1">
      <c r="A1352" s="5" t="s">
        <v>23</v>
      </c>
      <c r="B1352" s="5" t="s">
        <v>67</v>
      </c>
      <c r="C1352" s="5" t="s">
        <v>74</v>
      </c>
      <c r="D1352" s="6" t="s">
        <v>44</v>
      </c>
      <c r="E1352" s="5" t="s">
        <v>2513</v>
      </c>
      <c r="F1352" s="5" t="s">
        <v>2514</v>
      </c>
      <c r="G1352" s="5">
        <v>2002</v>
      </c>
      <c r="H1352" s="11">
        <v>9</v>
      </c>
      <c r="I1352" s="11">
        <v>111</v>
      </c>
      <c r="J1352" s="11">
        <v>85</v>
      </c>
      <c r="K1352" s="11">
        <v>490</v>
      </c>
      <c r="O1352" s="25" t="s">
        <v>23</v>
      </c>
      <c r="P1352" s="5" t="s">
        <v>100</v>
      </c>
      <c r="Q1352" s="5" t="s">
        <v>82</v>
      </c>
      <c r="R1352" s="6" t="s">
        <v>235</v>
      </c>
      <c r="S1352" s="5" t="s">
        <v>2768</v>
      </c>
      <c r="T1352" s="5" t="s">
        <v>2769</v>
      </c>
      <c r="U1352" s="5">
        <v>2002</v>
      </c>
      <c r="V1352" s="11">
        <v>8</v>
      </c>
      <c r="W1352" s="11">
        <v>73</v>
      </c>
      <c r="X1352" s="11">
        <v>109</v>
      </c>
      <c r="Y1352" s="26">
        <v>132</v>
      </c>
      <c r="Z1352" s="10">
        <f t="shared" si="216"/>
        <v>322</v>
      </c>
      <c r="AA1352" s="27">
        <f t="shared" si="212"/>
        <v>-80835.642948960449</v>
      </c>
      <c r="AB1352" s="10">
        <f t="shared" si="213"/>
        <v>-3936471.8043658561</v>
      </c>
      <c r="AC1352" s="10">
        <f t="shared" si="214"/>
        <v>-3790584.8566011363</v>
      </c>
      <c r="AD1352" s="28">
        <f t="shared" si="215"/>
        <v>-3618152.9617459723</v>
      </c>
      <c r="AF1352" s="27">
        <f>IF(V1352 &lt;&gt; "-", (V1352-V$1883)^4, "-")</f>
        <v>3495187.9084152617</v>
      </c>
      <c r="AG1352" s="10">
        <f>(W1352-W$1883)^4</f>
        <v>621550175.537727</v>
      </c>
      <c r="AH1352" s="10">
        <f>(X1352-X$1883)^4</f>
        <v>591028328.76773429</v>
      </c>
      <c r="AI1352" s="28">
        <f>(Y1352-Y$1883)^4</f>
        <v>555455448.27553844</v>
      </c>
      <c r="AK1352" s="27">
        <f t="shared" si="217"/>
        <v>24.844720496894407</v>
      </c>
      <c r="AL1352" s="10">
        <f t="shared" si="218"/>
        <v>226.70807453416151</v>
      </c>
      <c r="AM1352" s="10">
        <f t="shared" si="219"/>
        <v>338.50931677018633</v>
      </c>
      <c r="AN1352" s="28">
        <f t="shared" si="220"/>
        <v>409.93788819875778</v>
      </c>
      <c r="AP1352" s="56">
        <f t="shared" si="221"/>
        <v>1.4931506849315066</v>
      </c>
    </row>
    <row r="1353" spans="1:42" ht="15" customHeight="1">
      <c r="A1353" s="5" t="s">
        <v>23</v>
      </c>
      <c r="B1353" s="5" t="s">
        <v>67</v>
      </c>
      <c r="C1353" s="5" t="s">
        <v>74</v>
      </c>
      <c r="D1353" s="6" t="s">
        <v>44</v>
      </c>
      <c r="E1353" s="5" t="s">
        <v>2515</v>
      </c>
      <c r="F1353" s="5" t="s">
        <v>2516</v>
      </c>
      <c r="G1353" s="5">
        <v>2002</v>
      </c>
      <c r="H1353" s="11">
        <v>5</v>
      </c>
      <c r="I1353" s="11">
        <v>24</v>
      </c>
      <c r="J1353" s="11">
        <v>92</v>
      </c>
      <c r="K1353" s="11">
        <v>224</v>
      </c>
      <c r="O1353" s="25" t="s">
        <v>23</v>
      </c>
      <c r="P1353" s="5" t="s">
        <v>100</v>
      </c>
      <c r="Q1353" s="5" t="s">
        <v>82</v>
      </c>
      <c r="R1353" s="6" t="s">
        <v>235</v>
      </c>
      <c r="S1353" s="5" t="s">
        <v>2770</v>
      </c>
      <c r="T1353" s="5" t="s">
        <v>2771</v>
      </c>
      <c r="U1353" s="5">
        <v>2002</v>
      </c>
      <c r="V1353" s="11">
        <v>9</v>
      </c>
      <c r="W1353" s="11">
        <v>101</v>
      </c>
      <c r="X1353" s="11">
        <v>194</v>
      </c>
      <c r="Y1353" s="26">
        <v>177</v>
      </c>
      <c r="Z1353" s="10">
        <f t="shared" si="216"/>
        <v>481</v>
      </c>
      <c r="AA1353" s="27">
        <f t="shared" si="212"/>
        <v>-75355.731060442326</v>
      </c>
      <c r="AB1353" s="10">
        <f t="shared" si="213"/>
        <v>-2191693.1428596792</v>
      </c>
      <c r="AC1353" s="10">
        <f t="shared" si="214"/>
        <v>-356703.86785208178</v>
      </c>
      <c r="AD1353" s="28">
        <f t="shared" si="215"/>
        <v>-1277962.4454644374</v>
      </c>
      <c r="AF1353" s="27">
        <f>IF(V1353 &lt;&gt; "-", (V1353-V$1883)^4, "-")</f>
        <v>3182890.6368016875</v>
      </c>
      <c r="AG1353" s="10">
        <f>(W1353-W$1883)^4</f>
        <v>284690515.27996546</v>
      </c>
      <c r="AH1353" s="10">
        <f>(X1353-X$1883)^4</f>
        <v>25297470.107828479</v>
      </c>
      <c r="AI1353" s="28">
        <f>(Y1353-Y$1883)^4</f>
        <v>138683285.64667362</v>
      </c>
      <c r="AK1353" s="27">
        <f t="shared" si="217"/>
        <v>18.711018711018713</v>
      </c>
      <c r="AL1353" s="10">
        <f t="shared" si="218"/>
        <v>209.97920997921</v>
      </c>
      <c r="AM1353" s="10">
        <f t="shared" si="219"/>
        <v>403.32640332640335</v>
      </c>
      <c r="AN1353" s="28">
        <f t="shared" si="220"/>
        <v>367.983367983368</v>
      </c>
      <c r="AP1353" s="56">
        <f t="shared" si="221"/>
        <v>1.9207920792079207</v>
      </c>
    </row>
    <row r="1354" spans="1:42" ht="15" customHeight="1">
      <c r="A1354" s="5" t="s">
        <v>23</v>
      </c>
      <c r="B1354" s="5" t="s">
        <v>67</v>
      </c>
      <c r="C1354" s="5" t="s">
        <v>74</v>
      </c>
      <c r="D1354" s="6" t="s">
        <v>44</v>
      </c>
      <c r="E1354" s="5" t="s">
        <v>2517</v>
      </c>
      <c r="F1354" s="5" t="s">
        <v>2518</v>
      </c>
      <c r="G1354" s="5">
        <v>2002</v>
      </c>
      <c r="H1354" s="11">
        <v>20</v>
      </c>
      <c r="I1354" s="11">
        <v>125</v>
      </c>
      <c r="J1354" s="11">
        <v>343</v>
      </c>
      <c r="K1354" s="11">
        <v>887</v>
      </c>
      <c r="O1354" s="25" t="s">
        <v>23</v>
      </c>
      <c r="P1354" s="5" t="s">
        <v>100</v>
      </c>
      <c r="Q1354" s="5" t="s">
        <v>82</v>
      </c>
      <c r="R1354" s="6" t="s">
        <v>235</v>
      </c>
      <c r="S1354" s="5" t="s">
        <v>2772</v>
      </c>
      <c r="T1354" s="5" t="s">
        <v>2773</v>
      </c>
      <c r="U1354" s="5">
        <v>2002</v>
      </c>
      <c r="V1354" s="11">
        <v>23</v>
      </c>
      <c r="W1354" s="11">
        <v>70</v>
      </c>
      <c r="X1354" s="11">
        <v>66</v>
      </c>
      <c r="Y1354" s="26">
        <v>71</v>
      </c>
      <c r="Z1354" s="10">
        <f t="shared" si="216"/>
        <v>230</v>
      </c>
      <c r="AA1354" s="27">
        <f t="shared" si="212"/>
        <v>-22517.03226921786</v>
      </c>
      <c r="AB1354" s="10">
        <f t="shared" si="213"/>
        <v>-4165140.1482812478</v>
      </c>
      <c r="AC1354" s="10">
        <f t="shared" si="214"/>
        <v>-7871109.1629361836</v>
      </c>
      <c r="AD1354" s="28">
        <f t="shared" si="215"/>
        <v>-9871829.978693625</v>
      </c>
      <c r="AF1354" s="27">
        <f>IF(V1354 &lt;&gt; "-", (V1354-V$1883)^4, "-")</f>
        <v>635840.51952736743</v>
      </c>
      <c r="AG1354" s="10">
        <f>(W1354-W$1883)^4</f>
        <v>670151239.91044068</v>
      </c>
      <c r="AH1354" s="10">
        <f>(X1354-X$1883)^4</f>
        <v>1565721736.3920202</v>
      </c>
      <c r="AI1354" s="28">
        <f>(Y1354-Y$1883)^4</f>
        <v>2117695705.6588268</v>
      </c>
      <c r="AK1354" s="27">
        <f t="shared" si="217"/>
        <v>100</v>
      </c>
      <c r="AL1354" s="10">
        <f t="shared" si="218"/>
        <v>304.34782608695656</v>
      </c>
      <c r="AM1354" s="10">
        <f t="shared" si="219"/>
        <v>286.95652173913044</v>
      </c>
      <c r="AN1354" s="28">
        <f t="shared" si="220"/>
        <v>308.69565217391306</v>
      </c>
      <c r="AP1354" s="56">
        <f t="shared" si="221"/>
        <v>0.94285714285714273</v>
      </c>
    </row>
    <row r="1355" spans="1:42" ht="15" customHeight="1">
      <c r="A1355" s="5" t="s">
        <v>23</v>
      </c>
      <c r="B1355" s="5" t="s">
        <v>67</v>
      </c>
      <c r="C1355" s="5" t="s">
        <v>74</v>
      </c>
      <c r="D1355" s="6" t="s">
        <v>44</v>
      </c>
      <c r="E1355" s="5" t="s">
        <v>2519</v>
      </c>
      <c r="F1355" s="5" t="s">
        <v>2520</v>
      </c>
      <c r="G1355" s="5">
        <v>2002</v>
      </c>
      <c r="H1355" s="11">
        <v>10</v>
      </c>
      <c r="I1355" s="11">
        <v>46</v>
      </c>
      <c r="J1355" s="11">
        <v>158</v>
      </c>
      <c r="K1355" s="11">
        <v>456</v>
      </c>
      <c r="O1355" s="25" t="s">
        <v>23</v>
      </c>
      <c r="P1355" s="5" t="s">
        <v>74</v>
      </c>
      <c r="Q1355" s="5" t="s">
        <v>28</v>
      </c>
      <c r="R1355" s="6" t="s">
        <v>44</v>
      </c>
      <c r="S1355" s="5" t="s">
        <v>2774</v>
      </c>
      <c r="T1355" s="5" t="s">
        <v>2775</v>
      </c>
      <c r="U1355" s="5">
        <v>2002</v>
      </c>
      <c r="V1355" s="11">
        <v>20</v>
      </c>
      <c r="W1355" s="11">
        <v>70</v>
      </c>
      <c r="X1355" s="11">
        <v>97</v>
      </c>
      <c r="Y1355" s="26">
        <v>108</v>
      </c>
      <c r="Z1355" s="10">
        <f t="shared" si="216"/>
        <v>295</v>
      </c>
      <c r="AA1355" s="27">
        <f t="shared" si="212"/>
        <v>-30483.028522647091</v>
      </c>
      <c r="AB1355" s="10">
        <f t="shared" si="213"/>
        <v>-4165140.1482812478</v>
      </c>
      <c r="AC1355" s="10">
        <f t="shared" si="214"/>
        <v>-4734869.0063207392</v>
      </c>
      <c r="AD1355" s="28">
        <f t="shared" si="215"/>
        <v>-5594161.2696432723</v>
      </c>
      <c r="AF1355" s="27">
        <f>IF(V1355 &lt;&gt; "-", (V1355-V$1883)^4, "-")</f>
        <v>952235.0213372974</v>
      </c>
      <c r="AG1355" s="10">
        <f>(W1355-W$1883)^4</f>
        <v>670151239.91044068</v>
      </c>
      <c r="AH1355" s="10">
        <f>(X1355-X$1883)^4</f>
        <v>795079625.6497606</v>
      </c>
      <c r="AI1355" s="28">
        <f>(Y1355-Y$1883)^4</f>
        <v>993070260.36051047</v>
      </c>
      <c r="AK1355" s="27">
        <f t="shared" si="217"/>
        <v>67.79661016949153</v>
      </c>
      <c r="AL1355" s="10">
        <f t="shared" si="218"/>
        <v>237.28813559322035</v>
      </c>
      <c r="AM1355" s="10">
        <f t="shared" si="219"/>
        <v>328.81355932203388</v>
      </c>
      <c r="AN1355" s="28">
        <f t="shared" si="220"/>
        <v>366.10169491525426</v>
      </c>
      <c r="AP1355" s="56">
        <f t="shared" si="221"/>
        <v>1.3857142857142857</v>
      </c>
    </row>
    <row r="1356" spans="1:42" ht="15" customHeight="1">
      <c r="A1356" s="5" t="s">
        <v>23</v>
      </c>
      <c r="B1356" s="5" t="s">
        <v>67</v>
      </c>
      <c r="C1356" s="5" t="s">
        <v>74</v>
      </c>
      <c r="D1356" s="6" t="s">
        <v>44</v>
      </c>
      <c r="E1356" s="5" t="s">
        <v>2521</v>
      </c>
      <c r="F1356" s="5" t="s">
        <v>2522</v>
      </c>
      <c r="G1356" s="5">
        <v>2002</v>
      </c>
      <c r="H1356" s="11">
        <v>100</v>
      </c>
      <c r="I1356" s="11">
        <v>429</v>
      </c>
      <c r="J1356" s="11">
        <v>816</v>
      </c>
      <c r="K1356" s="11">
        <v>1112</v>
      </c>
      <c r="O1356" s="25" t="s">
        <v>23</v>
      </c>
      <c r="P1356" s="5" t="s">
        <v>74</v>
      </c>
      <c r="Q1356" s="5" t="s">
        <v>28</v>
      </c>
      <c r="R1356" s="6" t="s">
        <v>44</v>
      </c>
      <c r="S1356" s="5" t="s">
        <v>2776</v>
      </c>
      <c r="T1356" s="5" t="s">
        <v>2777</v>
      </c>
      <c r="U1356" s="5">
        <v>2002</v>
      </c>
      <c r="V1356" s="11">
        <v>9</v>
      </c>
      <c r="W1356" s="11">
        <v>65</v>
      </c>
      <c r="X1356" s="11">
        <v>110</v>
      </c>
      <c r="Y1356" s="26">
        <v>87</v>
      </c>
      <c r="Z1356" s="10">
        <f t="shared" si="216"/>
        <v>271</v>
      </c>
      <c r="AA1356" s="27">
        <f t="shared" si="212"/>
        <v>-75355.731060442326</v>
      </c>
      <c r="AB1356" s="10">
        <f t="shared" si="213"/>
        <v>-4565641.4840713013</v>
      </c>
      <c r="AC1356" s="10">
        <f t="shared" si="214"/>
        <v>-3718118.3942679763</v>
      </c>
      <c r="AD1356" s="28">
        <f t="shared" si="215"/>
        <v>-7823600.0793656399</v>
      </c>
      <c r="AF1356" s="27">
        <f>IF(V1356 &lt;&gt; "-", (V1356-V$1883)^4, "-")</f>
        <v>3182890.6368016875</v>
      </c>
      <c r="AG1356" s="10">
        <f>(W1356-W$1883)^4</f>
        <v>757418207.42299867</v>
      </c>
      <c r="AH1356" s="10">
        <f>(X1356-X$1883)^4</f>
        <v>576011233.10617435</v>
      </c>
      <c r="AI1356" s="28">
        <f>(Y1356-Y$1883)^4</f>
        <v>1553133747.9555116</v>
      </c>
      <c r="AK1356" s="27">
        <f t="shared" si="217"/>
        <v>33.210332103321036</v>
      </c>
      <c r="AL1356" s="10">
        <f t="shared" si="218"/>
        <v>239.85239852398524</v>
      </c>
      <c r="AM1356" s="10">
        <f t="shared" si="219"/>
        <v>405.90405904059043</v>
      </c>
      <c r="AN1356" s="28">
        <f t="shared" si="220"/>
        <v>321.03321033210329</v>
      </c>
      <c r="AP1356" s="56">
        <f t="shared" si="221"/>
        <v>1.6923076923076923</v>
      </c>
    </row>
    <row r="1357" spans="1:42" ht="15" customHeight="1">
      <c r="A1357" s="5" t="s">
        <v>23</v>
      </c>
      <c r="B1357" s="5" t="s">
        <v>67</v>
      </c>
      <c r="C1357" s="5" t="s">
        <v>74</v>
      </c>
      <c r="D1357" s="6" t="s">
        <v>44</v>
      </c>
      <c r="E1357" s="5" t="s">
        <v>2523</v>
      </c>
      <c r="F1357" s="5" t="s">
        <v>2524</v>
      </c>
      <c r="G1357" s="5">
        <v>2002</v>
      </c>
      <c r="H1357" s="11">
        <v>15</v>
      </c>
      <c r="I1357" s="11">
        <v>129</v>
      </c>
      <c r="J1357" s="11">
        <v>319</v>
      </c>
      <c r="K1357" s="11">
        <v>435</v>
      </c>
      <c r="O1357" s="25" t="s">
        <v>23</v>
      </c>
      <c r="P1357" s="5" t="s">
        <v>74</v>
      </c>
      <c r="Q1357" s="5" t="s">
        <v>28</v>
      </c>
      <c r="R1357" s="6" t="s">
        <v>44</v>
      </c>
      <c r="S1357" s="5" t="s">
        <v>2778</v>
      </c>
      <c r="T1357" s="5" t="s">
        <v>2779</v>
      </c>
      <c r="U1357" s="5">
        <v>2002</v>
      </c>
      <c r="V1357" s="11" t="s">
        <v>96</v>
      </c>
      <c r="W1357" s="11">
        <v>6</v>
      </c>
      <c r="X1357" s="11">
        <v>11</v>
      </c>
      <c r="Y1357" s="26">
        <v>28</v>
      </c>
      <c r="Z1357" s="10">
        <f t="shared" si="216"/>
        <v>45</v>
      </c>
      <c r="AA1357" s="27" t="str">
        <f t="shared" si="212"/>
        <v>-</v>
      </c>
      <c r="AB1357" s="10">
        <f t="shared" si="213"/>
        <v>-11374722.568953292</v>
      </c>
      <c r="AC1357" s="10">
        <f t="shared" si="214"/>
        <v>-16371602.280018786</v>
      </c>
      <c r="AD1357" s="28">
        <f t="shared" si="215"/>
        <v>-17077651.412790634</v>
      </c>
      <c r="AF1357" s="27" t="str">
        <f>IF(V1357 &lt;&gt; "-", (V1357-V$1883)^4, "-")</f>
        <v>-</v>
      </c>
      <c r="AG1357" s="10">
        <f>(W1357-W$1883)^4</f>
        <v>2558121006.0983472</v>
      </c>
      <c r="AH1357" s="10">
        <f>(X1357-X$1883)^4</f>
        <v>4157078710.4527683</v>
      </c>
      <c r="AI1357" s="28">
        <f>(Y1357-Y$1883)^4</f>
        <v>4397820770.2272806</v>
      </c>
      <c r="AK1357" s="27">
        <f t="shared" si="217"/>
        <v>0</v>
      </c>
      <c r="AL1357" s="10">
        <f t="shared" si="218"/>
        <v>133.33333333333334</v>
      </c>
      <c r="AM1357" s="10">
        <f t="shared" si="219"/>
        <v>244.44444444444443</v>
      </c>
      <c r="AN1357" s="28">
        <f t="shared" si="220"/>
        <v>622.22222222222229</v>
      </c>
      <c r="AP1357" s="56">
        <f t="shared" si="221"/>
        <v>1.833333333333333</v>
      </c>
    </row>
    <row r="1358" spans="1:42" ht="15" customHeight="1">
      <c r="A1358" s="5" t="s">
        <v>23</v>
      </c>
      <c r="B1358" s="5" t="s">
        <v>23</v>
      </c>
      <c r="C1358" s="5" t="s">
        <v>24</v>
      </c>
      <c r="D1358" s="6" t="s">
        <v>25</v>
      </c>
      <c r="E1358" s="6" t="s">
        <v>26</v>
      </c>
      <c r="F1358" s="5" t="s">
        <v>2780</v>
      </c>
      <c r="G1358" s="5">
        <v>2002</v>
      </c>
      <c r="H1358" s="11">
        <v>8618</v>
      </c>
      <c r="I1358" s="11">
        <v>35023</v>
      </c>
      <c r="J1358" s="11">
        <v>20333</v>
      </c>
      <c r="K1358" s="11">
        <v>26882</v>
      </c>
      <c r="O1358" s="25" t="s">
        <v>23</v>
      </c>
      <c r="P1358" s="5" t="s">
        <v>74</v>
      </c>
      <c r="Q1358" s="5" t="s">
        <v>28</v>
      </c>
      <c r="R1358" s="6" t="s">
        <v>44</v>
      </c>
      <c r="S1358" s="5" t="s">
        <v>2781</v>
      </c>
      <c r="T1358" s="5" t="s">
        <v>2782</v>
      </c>
      <c r="U1358" s="5">
        <v>2002</v>
      </c>
      <c r="V1358" s="11">
        <v>2</v>
      </c>
      <c r="W1358" s="11">
        <v>29</v>
      </c>
      <c r="X1358" s="11">
        <v>62</v>
      </c>
      <c r="Y1358" s="26">
        <v>78</v>
      </c>
      <c r="Z1358" s="10">
        <f t="shared" si="216"/>
        <v>171</v>
      </c>
      <c r="AA1358" s="27">
        <f t="shared" si="212"/>
        <v>-119373.12780967499</v>
      </c>
      <c r="AB1358" s="10">
        <f t="shared" si="213"/>
        <v>-8229591.2416160451</v>
      </c>
      <c r="AC1358" s="10">
        <f t="shared" si="214"/>
        <v>-8355551.7496194243</v>
      </c>
      <c r="AD1358" s="28">
        <f t="shared" si="215"/>
        <v>-8936634.2950501498</v>
      </c>
      <c r="AF1358" s="27">
        <f>IF(V1358 &lt;&gt; "-", (V1358-V$1883)^4, "-")</f>
        <v>5877718.253988809</v>
      </c>
      <c r="AG1358" s="10">
        <f>(W1358-W$1883)^4</f>
        <v>1661515330.6764901</v>
      </c>
      <c r="AH1358" s="10">
        <f>(X1358-X$1883)^4</f>
        <v>1695509305.9210536</v>
      </c>
      <c r="AI1358" s="28">
        <f>(Y1358-Y$1883)^4</f>
        <v>1854521964.9028356</v>
      </c>
      <c r="AK1358" s="27">
        <f t="shared" si="217"/>
        <v>11.695906432748536</v>
      </c>
      <c r="AL1358" s="10">
        <f t="shared" si="218"/>
        <v>169.59064327485379</v>
      </c>
      <c r="AM1358" s="10">
        <f t="shared" si="219"/>
        <v>362.57309941520464</v>
      </c>
      <c r="AN1358" s="28">
        <f t="shared" si="220"/>
        <v>456.14035087719293</v>
      </c>
      <c r="AP1358" s="56">
        <f t="shared" si="221"/>
        <v>2.1379310344827585</v>
      </c>
    </row>
    <row r="1359" spans="1:42" ht="15" customHeight="1">
      <c r="A1359" s="5" t="s">
        <v>23</v>
      </c>
      <c r="B1359" s="5" t="s">
        <v>23</v>
      </c>
      <c r="C1359" s="5" t="s">
        <v>28</v>
      </c>
      <c r="D1359" s="6" t="s">
        <v>41</v>
      </c>
      <c r="E1359" s="6" t="s">
        <v>26</v>
      </c>
      <c r="F1359" s="5" t="s">
        <v>2783</v>
      </c>
      <c r="G1359" s="5">
        <v>2002</v>
      </c>
      <c r="H1359" s="11">
        <v>902</v>
      </c>
      <c r="I1359" s="11">
        <v>3585</v>
      </c>
      <c r="J1359" s="11">
        <v>1715</v>
      </c>
      <c r="K1359" s="11">
        <v>2440</v>
      </c>
      <c r="O1359" s="25" t="s">
        <v>23</v>
      </c>
      <c r="P1359" s="5" t="s">
        <v>74</v>
      </c>
      <c r="Q1359" s="5" t="s">
        <v>28</v>
      </c>
      <c r="R1359" s="6" t="s">
        <v>44</v>
      </c>
      <c r="S1359" s="5" t="s">
        <v>2784</v>
      </c>
      <c r="T1359" s="5" t="s">
        <v>864</v>
      </c>
      <c r="U1359" s="5">
        <v>2002</v>
      </c>
      <c r="V1359" s="11">
        <v>6</v>
      </c>
      <c r="W1359" s="11">
        <v>22</v>
      </c>
      <c r="X1359" s="11">
        <v>96</v>
      </c>
      <c r="Y1359" s="26">
        <v>108</v>
      </c>
      <c r="Z1359" s="10">
        <f t="shared" si="216"/>
        <v>232</v>
      </c>
      <c r="AA1359" s="27">
        <f t="shared" si="212"/>
        <v>-92579.75437308324</v>
      </c>
      <c r="AB1359" s="10">
        <f t="shared" si="213"/>
        <v>-9115608.3219087999</v>
      </c>
      <c r="AC1359" s="10">
        <f t="shared" si="214"/>
        <v>-4819965.2356075132</v>
      </c>
      <c r="AD1359" s="28">
        <f t="shared" si="215"/>
        <v>-5594161.2696432723</v>
      </c>
      <c r="AF1359" s="27">
        <f>IF(V1359 &lt;&gt; "-", (V1359-V$1883)^4, "-")</f>
        <v>4188141.6864615814</v>
      </c>
      <c r="AG1359" s="10">
        <f>(W1359-W$1883)^4</f>
        <v>1904207223.4285433</v>
      </c>
      <c r="AH1359" s="10">
        <f>(X1359-X$1883)^4</f>
        <v>814188957.29343879</v>
      </c>
      <c r="AI1359" s="28">
        <f>(Y1359-Y$1883)^4</f>
        <v>993070260.36051047</v>
      </c>
      <c r="AK1359" s="27">
        <f t="shared" si="217"/>
        <v>25.862068965517242</v>
      </c>
      <c r="AL1359" s="10">
        <f t="shared" si="218"/>
        <v>94.827586206896541</v>
      </c>
      <c r="AM1359" s="10">
        <f t="shared" si="219"/>
        <v>413.79310344827587</v>
      </c>
      <c r="AN1359" s="28">
        <f t="shared" si="220"/>
        <v>465.51724137931035</v>
      </c>
      <c r="AP1359" s="56">
        <f t="shared" si="221"/>
        <v>4.3636363636363642</v>
      </c>
    </row>
    <row r="1360" spans="1:42" ht="15" customHeight="1">
      <c r="A1360" s="5" t="s">
        <v>23</v>
      </c>
      <c r="B1360" s="5" t="s">
        <v>23</v>
      </c>
      <c r="C1360" s="5" t="s">
        <v>37</v>
      </c>
      <c r="D1360" s="6" t="s">
        <v>44</v>
      </c>
      <c r="E1360" s="6" t="s">
        <v>26</v>
      </c>
      <c r="F1360" s="5" t="s">
        <v>539</v>
      </c>
      <c r="G1360" s="5">
        <v>2002</v>
      </c>
      <c r="H1360" s="11">
        <v>432</v>
      </c>
      <c r="I1360" s="11">
        <v>2495</v>
      </c>
      <c r="J1360" s="11">
        <v>1373</v>
      </c>
      <c r="K1360" s="11">
        <v>1824</v>
      </c>
      <c r="O1360" s="25" t="s">
        <v>23</v>
      </c>
      <c r="P1360" s="5" t="s">
        <v>74</v>
      </c>
      <c r="Q1360" s="5" t="s">
        <v>28</v>
      </c>
      <c r="R1360" s="6" t="s">
        <v>44</v>
      </c>
      <c r="S1360" s="5" t="s">
        <v>2785</v>
      </c>
      <c r="T1360" s="5" t="s">
        <v>2786</v>
      </c>
      <c r="U1360" s="5">
        <v>2002</v>
      </c>
      <c r="V1360" s="11">
        <v>4</v>
      </c>
      <c r="W1360" s="11">
        <v>38</v>
      </c>
      <c r="X1360" s="11">
        <v>94</v>
      </c>
      <c r="Y1360" s="26">
        <v>109</v>
      </c>
      <c r="Z1360" s="10">
        <f t="shared" si="216"/>
        <v>245</v>
      </c>
      <c r="AA1360" s="27">
        <f t="shared" si="212"/>
        <v>-105409.58265998808</v>
      </c>
      <c r="AB1360" s="10">
        <f t="shared" si="213"/>
        <v>-7177357.169448629</v>
      </c>
      <c r="AC1360" s="10">
        <f t="shared" si="214"/>
        <v>-4993204.2557857428</v>
      </c>
      <c r="AD1360" s="28">
        <f t="shared" si="215"/>
        <v>-5500153.7748806924</v>
      </c>
      <c r="AF1360" s="27">
        <f>IF(V1360 &lt;&gt; "-", (V1360-V$1883)^4, "-")</f>
        <v>4979359.2233520132</v>
      </c>
      <c r="AG1360" s="10">
        <f>(W1360-W$1883)^4</f>
        <v>1384478061.5428886</v>
      </c>
      <c r="AH1360" s="10">
        <f>(X1360-X$1883)^4</f>
        <v>853438916.53758562</v>
      </c>
      <c r="AI1360" s="28">
        <f>(Y1360-Y$1883)^4</f>
        <v>970881984.30958629</v>
      </c>
      <c r="AK1360" s="27">
        <f t="shared" si="217"/>
        <v>16.326530612244898</v>
      </c>
      <c r="AL1360" s="10">
        <f t="shared" si="218"/>
        <v>155.10204081632654</v>
      </c>
      <c r="AM1360" s="10">
        <f t="shared" si="219"/>
        <v>383.67346938775512</v>
      </c>
      <c r="AN1360" s="28">
        <f t="shared" si="220"/>
        <v>444.89795918367349</v>
      </c>
      <c r="AP1360" s="56">
        <f t="shared" si="221"/>
        <v>2.4736842105263159</v>
      </c>
    </row>
    <row r="1361" spans="1:42" ht="15" customHeight="1">
      <c r="A1361" s="5" t="s">
        <v>23</v>
      </c>
      <c r="B1361" s="5" t="s">
        <v>23</v>
      </c>
      <c r="C1361" s="5" t="s">
        <v>37</v>
      </c>
      <c r="D1361" s="6" t="s">
        <v>44</v>
      </c>
      <c r="E1361" s="5" t="s">
        <v>2525</v>
      </c>
      <c r="F1361" s="5" t="s">
        <v>541</v>
      </c>
      <c r="G1361" s="5">
        <v>2002</v>
      </c>
      <c r="H1361" s="11">
        <v>172</v>
      </c>
      <c r="I1361" s="11">
        <v>845</v>
      </c>
      <c r="J1361" s="11">
        <v>379</v>
      </c>
      <c r="K1361" s="11">
        <v>555</v>
      </c>
      <c r="O1361" s="25" t="s">
        <v>23</v>
      </c>
      <c r="P1361" s="5" t="s">
        <v>74</v>
      </c>
      <c r="Q1361" s="5" t="s">
        <v>28</v>
      </c>
      <c r="R1361" s="6" t="s">
        <v>44</v>
      </c>
      <c r="S1361" s="5" t="s">
        <v>2787</v>
      </c>
      <c r="T1361" s="5" t="s">
        <v>2788</v>
      </c>
      <c r="U1361" s="5">
        <v>2002</v>
      </c>
      <c r="V1361" s="11">
        <v>1</v>
      </c>
      <c r="W1361" s="11">
        <v>7</v>
      </c>
      <c r="X1361" s="11">
        <v>39</v>
      </c>
      <c r="Y1361" s="26">
        <v>93</v>
      </c>
      <c r="Z1361" s="10">
        <f t="shared" si="216"/>
        <v>140</v>
      </c>
      <c r="AA1361" s="27">
        <f t="shared" si="212"/>
        <v>-126795.04420806172</v>
      </c>
      <c r="AB1361" s="10">
        <f t="shared" si="213"/>
        <v>-11223662.64253886</v>
      </c>
      <c r="AC1361" s="10">
        <f t="shared" si="214"/>
        <v>-11530935.749132475</v>
      </c>
      <c r="AD1361" s="28">
        <f t="shared" si="215"/>
        <v>-7135447.4156057034</v>
      </c>
      <c r="AF1361" s="27">
        <f>IF(V1361 &lt;&gt; "-", (V1361-V$1883)^4, "-")</f>
        <v>6369955.1216190513</v>
      </c>
      <c r="AG1361" s="10">
        <f>(W1361-W$1883)^4</f>
        <v>2512924684.4658504</v>
      </c>
      <c r="AH1361" s="10">
        <f>(X1361-X$1883)^4</f>
        <v>2605070032.4142919</v>
      </c>
      <c r="AI1361" s="28">
        <f>(Y1361-Y$1883)^4</f>
        <v>1373709642.2505696</v>
      </c>
      <c r="AK1361" s="27">
        <f t="shared" si="217"/>
        <v>7.1428571428571423</v>
      </c>
      <c r="AL1361" s="10">
        <f t="shared" si="218"/>
        <v>50</v>
      </c>
      <c r="AM1361" s="10">
        <f t="shared" si="219"/>
        <v>278.57142857142856</v>
      </c>
      <c r="AN1361" s="28">
        <f t="shared" si="220"/>
        <v>664.28571428571422</v>
      </c>
      <c r="AP1361" s="56">
        <f t="shared" si="221"/>
        <v>5.5714285714285712</v>
      </c>
    </row>
    <row r="1362" spans="1:42" ht="15" customHeight="1">
      <c r="A1362" s="5" t="s">
        <v>23</v>
      </c>
      <c r="B1362" s="5" t="s">
        <v>23</v>
      </c>
      <c r="C1362" s="5" t="s">
        <v>37</v>
      </c>
      <c r="D1362" s="6" t="s">
        <v>44</v>
      </c>
      <c r="E1362" s="5" t="s">
        <v>2526</v>
      </c>
      <c r="F1362" s="5" t="s">
        <v>2527</v>
      </c>
      <c r="G1362" s="5">
        <v>2002</v>
      </c>
      <c r="H1362" s="11">
        <v>6</v>
      </c>
      <c r="I1362" s="11">
        <v>94</v>
      </c>
      <c r="J1362" s="11">
        <v>54</v>
      </c>
      <c r="K1362" s="11">
        <v>89</v>
      </c>
      <c r="O1362" s="25" t="s">
        <v>23</v>
      </c>
      <c r="P1362" s="5" t="s">
        <v>74</v>
      </c>
      <c r="Q1362" s="5" t="s">
        <v>28</v>
      </c>
      <c r="R1362" s="6" t="s">
        <v>44</v>
      </c>
      <c r="S1362" s="5" t="s">
        <v>2789</v>
      </c>
      <c r="T1362" s="5" t="s">
        <v>2790</v>
      </c>
      <c r="U1362" s="5">
        <v>2002</v>
      </c>
      <c r="V1362" s="11">
        <v>3</v>
      </c>
      <c r="W1362" s="11">
        <v>37</v>
      </c>
      <c r="X1362" s="11">
        <v>62</v>
      </c>
      <c r="Y1362" s="26">
        <v>102</v>
      </c>
      <c r="Z1362" s="10">
        <f t="shared" si="216"/>
        <v>204</v>
      </c>
      <c r="AA1362" s="27">
        <f t="shared" si="212"/>
        <v>-112246.64062698378</v>
      </c>
      <c r="AB1362" s="10">
        <f t="shared" si="213"/>
        <v>-7289562.5805032393</v>
      </c>
      <c r="AC1362" s="10">
        <f t="shared" si="214"/>
        <v>-8355551.7496194243</v>
      </c>
      <c r="AD1362" s="28">
        <f t="shared" si="215"/>
        <v>-6180783.6400104035</v>
      </c>
      <c r="AF1362" s="27">
        <f>IF(V1362 &lt;&gt; "-", (V1362-V$1883)^4, "-")</f>
        <v>5414576.1935207229</v>
      </c>
      <c r="AG1362" s="10">
        <f>(W1362-W$1883)^4</f>
        <v>1413411514.2523046</v>
      </c>
      <c r="AH1362" s="10">
        <f>(X1362-X$1883)^4</f>
        <v>1695509305.9210536</v>
      </c>
      <c r="AI1362" s="28">
        <f>(Y1362-Y$1883)^4</f>
        <v>1134291615.0416403</v>
      </c>
      <c r="AK1362" s="27">
        <f t="shared" si="217"/>
        <v>14.705882352941176</v>
      </c>
      <c r="AL1362" s="10">
        <f t="shared" si="218"/>
        <v>181.37254901960785</v>
      </c>
      <c r="AM1362" s="10">
        <f t="shared" si="219"/>
        <v>303.92156862745094</v>
      </c>
      <c r="AN1362" s="28">
        <f t="shared" si="220"/>
        <v>500</v>
      </c>
      <c r="AP1362" s="56">
        <f t="shared" si="221"/>
        <v>1.6756756756756754</v>
      </c>
    </row>
    <row r="1363" spans="1:42" ht="15" customHeight="1">
      <c r="A1363" s="5" t="s">
        <v>23</v>
      </c>
      <c r="B1363" s="5" t="s">
        <v>23</v>
      </c>
      <c r="C1363" s="5" t="s">
        <v>37</v>
      </c>
      <c r="D1363" s="6" t="s">
        <v>44</v>
      </c>
      <c r="E1363" s="5" t="s">
        <v>2528</v>
      </c>
      <c r="F1363" s="5" t="s">
        <v>2529</v>
      </c>
      <c r="G1363" s="5">
        <v>2002</v>
      </c>
      <c r="H1363" s="11">
        <v>13</v>
      </c>
      <c r="I1363" s="11">
        <v>50</v>
      </c>
      <c r="J1363" s="11">
        <v>14</v>
      </c>
      <c r="K1363" s="11">
        <v>20</v>
      </c>
      <c r="O1363" s="25" t="s">
        <v>23</v>
      </c>
      <c r="P1363" s="5" t="s">
        <v>74</v>
      </c>
      <c r="Q1363" s="5" t="s">
        <v>28</v>
      </c>
      <c r="R1363" s="6" t="s">
        <v>44</v>
      </c>
      <c r="S1363" s="5" t="s">
        <v>2791</v>
      </c>
      <c r="T1363" s="5" t="s">
        <v>2792</v>
      </c>
      <c r="U1363" s="5">
        <v>2002</v>
      </c>
      <c r="V1363" s="11">
        <v>6</v>
      </c>
      <c r="W1363" s="11">
        <v>33</v>
      </c>
      <c r="X1363" s="11">
        <v>59</v>
      </c>
      <c r="Y1363" s="26">
        <v>54</v>
      </c>
      <c r="Z1363" s="10">
        <f t="shared" si="216"/>
        <v>152</v>
      </c>
      <c r="AA1363" s="27">
        <f t="shared" si="212"/>
        <v>-92579.75437308324</v>
      </c>
      <c r="AB1363" s="10">
        <f t="shared" si="213"/>
        <v>-7750077.9393538814</v>
      </c>
      <c r="AC1363" s="10">
        <f t="shared" si="214"/>
        <v>-8731646.6552482378</v>
      </c>
      <c r="AD1363" s="28">
        <f t="shared" si="215"/>
        <v>-12409670.827803854</v>
      </c>
      <c r="AF1363" s="27">
        <f>IF(V1363 &lt;&gt; "-", (V1363-V$1883)^4, "-")</f>
        <v>4188141.6864615814</v>
      </c>
      <c r="AG1363" s="10">
        <f>(W1363-W$1883)^4</f>
        <v>1533703563.8199458</v>
      </c>
      <c r="AH1363" s="10">
        <f>(X1363-X$1883)^4</f>
        <v>1798021457.6654458</v>
      </c>
      <c r="AI1363" s="28">
        <f>(Y1363-Y$1883)^4</f>
        <v>2873075347.7781157</v>
      </c>
      <c r="AK1363" s="27">
        <f t="shared" si="217"/>
        <v>39.473684210526315</v>
      </c>
      <c r="AL1363" s="10">
        <f t="shared" si="218"/>
        <v>217.10526315789474</v>
      </c>
      <c r="AM1363" s="10">
        <f t="shared" si="219"/>
        <v>388.15789473684208</v>
      </c>
      <c r="AN1363" s="28">
        <f t="shared" si="220"/>
        <v>355.26315789473682</v>
      </c>
      <c r="AP1363" s="56">
        <f t="shared" si="221"/>
        <v>1.7878787878787878</v>
      </c>
    </row>
    <row r="1364" spans="1:42" ht="15" customHeight="1">
      <c r="A1364" s="5" t="s">
        <v>23</v>
      </c>
      <c r="B1364" s="5" t="s">
        <v>23</v>
      </c>
      <c r="C1364" s="5" t="s">
        <v>37</v>
      </c>
      <c r="D1364" s="6" t="s">
        <v>44</v>
      </c>
      <c r="E1364" s="5" t="s">
        <v>2530</v>
      </c>
      <c r="F1364" s="5" t="s">
        <v>2531</v>
      </c>
      <c r="G1364" s="5">
        <v>2002</v>
      </c>
      <c r="H1364" s="11">
        <v>44</v>
      </c>
      <c r="I1364" s="11">
        <v>150</v>
      </c>
      <c r="J1364" s="11">
        <v>88</v>
      </c>
      <c r="K1364" s="11">
        <v>113</v>
      </c>
      <c r="O1364" s="25" t="s">
        <v>23</v>
      </c>
      <c r="P1364" s="5" t="s">
        <v>74</v>
      </c>
      <c r="Q1364" s="5" t="s">
        <v>28</v>
      </c>
      <c r="R1364" s="6" t="s">
        <v>44</v>
      </c>
      <c r="S1364" s="5" t="s">
        <v>2793</v>
      </c>
      <c r="T1364" s="5" t="s">
        <v>2794</v>
      </c>
      <c r="U1364" s="5">
        <v>2002</v>
      </c>
      <c r="V1364" s="11">
        <v>2</v>
      </c>
      <c r="W1364" s="11">
        <v>15</v>
      </c>
      <c r="X1364" s="11">
        <v>79</v>
      </c>
      <c r="Y1364" s="26">
        <v>84</v>
      </c>
      <c r="Z1364" s="10">
        <f t="shared" si="216"/>
        <v>180</v>
      </c>
      <c r="AA1364" s="27">
        <f t="shared" si="212"/>
        <v>-119373.12780967499</v>
      </c>
      <c r="AB1364" s="10">
        <f t="shared" si="213"/>
        <v>-10063040.603899335</v>
      </c>
      <c r="AC1364" s="10">
        <f t="shared" si="214"/>
        <v>-6426565.77532137</v>
      </c>
      <c r="AD1364" s="28">
        <f t="shared" si="215"/>
        <v>-8183675.4552545305</v>
      </c>
      <c r="AF1364" s="27">
        <f>IF(V1364 &lt;&gt; "-", (V1364-V$1883)^4, "-")</f>
        <v>5877718.253988809</v>
      </c>
      <c r="AG1364" s="10">
        <f>(W1364-W$1883)^4</f>
        <v>2172562605.2525625</v>
      </c>
      <c r="AH1364" s="10">
        <f>(X1364-X$1883)^4</f>
        <v>1194827681.8690438</v>
      </c>
      <c r="AI1364" s="28">
        <f>(Y1364-Y$1883)^4</f>
        <v>1649166600.1338935</v>
      </c>
      <c r="AK1364" s="27">
        <f t="shared" si="217"/>
        <v>11.111111111111111</v>
      </c>
      <c r="AL1364" s="10">
        <f t="shared" si="218"/>
        <v>83.333333333333329</v>
      </c>
      <c r="AM1364" s="10">
        <f t="shared" si="219"/>
        <v>438.88888888888886</v>
      </c>
      <c r="AN1364" s="28">
        <f t="shared" si="220"/>
        <v>466.66666666666669</v>
      </c>
      <c r="AP1364" s="56">
        <f t="shared" si="221"/>
        <v>5.2666666666666666</v>
      </c>
    </row>
    <row r="1365" spans="1:42" ht="15" customHeight="1">
      <c r="A1365" s="5" t="s">
        <v>23</v>
      </c>
      <c r="B1365" s="5" t="s">
        <v>23</v>
      </c>
      <c r="C1365" s="5" t="s">
        <v>37</v>
      </c>
      <c r="D1365" s="6" t="s">
        <v>44</v>
      </c>
      <c r="E1365" s="5" t="s">
        <v>2533</v>
      </c>
      <c r="F1365" s="5" t="s">
        <v>2534</v>
      </c>
      <c r="G1365" s="5">
        <v>2002</v>
      </c>
      <c r="H1365" s="11">
        <v>48</v>
      </c>
      <c r="I1365" s="11">
        <v>259</v>
      </c>
      <c r="J1365" s="11">
        <v>140</v>
      </c>
      <c r="K1365" s="11">
        <v>174</v>
      </c>
      <c r="O1365" s="25" t="s">
        <v>23</v>
      </c>
      <c r="P1365" s="5" t="s">
        <v>74</v>
      </c>
      <c r="Q1365" s="5" t="s">
        <v>28</v>
      </c>
      <c r="R1365" s="6" t="s">
        <v>44</v>
      </c>
      <c r="S1365" s="5" t="s">
        <v>2795</v>
      </c>
      <c r="T1365" s="5" t="s">
        <v>2796</v>
      </c>
      <c r="U1365" s="5">
        <v>2002</v>
      </c>
      <c r="V1365" s="11">
        <v>3</v>
      </c>
      <c r="W1365" s="11">
        <v>53</v>
      </c>
      <c r="X1365" s="11">
        <v>112</v>
      </c>
      <c r="Y1365" s="26">
        <v>169</v>
      </c>
      <c r="Z1365" s="10">
        <f t="shared" si="216"/>
        <v>337</v>
      </c>
      <c r="AA1365" s="27">
        <f t="shared" si="212"/>
        <v>-112246.64062698378</v>
      </c>
      <c r="AB1365" s="10">
        <f t="shared" si="213"/>
        <v>-5629800.5792158684</v>
      </c>
      <c r="AC1365" s="10">
        <f t="shared" si="214"/>
        <v>-3575968.0312063368</v>
      </c>
      <c r="AD1365" s="28">
        <f t="shared" si="215"/>
        <v>-1581943.3881129848</v>
      </c>
      <c r="AF1365" s="27">
        <f>IF(V1365 &lt;&gt; "-", (V1365-V$1883)^4, "-")</f>
        <v>5414576.1935207229</v>
      </c>
      <c r="AG1365" s="10">
        <f>(W1365-W$1883)^4</f>
        <v>1001514746.9790759</v>
      </c>
      <c r="AH1365" s="10">
        <f>(X1365-X$1883)^4</f>
        <v>546837350.12570345</v>
      </c>
      <c r="AI1365" s="28">
        <f>(Y1365-Y$1883)^4</f>
        <v>184326559.46458969</v>
      </c>
      <c r="AK1365" s="27">
        <f t="shared" si="217"/>
        <v>8.9020771513353125</v>
      </c>
      <c r="AL1365" s="10">
        <f t="shared" si="218"/>
        <v>157.2700296735905</v>
      </c>
      <c r="AM1365" s="10">
        <f t="shared" si="219"/>
        <v>332.34421364985161</v>
      </c>
      <c r="AN1365" s="28">
        <f t="shared" si="220"/>
        <v>501.48367952522256</v>
      </c>
      <c r="AP1365" s="56">
        <f t="shared" si="221"/>
        <v>2.1132075471698113</v>
      </c>
    </row>
    <row r="1366" spans="1:42" ht="15" customHeight="1">
      <c r="A1366" s="5" t="s">
        <v>23</v>
      </c>
      <c r="B1366" s="5" t="s">
        <v>23</v>
      </c>
      <c r="C1366" s="5" t="s">
        <v>37</v>
      </c>
      <c r="D1366" s="6" t="s">
        <v>44</v>
      </c>
      <c r="E1366" s="5" t="s">
        <v>2535</v>
      </c>
      <c r="F1366" s="5" t="s">
        <v>2536</v>
      </c>
      <c r="G1366" s="5">
        <v>2002</v>
      </c>
      <c r="H1366" s="11">
        <v>23</v>
      </c>
      <c r="I1366" s="11">
        <v>197</v>
      </c>
      <c r="J1366" s="11">
        <v>133</v>
      </c>
      <c r="K1366" s="11">
        <v>194</v>
      </c>
      <c r="O1366" s="25" t="s">
        <v>23</v>
      </c>
      <c r="P1366" s="5" t="s">
        <v>74</v>
      </c>
      <c r="Q1366" s="5" t="s">
        <v>28</v>
      </c>
      <c r="R1366" s="6" t="s">
        <v>44</v>
      </c>
      <c r="S1366" s="5" t="s">
        <v>2797</v>
      </c>
      <c r="T1366" s="5" t="s">
        <v>2798</v>
      </c>
      <c r="U1366" s="5">
        <v>2002</v>
      </c>
      <c r="V1366" s="11">
        <v>13</v>
      </c>
      <c r="W1366" s="11">
        <v>50</v>
      </c>
      <c r="X1366" s="11">
        <v>71</v>
      </c>
      <c r="Y1366" s="26">
        <v>78</v>
      </c>
      <c r="Z1366" s="10">
        <f t="shared" si="216"/>
        <v>212</v>
      </c>
      <c r="AA1366" s="27">
        <f t="shared" si="212"/>
        <v>-55910.375663325023</v>
      </c>
      <c r="AB1366" s="10">
        <f t="shared" si="213"/>
        <v>-5919451.2109244606</v>
      </c>
      <c r="AC1366" s="10">
        <f t="shared" si="214"/>
        <v>-7292365.1416172329</v>
      </c>
      <c r="AD1366" s="28">
        <f t="shared" si="215"/>
        <v>-8936634.2950501498</v>
      </c>
      <c r="AF1366" s="27">
        <f>IF(V1366 &lt;&gt; "-", (V1366-V$1883)^4, "-")</f>
        <v>2137912.2729463866</v>
      </c>
      <c r="AG1366" s="10">
        <f>(W1366-W$1883)^4</f>
        <v>1070800570.3767489</v>
      </c>
      <c r="AH1366" s="10">
        <f>(X1366-X$1883)^4</f>
        <v>1414136098.3687732</v>
      </c>
      <c r="AI1366" s="28">
        <f>(Y1366-Y$1883)^4</f>
        <v>1854521964.9028356</v>
      </c>
      <c r="AK1366" s="27">
        <f t="shared" si="217"/>
        <v>61.320754716981135</v>
      </c>
      <c r="AL1366" s="10">
        <f t="shared" si="218"/>
        <v>235.84905660377359</v>
      </c>
      <c r="AM1366" s="10">
        <f t="shared" si="219"/>
        <v>334.90566037735846</v>
      </c>
      <c r="AN1366" s="28">
        <f t="shared" si="220"/>
        <v>367.92452830188677</v>
      </c>
      <c r="AP1366" s="56">
        <f t="shared" si="221"/>
        <v>1.42</v>
      </c>
    </row>
    <row r="1367" spans="1:42" ht="15" customHeight="1">
      <c r="A1367" s="5" t="s">
        <v>23</v>
      </c>
      <c r="B1367" s="5" t="s">
        <v>23</v>
      </c>
      <c r="C1367" s="5" t="s">
        <v>37</v>
      </c>
      <c r="D1367" s="6" t="s">
        <v>44</v>
      </c>
      <c r="E1367" s="5" t="s">
        <v>2537</v>
      </c>
      <c r="F1367" s="5" t="s">
        <v>2538</v>
      </c>
      <c r="G1367" s="5">
        <v>2002</v>
      </c>
      <c r="H1367" s="11">
        <v>42</v>
      </c>
      <c r="I1367" s="11">
        <v>184</v>
      </c>
      <c r="J1367" s="11">
        <v>136</v>
      </c>
      <c r="K1367" s="11">
        <v>126</v>
      </c>
      <c r="O1367" s="25" t="s">
        <v>23</v>
      </c>
      <c r="P1367" s="5" t="s">
        <v>74</v>
      </c>
      <c r="Q1367" s="5" t="s">
        <v>28</v>
      </c>
      <c r="R1367" s="6" t="s">
        <v>44</v>
      </c>
      <c r="S1367" s="5" t="s">
        <v>2799</v>
      </c>
      <c r="T1367" s="5" t="s">
        <v>2800</v>
      </c>
      <c r="U1367" s="5">
        <v>2002</v>
      </c>
      <c r="V1367" s="11">
        <v>13</v>
      </c>
      <c r="W1367" s="11">
        <v>52</v>
      </c>
      <c r="X1367" s="11">
        <v>92</v>
      </c>
      <c r="Y1367" s="26">
        <v>120</v>
      </c>
      <c r="Z1367" s="10">
        <f t="shared" si="216"/>
        <v>277</v>
      </c>
      <c r="AA1367" s="27">
        <f t="shared" si="212"/>
        <v>-55910.375663325023</v>
      </c>
      <c r="AB1367" s="10">
        <f t="shared" si="213"/>
        <v>-5725275.4183221795</v>
      </c>
      <c r="AC1367" s="10">
        <f t="shared" si="214"/>
        <v>-5170545.3581035454</v>
      </c>
      <c r="AD1367" s="28">
        <f t="shared" si="215"/>
        <v>-4534652.880980378</v>
      </c>
      <c r="AF1367" s="27">
        <f>IF(V1367 &lt;&gt; "-", (V1367-V$1883)^4, "-")</f>
        <v>2137912.2729463866</v>
      </c>
      <c r="AG1367" s="10">
        <f>(W1367-W$1883)^4</f>
        <v>1024224542.1836642</v>
      </c>
      <c r="AH1367" s="10">
        <f>(X1367-X$1883)^4</f>
        <v>894091164.27171624</v>
      </c>
      <c r="AI1367" s="28">
        <f>(Y1367-Y$1883)^4</f>
        <v>750571490.62325704</v>
      </c>
      <c r="AK1367" s="27">
        <f t="shared" si="217"/>
        <v>46.931407942238266</v>
      </c>
      <c r="AL1367" s="10">
        <f t="shared" si="218"/>
        <v>187.72563176895306</v>
      </c>
      <c r="AM1367" s="10">
        <f t="shared" si="219"/>
        <v>332.12996389891697</v>
      </c>
      <c r="AN1367" s="28">
        <f t="shared" si="220"/>
        <v>433.21299638989171</v>
      </c>
      <c r="AP1367" s="56">
        <f t="shared" si="221"/>
        <v>1.7692307692307694</v>
      </c>
    </row>
    <row r="1368" spans="1:42" ht="15" customHeight="1">
      <c r="A1368" s="5" t="s">
        <v>23</v>
      </c>
      <c r="B1368" s="5" t="s">
        <v>23</v>
      </c>
      <c r="C1368" s="5" t="s">
        <v>37</v>
      </c>
      <c r="D1368" s="6" t="s">
        <v>44</v>
      </c>
      <c r="E1368" s="5" t="s">
        <v>2539</v>
      </c>
      <c r="F1368" s="5" t="s">
        <v>2540</v>
      </c>
      <c r="G1368" s="5">
        <v>2002</v>
      </c>
      <c r="H1368" s="11">
        <v>31</v>
      </c>
      <c r="I1368" s="11">
        <v>280</v>
      </c>
      <c r="J1368" s="11">
        <v>222</v>
      </c>
      <c r="K1368" s="11">
        <v>218</v>
      </c>
      <c r="O1368" s="25" t="s">
        <v>23</v>
      </c>
      <c r="P1368" s="5" t="s">
        <v>74</v>
      </c>
      <c r="Q1368" s="5" t="s">
        <v>28</v>
      </c>
      <c r="R1368" s="6" t="s">
        <v>44</v>
      </c>
      <c r="S1368" s="5" t="s">
        <v>2801</v>
      </c>
      <c r="T1368" s="5" t="s">
        <v>2802</v>
      </c>
      <c r="U1368" s="5">
        <v>2002</v>
      </c>
      <c r="V1368" s="11">
        <v>7</v>
      </c>
      <c r="W1368" s="11">
        <v>38</v>
      </c>
      <c r="X1368" s="11">
        <v>61</v>
      </c>
      <c r="Y1368" s="26">
        <v>71</v>
      </c>
      <c r="Z1368" s="10">
        <f t="shared" si="216"/>
        <v>177</v>
      </c>
      <c r="AA1368" s="27">
        <f t="shared" si="212"/>
        <v>-86574.984053174077</v>
      </c>
      <c r="AB1368" s="10">
        <f t="shared" si="213"/>
        <v>-7177357.169448629</v>
      </c>
      <c r="AC1368" s="10">
        <f t="shared" si="214"/>
        <v>-8479691.1976274699</v>
      </c>
      <c r="AD1368" s="28">
        <f t="shared" si="215"/>
        <v>-9871829.978693625</v>
      </c>
      <c r="AF1368" s="27">
        <f>IF(V1368 &lt;&gt; "-", (V1368-V$1883)^4, "-")</f>
        <v>3829921.6860142983</v>
      </c>
      <c r="AG1368" s="10">
        <f>(W1368-W$1883)^4</f>
        <v>1384478061.5428886</v>
      </c>
      <c r="AH1368" s="10">
        <f>(X1368-X$1883)^4</f>
        <v>1729179384.9753695</v>
      </c>
      <c r="AI1368" s="28">
        <f>(Y1368-Y$1883)^4</f>
        <v>2117695705.6588268</v>
      </c>
      <c r="AK1368" s="27">
        <f t="shared" si="217"/>
        <v>39.548022598870062</v>
      </c>
      <c r="AL1368" s="10">
        <f t="shared" si="218"/>
        <v>214.68926553672316</v>
      </c>
      <c r="AM1368" s="10">
        <f t="shared" si="219"/>
        <v>344.6327683615819</v>
      </c>
      <c r="AN1368" s="28">
        <f t="shared" si="220"/>
        <v>401.12994350282486</v>
      </c>
      <c r="AP1368" s="56">
        <f t="shared" si="221"/>
        <v>1.6052631578947367</v>
      </c>
    </row>
    <row r="1369" spans="1:42" ht="15" customHeight="1">
      <c r="A1369" s="5" t="s">
        <v>23</v>
      </c>
      <c r="B1369" s="5" t="s">
        <v>23</v>
      </c>
      <c r="C1369" s="5" t="s">
        <v>37</v>
      </c>
      <c r="D1369" s="6" t="s">
        <v>44</v>
      </c>
      <c r="E1369" s="5" t="s">
        <v>2541</v>
      </c>
      <c r="F1369" s="5" t="s">
        <v>549</v>
      </c>
      <c r="G1369" s="5">
        <v>2002</v>
      </c>
      <c r="H1369" s="11">
        <v>53</v>
      </c>
      <c r="I1369" s="11">
        <v>436</v>
      </c>
      <c r="J1369" s="11">
        <v>207</v>
      </c>
      <c r="K1369" s="11">
        <v>335</v>
      </c>
      <c r="O1369" s="25" t="s">
        <v>23</v>
      </c>
      <c r="P1369" s="5" t="s">
        <v>74</v>
      </c>
      <c r="Q1369" s="5" t="s">
        <v>28</v>
      </c>
      <c r="R1369" s="6" t="s">
        <v>44</v>
      </c>
      <c r="S1369" s="5" t="s">
        <v>2803</v>
      </c>
      <c r="T1369" s="5" t="s">
        <v>2804</v>
      </c>
      <c r="U1369" s="5">
        <v>2002</v>
      </c>
      <c r="V1369" s="11">
        <v>15</v>
      </c>
      <c r="W1369" s="11">
        <v>57</v>
      </c>
      <c r="X1369" s="11">
        <v>88</v>
      </c>
      <c r="Y1369" s="26">
        <v>80</v>
      </c>
      <c r="Z1369" s="10">
        <f t="shared" si="216"/>
        <v>240</v>
      </c>
      <c r="AA1369" s="27">
        <f t="shared" si="212"/>
        <v>-47588.273258939465</v>
      </c>
      <c r="AB1369" s="10">
        <f t="shared" si="213"/>
        <v>-5258514.937422826</v>
      </c>
      <c r="AC1369" s="10">
        <f t="shared" si="214"/>
        <v>-5537725.8091578707</v>
      </c>
      <c r="AD1369" s="28">
        <f t="shared" si="215"/>
        <v>-8680731.5576341525</v>
      </c>
      <c r="AF1369" s="27">
        <f>IF(V1369 &lt;&gt; "-", (V1369-V$1883)^4, "-")</f>
        <v>1724513.4884991832</v>
      </c>
      <c r="AG1369" s="10">
        <f>(W1369-W$1883)^4</f>
        <v>914430737.43718171</v>
      </c>
      <c r="AH1369" s="10">
        <f>(X1369-X$1883)^4</f>
        <v>979734943.83839655</v>
      </c>
      <c r="AI1369" s="28">
        <f>(Y1369-Y$1883)^4</f>
        <v>1784055805.7970877</v>
      </c>
      <c r="AK1369" s="27">
        <f t="shared" si="217"/>
        <v>62.5</v>
      </c>
      <c r="AL1369" s="10">
        <f t="shared" si="218"/>
        <v>237.5</v>
      </c>
      <c r="AM1369" s="10">
        <f t="shared" si="219"/>
        <v>366.66666666666663</v>
      </c>
      <c r="AN1369" s="28">
        <f t="shared" si="220"/>
        <v>333.33333333333331</v>
      </c>
      <c r="AP1369" s="56">
        <f t="shared" si="221"/>
        <v>1.5438596491228069</v>
      </c>
    </row>
    <row r="1370" spans="1:42" ht="15" customHeight="1">
      <c r="A1370" s="5" t="s">
        <v>23</v>
      </c>
      <c r="B1370" s="5" t="s">
        <v>23</v>
      </c>
      <c r="C1370" s="5" t="s">
        <v>46</v>
      </c>
      <c r="D1370" s="6" t="s">
        <v>44</v>
      </c>
      <c r="E1370" s="6" t="s">
        <v>26</v>
      </c>
      <c r="F1370" s="5" t="s">
        <v>2805</v>
      </c>
      <c r="G1370" s="5">
        <v>2002</v>
      </c>
      <c r="H1370" s="11">
        <v>986</v>
      </c>
      <c r="I1370" s="11">
        <v>4236</v>
      </c>
      <c r="J1370" s="11">
        <v>2806</v>
      </c>
      <c r="K1370" s="11">
        <v>3737</v>
      </c>
      <c r="O1370" s="25" t="s">
        <v>23</v>
      </c>
      <c r="P1370" s="5" t="s">
        <v>74</v>
      </c>
      <c r="Q1370" s="5" t="s">
        <v>28</v>
      </c>
      <c r="R1370" s="6" t="s">
        <v>44</v>
      </c>
      <c r="S1370" s="5" t="s">
        <v>2806</v>
      </c>
      <c r="T1370" s="5" t="s">
        <v>2807</v>
      </c>
      <c r="U1370" s="5">
        <v>2002</v>
      </c>
      <c r="V1370" s="11">
        <v>6</v>
      </c>
      <c r="W1370" s="11">
        <v>25</v>
      </c>
      <c r="X1370" s="11">
        <v>70</v>
      </c>
      <c r="Y1370" s="26">
        <v>59</v>
      </c>
      <c r="Z1370" s="10">
        <f t="shared" si="216"/>
        <v>160</v>
      </c>
      <c r="AA1370" s="27">
        <f t="shared" si="212"/>
        <v>-92579.75437308324</v>
      </c>
      <c r="AB1370" s="10">
        <f t="shared" si="213"/>
        <v>-8728486.4872897267</v>
      </c>
      <c r="AC1370" s="10">
        <f t="shared" si="214"/>
        <v>-7405762.9048112351</v>
      </c>
      <c r="AD1370" s="28">
        <f t="shared" si="215"/>
        <v>-11622893.617522852</v>
      </c>
      <c r="AF1370" s="27">
        <f>IF(V1370 &lt;&gt; "-", (V1370-V$1883)^4, "-")</f>
        <v>4188141.6864615814</v>
      </c>
      <c r="AG1370" s="10">
        <f>(W1370-W$1883)^4</f>
        <v>1797153853.9165206</v>
      </c>
      <c r="AH1370" s="10">
        <f>(X1370-X$1883)^4</f>
        <v>1443531965.6214516</v>
      </c>
      <c r="AI1370" s="28">
        <f>(Y1370-Y$1883)^4</f>
        <v>2632806958.0903087</v>
      </c>
      <c r="AK1370" s="27">
        <f t="shared" si="217"/>
        <v>37.5</v>
      </c>
      <c r="AL1370" s="10">
        <f t="shared" si="218"/>
        <v>156.25</v>
      </c>
      <c r="AM1370" s="10">
        <f t="shared" si="219"/>
        <v>437.5</v>
      </c>
      <c r="AN1370" s="28">
        <f t="shared" si="220"/>
        <v>368.75</v>
      </c>
      <c r="AP1370" s="56">
        <f t="shared" si="221"/>
        <v>2.8</v>
      </c>
    </row>
    <row r="1371" spans="1:42" ht="15" customHeight="1">
      <c r="A1371" s="5" t="s">
        <v>23</v>
      </c>
      <c r="B1371" s="5" t="s">
        <v>23</v>
      </c>
      <c r="C1371" s="5" t="s">
        <v>46</v>
      </c>
      <c r="D1371" s="6" t="s">
        <v>44</v>
      </c>
      <c r="E1371" s="5" t="s">
        <v>2543</v>
      </c>
      <c r="F1371" s="5" t="s">
        <v>2544</v>
      </c>
      <c r="G1371" s="5">
        <v>2002</v>
      </c>
      <c r="H1371" s="11">
        <v>23</v>
      </c>
      <c r="I1371" s="11">
        <v>105</v>
      </c>
      <c r="J1371" s="11">
        <v>43</v>
      </c>
      <c r="K1371" s="11">
        <v>79</v>
      </c>
      <c r="O1371" s="25" t="s">
        <v>23</v>
      </c>
      <c r="P1371" s="5" t="s">
        <v>74</v>
      </c>
      <c r="Q1371" s="5" t="s">
        <v>28</v>
      </c>
      <c r="R1371" s="6" t="s">
        <v>44</v>
      </c>
      <c r="S1371" s="5" t="s">
        <v>2808</v>
      </c>
      <c r="T1371" s="5" t="s">
        <v>2809</v>
      </c>
      <c r="U1371" s="5">
        <v>2002</v>
      </c>
      <c r="V1371" s="11">
        <v>55</v>
      </c>
      <c r="W1371" s="11">
        <v>135</v>
      </c>
      <c r="X1371" s="11">
        <v>102</v>
      </c>
      <c r="Y1371" s="26">
        <v>142</v>
      </c>
      <c r="Z1371" s="10">
        <f t="shared" si="216"/>
        <v>434</v>
      </c>
      <c r="AA1371" s="27">
        <f t="shared" si="212"/>
        <v>53.233644538393904</v>
      </c>
      <c r="AB1371" s="10">
        <f t="shared" si="213"/>
        <v>-881842.86183606146</v>
      </c>
      <c r="AC1371" s="10">
        <f t="shared" si="214"/>
        <v>-4324380.6679102695</v>
      </c>
      <c r="AD1371" s="28">
        <f t="shared" si="215"/>
        <v>-2956165.609864064</v>
      </c>
      <c r="AF1371" s="27">
        <f>IF(V1371 &lt;&gt; "-", (V1371-V$1883)^4, "-")</f>
        <v>200.25418476961136</v>
      </c>
      <c r="AG1371" s="10">
        <f>(W1371-W$1883)^4</f>
        <v>84564536.290788114</v>
      </c>
      <c r="AH1371" s="10">
        <f>(X1371-X$1883)^4</f>
        <v>704528483.92973781</v>
      </c>
      <c r="AI1371" s="28">
        <f>(Y1371-Y$1883)^4</f>
        <v>424266114.96701473</v>
      </c>
      <c r="AK1371" s="27">
        <f t="shared" si="217"/>
        <v>126.72811059907835</v>
      </c>
      <c r="AL1371" s="10">
        <f t="shared" si="218"/>
        <v>311.05990783410135</v>
      </c>
      <c r="AM1371" s="10">
        <f t="shared" si="219"/>
        <v>235.02304147465438</v>
      </c>
      <c r="AN1371" s="28">
        <f t="shared" si="220"/>
        <v>327.18894009216592</v>
      </c>
      <c r="AP1371" s="56">
        <f t="shared" si="221"/>
        <v>0.75555555555555565</v>
      </c>
    </row>
    <row r="1372" spans="1:42" ht="15" customHeight="1">
      <c r="A1372" s="5" t="s">
        <v>23</v>
      </c>
      <c r="B1372" s="5" t="s">
        <v>23</v>
      </c>
      <c r="C1372" s="5" t="s">
        <v>46</v>
      </c>
      <c r="D1372" s="6" t="s">
        <v>44</v>
      </c>
      <c r="E1372" s="5" t="s">
        <v>2545</v>
      </c>
      <c r="F1372" s="5" t="s">
        <v>2546</v>
      </c>
      <c r="G1372" s="5">
        <v>2002</v>
      </c>
      <c r="H1372" s="11">
        <v>77</v>
      </c>
      <c r="I1372" s="11">
        <v>305</v>
      </c>
      <c r="J1372" s="11">
        <v>143</v>
      </c>
      <c r="K1372" s="11">
        <v>261</v>
      </c>
      <c r="O1372" s="25" t="s">
        <v>23</v>
      </c>
      <c r="P1372" s="5" t="s">
        <v>74</v>
      </c>
      <c r="Q1372" s="5" t="s">
        <v>28</v>
      </c>
      <c r="R1372" s="6" t="s">
        <v>44</v>
      </c>
      <c r="S1372" s="5" t="s">
        <v>2810</v>
      </c>
      <c r="T1372" s="5" t="s">
        <v>2811</v>
      </c>
      <c r="U1372" s="5">
        <v>2002</v>
      </c>
      <c r="V1372" s="11">
        <v>6</v>
      </c>
      <c r="W1372" s="11">
        <v>52</v>
      </c>
      <c r="X1372" s="11">
        <v>97</v>
      </c>
      <c r="Y1372" s="26">
        <v>99</v>
      </c>
      <c r="Z1372" s="10">
        <f t="shared" si="216"/>
        <v>254</v>
      </c>
      <c r="AA1372" s="27">
        <f t="shared" si="212"/>
        <v>-92579.75437308324</v>
      </c>
      <c r="AB1372" s="10">
        <f t="shared" si="213"/>
        <v>-5725275.4183221795</v>
      </c>
      <c r="AC1372" s="10">
        <f t="shared" si="214"/>
        <v>-4734869.0063207392</v>
      </c>
      <c r="AD1372" s="28">
        <f t="shared" si="215"/>
        <v>-6488878.8692028886</v>
      </c>
      <c r="AF1372" s="27">
        <f>IF(V1372 &lt;&gt; "-", (V1372-V$1883)^4, "-")</f>
        <v>4188141.6864615814</v>
      </c>
      <c r="AG1372" s="10">
        <f>(W1372-W$1883)^4</f>
        <v>1024224542.1836642</v>
      </c>
      <c r="AH1372" s="10">
        <f>(X1372-X$1883)^4</f>
        <v>795079625.6497606</v>
      </c>
      <c r="AI1372" s="28">
        <f>(Y1372-Y$1883)^4</f>
        <v>1210299599.0675807</v>
      </c>
      <c r="AK1372" s="27">
        <f t="shared" si="217"/>
        <v>23.622047244094489</v>
      </c>
      <c r="AL1372" s="10">
        <f t="shared" si="218"/>
        <v>204.7244094488189</v>
      </c>
      <c r="AM1372" s="10">
        <f t="shared" si="219"/>
        <v>381.88976377952753</v>
      </c>
      <c r="AN1372" s="28">
        <f t="shared" si="220"/>
        <v>389.76377952755905</v>
      </c>
      <c r="AP1372" s="56">
        <f t="shared" si="221"/>
        <v>1.8653846153846152</v>
      </c>
    </row>
    <row r="1373" spans="1:42" ht="15" customHeight="1">
      <c r="A1373" s="5" t="s">
        <v>23</v>
      </c>
      <c r="B1373" s="5" t="s">
        <v>23</v>
      </c>
      <c r="C1373" s="5" t="s">
        <v>46</v>
      </c>
      <c r="D1373" s="6" t="s">
        <v>44</v>
      </c>
      <c r="E1373" s="5" t="s">
        <v>2548</v>
      </c>
      <c r="F1373" s="5" t="s">
        <v>2549</v>
      </c>
      <c r="G1373" s="5">
        <v>2002</v>
      </c>
      <c r="H1373" s="11">
        <v>97</v>
      </c>
      <c r="I1373" s="11">
        <v>426</v>
      </c>
      <c r="J1373" s="11">
        <v>299</v>
      </c>
      <c r="K1373" s="11">
        <v>480</v>
      </c>
      <c r="O1373" s="25" t="s">
        <v>23</v>
      </c>
      <c r="P1373" s="5" t="s">
        <v>74</v>
      </c>
      <c r="Q1373" s="5" t="s">
        <v>28</v>
      </c>
      <c r="R1373" s="6" t="s">
        <v>44</v>
      </c>
      <c r="S1373" s="5" t="s">
        <v>2812</v>
      </c>
      <c r="T1373" s="5" t="s">
        <v>2813</v>
      </c>
      <c r="U1373" s="5">
        <v>2002</v>
      </c>
      <c r="V1373" s="11">
        <v>2</v>
      </c>
      <c r="W1373" s="11">
        <v>33</v>
      </c>
      <c r="X1373" s="11">
        <v>93</v>
      </c>
      <c r="Y1373" s="26">
        <v>118</v>
      </c>
      <c r="Z1373" s="10">
        <f t="shared" si="216"/>
        <v>246</v>
      </c>
      <c r="AA1373" s="27">
        <f t="shared" si="212"/>
        <v>-119373.12780967499</v>
      </c>
      <c r="AB1373" s="10">
        <f t="shared" si="213"/>
        <v>-7750077.9393538814</v>
      </c>
      <c r="AC1373" s="10">
        <f t="shared" si="214"/>
        <v>-5081359.0466771973</v>
      </c>
      <c r="AD1373" s="28">
        <f t="shared" si="215"/>
        <v>-4701026.4687138814</v>
      </c>
      <c r="AF1373" s="27">
        <f>IF(V1373 &lt;&gt; "-", (V1373-V$1883)^4, "-")</f>
        <v>5877718.253988809</v>
      </c>
      <c r="AG1373" s="10">
        <f>(W1373-W$1883)^4</f>
        <v>1533703563.8199458</v>
      </c>
      <c r="AH1373" s="10">
        <f>(X1373-X$1883)^4</f>
        <v>873587700.30233312</v>
      </c>
      <c r="AI1373" s="28">
        <f>(Y1373-Y$1883)^4</f>
        <v>787511543.71704459</v>
      </c>
      <c r="AK1373" s="27">
        <f t="shared" si="217"/>
        <v>8.1300813008130088</v>
      </c>
      <c r="AL1373" s="10">
        <f t="shared" si="218"/>
        <v>134.14634146341464</v>
      </c>
      <c r="AM1373" s="10">
        <f t="shared" si="219"/>
        <v>378.04878048780489</v>
      </c>
      <c r="AN1373" s="28">
        <f t="shared" si="220"/>
        <v>479.67479674796749</v>
      </c>
      <c r="AP1373" s="56">
        <f t="shared" si="221"/>
        <v>2.8181818181818179</v>
      </c>
    </row>
    <row r="1374" spans="1:42" ht="15" customHeight="1">
      <c r="A1374" s="5" t="s">
        <v>23</v>
      </c>
      <c r="B1374" s="5" t="s">
        <v>23</v>
      </c>
      <c r="C1374" s="5" t="s">
        <v>46</v>
      </c>
      <c r="D1374" s="6" t="s">
        <v>44</v>
      </c>
      <c r="E1374" s="5" t="s">
        <v>2550</v>
      </c>
      <c r="F1374" s="5" t="s">
        <v>2551</v>
      </c>
      <c r="G1374" s="5">
        <v>2002</v>
      </c>
      <c r="H1374" s="11">
        <v>13</v>
      </c>
      <c r="I1374" s="11">
        <v>87</v>
      </c>
      <c r="J1374" s="11">
        <v>48</v>
      </c>
      <c r="K1374" s="11">
        <v>73</v>
      </c>
      <c r="O1374" s="25" t="s">
        <v>23</v>
      </c>
      <c r="P1374" s="5" t="s">
        <v>74</v>
      </c>
      <c r="Q1374" s="5" t="s">
        <v>28</v>
      </c>
      <c r="R1374" s="6" t="s">
        <v>44</v>
      </c>
      <c r="S1374" s="5" t="s">
        <v>2814</v>
      </c>
      <c r="T1374" s="5" t="s">
        <v>2815</v>
      </c>
      <c r="U1374" s="5">
        <v>2002</v>
      </c>
      <c r="V1374" s="11">
        <v>27</v>
      </c>
      <c r="W1374" s="11">
        <v>110</v>
      </c>
      <c r="X1374" s="11">
        <v>125</v>
      </c>
      <c r="Y1374" s="26">
        <v>109</v>
      </c>
      <c r="Z1374" s="10">
        <f t="shared" si="216"/>
        <v>371</v>
      </c>
      <c r="AA1374" s="27">
        <f t="shared" si="212"/>
        <v>-14239.712951049438</v>
      </c>
      <c r="AB1374" s="10">
        <f t="shared" si="213"/>
        <v>-1766963.7788588244</v>
      </c>
      <c r="AC1374" s="10">
        <f t="shared" si="214"/>
        <v>-2739303.9234577916</v>
      </c>
      <c r="AD1374" s="28">
        <f t="shared" si="215"/>
        <v>-5500153.7748806924</v>
      </c>
      <c r="AF1374" s="27">
        <f>IF(V1374 &lt;&gt; "-", (V1374-V$1883)^4, "-")</f>
        <v>345145.04770006659</v>
      </c>
      <c r="AG1374" s="10">
        <f>(W1374-W$1883)^4</f>
        <v>213617516.95459488</v>
      </c>
      <c r="AH1374" s="10">
        <f>(X1374-X$1883)^4</f>
        <v>383283649.1761564</v>
      </c>
      <c r="AI1374" s="28">
        <f>(Y1374-Y$1883)^4</f>
        <v>970881984.30958629</v>
      </c>
      <c r="AK1374" s="27">
        <f t="shared" si="217"/>
        <v>72.776280323450138</v>
      </c>
      <c r="AL1374" s="10">
        <f t="shared" si="218"/>
        <v>296.49595687331538</v>
      </c>
      <c r="AM1374" s="10">
        <f t="shared" si="219"/>
        <v>336.92722371967653</v>
      </c>
      <c r="AN1374" s="28">
        <f t="shared" si="220"/>
        <v>293.80053908355796</v>
      </c>
      <c r="AP1374" s="56">
        <f t="shared" si="221"/>
        <v>1.1363636363636362</v>
      </c>
    </row>
    <row r="1375" spans="1:42" ht="15" customHeight="1">
      <c r="A1375" s="5" t="s">
        <v>23</v>
      </c>
      <c r="B1375" s="5" t="s">
        <v>23</v>
      </c>
      <c r="C1375" s="5" t="s">
        <v>46</v>
      </c>
      <c r="D1375" s="6" t="s">
        <v>44</v>
      </c>
      <c r="E1375" s="5" t="s">
        <v>2552</v>
      </c>
      <c r="F1375" s="5" t="s">
        <v>2553</v>
      </c>
      <c r="G1375" s="5">
        <v>2002</v>
      </c>
      <c r="H1375" s="11">
        <v>14</v>
      </c>
      <c r="I1375" s="11">
        <v>75</v>
      </c>
      <c r="J1375" s="11">
        <v>50</v>
      </c>
      <c r="K1375" s="11">
        <v>60</v>
      </c>
      <c r="O1375" s="25" t="s">
        <v>23</v>
      </c>
      <c r="P1375" s="5" t="s">
        <v>74</v>
      </c>
      <c r="Q1375" s="5" t="s">
        <v>28</v>
      </c>
      <c r="R1375" s="6" t="s">
        <v>44</v>
      </c>
      <c r="S1375" s="5" t="s">
        <v>2816</v>
      </c>
      <c r="T1375" s="5" t="s">
        <v>1742</v>
      </c>
      <c r="U1375" s="5">
        <v>2002</v>
      </c>
      <c r="V1375" s="11">
        <v>15</v>
      </c>
      <c r="W1375" s="11">
        <v>70</v>
      </c>
      <c r="X1375" s="11">
        <v>100</v>
      </c>
      <c r="Y1375" s="26">
        <v>116</v>
      </c>
      <c r="Z1375" s="10">
        <f t="shared" si="216"/>
        <v>301</v>
      </c>
      <c r="AA1375" s="27">
        <f t="shared" si="212"/>
        <v>-47588.273258939465</v>
      </c>
      <c r="AB1375" s="10">
        <f t="shared" si="213"/>
        <v>-4165140.1482812478</v>
      </c>
      <c r="AC1375" s="10">
        <f t="shared" si="214"/>
        <v>-4485601.441669778</v>
      </c>
      <c r="AD1375" s="28">
        <f t="shared" si="215"/>
        <v>-4871420.51393151</v>
      </c>
      <c r="AF1375" s="27">
        <f>IF(V1375 &lt;&gt; "-", (V1375-V$1883)^4, "-")</f>
        <v>1724513.4884991832</v>
      </c>
      <c r="AG1375" s="10">
        <f>(W1375-W$1883)^4</f>
        <v>670151239.91044068</v>
      </c>
      <c r="AH1375" s="10">
        <f>(X1375-X$1883)^4</f>
        <v>739765789.64663172</v>
      </c>
      <c r="AI1375" s="28">
        <f>(Y1375-Y$1883)^4</f>
        <v>825798635.34263659</v>
      </c>
      <c r="AK1375" s="27">
        <f t="shared" si="217"/>
        <v>49.833887043189371</v>
      </c>
      <c r="AL1375" s="10">
        <f t="shared" si="218"/>
        <v>232.55813953488371</v>
      </c>
      <c r="AM1375" s="10">
        <f t="shared" si="219"/>
        <v>332.22591362126246</v>
      </c>
      <c r="AN1375" s="28">
        <f t="shared" si="220"/>
        <v>385.38205980066448</v>
      </c>
      <c r="AP1375" s="56">
        <f t="shared" si="221"/>
        <v>1.4285714285714286</v>
      </c>
    </row>
    <row r="1376" spans="1:42" ht="15" customHeight="1">
      <c r="A1376" s="5" t="s">
        <v>23</v>
      </c>
      <c r="B1376" s="5" t="s">
        <v>23</v>
      </c>
      <c r="C1376" s="5" t="s">
        <v>46</v>
      </c>
      <c r="D1376" s="6" t="s">
        <v>44</v>
      </c>
      <c r="E1376" s="5" t="s">
        <v>2554</v>
      </c>
      <c r="F1376" s="5" t="s">
        <v>2555</v>
      </c>
      <c r="G1376" s="5">
        <v>2002</v>
      </c>
      <c r="H1376" s="11">
        <v>127</v>
      </c>
      <c r="I1376" s="11">
        <v>473</v>
      </c>
      <c r="J1376" s="11">
        <v>290</v>
      </c>
      <c r="K1376" s="11">
        <v>291</v>
      </c>
      <c r="O1376" s="25" t="s">
        <v>23</v>
      </c>
      <c r="P1376" s="5" t="s">
        <v>74</v>
      </c>
      <c r="Q1376" s="5" t="s">
        <v>28</v>
      </c>
      <c r="R1376" s="6" t="s">
        <v>44</v>
      </c>
      <c r="S1376" s="5" t="s">
        <v>2817</v>
      </c>
      <c r="T1376" s="5" t="s">
        <v>1693</v>
      </c>
      <c r="U1376" s="5">
        <v>2002</v>
      </c>
      <c r="V1376" s="11">
        <v>2</v>
      </c>
      <c r="W1376" s="11">
        <v>28</v>
      </c>
      <c r="X1376" s="11">
        <v>47</v>
      </c>
      <c r="Y1376" s="26">
        <v>65</v>
      </c>
      <c r="Z1376" s="10">
        <f t="shared" si="216"/>
        <v>142</v>
      </c>
      <c r="AA1376" s="27">
        <f t="shared" si="212"/>
        <v>-119373.12780967499</v>
      </c>
      <c r="AB1376" s="10">
        <f t="shared" si="213"/>
        <v>-8352482.9958396358</v>
      </c>
      <c r="AC1376" s="10">
        <f t="shared" si="214"/>
        <v>-10348843.125903895</v>
      </c>
      <c r="AD1376" s="28">
        <f t="shared" si="215"/>
        <v>-10723545.739429679</v>
      </c>
      <c r="AF1376" s="27">
        <f>IF(V1376 &lt;&gt; "-", (V1376-V$1883)^4, "-")</f>
        <v>5877718.253988809</v>
      </c>
      <c r="AG1376" s="10">
        <f>(W1376-W$1883)^4</f>
        <v>1694679074.3609138</v>
      </c>
      <c r="AH1376" s="10">
        <f>(X1376-X$1883)^4</f>
        <v>2255220816.5849981</v>
      </c>
      <c r="AI1376" s="28">
        <f>(Y1376-Y$1883)^4</f>
        <v>2364746246.0415926</v>
      </c>
      <c r="AK1376" s="27">
        <f t="shared" si="217"/>
        <v>14.084507042253522</v>
      </c>
      <c r="AL1376" s="10">
        <f t="shared" si="218"/>
        <v>197.18309859154928</v>
      </c>
      <c r="AM1376" s="10">
        <f t="shared" si="219"/>
        <v>330.98591549295776</v>
      </c>
      <c r="AN1376" s="28">
        <f t="shared" si="220"/>
        <v>457.74647887323943</v>
      </c>
      <c r="AP1376" s="56">
        <f t="shared" si="221"/>
        <v>1.6785714285714288</v>
      </c>
    </row>
    <row r="1377" spans="1:42" ht="15" customHeight="1">
      <c r="A1377" s="5" t="s">
        <v>23</v>
      </c>
      <c r="B1377" s="5" t="s">
        <v>23</v>
      </c>
      <c r="C1377" s="5" t="s">
        <v>46</v>
      </c>
      <c r="D1377" s="6" t="s">
        <v>44</v>
      </c>
      <c r="E1377" s="5" t="s">
        <v>2556</v>
      </c>
      <c r="F1377" s="5" t="s">
        <v>2557</v>
      </c>
      <c r="G1377" s="5">
        <v>2002</v>
      </c>
      <c r="H1377" s="11">
        <v>365</v>
      </c>
      <c r="I1377" s="11">
        <v>1464</v>
      </c>
      <c r="J1377" s="11">
        <v>888</v>
      </c>
      <c r="K1377" s="11">
        <v>1049</v>
      </c>
      <c r="O1377" s="25" t="s">
        <v>23</v>
      </c>
      <c r="P1377" s="5" t="s">
        <v>74</v>
      </c>
      <c r="Q1377" s="5" t="s">
        <v>28</v>
      </c>
      <c r="R1377" s="6" t="s">
        <v>44</v>
      </c>
      <c r="S1377" s="5" t="s">
        <v>2818</v>
      </c>
      <c r="T1377" s="5" t="s">
        <v>732</v>
      </c>
      <c r="U1377" s="5">
        <v>2002</v>
      </c>
      <c r="V1377" s="11">
        <v>5</v>
      </c>
      <c r="W1377" s="11">
        <v>26</v>
      </c>
      <c r="X1377" s="11">
        <v>70</v>
      </c>
      <c r="Y1377" s="26">
        <v>76</v>
      </c>
      <c r="Z1377" s="10">
        <f t="shared" si="216"/>
        <v>177</v>
      </c>
      <c r="AA1377" s="27">
        <f t="shared" si="212"/>
        <v>-98855.953908687909</v>
      </c>
      <c r="AB1377" s="10">
        <f t="shared" si="213"/>
        <v>-8601924.6186764762</v>
      </c>
      <c r="AC1377" s="10">
        <f t="shared" si="214"/>
        <v>-7405762.9048112351</v>
      </c>
      <c r="AD1377" s="28">
        <f t="shared" si="215"/>
        <v>-9197517.4899502732</v>
      </c>
      <c r="AF1377" s="27">
        <f>IF(V1377 &lt;&gt; "-", (V1377-V$1883)^4, "-")</f>
        <v>4570921.6266198922</v>
      </c>
      <c r="AG1377" s="10">
        <f>(W1377-W$1883)^4</f>
        <v>1762493442.4950762</v>
      </c>
      <c r="AH1377" s="10">
        <f>(X1377-X$1883)^4</f>
        <v>1443531965.6214516</v>
      </c>
      <c r="AI1377" s="28">
        <f>(Y1377-Y$1883)^4</f>
        <v>1927055235.7378478</v>
      </c>
      <c r="AK1377" s="27">
        <f t="shared" si="217"/>
        <v>28.248587570621467</v>
      </c>
      <c r="AL1377" s="10">
        <f t="shared" si="218"/>
        <v>146.89265536723164</v>
      </c>
      <c r="AM1377" s="10">
        <f t="shared" si="219"/>
        <v>395.48022598870057</v>
      </c>
      <c r="AN1377" s="28">
        <f t="shared" si="220"/>
        <v>429.37853107344631</v>
      </c>
      <c r="AP1377" s="56">
        <f t="shared" si="221"/>
        <v>2.6923076923076925</v>
      </c>
    </row>
    <row r="1378" spans="1:42" ht="15" customHeight="1">
      <c r="A1378" s="5" t="s">
        <v>23</v>
      </c>
      <c r="B1378" s="5" t="s">
        <v>23</v>
      </c>
      <c r="C1378" s="5" t="s">
        <v>46</v>
      </c>
      <c r="D1378" s="6" t="s">
        <v>44</v>
      </c>
      <c r="E1378" s="5" t="s">
        <v>2558</v>
      </c>
      <c r="F1378" s="5" t="s">
        <v>2559</v>
      </c>
      <c r="G1378" s="5">
        <v>2002</v>
      </c>
      <c r="H1378" s="11">
        <v>40</v>
      </c>
      <c r="I1378" s="11">
        <v>133</v>
      </c>
      <c r="J1378" s="11">
        <v>84</v>
      </c>
      <c r="K1378" s="11">
        <v>136</v>
      </c>
      <c r="O1378" s="25" t="s">
        <v>23</v>
      </c>
      <c r="P1378" s="5" t="s">
        <v>74</v>
      </c>
      <c r="Q1378" s="5" t="s">
        <v>28</v>
      </c>
      <c r="R1378" s="6" t="s">
        <v>44</v>
      </c>
      <c r="S1378" s="5" t="s">
        <v>2819</v>
      </c>
      <c r="T1378" s="5" t="s">
        <v>2820</v>
      </c>
      <c r="U1378" s="5">
        <v>2002</v>
      </c>
      <c r="V1378" s="11" t="s">
        <v>96</v>
      </c>
      <c r="W1378" s="11">
        <v>19</v>
      </c>
      <c r="X1378" s="11">
        <v>64</v>
      </c>
      <c r="Y1378" s="26">
        <v>94</v>
      </c>
      <c r="Z1378" s="10">
        <f t="shared" si="216"/>
        <v>177</v>
      </c>
      <c r="AA1378" s="27" t="str">
        <f t="shared" si="212"/>
        <v>-</v>
      </c>
      <c r="AB1378" s="10">
        <f t="shared" si="213"/>
        <v>-9514010.4996968526</v>
      </c>
      <c r="AC1378" s="10">
        <f t="shared" si="214"/>
        <v>-8110919.4152080175</v>
      </c>
      <c r="AD1378" s="28">
        <f t="shared" si="215"/>
        <v>-7024833.2052776571</v>
      </c>
      <c r="AF1378" s="27" t="str">
        <f>IF(V1378 &lt;&gt; "-", (V1378-V$1883)^4, "-")</f>
        <v>-</v>
      </c>
      <c r="AG1378" s="10">
        <f>(W1378-W$1883)^4</f>
        <v>2015973575.015008</v>
      </c>
      <c r="AH1378" s="10">
        <f>(X1378-X$1883)^4</f>
        <v>1629646651.9831705</v>
      </c>
      <c r="AI1378" s="28">
        <f>(Y1378-Y$1883)^4</f>
        <v>1345389465.0469267</v>
      </c>
      <c r="AK1378" s="27">
        <f t="shared" si="217"/>
        <v>0</v>
      </c>
      <c r="AL1378" s="10">
        <f t="shared" si="218"/>
        <v>107.34463276836158</v>
      </c>
      <c r="AM1378" s="10">
        <f t="shared" si="219"/>
        <v>361.58192090395482</v>
      </c>
      <c r="AN1378" s="28">
        <f t="shared" si="220"/>
        <v>531.07344632768365</v>
      </c>
      <c r="AP1378" s="56">
        <f t="shared" si="221"/>
        <v>3.3684210526315792</v>
      </c>
    </row>
    <row r="1379" spans="1:42" ht="15" customHeight="1">
      <c r="A1379" s="5" t="s">
        <v>23</v>
      </c>
      <c r="B1379" s="5" t="s">
        <v>23</v>
      </c>
      <c r="C1379" s="5" t="s">
        <v>46</v>
      </c>
      <c r="D1379" s="6" t="s">
        <v>44</v>
      </c>
      <c r="E1379" s="5" t="s">
        <v>2560</v>
      </c>
      <c r="F1379" s="5" t="s">
        <v>2561</v>
      </c>
      <c r="G1379" s="5">
        <v>2002</v>
      </c>
      <c r="H1379" s="11">
        <v>16</v>
      </c>
      <c r="I1379" s="11">
        <v>120</v>
      </c>
      <c r="J1379" s="11">
        <v>106</v>
      </c>
      <c r="K1379" s="11">
        <v>139</v>
      </c>
      <c r="O1379" s="25" t="s">
        <v>23</v>
      </c>
      <c r="P1379" s="5" t="s">
        <v>74</v>
      </c>
      <c r="Q1379" s="5" t="s">
        <v>28</v>
      </c>
      <c r="R1379" s="6" t="s">
        <v>44</v>
      </c>
      <c r="S1379" s="5" t="s">
        <v>2821</v>
      </c>
      <c r="T1379" s="5" t="s">
        <v>2822</v>
      </c>
      <c r="U1379" s="5">
        <v>2002</v>
      </c>
      <c r="V1379" s="11">
        <v>1</v>
      </c>
      <c r="W1379" s="11">
        <v>17</v>
      </c>
      <c r="X1379" s="11">
        <v>50</v>
      </c>
      <c r="Y1379" s="26">
        <v>49</v>
      </c>
      <c r="Z1379" s="10">
        <f t="shared" si="216"/>
        <v>117</v>
      </c>
      <c r="AA1379" s="27">
        <f t="shared" si="212"/>
        <v>-126795.04420806172</v>
      </c>
      <c r="AB1379" s="10">
        <f t="shared" si="213"/>
        <v>-9785958.8088716529</v>
      </c>
      <c r="AC1379" s="10">
        <f t="shared" si="214"/>
        <v>-9927297.4810189195</v>
      </c>
      <c r="AD1379" s="28">
        <f t="shared" si="215"/>
        <v>-13231175.897360638</v>
      </c>
      <c r="AF1379" s="27">
        <f>IF(V1379 &lt;&gt; "-", (V1379-V$1883)^4, "-")</f>
        <v>6369955.1216190513</v>
      </c>
      <c r="AG1379" s="10">
        <f>(W1379-W$1883)^4</f>
        <v>2093170045.9253798</v>
      </c>
      <c r="AH1379" s="10">
        <f>(X1379-X$1883)^4</f>
        <v>2133575659.6282754</v>
      </c>
      <c r="AI1379" s="28">
        <f>(Y1379-Y$1883)^4</f>
        <v>3129425310.2643013</v>
      </c>
      <c r="AK1379" s="27">
        <f t="shared" si="217"/>
        <v>8.5470085470085486</v>
      </c>
      <c r="AL1379" s="10">
        <f t="shared" si="218"/>
        <v>145.29914529914532</v>
      </c>
      <c r="AM1379" s="10">
        <f t="shared" si="219"/>
        <v>427.35042735042731</v>
      </c>
      <c r="AN1379" s="28">
        <f t="shared" si="220"/>
        <v>418.80341880341882</v>
      </c>
      <c r="AP1379" s="56">
        <f t="shared" si="221"/>
        <v>2.9411764705882346</v>
      </c>
    </row>
    <row r="1380" spans="1:42" ht="15" customHeight="1">
      <c r="A1380" s="5" t="s">
        <v>23</v>
      </c>
      <c r="B1380" s="5" t="s">
        <v>23</v>
      </c>
      <c r="C1380" s="5" t="s">
        <v>46</v>
      </c>
      <c r="D1380" s="6" t="s">
        <v>44</v>
      </c>
      <c r="E1380" s="5" t="s">
        <v>2562</v>
      </c>
      <c r="F1380" s="5" t="s">
        <v>2563</v>
      </c>
      <c r="G1380" s="5">
        <v>2002</v>
      </c>
      <c r="H1380" s="11">
        <v>27</v>
      </c>
      <c r="I1380" s="11">
        <v>165</v>
      </c>
      <c r="J1380" s="11">
        <v>113</v>
      </c>
      <c r="K1380" s="11">
        <v>176</v>
      </c>
      <c r="O1380" s="25" t="s">
        <v>23</v>
      </c>
      <c r="P1380" s="5" t="s">
        <v>74</v>
      </c>
      <c r="Q1380" s="5" t="s">
        <v>28</v>
      </c>
      <c r="R1380" s="6" t="s">
        <v>44</v>
      </c>
      <c r="S1380" s="5" t="s">
        <v>2823</v>
      </c>
      <c r="T1380" s="5" t="s">
        <v>2824</v>
      </c>
      <c r="U1380" s="5">
        <v>2002</v>
      </c>
      <c r="V1380" s="11">
        <v>7</v>
      </c>
      <c r="W1380" s="11">
        <v>50</v>
      </c>
      <c r="X1380" s="11">
        <v>107</v>
      </c>
      <c r="Y1380" s="26">
        <v>169</v>
      </c>
      <c r="Z1380" s="10">
        <f t="shared" si="216"/>
        <v>333</v>
      </c>
      <c r="AA1380" s="27">
        <f t="shared" si="212"/>
        <v>-86574.984053174077</v>
      </c>
      <c r="AB1380" s="10">
        <f t="shared" si="213"/>
        <v>-5919451.2109244606</v>
      </c>
      <c r="AC1380" s="10">
        <f t="shared" si="214"/>
        <v>-3938330.3428721353</v>
      </c>
      <c r="AD1380" s="28">
        <f t="shared" si="215"/>
        <v>-1581943.3881129848</v>
      </c>
      <c r="AF1380" s="27">
        <f>IF(V1380 &lt;&gt; "-", (V1380-V$1883)^4, "-")</f>
        <v>3829921.6860142983</v>
      </c>
      <c r="AG1380" s="10">
        <f>(W1380-W$1883)^4</f>
        <v>1070800570.3767489</v>
      </c>
      <c r="AH1380" s="10">
        <f>(X1380-X$1883)^4</f>
        <v>621941478.84420097</v>
      </c>
      <c r="AI1380" s="28">
        <f>(Y1380-Y$1883)^4</f>
        <v>184326559.46458969</v>
      </c>
      <c r="AK1380" s="27">
        <f t="shared" si="217"/>
        <v>21.021021021021024</v>
      </c>
      <c r="AL1380" s="10">
        <f t="shared" si="218"/>
        <v>150.15015015015015</v>
      </c>
      <c r="AM1380" s="10">
        <f t="shared" si="219"/>
        <v>321.32132132132131</v>
      </c>
      <c r="AN1380" s="28">
        <f t="shared" si="220"/>
        <v>507.50750750750751</v>
      </c>
      <c r="AP1380" s="56">
        <f t="shared" si="221"/>
        <v>2.1399999999999997</v>
      </c>
    </row>
    <row r="1381" spans="1:42" ht="15" customHeight="1">
      <c r="A1381" s="5" t="s">
        <v>23</v>
      </c>
      <c r="B1381" s="5" t="s">
        <v>23</v>
      </c>
      <c r="C1381" s="5" t="s">
        <v>46</v>
      </c>
      <c r="D1381" s="6" t="s">
        <v>44</v>
      </c>
      <c r="E1381" s="5" t="s">
        <v>2564</v>
      </c>
      <c r="F1381" s="5" t="s">
        <v>2565</v>
      </c>
      <c r="G1381" s="5">
        <v>2002</v>
      </c>
      <c r="H1381" s="11">
        <v>33</v>
      </c>
      <c r="I1381" s="11">
        <v>162</v>
      </c>
      <c r="J1381" s="11">
        <v>196</v>
      </c>
      <c r="K1381" s="11">
        <v>253</v>
      </c>
      <c r="O1381" s="25" t="s">
        <v>23</v>
      </c>
      <c r="P1381" s="5" t="s">
        <v>74</v>
      </c>
      <c r="Q1381" s="5" t="s">
        <v>28</v>
      </c>
      <c r="R1381" s="6" t="s">
        <v>44</v>
      </c>
      <c r="S1381" s="5" t="s">
        <v>2825</v>
      </c>
      <c r="T1381" s="5" t="s">
        <v>2826</v>
      </c>
      <c r="U1381" s="5">
        <v>2002</v>
      </c>
      <c r="V1381" s="11" t="s">
        <v>96</v>
      </c>
      <c r="W1381" s="11">
        <v>9</v>
      </c>
      <c r="X1381" s="11">
        <v>30</v>
      </c>
      <c r="Y1381" s="26">
        <v>55</v>
      </c>
      <c r="Z1381" s="10">
        <f t="shared" si="216"/>
        <v>94</v>
      </c>
      <c r="AA1381" s="27" t="str">
        <f>IF(V1381 &lt;&gt; "-", (V1381-V$1883)^3, "-")</f>
        <v>-</v>
      </c>
      <c r="AB1381" s="10">
        <f t="shared" si="213"/>
        <v>-10925566.904099658</v>
      </c>
      <c r="AC1381" s="10">
        <f t="shared" si="214"/>
        <v>-12964640.271183971</v>
      </c>
      <c r="AD1381" s="28">
        <f t="shared" si="215"/>
        <v>-12249561.157005593</v>
      </c>
      <c r="AF1381" s="27" t="str">
        <f>IF(V1381 &lt;&gt; "-", (V1381-V$1883)^4, "-")</f>
        <v>-</v>
      </c>
      <c r="AG1381" s="10">
        <f>(W1381-W$1883)^4</f>
        <v>2424331332.6031981</v>
      </c>
      <c r="AH1381" s="10">
        <f>(X1381-X$1883)^4</f>
        <v>3045654448.2900085</v>
      </c>
      <c r="AI1381" s="28">
        <f>(Y1381-Y$1883)^4</f>
        <v>2823757345.846621</v>
      </c>
      <c r="AK1381" s="27">
        <f t="shared" si="217"/>
        <v>0</v>
      </c>
      <c r="AL1381" s="10">
        <f t="shared" si="218"/>
        <v>95.744680851063833</v>
      </c>
      <c r="AM1381" s="10">
        <f t="shared" si="219"/>
        <v>319.14893617021278</v>
      </c>
      <c r="AN1381" s="28">
        <f t="shared" si="220"/>
        <v>585.10638297872345</v>
      </c>
      <c r="AP1381" s="56">
        <f t="shared" si="221"/>
        <v>3.3333333333333335</v>
      </c>
    </row>
    <row r="1382" spans="1:42" ht="15" customHeight="1">
      <c r="A1382" s="5" t="s">
        <v>23</v>
      </c>
      <c r="B1382" s="5" t="s">
        <v>23</v>
      </c>
      <c r="C1382" s="5" t="s">
        <v>46</v>
      </c>
      <c r="D1382" s="6" t="s">
        <v>44</v>
      </c>
      <c r="E1382" s="5" t="s">
        <v>2566</v>
      </c>
      <c r="F1382" s="5" t="s">
        <v>2567</v>
      </c>
      <c r="G1382" s="5">
        <v>2002</v>
      </c>
      <c r="H1382" s="11">
        <v>27</v>
      </c>
      <c r="I1382" s="11">
        <v>67</v>
      </c>
      <c r="J1382" s="11">
        <v>57</v>
      </c>
      <c r="K1382" s="11">
        <v>50</v>
      </c>
      <c r="O1382" s="25" t="s">
        <v>23</v>
      </c>
      <c r="P1382" s="5" t="s">
        <v>74</v>
      </c>
      <c r="Q1382" s="5" t="s">
        <v>28</v>
      </c>
      <c r="R1382" s="6" t="s">
        <v>44</v>
      </c>
      <c r="S1382" s="5" t="s">
        <v>2827</v>
      </c>
      <c r="T1382" s="5" t="s">
        <v>2828</v>
      </c>
      <c r="U1382" s="5">
        <v>2002</v>
      </c>
      <c r="V1382" s="11">
        <v>6</v>
      </c>
      <c r="W1382" s="11">
        <v>48</v>
      </c>
      <c r="X1382" s="11">
        <v>178</v>
      </c>
      <c r="Y1382" s="26">
        <v>187</v>
      </c>
      <c r="Z1382" s="10">
        <f t="shared" si="216"/>
        <v>419</v>
      </c>
      <c r="AA1382" s="27">
        <f t="shared" si="212"/>
        <v>-92579.75437308324</v>
      </c>
      <c r="AB1382" s="10">
        <f t="shared" si="213"/>
        <v>-6117968.489379622</v>
      </c>
      <c r="AC1382" s="10">
        <f t="shared" si="214"/>
        <v>-656690.13047308696</v>
      </c>
      <c r="AD1382" s="28">
        <f t="shared" si="215"/>
        <v>-956226.56054655847</v>
      </c>
      <c r="AF1382" s="27">
        <f>IF(V1382 &lt;&gt; "-", (V1382-V$1883)^4, "-")</f>
        <v>4188141.6864615814</v>
      </c>
      <c r="AG1382" s="10">
        <f>(W1382-W$1883)^4</f>
        <v>1118947338.8540633</v>
      </c>
      <c r="AH1382" s="10">
        <f>(X1382-X$1883)^4</f>
        <v>57079564.683926053</v>
      </c>
      <c r="AI1382" s="28">
        <f>(Y1382-Y$1883)^4</f>
        <v>94206543.650130734</v>
      </c>
      <c r="AK1382" s="27">
        <f t="shared" si="217"/>
        <v>14.319809069212411</v>
      </c>
      <c r="AL1382" s="10">
        <f t="shared" si="218"/>
        <v>114.55847255369929</v>
      </c>
      <c r="AM1382" s="10">
        <f t="shared" si="219"/>
        <v>424.82100238663486</v>
      </c>
      <c r="AN1382" s="28">
        <f t="shared" si="220"/>
        <v>446.30071599045345</v>
      </c>
      <c r="AP1382" s="56">
        <f t="shared" si="221"/>
        <v>3.7083333333333335</v>
      </c>
    </row>
    <row r="1383" spans="1:42" ht="15" customHeight="1">
      <c r="A1383" s="5" t="s">
        <v>23</v>
      </c>
      <c r="B1383" s="5" t="s">
        <v>23</v>
      </c>
      <c r="C1383" s="5" t="s">
        <v>46</v>
      </c>
      <c r="D1383" s="6" t="s">
        <v>44</v>
      </c>
      <c r="E1383" s="5" t="s">
        <v>2568</v>
      </c>
      <c r="F1383" s="5" t="s">
        <v>2569</v>
      </c>
      <c r="G1383" s="5">
        <v>2002</v>
      </c>
      <c r="H1383" s="11">
        <v>46</v>
      </c>
      <c r="I1383" s="11">
        <v>244</v>
      </c>
      <c r="J1383" s="11">
        <v>209</v>
      </c>
      <c r="K1383" s="11">
        <v>267</v>
      </c>
      <c r="O1383" s="25" t="s">
        <v>23</v>
      </c>
      <c r="P1383" s="5" t="s">
        <v>74</v>
      </c>
      <c r="Q1383" s="5" t="s">
        <v>28</v>
      </c>
      <c r="R1383" s="6" t="s">
        <v>44</v>
      </c>
      <c r="S1383" s="5" t="s">
        <v>2829</v>
      </c>
      <c r="T1383" s="5" t="s">
        <v>186</v>
      </c>
      <c r="U1383" s="5">
        <v>2002</v>
      </c>
      <c r="V1383" s="11">
        <v>2</v>
      </c>
      <c r="W1383" s="11">
        <v>16</v>
      </c>
      <c r="X1383" s="11">
        <v>40</v>
      </c>
      <c r="Y1383" s="26">
        <v>45</v>
      </c>
      <c r="Z1383" s="10">
        <f t="shared" si="216"/>
        <v>103</v>
      </c>
      <c r="AA1383" s="27">
        <f t="shared" ref="AA1383:AA1446" si="222">IF(V1383 &lt;&gt; "-", (V1383-V$1883)^3, "-")</f>
        <v>-119373.12780967499</v>
      </c>
      <c r="AB1383" s="10">
        <f t="shared" ref="AB1383:AB1446" si="223">IF(W1383 &lt;&gt; "-", (W1383-W$1883)^3, "-")</f>
        <v>-9923855.0206538849</v>
      </c>
      <c r="AC1383" s="10">
        <f t="shared" ref="AC1383:AC1446" si="224">IF(X1383 &lt;&gt; "-", (X1383-X$1883)^3, "-")</f>
        <v>-11378492.849356774</v>
      </c>
      <c r="AD1383" s="28">
        <f t="shared" ref="AD1383:AD1446" si="225">IF(Y1383 &lt;&gt; "-", (Y1383-Y$1883)^3, "-")</f>
        <v>-13913888.011684624</v>
      </c>
      <c r="AF1383" s="27">
        <f>IF(V1383 &lt;&gt; "-", (V1383-V$1883)^4, "-")</f>
        <v>5877718.253988809</v>
      </c>
      <c r="AG1383" s="10">
        <f>(W1383-W$1883)^4</f>
        <v>2132589244.7939436</v>
      </c>
      <c r="AH1383" s="10">
        <f>(X1383-X$1883)^4</f>
        <v>2559251626.0574913</v>
      </c>
      <c r="AI1383" s="28">
        <f>(Y1383-Y$1883)^4</f>
        <v>3346555291.0967484</v>
      </c>
      <c r="AK1383" s="27">
        <f t="shared" si="217"/>
        <v>19.417475728155338</v>
      </c>
      <c r="AL1383" s="10">
        <f t="shared" si="218"/>
        <v>155.33980582524271</v>
      </c>
      <c r="AM1383" s="10">
        <f t="shared" si="219"/>
        <v>388.34951456310677</v>
      </c>
      <c r="AN1383" s="28">
        <f t="shared" si="220"/>
        <v>436.89320388349512</v>
      </c>
      <c r="AP1383" s="56">
        <f t="shared" si="221"/>
        <v>2.5</v>
      </c>
    </row>
    <row r="1384" spans="1:42" ht="15" customHeight="1">
      <c r="A1384" s="5" t="s">
        <v>23</v>
      </c>
      <c r="B1384" s="5" t="s">
        <v>23</v>
      </c>
      <c r="C1384" s="5" t="s">
        <v>46</v>
      </c>
      <c r="D1384" s="6" t="s">
        <v>44</v>
      </c>
      <c r="E1384" s="5" t="s">
        <v>2570</v>
      </c>
      <c r="F1384" s="5" t="s">
        <v>2571</v>
      </c>
      <c r="G1384" s="5">
        <v>2002</v>
      </c>
      <c r="H1384" s="11">
        <v>48</v>
      </c>
      <c r="I1384" s="11">
        <v>284</v>
      </c>
      <c r="J1384" s="11">
        <v>253</v>
      </c>
      <c r="K1384" s="11">
        <v>351</v>
      </c>
      <c r="O1384" s="25" t="s">
        <v>23</v>
      </c>
      <c r="P1384" s="5" t="s">
        <v>74</v>
      </c>
      <c r="Q1384" s="5" t="s">
        <v>34</v>
      </c>
      <c r="R1384" s="6" t="s">
        <v>44</v>
      </c>
      <c r="S1384" s="5" t="s">
        <v>2830</v>
      </c>
      <c r="T1384" s="5" t="s">
        <v>485</v>
      </c>
      <c r="U1384" s="5">
        <v>2002</v>
      </c>
      <c r="V1384" s="11">
        <v>1</v>
      </c>
      <c r="W1384" s="11">
        <v>13</v>
      </c>
      <c r="X1384" s="11">
        <v>26</v>
      </c>
      <c r="Y1384" s="26">
        <v>38</v>
      </c>
      <c r="Z1384" s="10">
        <f t="shared" si="216"/>
        <v>78</v>
      </c>
      <c r="AA1384" s="27">
        <f t="shared" si="222"/>
        <v>-126795.04420806172</v>
      </c>
      <c r="AB1384" s="10">
        <f t="shared" si="223"/>
        <v>-10345303.884779897</v>
      </c>
      <c r="AC1384" s="10">
        <f t="shared" si="224"/>
        <v>-13638229.814891867</v>
      </c>
      <c r="AD1384" s="28">
        <f t="shared" si="225"/>
        <v>-15164425.115036301</v>
      </c>
      <c r="AF1384" s="27">
        <f>IF(V1384 &lt;&gt; "-", (V1384-V$1883)^4, "-")</f>
        <v>6369955.1216190513</v>
      </c>
      <c r="AG1384" s="10">
        <f>(W1384-W$1883)^4</f>
        <v>2254192512.8833771</v>
      </c>
      <c r="AH1384" s="10">
        <f>(X1384-X$1883)^4</f>
        <v>3258447083.2072039</v>
      </c>
      <c r="AI1384" s="28">
        <f>(Y1384-Y$1883)^4</f>
        <v>3753484277.7944198</v>
      </c>
      <c r="AK1384" s="27">
        <f t="shared" si="217"/>
        <v>12.820512820512819</v>
      </c>
      <c r="AL1384" s="10">
        <f t="shared" si="218"/>
        <v>166.66666666666666</v>
      </c>
      <c r="AM1384" s="10">
        <f t="shared" si="219"/>
        <v>333.33333333333331</v>
      </c>
      <c r="AN1384" s="28">
        <f t="shared" si="220"/>
        <v>487.17948717948718</v>
      </c>
      <c r="AP1384" s="56">
        <f t="shared" si="221"/>
        <v>2</v>
      </c>
    </row>
    <row r="1385" spans="1:42" ht="15" customHeight="1">
      <c r="A1385" s="5" t="s">
        <v>23</v>
      </c>
      <c r="B1385" s="5" t="s">
        <v>23</v>
      </c>
      <c r="C1385" s="5" t="s">
        <v>46</v>
      </c>
      <c r="D1385" s="6" t="s">
        <v>44</v>
      </c>
      <c r="E1385" s="5" t="s">
        <v>2572</v>
      </c>
      <c r="F1385" s="5" t="s">
        <v>2573</v>
      </c>
      <c r="G1385" s="5">
        <v>2002</v>
      </c>
      <c r="H1385" s="11">
        <v>33</v>
      </c>
      <c r="I1385" s="11">
        <v>126</v>
      </c>
      <c r="J1385" s="11">
        <v>27</v>
      </c>
      <c r="K1385" s="11">
        <v>72</v>
      </c>
      <c r="O1385" s="25" t="s">
        <v>23</v>
      </c>
      <c r="P1385" s="5" t="s">
        <v>74</v>
      </c>
      <c r="Q1385" s="5" t="s">
        <v>34</v>
      </c>
      <c r="R1385" s="6" t="s">
        <v>44</v>
      </c>
      <c r="S1385" s="5" t="s">
        <v>2831</v>
      </c>
      <c r="T1385" s="5" t="s">
        <v>586</v>
      </c>
      <c r="U1385" s="5">
        <v>2002</v>
      </c>
      <c r="V1385" s="11">
        <v>4</v>
      </c>
      <c r="W1385" s="11">
        <v>22</v>
      </c>
      <c r="X1385" s="11">
        <v>53</v>
      </c>
      <c r="Y1385" s="26">
        <v>96</v>
      </c>
      <c r="Z1385" s="10">
        <f t="shared" si="216"/>
        <v>175</v>
      </c>
      <c r="AA1385" s="27">
        <f t="shared" si="222"/>
        <v>-105409.58265998808</v>
      </c>
      <c r="AB1385" s="10">
        <f t="shared" si="223"/>
        <v>-9115608.3219087999</v>
      </c>
      <c r="AC1385" s="10">
        <f t="shared" si="224"/>
        <v>-9517357.5209479835</v>
      </c>
      <c r="AD1385" s="28">
        <f t="shared" si="225"/>
        <v>-6807046.1277346564</v>
      </c>
      <c r="AF1385" s="27">
        <f>IF(V1385 &lt;&gt; "-", (V1385-V$1883)^4, "-")</f>
        <v>4979359.2233520132</v>
      </c>
      <c r="AG1385" s="10">
        <f>(W1385-W$1883)^4</f>
        <v>1904207223.4285433</v>
      </c>
      <c r="AH1385" s="10">
        <f>(X1385-X$1883)^4</f>
        <v>2016919254.3012879</v>
      </c>
      <c r="AI1385" s="28">
        <f>(Y1385-Y$1883)^4</f>
        <v>1290064996.0198669</v>
      </c>
      <c r="AK1385" s="27">
        <f t="shared" si="217"/>
        <v>22.857142857142858</v>
      </c>
      <c r="AL1385" s="10">
        <f t="shared" si="218"/>
        <v>125.71428571428572</v>
      </c>
      <c r="AM1385" s="10">
        <f t="shared" si="219"/>
        <v>302.85714285714289</v>
      </c>
      <c r="AN1385" s="28">
        <f t="shared" si="220"/>
        <v>548.57142857142856</v>
      </c>
      <c r="AP1385" s="56">
        <f t="shared" si="221"/>
        <v>2.4090909090909092</v>
      </c>
    </row>
    <row r="1386" spans="1:42" ht="15" customHeight="1">
      <c r="A1386" s="5" t="s">
        <v>23</v>
      </c>
      <c r="B1386" s="5" t="s">
        <v>23</v>
      </c>
      <c r="C1386" s="5" t="s">
        <v>50</v>
      </c>
      <c r="D1386" s="6" t="s">
        <v>233</v>
      </c>
      <c r="E1386" s="6" t="s">
        <v>26</v>
      </c>
      <c r="F1386" s="5" t="s">
        <v>2832</v>
      </c>
      <c r="G1386" s="5">
        <v>2002</v>
      </c>
      <c r="H1386" s="11">
        <v>4666</v>
      </c>
      <c r="I1386" s="11">
        <v>16935</v>
      </c>
      <c r="J1386" s="11">
        <v>8548</v>
      </c>
      <c r="K1386" s="11">
        <v>10570</v>
      </c>
      <c r="O1386" s="25" t="s">
        <v>23</v>
      </c>
      <c r="P1386" s="5" t="s">
        <v>74</v>
      </c>
      <c r="Q1386" s="5" t="s">
        <v>34</v>
      </c>
      <c r="R1386" s="6" t="s">
        <v>44</v>
      </c>
      <c r="S1386" s="5" t="s">
        <v>2833</v>
      </c>
      <c r="T1386" s="5" t="s">
        <v>2834</v>
      </c>
      <c r="U1386" s="5">
        <v>2002</v>
      </c>
      <c r="V1386" s="11">
        <v>3</v>
      </c>
      <c r="W1386" s="11">
        <v>25</v>
      </c>
      <c r="X1386" s="11">
        <v>38</v>
      </c>
      <c r="Y1386" s="26">
        <v>38</v>
      </c>
      <c r="Z1386" s="10">
        <f t="shared" si="216"/>
        <v>104</v>
      </c>
      <c r="AA1386" s="27">
        <f t="shared" si="222"/>
        <v>-112246.64062698378</v>
      </c>
      <c r="AB1386" s="10">
        <f t="shared" si="223"/>
        <v>-8728486.4872897267</v>
      </c>
      <c r="AC1386" s="10">
        <f t="shared" si="224"/>
        <v>-11684734.169443067</v>
      </c>
      <c r="AD1386" s="28">
        <f t="shared" si="225"/>
        <v>-15164425.115036301</v>
      </c>
      <c r="AF1386" s="27">
        <f>IF(V1386 &lt;&gt; "-", (V1386-V$1883)^4, "-")</f>
        <v>5414576.1935207229</v>
      </c>
      <c r="AG1386" s="10">
        <f>(W1386-W$1883)^4</f>
        <v>1797153853.9165206</v>
      </c>
      <c r="AH1386" s="10">
        <f>(X1386-X$1883)^4</f>
        <v>2651500919.4112644</v>
      </c>
      <c r="AI1386" s="28">
        <f>(Y1386-Y$1883)^4</f>
        <v>3753484277.7944198</v>
      </c>
      <c r="AK1386" s="27">
        <f t="shared" si="217"/>
        <v>28.846153846153847</v>
      </c>
      <c r="AL1386" s="10">
        <f t="shared" si="218"/>
        <v>240.38461538461539</v>
      </c>
      <c r="AM1386" s="10">
        <f t="shared" si="219"/>
        <v>365.38461538461536</v>
      </c>
      <c r="AN1386" s="28">
        <f t="shared" si="220"/>
        <v>365.38461538461536</v>
      </c>
      <c r="AP1386" s="56">
        <f t="shared" si="221"/>
        <v>1.5199999999999998</v>
      </c>
    </row>
    <row r="1387" spans="1:42" ht="15" customHeight="1">
      <c r="A1387" s="5" t="s">
        <v>23</v>
      </c>
      <c r="B1387" s="5" t="s">
        <v>23</v>
      </c>
      <c r="C1387" s="5" t="s">
        <v>50</v>
      </c>
      <c r="D1387" s="6" t="s">
        <v>30</v>
      </c>
      <c r="E1387" s="6" t="s">
        <v>26</v>
      </c>
      <c r="F1387" s="5" t="s">
        <v>111</v>
      </c>
      <c r="G1387" s="5">
        <v>2002</v>
      </c>
      <c r="H1387" s="11">
        <v>4088</v>
      </c>
      <c r="I1387" s="11">
        <v>13863</v>
      </c>
      <c r="J1387" s="11">
        <v>6151</v>
      </c>
      <c r="K1387" s="11">
        <v>7088</v>
      </c>
      <c r="O1387" s="25" t="s">
        <v>23</v>
      </c>
      <c r="P1387" s="5" t="s">
        <v>74</v>
      </c>
      <c r="Q1387" s="5" t="s">
        <v>34</v>
      </c>
      <c r="R1387" s="6" t="s">
        <v>44</v>
      </c>
      <c r="S1387" s="5" t="s">
        <v>2835</v>
      </c>
      <c r="T1387" s="5" t="s">
        <v>1030</v>
      </c>
      <c r="U1387" s="5">
        <v>2002</v>
      </c>
      <c r="V1387" s="11">
        <v>1</v>
      </c>
      <c r="W1387" s="11">
        <v>16</v>
      </c>
      <c r="X1387" s="11">
        <v>36</v>
      </c>
      <c r="Y1387" s="26">
        <v>56</v>
      </c>
      <c r="Z1387" s="10">
        <f t="shared" si="216"/>
        <v>109</v>
      </c>
      <c r="AA1387" s="27">
        <f t="shared" si="222"/>
        <v>-126795.04420806172</v>
      </c>
      <c r="AB1387" s="10">
        <f t="shared" si="223"/>
        <v>-9923855.0206538849</v>
      </c>
      <c r="AC1387" s="10">
        <f t="shared" si="224"/>
        <v>-11996421.571668932</v>
      </c>
      <c r="AD1387" s="28">
        <f t="shared" si="225"/>
        <v>-12090834.60057836</v>
      </c>
      <c r="AF1387" s="27">
        <f>IF(V1387 &lt;&gt; "-", (V1387-V$1883)^4, "-")</f>
        <v>6369955.1216190513</v>
      </c>
      <c r="AG1387" s="10">
        <f>(W1387-W$1883)^4</f>
        <v>2132589244.7939436</v>
      </c>
      <c r="AH1387" s="10">
        <f>(X1387-X$1883)^4</f>
        <v>2746221895.6542859</v>
      </c>
      <c r="AI1387" s="28">
        <f>(Y1387-Y$1883)^4</f>
        <v>2775077014.369576</v>
      </c>
      <c r="AK1387" s="27">
        <f t="shared" si="217"/>
        <v>9.1743119266055047</v>
      </c>
      <c r="AL1387" s="10">
        <f t="shared" si="218"/>
        <v>146.78899082568807</v>
      </c>
      <c r="AM1387" s="10">
        <f t="shared" si="219"/>
        <v>330.2752293577982</v>
      </c>
      <c r="AN1387" s="28">
        <f t="shared" si="220"/>
        <v>513.76146788990832</v>
      </c>
      <c r="AP1387" s="56">
        <f t="shared" si="221"/>
        <v>2.25</v>
      </c>
    </row>
    <row r="1388" spans="1:42" ht="15" customHeight="1">
      <c r="A1388" s="5" t="s">
        <v>23</v>
      </c>
      <c r="B1388" s="5" t="s">
        <v>23</v>
      </c>
      <c r="C1388" s="5" t="s">
        <v>50</v>
      </c>
      <c r="D1388" s="6" t="s">
        <v>235</v>
      </c>
      <c r="E1388" s="6" t="s">
        <v>26</v>
      </c>
      <c r="F1388" s="5" t="s">
        <v>2836</v>
      </c>
      <c r="G1388" s="5">
        <v>2002</v>
      </c>
      <c r="H1388" s="11">
        <v>578</v>
      </c>
      <c r="I1388" s="11">
        <v>3072</v>
      </c>
      <c r="J1388" s="11">
        <v>2397</v>
      </c>
      <c r="K1388" s="11">
        <v>3482</v>
      </c>
      <c r="O1388" s="25" t="s">
        <v>23</v>
      </c>
      <c r="P1388" s="5" t="s">
        <v>74</v>
      </c>
      <c r="Q1388" s="5" t="s">
        <v>34</v>
      </c>
      <c r="R1388" s="6" t="s">
        <v>44</v>
      </c>
      <c r="S1388" s="5" t="s">
        <v>2837</v>
      </c>
      <c r="T1388" s="5" t="s">
        <v>1718</v>
      </c>
      <c r="U1388" s="5">
        <v>2002</v>
      </c>
      <c r="V1388" s="11">
        <v>3</v>
      </c>
      <c r="W1388" s="11">
        <v>89</v>
      </c>
      <c r="X1388" s="11">
        <v>110</v>
      </c>
      <c r="Y1388" s="26">
        <v>223</v>
      </c>
      <c r="Z1388" s="10">
        <f t="shared" si="216"/>
        <v>425</v>
      </c>
      <c r="AA1388" s="27">
        <f t="shared" si="222"/>
        <v>-112246.64062698378</v>
      </c>
      <c r="AB1388" s="10">
        <f t="shared" si="223"/>
        <v>-2856955.7658932065</v>
      </c>
      <c r="AC1388" s="10">
        <f t="shared" si="224"/>
        <v>-3718118.3942679763</v>
      </c>
      <c r="AD1388" s="28">
        <f t="shared" si="225"/>
        <v>-244364.07405600991</v>
      </c>
      <c r="AF1388" s="27">
        <f>IF(V1388 &lt;&gt; "-", (V1388-V$1883)^4, "-")</f>
        <v>5414576.1935207229</v>
      </c>
      <c r="AG1388" s="10">
        <f>(W1388-W$1883)^4</f>
        <v>405388435.12722009</v>
      </c>
      <c r="AH1388" s="10">
        <f>(X1388-X$1883)^4</f>
        <v>576011233.10617435</v>
      </c>
      <c r="AI1388" s="28">
        <f>(Y1388-Y$1883)^4</f>
        <v>15277412.657022679</v>
      </c>
      <c r="AK1388" s="27">
        <f t="shared" si="217"/>
        <v>7.0588235294117654</v>
      </c>
      <c r="AL1388" s="10">
        <f t="shared" si="218"/>
        <v>209.41176470588235</v>
      </c>
      <c r="AM1388" s="10">
        <f t="shared" si="219"/>
        <v>258.82352941176475</v>
      </c>
      <c r="AN1388" s="28">
        <f t="shared" si="220"/>
        <v>524.7058823529411</v>
      </c>
      <c r="AP1388" s="56">
        <f t="shared" si="221"/>
        <v>1.2359550561797756</v>
      </c>
    </row>
    <row r="1389" spans="1:42" ht="15" customHeight="1">
      <c r="A1389" s="5" t="s">
        <v>23</v>
      </c>
      <c r="B1389" s="5" t="s">
        <v>23</v>
      </c>
      <c r="C1389" s="5" t="s">
        <v>50</v>
      </c>
      <c r="D1389" s="6" t="s">
        <v>235</v>
      </c>
      <c r="E1389" s="5" t="s">
        <v>2574</v>
      </c>
      <c r="F1389" s="5" t="s">
        <v>2575</v>
      </c>
      <c r="G1389" s="5">
        <v>2002</v>
      </c>
      <c r="H1389" s="11">
        <v>29</v>
      </c>
      <c r="I1389" s="11">
        <v>136</v>
      </c>
      <c r="J1389" s="11">
        <v>30</v>
      </c>
      <c r="K1389" s="11">
        <v>91</v>
      </c>
      <c r="O1389" s="25" t="s">
        <v>23</v>
      </c>
      <c r="P1389" s="5" t="s">
        <v>74</v>
      </c>
      <c r="Q1389" s="5" t="s">
        <v>34</v>
      </c>
      <c r="R1389" s="6" t="s">
        <v>44</v>
      </c>
      <c r="S1389" s="5" t="s">
        <v>2838</v>
      </c>
      <c r="T1389" s="5" t="s">
        <v>2839</v>
      </c>
      <c r="U1389" s="5">
        <v>2002</v>
      </c>
      <c r="V1389" s="11">
        <v>41</v>
      </c>
      <c r="W1389" s="11">
        <v>207</v>
      </c>
      <c r="X1389" s="11">
        <v>192</v>
      </c>
      <c r="Y1389" s="26">
        <v>180</v>
      </c>
      <c r="Z1389" s="10">
        <f t="shared" si="216"/>
        <v>620</v>
      </c>
      <c r="AA1389" s="27">
        <f t="shared" si="222"/>
        <v>-1073.1765150949668</v>
      </c>
      <c r="AB1389" s="10">
        <f t="shared" si="223"/>
        <v>-13643.770374750444</v>
      </c>
      <c r="AC1389" s="10">
        <f t="shared" si="224"/>
        <v>-387740.86319119955</v>
      </c>
      <c r="AD1389" s="28">
        <f t="shared" si="225"/>
        <v>-1174877.9790932464</v>
      </c>
      <c r="AF1389" s="27">
        <f>IF(V1389 &lt;&gt; "-", (V1389-V$1883)^4, "-")</f>
        <v>10987.398604188462</v>
      </c>
      <c r="AG1389" s="10">
        <f>(W1389-W$1883)^4</f>
        <v>326021.2204109474</v>
      </c>
      <c r="AH1389" s="10">
        <f>(X1389-X$1883)^4</f>
        <v>28274098.310575224</v>
      </c>
      <c r="AI1389" s="28">
        <f>(Y1389-Y$1883)^4</f>
        <v>123972022.12866679</v>
      </c>
      <c r="AK1389" s="27">
        <f t="shared" si="217"/>
        <v>66.129032258064512</v>
      </c>
      <c r="AL1389" s="10">
        <f t="shared" si="218"/>
        <v>333.87096774193549</v>
      </c>
      <c r="AM1389" s="10">
        <f t="shared" si="219"/>
        <v>309.67741935483872</v>
      </c>
      <c r="AN1389" s="28">
        <f t="shared" si="220"/>
        <v>290.32258064516134</v>
      </c>
      <c r="AP1389" s="56">
        <f t="shared" si="221"/>
        <v>0.92753623188405798</v>
      </c>
    </row>
    <row r="1390" spans="1:42" ht="15" customHeight="1">
      <c r="A1390" s="5" t="s">
        <v>23</v>
      </c>
      <c r="B1390" s="5" t="s">
        <v>23</v>
      </c>
      <c r="C1390" s="5" t="s">
        <v>50</v>
      </c>
      <c r="D1390" s="6" t="s">
        <v>235</v>
      </c>
      <c r="E1390" s="5" t="s">
        <v>2576</v>
      </c>
      <c r="F1390" s="5" t="s">
        <v>2577</v>
      </c>
      <c r="G1390" s="5">
        <v>2002</v>
      </c>
      <c r="H1390" s="11">
        <v>13</v>
      </c>
      <c r="I1390" s="11">
        <v>204</v>
      </c>
      <c r="J1390" s="11">
        <v>139</v>
      </c>
      <c r="K1390" s="11">
        <v>245</v>
      </c>
      <c r="O1390" s="25" t="s">
        <v>23</v>
      </c>
      <c r="P1390" s="5" t="s">
        <v>74</v>
      </c>
      <c r="Q1390" s="5" t="s">
        <v>34</v>
      </c>
      <c r="R1390" s="6" t="s">
        <v>44</v>
      </c>
      <c r="S1390" s="5" t="s">
        <v>2840</v>
      </c>
      <c r="T1390" s="5" t="s">
        <v>2841</v>
      </c>
      <c r="U1390" s="5">
        <v>2002</v>
      </c>
      <c r="V1390" s="11">
        <v>3</v>
      </c>
      <c r="W1390" s="11">
        <v>21</v>
      </c>
      <c r="X1390" s="11">
        <v>49</v>
      </c>
      <c r="Y1390" s="26">
        <v>83</v>
      </c>
      <c r="Z1390" s="10">
        <f t="shared" si="216"/>
        <v>156</v>
      </c>
      <c r="AA1390" s="27">
        <f t="shared" si="222"/>
        <v>-112246.64062698378</v>
      </c>
      <c r="AB1390" s="10">
        <f t="shared" si="223"/>
        <v>-9247147.6763749309</v>
      </c>
      <c r="AC1390" s="10">
        <f t="shared" si="224"/>
        <v>-10066515.175445685</v>
      </c>
      <c r="AD1390" s="28">
        <f t="shared" si="225"/>
        <v>-8306110.8092928883</v>
      </c>
      <c r="AF1390" s="27">
        <f>IF(V1390 &lt;&gt; "-", (V1390-V$1883)^4, "-")</f>
        <v>5414576.1935207229</v>
      </c>
      <c r="AG1390" s="10">
        <f>(W1390-W$1883)^4</f>
        <v>1940932316.6346228</v>
      </c>
      <c r="AH1390" s="10">
        <f>(X1390-X$1883)^4</f>
        <v>2173562854.1010265</v>
      </c>
      <c r="AI1390" s="28">
        <f>(Y1390-Y$1883)^4</f>
        <v>1682145768.6248643</v>
      </c>
      <c r="AK1390" s="27">
        <f t="shared" si="217"/>
        <v>19.230769230769234</v>
      </c>
      <c r="AL1390" s="10">
        <f t="shared" si="218"/>
        <v>134.61538461538461</v>
      </c>
      <c r="AM1390" s="10">
        <f t="shared" si="219"/>
        <v>314.10256410256409</v>
      </c>
      <c r="AN1390" s="28">
        <f t="shared" si="220"/>
        <v>532.0512820512821</v>
      </c>
      <c r="AP1390" s="56">
        <f t="shared" si="221"/>
        <v>2.3333333333333335</v>
      </c>
    </row>
    <row r="1391" spans="1:42" ht="15" customHeight="1">
      <c r="A1391" s="5" t="s">
        <v>23</v>
      </c>
      <c r="B1391" s="5" t="s">
        <v>23</v>
      </c>
      <c r="C1391" s="5" t="s">
        <v>50</v>
      </c>
      <c r="D1391" s="6" t="s">
        <v>235</v>
      </c>
      <c r="E1391" s="5" t="s">
        <v>2579</v>
      </c>
      <c r="F1391" s="5" t="s">
        <v>2580</v>
      </c>
      <c r="G1391" s="5">
        <v>2002</v>
      </c>
      <c r="H1391" s="11">
        <v>59</v>
      </c>
      <c r="I1391" s="11">
        <v>307</v>
      </c>
      <c r="J1391" s="11">
        <v>276</v>
      </c>
      <c r="K1391" s="11">
        <v>428</v>
      </c>
      <c r="O1391" s="25" t="s">
        <v>23</v>
      </c>
      <c r="P1391" s="5" t="s">
        <v>74</v>
      </c>
      <c r="Q1391" s="5" t="s">
        <v>34</v>
      </c>
      <c r="R1391" s="6" t="s">
        <v>44</v>
      </c>
      <c r="S1391" s="5" t="s">
        <v>2842</v>
      </c>
      <c r="T1391" s="5" t="s">
        <v>2843</v>
      </c>
      <c r="U1391" s="5">
        <v>2002</v>
      </c>
      <c r="V1391" s="11">
        <v>20</v>
      </c>
      <c r="W1391" s="11">
        <v>60</v>
      </c>
      <c r="X1391" s="11">
        <v>102</v>
      </c>
      <c r="Y1391" s="26">
        <v>135</v>
      </c>
      <c r="Z1391" s="10">
        <f t="shared" si="216"/>
        <v>317</v>
      </c>
      <c r="AA1391" s="27">
        <f t="shared" si="222"/>
        <v>-30483.028522647091</v>
      </c>
      <c r="AB1391" s="10">
        <f t="shared" si="223"/>
        <v>-4991027.1064418536</v>
      </c>
      <c r="AC1391" s="10">
        <f t="shared" si="224"/>
        <v>-4324380.6679102695</v>
      </c>
      <c r="AD1391" s="28">
        <f t="shared" si="225"/>
        <v>-3410158.0552855725</v>
      </c>
      <c r="AF1391" s="27">
        <f>IF(V1391 &lt;&gt; "-", (V1391-V$1883)^4, "-")</f>
        <v>952235.0213372974</v>
      </c>
      <c r="AG1391" s="10">
        <f>(W1391-W$1883)^4</f>
        <v>852942794.51716256</v>
      </c>
      <c r="AH1391" s="10">
        <f>(X1391-X$1883)^4</f>
        <v>704528483.92973781</v>
      </c>
      <c r="AI1391" s="28">
        <f>(Y1391-Y$1883)^4</f>
        <v>513293791.20268846</v>
      </c>
      <c r="AK1391" s="27">
        <f t="shared" si="217"/>
        <v>63.09148264984227</v>
      </c>
      <c r="AL1391" s="10">
        <f t="shared" si="218"/>
        <v>189.2744479495268</v>
      </c>
      <c r="AM1391" s="10">
        <f t="shared" si="219"/>
        <v>321.76656151419559</v>
      </c>
      <c r="AN1391" s="28">
        <f t="shared" si="220"/>
        <v>425.86750788643536</v>
      </c>
      <c r="AP1391" s="56">
        <f t="shared" si="221"/>
        <v>1.7000000000000002</v>
      </c>
    </row>
    <row r="1392" spans="1:42" ht="15" customHeight="1">
      <c r="A1392" s="5" t="s">
        <v>23</v>
      </c>
      <c r="B1392" s="5" t="s">
        <v>23</v>
      </c>
      <c r="C1392" s="5" t="s">
        <v>50</v>
      </c>
      <c r="D1392" s="6" t="s">
        <v>235</v>
      </c>
      <c r="E1392" s="5" t="s">
        <v>2582</v>
      </c>
      <c r="F1392" s="5" t="s">
        <v>2583</v>
      </c>
      <c r="G1392" s="5">
        <v>2002</v>
      </c>
      <c r="H1392" s="11">
        <v>42</v>
      </c>
      <c r="I1392" s="11">
        <v>225</v>
      </c>
      <c r="J1392" s="11">
        <v>268</v>
      </c>
      <c r="K1392" s="11">
        <v>341</v>
      </c>
      <c r="O1392" s="25" t="s">
        <v>23</v>
      </c>
      <c r="P1392" s="5" t="s">
        <v>74</v>
      </c>
      <c r="Q1392" s="5" t="s">
        <v>34</v>
      </c>
      <c r="R1392" s="6" t="s">
        <v>44</v>
      </c>
      <c r="S1392" s="5" t="s">
        <v>2844</v>
      </c>
      <c r="T1392" s="5" t="s">
        <v>2845</v>
      </c>
      <c r="U1392" s="5">
        <v>2002</v>
      </c>
      <c r="V1392" s="11" t="s">
        <v>96</v>
      </c>
      <c r="W1392" s="11">
        <v>43</v>
      </c>
      <c r="X1392" s="11">
        <v>63</v>
      </c>
      <c r="Y1392" s="26">
        <v>123</v>
      </c>
      <c r="Z1392" s="10">
        <f t="shared" si="216"/>
        <v>229</v>
      </c>
      <c r="AA1392" s="27" t="str">
        <f t="shared" si="222"/>
        <v>-</v>
      </c>
      <c r="AB1392" s="10">
        <f t="shared" si="223"/>
        <v>-6633570.686123875</v>
      </c>
      <c r="AC1392" s="10">
        <f t="shared" si="224"/>
        <v>-8232629.8221462732</v>
      </c>
      <c r="AD1392" s="28">
        <f t="shared" si="225"/>
        <v>-4292525.8571628556</v>
      </c>
      <c r="AF1392" s="27" t="str">
        <f>IF(V1392 &lt;&gt; "-", (V1392-V$1883)^4, "-")</f>
        <v>-</v>
      </c>
      <c r="AG1392" s="10">
        <f>(W1392-W$1883)^4</f>
        <v>1246416381.798131</v>
      </c>
      <c r="AH1392" s="10">
        <f>(X1392-X$1883)^4</f>
        <v>1662333347.6177003</v>
      </c>
      <c r="AI1392" s="28">
        <f>(Y1392-Y$1883)^4</f>
        <v>697617275.22373688</v>
      </c>
      <c r="AK1392" s="27">
        <f t="shared" si="217"/>
        <v>0</v>
      </c>
      <c r="AL1392" s="10">
        <f t="shared" si="218"/>
        <v>187.77292576419214</v>
      </c>
      <c r="AM1392" s="10">
        <f t="shared" si="219"/>
        <v>275.10917030567686</v>
      </c>
      <c r="AN1392" s="28">
        <f t="shared" si="220"/>
        <v>537.11790393013098</v>
      </c>
      <c r="AP1392" s="56">
        <f t="shared" si="221"/>
        <v>1.4651162790697674</v>
      </c>
    </row>
    <row r="1393" spans="1:42" ht="15" customHeight="1">
      <c r="A1393" s="5" t="s">
        <v>23</v>
      </c>
      <c r="B1393" s="5" t="s">
        <v>23</v>
      </c>
      <c r="C1393" s="5" t="s">
        <v>50</v>
      </c>
      <c r="D1393" s="6" t="s">
        <v>235</v>
      </c>
      <c r="E1393" s="5" t="s">
        <v>2585</v>
      </c>
      <c r="F1393" s="5" t="s">
        <v>2586</v>
      </c>
      <c r="G1393" s="5">
        <v>2002</v>
      </c>
      <c r="H1393" s="11">
        <v>13</v>
      </c>
      <c r="I1393" s="11">
        <v>96</v>
      </c>
      <c r="J1393" s="11">
        <v>110</v>
      </c>
      <c r="K1393" s="11">
        <v>199</v>
      </c>
      <c r="O1393" s="25" t="s">
        <v>23</v>
      </c>
      <c r="P1393" s="5" t="s">
        <v>74</v>
      </c>
      <c r="Q1393" s="5" t="s">
        <v>34</v>
      </c>
      <c r="R1393" s="6" t="s">
        <v>44</v>
      </c>
      <c r="S1393" s="5" t="s">
        <v>2846</v>
      </c>
      <c r="T1393" s="5" t="s">
        <v>2847</v>
      </c>
      <c r="U1393" s="5">
        <v>2002</v>
      </c>
      <c r="V1393" s="11">
        <v>1</v>
      </c>
      <c r="W1393" s="11">
        <v>24</v>
      </c>
      <c r="X1393" s="11">
        <v>34</v>
      </c>
      <c r="Y1393" s="26">
        <v>76</v>
      </c>
      <c r="Z1393" s="10">
        <f t="shared" si="216"/>
        <v>135</v>
      </c>
      <c r="AA1393" s="27">
        <f t="shared" si="222"/>
        <v>-126795.04420806172</v>
      </c>
      <c r="AB1393" s="10">
        <f t="shared" si="223"/>
        <v>-8856283.7273661979</v>
      </c>
      <c r="AC1393" s="10">
        <f t="shared" si="224"/>
        <v>-12313603.056034373</v>
      </c>
      <c r="AD1393" s="28">
        <f t="shared" si="225"/>
        <v>-9197517.4899502732</v>
      </c>
      <c r="AF1393" s="27">
        <f>IF(V1393 &lt;&gt; "-", (V1393-V$1883)^4, "-")</f>
        <v>6369955.1216190513</v>
      </c>
      <c r="AG1393" s="10">
        <f>(W1393-W$1883)^4</f>
        <v>1832322981.5553448</v>
      </c>
      <c r="AH1393" s="10">
        <f>(X1393-X$1883)^4</f>
        <v>2843458315.4436731</v>
      </c>
      <c r="AI1393" s="28">
        <f>(Y1393-Y$1883)^4</f>
        <v>1927055235.7378478</v>
      </c>
      <c r="AK1393" s="27">
        <f t="shared" si="217"/>
        <v>7.4074074074074074</v>
      </c>
      <c r="AL1393" s="10">
        <f t="shared" si="218"/>
        <v>177.77777777777777</v>
      </c>
      <c r="AM1393" s="10">
        <f t="shared" si="219"/>
        <v>251.85185185185182</v>
      </c>
      <c r="AN1393" s="28">
        <f t="shared" si="220"/>
        <v>562.96296296296305</v>
      </c>
      <c r="AP1393" s="56">
        <f t="shared" si="221"/>
        <v>1.4166666666666665</v>
      </c>
    </row>
    <row r="1394" spans="1:42" ht="15" customHeight="1">
      <c r="A1394" s="5" t="s">
        <v>23</v>
      </c>
      <c r="B1394" s="5" t="s">
        <v>23</v>
      </c>
      <c r="C1394" s="5" t="s">
        <v>50</v>
      </c>
      <c r="D1394" s="6" t="s">
        <v>235</v>
      </c>
      <c r="E1394" s="5" t="s">
        <v>2588</v>
      </c>
      <c r="F1394" s="5" t="s">
        <v>2589</v>
      </c>
      <c r="G1394" s="5">
        <v>2002</v>
      </c>
      <c r="H1394" s="11">
        <v>32</v>
      </c>
      <c r="I1394" s="11">
        <v>114</v>
      </c>
      <c r="J1394" s="11">
        <v>69</v>
      </c>
      <c r="K1394" s="11">
        <v>63</v>
      </c>
      <c r="O1394" s="25" t="s">
        <v>23</v>
      </c>
      <c r="P1394" s="5" t="s">
        <v>74</v>
      </c>
      <c r="Q1394" s="5" t="s">
        <v>34</v>
      </c>
      <c r="R1394" s="6" t="s">
        <v>44</v>
      </c>
      <c r="S1394" s="5" t="s">
        <v>2848</v>
      </c>
      <c r="T1394" s="5" t="s">
        <v>2849</v>
      </c>
      <c r="U1394" s="5">
        <v>2002</v>
      </c>
      <c r="V1394" s="11">
        <v>2</v>
      </c>
      <c r="W1394" s="11">
        <v>17</v>
      </c>
      <c r="X1394" s="11">
        <v>19</v>
      </c>
      <c r="Y1394" s="26">
        <v>32</v>
      </c>
      <c r="Z1394" s="10">
        <f t="shared" si="216"/>
        <v>70</v>
      </c>
      <c r="AA1394" s="27">
        <f t="shared" si="222"/>
        <v>-119373.12780967499</v>
      </c>
      <c r="AB1394" s="10">
        <f t="shared" si="223"/>
        <v>-9785958.8088716529</v>
      </c>
      <c r="AC1394" s="10">
        <f t="shared" si="224"/>
        <v>-14872433.056974079</v>
      </c>
      <c r="AD1394" s="28">
        <f t="shared" si="225"/>
        <v>-16294155.521236528</v>
      </c>
      <c r="AF1394" s="27">
        <f>IF(V1394 &lt;&gt; "-", (V1394-V$1883)^4, "-")</f>
        <v>5877718.253988809</v>
      </c>
      <c r="AG1394" s="10">
        <f>(W1394-W$1883)^4</f>
        <v>2093170045.9253798</v>
      </c>
      <c r="AH1394" s="10">
        <f>(X1394-X$1883)^4</f>
        <v>3657430063.2321711</v>
      </c>
      <c r="AI1394" s="28">
        <f>(Y1394-Y$1883)^4</f>
        <v>4130879021.1949792</v>
      </c>
      <c r="AK1394" s="27">
        <f t="shared" si="217"/>
        <v>28.571428571428569</v>
      </c>
      <c r="AL1394" s="10">
        <f t="shared" si="218"/>
        <v>242.85714285714286</v>
      </c>
      <c r="AM1394" s="10">
        <f t="shared" si="219"/>
        <v>271.42857142857139</v>
      </c>
      <c r="AN1394" s="28">
        <f t="shared" si="220"/>
        <v>457.14285714285711</v>
      </c>
      <c r="AP1394" s="56">
        <f t="shared" si="221"/>
        <v>1.1176470588235292</v>
      </c>
    </row>
    <row r="1395" spans="1:42" ht="15" customHeight="1">
      <c r="A1395" s="5" t="s">
        <v>23</v>
      </c>
      <c r="B1395" s="5" t="s">
        <v>23</v>
      </c>
      <c r="C1395" s="5" t="s">
        <v>50</v>
      </c>
      <c r="D1395" s="6" t="s">
        <v>235</v>
      </c>
      <c r="E1395" s="5" t="s">
        <v>2590</v>
      </c>
      <c r="F1395" s="5" t="s">
        <v>2591</v>
      </c>
      <c r="G1395" s="5">
        <v>2002</v>
      </c>
      <c r="H1395" s="11">
        <v>92</v>
      </c>
      <c r="I1395" s="11">
        <v>451</v>
      </c>
      <c r="J1395" s="11">
        <v>305</v>
      </c>
      <c r="K1395" s="11">
        <v>376</v>
      </c>
      <c r="O1395" s="25" t="s">
        <v>23</v>
      </c>
      <c r="P1395" s="5" t="s">
        <v>74</v>
      </c>
      <c r="Q1395" s="5" t="s">
        <v>34</v>
      </c>
      <c r="R1395" s="6" t="s">
        <v>44</v>
      </c>
      <c r="S1395" s="5" t="s">
        <v>2850</v>
      </c>
      <c r="T1395" s="5" t="s">
        <v>2851</v>
      </c>
      <c r="U1395" s="5">
        <v>2002</v>
      </c>
      <c r="V1395" s="11">
        <v>1</v>
      </c>
      <c r="W1395" s="11">
        <v>14</v>
      </c>
      <c r="X1395" s="11">
        <v>64</v>
      </c>
      <c r="Y1395" s="26">
        <v>90</v>
      </c>
      <c r="Z1395" s="10">
        <f t="shared" si="216"/>
        <v>169</v>
      </c>
      <c r="AA1395" s="27">
        <f t="shared" si="222"/>
        <v>-126795.04420806172</v>
      </c>
      <c r="AB1395" s="10">
        <f t="shared" si="223"/>
        <v>-10203521.558608007</v>
      </c>
      <c r="AC1395" s="10">
        <f t="shared" si="224"/>
        <v>-8110919.4152080175</v>
      </c>
      <c r="AD1395" s="28">
        <f t="shared" si="225"/>
        <v>-7474244.7328160321</v>
      </c>
      <c r="AF1395" s="27">
        <f>IF(V1395 &lt;&gt; "-", (V1395-V$1883)^4, "-")</f>
        <v>6369955.1216190513</v>
      </c>
      <c r="AG1395" s="10">
        <f>(W1395-W$1883)^4</f>
        <v>2213095296.7870893</v>
      </c>
      <c r="AH1395" s="10">
        <f>(X1395-X$1883)^4</f>
        <v>1629646651.9831705</v>
      </c>
      <c r="AI1395" s="28">
        <f>(Y1395-Y$1883)^4</f>
        <v>1461357318.1117611</v>
      </c>
      <c r="AK1395" s="27">
        <f t="shared" si="217"/>
        <v>5.9171597633136095</v>
      </c>
      <c r="AL1395" s="10">
        <f t="shared" si="218"/>
        <v>82.84023668639054</v>
      </c>
      <c r="AM1395" s="10">
        <f t="shared" si="219"/>
        <v>378.69822485207101</v>
      </c>
      <c r="AN1395" s="28">
        <f t="shared" si="220"/>
        <v>532.54437869822493</v>
      </c>
      <c r="AP1395" s="56">
        <f t="shared" si="221"/>
        <v>4.5714285714285712</v>
      </c>
    </row>
    <row r="1396" spans="1:42" ht="15" customHeight="1">
      <c r="A1396" s="5" t="s">
        <v>23</v>
      </c>
      <c r="B1396" s="5" t="s">
        <v>23</v>
      </c>
      <c r="C1396" s="5" t="s">
        <v>50</v>
      </c>
      <c r="D1396" s="6" t="s">
        <v>235</v>
      </c>
      <c r="E1396" s="5" t="s">
        <v>2592</v>
      </c>
      <c r="F1396" s="5" t="s">
        <v>2593</v>
      </c>
      <c r="G1396" s="5">
        <v>2002</v>
      </c>
      <c r="H1396" s="11">
        <v>7</v>
      </c>
      <c r="I1396" s="11">
        <v>34</v>
      </c>
      <c r="J1396" s="11">
        <v>32</v>
      </c>
      <c r="K1396" s="11">
        <v>35</v>
      </c>
      <c r="O1396" s="25" t="s">
        <v>23</v>
      </c>
      <c r="P1396" s="5" t="s">
        <v>74</v>
      </c>
      <c r="Q1396" s="5" t="s">
        <v>34</v>
      </c>
      <c r="R1396" s="6" t="s">
        <v>44</v>
      </c>
      <c r="S1396" s="5" t="s">
        <v>2852</v>
      </c>
      <c r="T1396" s="5" t="s">
        <v>2752</v>
      </c>
      <c r="U1396" s="5">
        <v>2002</v>
      </c>
      <c r="V1396" s="11">
        <v>2</v>
      </c>
      <c r="W1396" s="11">
        <v>24</v>
      </c>
      <c r="X1396" s="11">
        <v>48</v>
      </c>
      <c r="Y1396" s="26">
        <v>78</v>
      </c>
      <c r="Z1396" s="10">
        <f t="shared" si="216"/>
        <v>152</v>
      </c>
      <c r="AA1396" s="27">
        <f t="shared" si="222"/>
        <v>-119373.12780967499</v>
      </c>
      <c r="AB1396" s="10">
        <f t="shared" si="223"/>
        <v>-8856283.7273661979</v>
      </c>
      <c r="AC1396" s="10">
        <f t="shared" si="224"/>
        <v>-10207028.390407342</v>
      </c>
      <c r="AD1396" s="28">
        <f t="shared" si="225"/>
        <v>-8936634.2950501498</v>
      </c>
      <c r="AF1396" s="27">
        <f>IF(V1396 &lt;&gt; "-", (V1396-V$1883)^4, "-")</f>
        <v>5877718.253988809</v>
      </c>
      <c r="AG1396" s="10">
        <f>(W1396-W$1883)^4</f>
        <v>1832322981.5553448</v>
      </c>
      <c r="AH1396" s="10">
        <f>(X1396-X$1883)^4</f>
        <v>2214109508.3925538</v>
      </c>
      <c r="AI1396" s="28">
        <f>(Y1396-Y$1883)^4</f>
        <v>1854521964.9028356</v>
      </c>
      <c r="AK1396" s="27">
        <f t="shared" si="217"/>
        <v>13.157894736842104</v>
      </c>
      <c r="AL1396" s="10">
        <f t="shared" si="218"/>
        <v>157.89473684210526</v>
      </c>
      <c r="AM1396" s="10">
        <f t="shared" si="219"/>
        <v>315.78947368421052</v>
      </c>
      <c r="AN1396" s="28">
        <f t="shared" si="220"/>
        <v>513.1578947368422</v>
      </c>
      <c r="AP1396" s="56">
        <f t="shared" si="221"/>
        <v>2</v>
      </c>
    </row>
    <row r="1397" spans="1:42" ht="15" customHeight="1">
      <c r="A1397" s="5" t="s">
        <v>23</v>
      </c>
      <c r="B1397" s="5" t="s">
        <v>23</v>
      </c>
      <c r="C1397" s="5" t="s">
        <v>50</v>
      </c>
      <c r="D1397" s="6" t="s">
        <v>235</v>
      </c>
      <c r="E1397" s="5" t="s">
        <v>2594</v>
      </c>
      <c r="F1397" s="5" t="s">
        <v>2595</v>
      </c>
      <c r="G1397" s="5">
        <v>2002</v>
      </c>
      <c r="H1397" s="11">
        <v>11</v>
      </c>
      <c r="I1397" s="11">
        <v>111</v>
      </c>
      <c r="J1397" s="11">
        <v>20</v>
      </c>
      <c r="K1397" s="11">
        <v>88</v>
      </c>
      <c r="O1397" s="25" t="s">
        <v>23</v>
      </c>
      <c r="P1397" s="5" t="s">
        <v>74</v>
      </c>
      <c r="Q1397" s="5" t="s">
        <v>34</v>
      </c>
      <c r="R1397" s="6" t="s">
        <v>44</v>
      </c>
      <c r="S1397" s="5" t="s">
        <v>2853</v>
      </c>
      <c r="T1397" s="5" t="s">
        <v>2854</v>
      </c>
      <c r="U1397" s="5">
        <v>2002</v>
      </c>
      <c r="V1397" s="11">
        <v>13</v>
      </c>
      <c r="W1397" s="11">
        <v>88</v>
      </c>
      <c r="X1397" s="11">
        <v>105</v>
      </c>
      <c r="Y1397" s="26">
        <v>190</v>
      </c>
      <c r="Z1397" s="10">
        <f t="shared" si="216"/>
        <v>396</v>
      </c>
      <c r="AA1397" s="27">
        <f t="shared" si="222"/>
        <v>-55910.375663325023</v>
      </c>
      <c r="AB1397" s="10">
        <f t="shared" si="223"/>
        <v>-2917785.2323235972</v>
      </c>
      <c r="AC1397" s="10">
        <f t="shared" si="224"/>
        <v>-4089865.9112827093</v>
      </c>
      <c r="AD1397" s="28">
        <f t="shared" si="225"/>
        <v>-871505.52530630305</v>
      </c>
      <c r="AF1397" s="27">
        <f>IF(V1397 &lt;&gt; "-", (V1397-V$1883)^4, "-")</f>
        <v>2137912.2729463866</v>
      </c>
      <c r="AG1397" s="10">
        <f>(W1397-W$1883)^4</f>
        <v>416937632.33316594</v>
      </c>
      <c r="AH1397" s="10">
        <f>(X1397-X$1883)^4</f>
        <v>654051721.13939404</v>
      </c>
      <c r="AI1397" s="28">
        <f>(Y1397-Y$1883)^4</f>
        <v>83245390.164352879</v>
      </c>
      <c r="AK1397" s="27">
        <f t="shared" si="217"/>
        <v>32.828282828282831</v>
      </c>
      <c r="AL1397" s="10">
        <f t="shared" si="218"/>
        <v>222.2222222222222</v>
      </c>
      <c r="AM1397" s="10">
        <f t="shared" si="219"/>
        <v>265.15151515151513</v>
      </c>
      <c r="AN1397" s="28">
        <f t="shared" si="220"/>
        <v>479.79797979797979</v>
      </c>
      <c r="AP1397" s="56">
        <f t="shared" si="221"/>
        <v>1.1931818181818181</v>
      </c>
    </row>
    <row r="1398" spans="1:42" ht="15" customHeight="1">
      <c r="A1398" s="5" t="s">
        <v>23</v>
      </c>
      <c r="B1398" s="5" t="s">
        <v>23</v>
      </c>
      <c r="C1398" s="5" t="s">
        <v>50</v>
      </c>
      <c r="D1398" s="6" t="s">
        <v>235</v>
      </c>
      <c r="E1398" s="5" t="s">
        <v>2596</v>
      </c>
      <c r="F1398" s="5" t="s">
        <v>2597</v>
      </c>
      <c r="G1398" s="5">
        <v>2002</v>
      </c>
      <c r="H1398" s="11">
        <v>5</v>
      </c>
      <c r="I1398" s="11">
        <v>34</v>
      </c>
      <c r="J1398" s="11">
        <v>36</v>
      </c>
      <c r="K1398" s="11">
        <v>51</v>
      </c>
      <c r="O1398" s="25" t="s">
        <v>23</v>
      </c>
      <c r="P1398" s="5" t="s">
        <v>74</v>
      </c>
      <c r="Q1398" s="5" t="s">
        <v>34</v>
      </c>
      <c r="R1398" s="6" t="s">
        <v>44</v>
      </c>
      <c r="S1398" s="5" t="s">
        <v>2855</v>
      </c>
      <c r="T1398" s="5" t="s">
        <v>2856</v>
      </c>
      <c r="U1398" s="5">
        <v>2002</v>
      </c>
      <c r="V1398" s="11">
        <v>4</v>
      </c>
      <c r="W1398" s="11">
        <v>64</v>
      </c>
      <c r="X1398" s="11">
        <v>45</v>
      </c>
      <c r="Y1398" s="26">
        <v>98</v>
      </c>
      <c r="Z1398" s="10">
        <f t="shared" si="216"/>
        <v>211</v>
      </c>
      <c r="AA1398" s="27">
        <f t="shared" si="222"/>
        <v>-105409.58265998808</v>
      </c>
      <c r="AB1398" s="10">
        <f t="shared" si="223"/>
        <v>-4648703.8656189712</v>
      </c>
      <c r="AC1398" s="10">
        <f t="shared" si="224"/>
        <v>-10636401.158501679</v>
      </c>
      <c r="AD1398" s="28">
        <f t="shared" si="225"/>
        <v>-6593807.5076757809</v>
      </c>
      <c r="AF1398" s="27">
        <f>IF(V1398 &lt;&gt; "-", (V1398-V$1883)^4, "-")</f>
        <v>4979359.2233520132</v>
      </c>
      <c r="AG1398" s="10">
        <f>(W1398-W$1883)^4</f>
        <v>775846565.33189142</v>
      </c>
      <c r="AH1398" s="10">
        <f>(X1398-X$1883)^4</f>
        <v>2339158291.001194</v>
      </c>
      <c r="AI1398" s="28">
        <f>(Y1398-Y$1883)^4</f>
        <v>1236464597.7832146</v>
      </c>
      <c r="AK1398" s="27">
        <f t="shared" si="217"/>
        <v>18.957345971563981</v>
      </c>
      <c r="AL1398" s="10">
        <f t="shared" si="218"/>
        <v>303.3175355450237</v>
      </c>
      <c r="AM1398" s="10">
        <f t="shared" si="219"/>
        <v>213.27014218009481</v>
      </c>
      <c r="AN1398" s="28">
        <f t="shared" si="220"/>
        <v>464.45497630331755</v>
      </c>
      <c r="AP1398" s="56">
        <f t="shared" si="221"/>
        <v>0.70312500000000011</v>
      </c>
    </row>
    <row r="1399" spans="1:42" ht="15" customHeight="1">
      <c r="A1399" s="5" t="s">
        <v>23</v>
      </c>
      <c r="B1399" s="5" t="s">
        <v>23</v>
      </c>
      <c r="C1399" s="5" t="s">
        <v>50</v>
      </c>
      <c r="D1399" s="6" t="s">
        <v>235</v>
      </c>
      <c r="E1399" s="5" t="s">
        <v>2598</v>
      </c>
      <c r="F1399" s="5" t="s">
        <v>2599</v>
      </c>
      <c r="G1399" s="5">
        <v>2002</v>
      </c>
      <c r="H1399" s="11">
        <v>58</v>
      </c>
      <c r="I1399" s="11">
        <v>190</v>
      </c>
      <c r="J1399" s="11">
        <v>92</v>
      </c>
      <c r="K1399" s="11">
        <v>121</v>
      </c>
      <c r="O1399" s="25" t="s">
        <v>23</v>
      </c>
      <c r="P1399" s="5" t="s">
        <v>74</v>
      </c>
      <c r="Q1399" s="5" t="s">
        <v>34</v>
      </c>
      <c r="R1399" s="6" t="s">
        <v>44</v>
      </c>
      <c r="S1399" s="5" t="s">
        <v>2857</v>
      </c>
      <c r="T1399" s="5" t="s">
        <v>732</v>
      </c>
      <c r="U1399" s="5">
        <v>2002</v>
      </c>
      <c r="V1399" s="11" t="s">
        <v>96</v>
      </c>
      <c r="W1399" s="11">
        <v>19</v>
      </c>
      <c r="X1399" s="11">
        <v>48</v>
      </c>
      <c r="Y1399" s="26">
        <v>74</v>
      </c>
      <c r="Z1399" s="10">
        <f t="shared" si="216"/>
        <v>141</v>
      </c>
      <c r="AA1399" s="27" t="str">
        <f t="shared" si="222"/>
        <v>-</v>
      </c>
      <c r="AB1399" s="10">
        <f t="shared" si="223"/>
        <v>-9514010.4996968526</v>
      </c>
      <c r="AC1399" s="10">
        <f t="shared" si="224"/>
        <v>-10207028.390407342</v>
      </c>
      <c r="AD1399" s="28">
        <f t="shared" si="225"/>
        <v>-9463429.1423345208</v>
      </c>
      <c r="AF1399" s="27" t="str">
        <f>IF(V1399 &lt;&gt; "-", (V1399-V$1883)^4, "-")</f>
        <v>-</v>
      </c>
      <c r="AG1399" s="10">
        <f>(W1399-W$1883)^4</f>
        <v>2015973575.015008</v>
      </c>
      <c r="AH1399" s="10">
        <f>(X1399-X$1883)^4</f>
        <v>2214109508.3925538</v>
      </c>
      <c r="AI1399" s="28">
        <f>(Y1399-Y$1883)^4</f>
        <v>2001695653.9619975</v>
      </c>
      <c r="AK1399" s="27">
        <f t="shared" si="217"/>
        <v>0</v>
      </c>
      <c r="AL1399" s="10">
        <f t="shared" si="218"/>
        <v>134.75177304964538</v>
      </c>
      <c r="AM1399" s="10">
        <f t="shared" si="219"/>
        <v>340.42553191489361</v>
      </c>
      <c r="AN1399" s="28">
        <f t="shared" si="220"/>
        <v>524.82269503546092</v>
      </c>
      <c r="AP1399" s="56">
        <f t="shared" si="221"/>
        <v>2.5263157894736845</v>
      </c>
    </row>
    <row r="1400" spans="1:42" ht="15" customHeight="1">
      <c r="A1400" s="5" t="s">
        <v>23</v>
      </c>
      <c r="B1400" s="5" t="s">
        <v>23</v>
      </c>
      <c r="C1400" s="5" t="s">
        <v>50</v>
      </c>
      <c r="D1400" s="6" t="s">
        <v>235</v>
      </c>
      <c r="E1400" s="5" t="s">
        <v>2600</v>
      </c>
      <c r="F1400" s="5" t="s">
        <v>2601</v>
      </c>
      <c r="G1400" s="5">
        <v>2002</v>
      </c>
      <c r="H1400" s="11">
        <v>20</v>
      </c>
      <c r="I1400" s="11">
        <v>100</v>
      </c>
      <c r="J1400" s="11">
        <v>137</v>
      </c>
      <c r="K1400" s="11">
        <v>160</v>
      </c>
      <c r="O1400" s="25" t="s">
        <v>23</v>
      </c>
      <c r="P1400" s="5" t="s">
        <v>74</v>
      </c>
      <c r="Q1400" s="5" t="s">
        <v>34</v>
      </c>
      <c r="R1400" s="6" t="s">
        <v>44</v>
      </c>
      <c r="S1400" s="5" t="s">
        <v>2858</v>
      </c>
      <c r="T1400" s="5" t="s">
        <v>2859</v>
      </c>
      <c r="U1400" s="5">
        <v>2002</v>
      </c>
      <c r="V1400" s="11">
        <v>10</v>
      </c>
      <c r="W1400" s="11">
        <v>59</v>
      </c>
      <c r="X1400" s="11">
        <v>112</v>
      </c>
      <c r="Y1400" s="26">
        <v>133</v>
      </c>
      <c r="Z1400" s="10">
        <f t="shared" si="216"/>
        <v>314</v>
      </c>
      <c r="AA1400" s="27">
        <f t="shared" si="222"/>
        <v>-70129.248387619737</v>
      </c>
      <c r="AB1400" s="10">
        <f t="shared" si="223"/>
        <v>-5079156.3453056253</v>
      </c>
      <c r="AC1400" s="10">
        <f t="shared" si="224"/>
        <v>-3575968.0312063368</v>
      </c>
      <c r="AD1400" s="28">
        <f t="shared" si="225"/>
        <v>-3547908.2118881415</v>
      </c>
      <c r="AF1400" s="27">
        <f>IF(V1400 &lt;&gt; "-", (V1400-V$1883)^4, "-")</f>
        <v>2892004.1543107955</v>
      </c>
      <c r="AG1400" s="10">
        <f>(W1400-W$1883)^4</f>
        <v>873082818.63016999</v>
      </c>
      <c r="AH1400" s="10">
        <f>(X1400-X$1883)^4</f>
        <v>546837350.12570345</v>
      </c>
      <c r="AI1400" s="28">
        <f>(Y1400-Y$1883)^4</f>
        <v>541123631.96639395</v>
      </c>
      <c r="AK1400" s="27">
        <f t="shared" si="217"/>
        <v>31.847133757961782</v>
      </c>
      <c r="AL1400" s="10">
        <f t="shared" si="218"/>
        <v>187.89808917197453</v>
      </c>
      <c r="AM1400" s="10">
        <f t="shared" si="219"/>
        <v>356.68789808917194</v>
      </c>
      <c r="AN1400" s="28">
        <f t="shared" si="220"/>
        <v>423.56687898089172</v>
      </c>
      <c r="AP1400" s="56">
        <f t="shared" si="221"/>
        <v>1.8983050847457623</v>
      </c>
    </row>
    <row r="1401" spans="1:42" ht="15" customHeight="1">
      <c r="A1401" s="5" t="s">
        <v>23</v>
      </c>
      <c r="B1401" s="5" t="s">
        <v>23</v>
      </c>
      <c r="C1401" s="5" t="s">
        <v>50</v>
      </c>
      <c r="D1401" s="6" t="s">
        <v>235</v>
      </c>
      <c r="E1401" s="5" t="s">
        <v>2602</v>
      </c>
      <c r="F1401" s="5" t="s">
        <v>2603</v>
      </c>
      <c r="G1401" s="5">
        <v>2002</v>
      </c>
      <c r="H1401" s="11">
        <v>65</v>
      </c>
      <c r="I1401" s="11">
        <v>289</v>
      </c>
      <c r="J1401" s="11">
        <v>164</v>
      </c>
      <c r="K1401" s="11">
        <v>233</v>
      </c>
      <c r="O1401" s="25" t="s">
        <v>23</v>
      </c>
      <c r="P1401" s="5" t="s">
        <v>74</v>
      </c>
      <c r="Q1401" s="5" t="s">
        <v>34</v>
      </c>
      <c r="R1401" s="6" t="s">
        <v>44</v>
      </c>
      <c r="S1401" s="5" t="s">
        <v>2860</v>
      </c>
      <c r="T1401" s="5" t="s">
        <v>2861</v>
      </c>
      <c r="U1401" s="5">
        <v>2002</v>
      </c>
      <c r="V1401" s="11">
        <v>7</v>
      </c>
      <c r="W1401" s="11">
        <v>43</v>
      </c>
      <c r="X1401" s="11">
        <v>75</v>
      </c>
      <c r="Y1401" s="26">
        <v>94</v>
      </c>
      <c r="Z1401" s="10">
        <f t="shared" si="216"/>
        <v>219</v>
      </c>
      <c r="AA1401" s="27">
        <f t="shared" si="222"/>
        <v>-86574.984053174077</v>
      </c>
      <c r="AB1401" s="10">
        <f t="shared" si="223"/>
        <v>-6633570.686123875</v>
      </c>
      <c r="AC1401" s="10">
        <f t="shared" si="224"/>
        <v>-6850349.2941901535</v>
      </c>
      <c r="AD1401" s="28">
        <f t="shared" si="225"/>
        <v>-7024833.2052776571</v>
      </c>
      <c r="AF1401" s="27">
        <f>IF(V1401 &lt;&gt; "-", (V1401-V$1883)^4, "-")</f>
        <v>3829921.6860142983</v>
      </c>
      <c r="AG1401" s="10">
        <f>(W1401-W$1883)^4</f>
        <v>1246416381.798131</v>
      </c>
      <c r="AH1401" s="10">
        <f>(X1401-X$1883)^4</f>
        <v>1301018948.6537249</v>
      </c>
      <c r="AI1401" s="28">
        <f>(Y1401-Y$1883)^4</f>
        <v>1345389465.0469267</v>
      </c>
      <c r="AK1401" s="27">
        <f t="shared" si="217"/>
        <v>31.963470319634702</v>
      </c>
      <c r="AL1401" s="10">
        <f t="shared" si="218"/>
        <v>196.3470319634703</v>
      </c>
      <c r="AM1401" s="10">
        <f t="shared" si="219"/>
        <v>342.46575342465752</v>
      </c>
      <c r="AN1401" s="28">
        <f t="shared" si="220"/>
        <v>429.22374429223743</v>
      </c>
      <c r="AP1401" s="56">
        <f t="shared" si="221"/>
        <v>1.7441860465116281</v>
      </c>
    </row>
    <row r="1402" spans="1:42" ht="15" customHeight="1">
      <c r="A1402" s="5" t="s">
        <v>23</v>
      </c>
      <c r="B1402" s="5" t="s">
        <v>23</v>
      </c>
      <c r="C1402" s="5" t="s">
        <v>50</v>
      </c>
      <c r="D1402" s="6" t="s">
        <v>235</v>
      </c>
      <c r="E1402" s="5" t="s">
        <v>2604</v>
      </c>
      <c r="F1402" s="5" t="s">
        <v>147</v>
      </c>
      <c r="G1402" s="5">
        <v>2002</v>
      </c>
      <c r="H1402" s="11">
        <v>15</v>
      </c>
      <c r="I1402" s="11">
        <v>91</v>
      </c>
      <c r="J1402" s="11">
        <v>154</v>
      </c>
      <c r="K1402" s="11">
        <v>197</v>
      </c>
      <c r="O1402" s="25" t="s">
        <v>23</v>
      </c>
      <c r="P1402" s="5" t="s">
        <v>74</v>
      </c>
      <c r="Q1402" s="5" t="s">
        <v>34</v>
      </c>
      <c r="R1402" s="6" t="s">
        <v>44</v>
      </c>
      <c r="S1402" s="5" t="s">
        <v>2862</v>
      </c>
      <c r="T1402" s="5" t="s">
        <v>2863</v>
      </c>
      <c r="U1402" s="5">
        <v>2002</v>
      </c>
      <c r="V1402" s="11">
        <v>15</v>
      </c>
      <c r="W1402" s="11">
        <v>70</v>
      </c>
      <c r="X1402" s="11">
        <v>86</v>
      </c>
      <c r="Y1402" s="26">
        <v>77</v>
      </c>
      <c r="Z1402" s="10">
        <f t="shared" si="216"/>
        <v>248</v>
      </c>
      <c r="AA1402" s="27">
        <f t="shared" si="222"/>
        <v>-47588.273258939465</v>
      </c>
      <c r="AB1402" s="10">
        <f t="shared" si="223"/>
        <v>-4165140.1482812478</v>
      </c>
      <c r="AC1402" s="10">
        <f t="shared" si="224"/>
        <v>-5727661.1578943944</v>
      </c>
      <c r="AD1402" s="28">
        <f t="shared" si="225"/>
        <v>-9066450.3353146967</v>
      </c>
      <c r="AF1402" s="27">
        <f>IF(V1402 &lt;&gt; "-", (V1402-V$1883)^4, "-")</f>
        <v>1724513.4884991832</v>
      </c>
      <c r="AG1402" s="10">
        <f>(W1402-W$1883)^4</f>
        <v>670151239.91044068</v>
      </c>
      <c r="AH1402" s="10">
        <f>(X1402-X$1883)^4</f>
        <v>1024793644.9851792</v>
      </c>
      <c r="AI1402" s="28">
        <f>(Y1402-Y$1883)^4</f>
        <v>1890527718.1254413</v>
      </c>
      <c r="AK1402" s="27">
        <f t="shared" si="217"/>
        <v>60.483870967741936</v>
      </c>
      <c r="AL1402" s="10">
        <f t="shared" si="218"/>
        <v>282.25806451612908</v>
      </c>
      <c r="AM1402" s="10">
        <f t="shared" si="219"/>
        <v>346.77419354838713</v>
      </c>
      <c r="AN1402" s="28">
        <f t="shared" si="220"/>
        <v>310.48387096774195</v>
      </c>
      <c r="AP1402" s="56">
        <f t="shared" si="221"/>
        <v>1.2285714285714284</v>
      </c>
    </row>
    <row r="1403" spans="1:42" ht="15" customHeight="1">
      <c r="A1403" s="5" t="s">
        <v>23</v>
      </c>
      <c r="B1403" s="5" t="s">
        <v>23</v>
      </c>
      <c r="C1403" s="5" t="s">
        <v>50</v>
      </c>
      <c r="D1403" s="6" t="s">
        <v>235</v>
      </c>
      <c r="E1403" s="5" t="s">
        <v>2605</v>
      </c>
      <c r="F1403" s="5" t="s">
        <v>2606</v>
      </c>
      <c r="G1403" s="5">
        <v>2002</v>
      </c>
      <c r="H1403" s="11">
        <v>23</v>
      </c>
      <c r="I1403" s="11">
        <v>218</v>
      </c>
      <c r="J1403" s="11">
        <v>286</v>
      </c>
      <c r="K1403" s="11">
        <v>352</v>
      </c>
      <c r="O1403" s="25" t="s">
        <v>23</v>
      </c>
      <c r="P1403" s="5" t="s">
        <v>74</v>
      </c>
      <c r="Q1403" s="5" t="s">
        <v>34</v>
      </c>
      <c r="R1403" s="6" t="s">
        <v>44</v>
      </c>
      <c r="S1403" s="5" t="s">
        <v>2864</v>
      </c>
      <c r="T1403" s="5" t="s">
        <v>2865</v>
      </c>
      <c r="U1403" s="5">
        <v>2002</v>
      </c>
      <c r="V1403" s="11">
        <v>1</v>
      </c>
      <c r="W1403" s="11">
        <v>17</v>
      </c>
      <c r="X1403" s="11">
        <v>52</v>
      </c>
      <c r="Y1403" s="26">
        <v>84</v>
      </c>
      <c r="Z1403" s="10">
        <f t="shared" si="216"/>
        <v>154</v>
      </c>
      <c r="AA1403" s="27">
        <f t="shared" si="222"/>
        <v>-126795.04420806172</v>
      </c>
      <c r="AB1403" s="10">
        <f t="shared" si="223"/>
        <v>-9785958.8088716529</v>
      </c>
      <c r="AC1403" s="10">
        <f t="shared" si="224"/>
        <v>-9652724.6537700687</v>
      </c>
      <c r="AD1403" s="28">
        <f t="shared" si="225"/>
        <v>-8183675.4552545305</v>
      </c>
      <c r="AF1403" s="27">
        <f>IF(V1403 &lt;&gt; "-", (V1403-V$1883)^4, "-")</f>
        <v>6369955.1216190513</v>
      </c>
      <c r="AG1403" s="10">
        <f>(W1403-W$1883)^4</f>
        <v>2093170045.9253798</v>
      </c>
      <c r="AH1403" s="10">
        <f>(X1403-X$1883)^4</f>
        <v>2055258993.8105459</v>
      </c>
      <c r="AI1403" s="28">
        <f>(Y1403-Y$1883)^4</f>
        <v>1649166600.1338935</v>
      </c>
      <c r="AK1403" s="27">
        <f t="shared" si="217"/>
        <v>6.4935064935064943</v>
      </c>
      <c r="AL1403" s="10">
        <f t="shared" si="218"/>
        <v>110.38961038961038</v>
      </c>
      <c r="AM1403" s="10">
        <f t="shared" si="219"/>
        <v>337.66233766233768</v>
      </c>
      <c r="AN1403" s="28">
        <f t="shared" si="220"/>
        <v>545.45454545454538</v>
      </c>
      <c r="AP1403" s="56">
        <f t="shared" si="221"/>
        <v>3.0588235294117649</v>
      </c>
    </row>
    <row r="1404" spans="1:42" ht="15" customHeight="1">
      <c r="A1404" s="5" t="s">
        <v>23</v>
      </c>
      <c r="B1404" s="5" t="s">
        <v>23</v>
      </c>
      <c r="C1404" s="5" t="s">
        <v>50</v>
      </c>
      <c r="D1404" s="6" t="s">
        <v>235</v>
      </c>
      <c r="E1404" s="5" t="s">
        <v>2607</v>
      </c>
      <c r="F1404" s="5" t="s">
        <v>2608</v>
      </c>
      <c r="G1404" s="5">
        <v>2002</v>
      </c>
      <c r="H1404" s="11">
        <v>15</v>
      </c>
      <c r="I1404" s="11">
        <v>169</v>
      </c>
      <c r="J1404" s="11">
        <v>98</v>
      </c>
      <c r="K1404" s="11">
        <v>253</v>
      </c>
      <c r="O1404" s="25" t="s">
        <v>23</v>
      </c>
      <c r="P1404" s="5" t="s">
        <v>74</v>
      </c>
      <c r="Q1404" s="5" t="s">
        <v>37</v>
      </c>
      <c r="R1404" s="6" t="s">
        <v>44</v>
      </c>
      <c r="S1404" s="5" t="s">
        <v>2866</v>
      </c>
      <c r="T1404" s="5" t="s">
        <v>2867</v>
      </c>
      <c r="U1404" s="5">
        <v>2002</v>
      </c>
      <c r="V1404" s="11">
        <v>4</v>
      </c>
      <c r="W1404" s="11">
        <v>30</v>
      </c>
      <c r="X1404" s="11">
        <v>79</v>
      </c>
      <c r="Y1404" s="26">
        <v>93</v>
      </c>
      <c r="Z1404" s="10">
        <f t="shared" si="216"/>
        <v>206</v>
      </c>
      <c r="AA1404" s="27">
        <f t="shared" si="222"/>
        <v>-105409.58265998808</v>
      </c>
      <c r="AB1404" s="10">
        <f t="shared" si="223"/>
        <v>-8107910.858855675</v>
      </c>
      <c r="AC1404" s="10">
        <f t="shared" si="224"/>
        <v>-6426565.77532137</v>
      </c>
      <c r="AD1404" s="28">
        <f t="shared" si="225"/>
        <v>-7135447.4156057034</v>
      </c>
      <c r="AF1404" s="27">
        <f>IF(V1404 &lt;&gt; "-", (V1404-V$1883)^4, "-")</f>
        <v>4979359.2233520132</v>
      </c>
      <c r="AG1404" s="10">
        <f>(W1404-W$1883)^4</f>
        <v>1628840729.2660346</v>
      </c>
      <c r="AH1404" s="10">
        <f>(X1404-X$1883)^4</f>
        <v>1194827681.8690438</v>
      </c>
      <c r="AI1404" s="28">
        <f>(Y1404-Y$1883)^4</f>
        <v>1373709642.2505696</v>
      </c>
      <c r="AK1404" s="27">
        <f t="shared" si="217"/>
        <v>19.417475728155338</v>
      </c>
      <c r="AL1404" s="10">
        <f t="shared" si="218"/>
        <v>145.63106796116503</v>
      </c>
      <c r="AM1404" s="10">
        <f t="shared" si="219"/>
        <v>383.49514563106794</v>
      </c>
      <c r="AN1404" s="28">
        <f t="shared" si="220"/>
        <v>451.45631067961165</v>
      </c>
      <c r="AP1404" s="56">
        <f t="shared" si="221"/>
        <v>2.6333333333333337</v>
      </c>
    </row>
    <row r="1405" spans="1:42" ht="15" customHeight="1">
      <c r="A1405" s="5" t="s">
        <v>23</v>
      </c>
      <c r="B1405" s="5" t="s">
        <v>23</v>
      </c>
      <c r="C1405" s="5" t="s">
        <v>50</v>
      </c>
      <c r="D1405" s="6" t="s">
        <v>235</v>
      </c>
      <c r="E1405" s="5" t="s">
        <v>2609</v>
      </c>
      <c r="F1405" s="5" t="s">
        <v>2610</v>
      </c>
      <c r="G1405" s="5">
        <v>2002</v>
      </c>
      <c r="H1405" s="11">
        <v>79</v>
      </c>
      <c r="I1405" s="11">
        <v>303</v>
      </c>
      <c r="J1405" s="11">
        <v>181</v>
      </c>
      <c r="K1405" s="11">
        <v>249</v>
      </c>
      <c r="O1405" s="25" t="s">
        <v>23</v>
      </c>
      <c r="P1405" s="5" t="s">
        <v>74</v>
      </c>
      <c r="Q1405" s="5" t="s">
        <v>37</v>
      </c>
      <c r="R1405" s="6" t="s">
        <v>44</v>
      </c>
      <c r="S1405" s="5" t="s">
        <v>2868</v>
      </c>
      <c r="T1405" s="5" t="s">
        <v>1899</v>
      </c>
      <c r="U1405" s="5">
        <v>2002</v>
      </c>
      <c r="V1405" s="11">
        <v>4</v>
      </c>
      <c r="W1405" s="11">
        <v>22</v>
      </c>
      <c r="X1405" s="11">
        <v>80</v>
      </c>
      <c r="Y1405" s="26">
        <v>110</v>
      </c>
      <c r="Z1405" s="10">
        <f t="shared" si="216"/>
        <v>216</v>
      </c>
      <c r="AA1405" s="27">
        <f t="shared" si="222"/>
        <v>-105409.58265998808</v>
      </c>
      <c r="AB1405" s="10">
        <f t="shared" si="223"/>
        <v>-9115608.3219087999</v>
      </c>
      <c r="AC1405" s="10">
        <f t="shared" si="224"/>
        <v>-6323423.6969414065</v>
      </c>
      <c r="AD1405" s="28">
        <f t="shared" si="225"/>
        <v>-5407205.3944891449</v>
      </c>
      <c r="AF1405" s="27">
        <f>IF(V1405 &lt;&gt; "-", (V1405-V$1883)^4, "-")</f>
        <v>4979359.2233520132</v>
      </c>
      <c r="AG1405" s="10">
        <f>(W1405-W$1883)^4</f>
        <v>1904207223.4285433</v>
      </c>
      <c r="AH1405" s="10">
        <f>(X1405-X$1883)^4</f>
        <v>1169328073.7646964</v>
      </c>
      <c r="AI1405" s="28">
        <f>(Y1405-Y$1883)^4</f>
        <v>949067618.00897026</v>
      </c>
      <c r="AK1405" s="27">
        <f t="shared" si="217"/>
        <v>18.518518518518519</v>
      </c>
      <c r="AL1405" s="10">
        <f t="shared" si="218"/>
        <v>101.85185185185185</v>
      </c>
      <c r="AM1405" s="10">
        <f t="shared" si="219"/>
        <v>370.37037037037032</v>
      </c>
      <c r="AN1405" s="28">
        <f t="shared" si="220"/>
        <v>509.2592592592593</v>
      </c>
      <c r="AP1405" s="56">
        <f t="shared" si="221"/>
        <v>3.6363636363636362</v>
      </c>
    </row>
    <row r="1406" spans="1:42" ht="15" customHeight="1">
      <c r="A1406" s="5" t="s">
        <v>23</v>
      </c>
      <c r="B1406" s="5" t="s">
        <v>23</v>
      </c>
      <c r="C1406" s="5" t="s">
        <v>29</v>
      </c>
      <c r="D1406" s="6" t="s">
        <v>44</v>
      </c>
      <c r="E1406" s="6" t="s">
        <v>26</v>
      </c>
      <c r="F1406" s="5" t="s">
        <v>2869</v>
      </c>
      <c r="G1406" s="5">
        <v>2002</v>
      </c>
      <c r="H1406" s="11">
        <v>247</v>
      </c>
      <c r="I1406" s="11">
        <v>1400</v>
      </c>
      <c r="J1406" s="11">
        <v>1434</v>
      </c>
      <c r="K1406" s="11">
        <v>2134</v>
      </c>
      <c r="O1406" s="25" t="s">
        <v>23</v>
      </c>
      <c r="P1406" s="5" t="s">
        <v>74</v>
      </c>
      <c r="Q1406" s="5" t="s">
        <v>37</v>
      </c>
      <c r="R1406" s="6" t="s">
        <v>44</v>
      </c>
      <c r="S1406" s="5" t="s">
        <v>2870</v>
      </c>
      <c r="T1406" s="5" t="s">
        <v>2871</v>
      </c>
      <c r="U1406" s="5">
        <v>2002</v>
      </c>
      <c r="V1406" s="11">
        <v>12</v>
      </c>
      <c r="W1406" s="11">
        <v>109</v>
      </c>
      <c r="X1406" s="11">
        <v>197</v>
      </c>
      <c r="Y1406" s="26">
        <v>215</v>
      </c>
      <c r="Z1406" s="10">
        <f t="shared" si="216"/>
        <v>533</v>
      </c>
      <c r="AA1406" s="27">
        <f t="shared" si="222"/>
        <v>-60412.570689061082</v>
      </c>
      <c r="AB1406" s="10">
        <f t="shared" si="223"/>
        <v>-1811174.4445615951</v>
      </c>
      <c r="AC1406" s="10">
        <f t="shared" si="224"/>
        <v>-313324.77885510586</v>
      </c>
      <c r="AD1406" s="28">
        <f t="shared" si="225"/>
        <v>-350686.92816508445</v>
      </c>
      <c r="AF1406" s="27">
        <f>IF(V1406 &lt;&gt; "-", (V1406-V$1883)^4, "-")</f>
        <v>2370480.6892459271</v>
      </c>
      <c r="AG1406" s="10">
        <f>(W1406-W$1883)^4</f>
        <v>220773550.610948</v>
      </c>
      <c r="AH1406" s="10">
        <f>(X1406-X$1883)^4</f>
        <v>21281046.912399396</v>
      </c>
      <c r="AI1406" s="28">
        <f>(Y1406-Y$1883)^4</f>
        <v>24730113.173237532</v>
      </c>
      <c r="AK1406" s="27">
        <f t="shared" si="217"/>
        <v>22.514071294559098</v>
      </c>
      <c r="AL1406" s="10">
        <f t="shared" si="218"/>
        <v>204.50281425891183</v>
      </c>
      <c r="AM1406" s="10">
        <f t="shared" si="219"/>
        <v>369.6060037523452</v>
      </c>
      <c r="AN1406" s="28">
        <f t="shared" si="220"/>
        <v>403.37711069418384</v>
      </c>
      <c r="AP1406" s="56">
        <f t="shared" si="221"/>
        <v>1.8073394495412842</v>
      </c>
    </row>
    <row r="1407" spans="1:42" ht="15" customHeight="1">
      <c r="A1407" s="5" t="s">
        <v>23</v>
      </c>
      <c r="B1407" s="5" t="s">
        <v>23</v>
      </c>
      <c r="C1407" s="5" t="s">
        <v>29</v>
      </c>
      <c r="D1407" s="6" t="s">
        <v>44</v>
      </c>
      <c r="E1407" s="5" t="s">
        <v>2611</v>
      </c>
      <c r="F1407" s="5" t="s">
        <v>2612</v>
      </c>
      <c r="G1407" s="5">
        <v>2002</v>
      </c>
      <c r="H1407" s="11">
        <v>14</v>
      </c>
      <c r="I1407" s="11">
        <v>64</v>
      </c>
      <c r="J1407" s="11">
        <v>110</v>
      </c>
      <c r="K1407" s="11">
        <v>161</v>
      </c>
      <c r="O1407" s="25" t="s">
        <v>23</v>
      </c>
      <c r="P1407" s="5" t="s">
        <v>74</v>
      </c>
      <c r="Q1407" s="5" t="s">
        <v>37</v>
      </c>
      <c r="R1407" s="6" t="s">
        <v>44</v>
      </c>
      <c r="S1407" s="5" t="s">
        <v>2872</v>
      </c>
      <c r="T1407" s="5" t="s">
        <v>2873</v>
      </c>
      <c r="U1407" s="5">
        <v>2002</v>
      </c>
      <c r="V1407" s="11">
        <v>2</v>
      </c>
      <c r="W1407" s="11">
        <v>37</v>
      </c>
      <c r="X1407" s="11">
        <v>114</v>
      </c>
      <c r="Y1407" s="26">
        <v>115</v>
      </c>
      <c r="Z1407" s="10">
        <f t="shared" si="216"/>
        <v>268</v>
      </c>
      <c r="AA1407" s="27">
        <f t="shared" si="222"/>
        <v>-119373.12780967499</v>
      </c>
      <c r="AB1407" s="10">
        <f t="shared" si="223"/>
        <v>-7289562.5805032393</v>
      </c>
      <c r="AC1407" s="10">
        <f t="shared" si="224"/>
        <v>-3437487.7502842718</v>
      </c>
      <c r="AD1407" s="28">
        <f t="shared" si="225"/>
        <v>-4958140.2080968712</v>
      </c>
      <c r="AF1407" s="27">
        <f>IF(V1407 &lt;&gt; "-", (V1407-V$1883)^4, "-")</f>
        <v>5877718.253988809</v>
      </c>
      <c r="AG1407" s="10">
        <f>(W1407-W$1883)^4</f>
        <v>1413411514.2523046</v>
      </c>
      <c r="AH1407" s="10">
        <f>(X1407-X$1883)^4</f>
        <v>518785957.72116745</v>
      </c>
      <c r="AI1407" s="28">
        <f>(Y1407-Y$1883)^4</f>
        <v>845457416.74856973</v>
      </c>
      <c r="AK1407" s="27">
        <f t="shared" si="217"/>
        <v>7.4626865671641793</v>
      </c>
      <c r="AL1407" s="10">
        <f t="shared" si="218"/>
        <v>138.05970149253733</v>
      </c>
      <c r="AM1407" s="10">
        <f t="shared" si="219"/>
        <v>425.37313432835822</v>
      </c>
      <c r="AN1407" s="28">
        <f t="shared" si="220"/>
        <v>429.1044776119403</v>
      </c>
      <c r="AP1407" s="56">
        <f t="shared" si="221"/>
        <v>3.0810810810810807</v>
      </c>
    </row>
    <row r="1408" spans="1:42" ht="15" customHeight="1">
      <c r="A1408" s="5" t="s">
        <v>23</v>
      </c>
      <c r="B1408" s="5" t="s">
        <v>23</v>
      </c>
      <c r="C1408" s="5" t="s">
        <v>29</v>
      </c>
      <c r="D1408" s="6" t="s">
        <v>44</v>
      </c>
      <c r="E1408" s="5" t="s">
        <v>2613</v>
      </c>
      <c r="F1408" s="5" t="s">
        <v>2614</v>
      </c>
      <c r="G1408" s="5">
        <v>2002</v>
      </c>
      <c r="H1408" s="11">
        <v>20</v>
      </c>
      <c r="I1408" s="11">
        <v>110</v>
      </c>
      <c r="J1408" s="11">
        <v>75</v>
      </c>
      <c r="K1408" s="11">
        <v>92</v>
      </c>
      <c r="O1408" s="25" t="s">
        <v>23</v>
      </c>
      <c r="P1408" s="5" t="s">
        <v>74</v>
      </c>
      <c r="Q1408" s="5" t="s">
        <v>37</v>
      </c>
      <c r="R1408" s="6" t="s">
        <v>44</v>
      </c>
      <c r="S1408" s="5" t="s">
        <v>2874</v>
      </c>
      <c r="T1408" s="5" t="s">
        <v>107</v>
      </c>
      <c r="U1408" s="5">
        <v>2002</v>
      </c>
      <c r="V1408" s="11">
        <v>3</v>
      </c>
      <c r="W1408" s="11">
        <v>33</v>
      </c>
      <c r="X1408" s="11">
        <v>58</v>
      </c>
      <c r="Y1408" s="26">
        <v>103</v>
      </c>
      <c r="Z1408" s="10">
        <f t="shared" si="216"/>
        <v>197</v>
      </c>
      <c r="AA1408" s="27">
        <f t="shared" si="222"/>
        <v>-112246.64062698378</v>
      </c>
      <c r="AB1408" s="10">
        <f t="shared" si="223"/>
        <v>-7750077.9393538814</v>
      </c>
      <c r="AC1408" s="10">
        <f t="shared" si="224"/>
        <v>-8859474.6648609601</v>
      </c>
      <c r="AD1408" s="28">
        <f t="shared" si="225"/>
        <v>-6080295.4590216372</v>
      </c>
      <c r="AF1408" s="27">
        <f>IF(V1408 &lt;&gt; "-", (V1408-V$1883)^4, "-")</f>
        <v>5414576.1935207229</v>
      </c>
      <c r="AG1408" s="10">
        <f>(W1408-W$1883)^4</f>
        <v>1533703563.8199458</v>
      </c>
      <c r="AH1408" s="10">
        <f>(X1408-X$1883)^4</f>
        <v>1833203287.4654856</v>
      </c>
      <c r="AI1408" s="28">
        <f>(Y1408-Y$1883)^4</f>
        <v>1109769822.8817003</v>
      </c>
      <c r="AK1408" s="27">
        <f t="shared" si="217"/>
        <v>15.228426395939087</v>
      </c>
      <c r="AL1408" s="10">
        <f t="shared" si="218"/>
        <v>167.51269035532997</v>
      </c>
      <c r="AM1408" s="10">
        <f t="shared" si="219"/>
        <v>294.41624365482232</v>
      </c>
      <c r="AN1408" s="28">
        <f t="shared" si="220"/>
        <v>522.84263959390864</v>
      </c>
      <c r="AP1408" s="56">
        <f t="shared" si="221"/>
        <v>1.7575757575757573</v>
      </c>
    </row>
    <row r="1409" spans="1:42" ht="15" customHeight="1">
      <c r="A1409" s="5" t="s">
        <v>23</v>
      </c>
      <c r="B1409" s="5" t="s">
        <v>23</v>
      </c>
      <c r="C1409" s="5" t="s">
        <v>29</v>
      </c>
      <c r="D1409" s="6" t="s">
        <v>44</v>
      </c>
      <c r="E1409" s="5" t="s">
        <v>2615</v>
      </c>
      <c r="F1409" s="5" t="s">
        <v>2616</v>
      </c>
      <c r="G1409" s="5">
        <v>2002</v>
      </c>
      <c r="H1409" s="11">
        <v>30</v>
      </c>
      <c r="I1409" s="11">
        <v>267</v>
      </c>
      <c r="J1409" s="11">
        <v>300</v>
      </c>
      <c r="K1409" s="11">
        <v>428</v>
      </c>
      <c r="O1409" s="25" t="s">
        <v>23</v>
      </c>
      <c r="P1409" s="5" t="s">
        <v>74</v>
      </c>
      <c r="Q1409" s="5" t="s">
        <v>37</v>
      </c>
      <c r="R1409" s="6" t="s">
        <v>44</v>
      </c>
      <c r="S1409" s="5" t="s">
        <v>2875</v>
      </c>
      <c r="T1409" s="5" t="s">
        <v>2876</v>
      </c>
      <c r="U1409" s="5">
        <v>2002</v>
      </c>
      <c r="V1409" s="11">
        <v>8</v>
      </c>
      <c r="W1409" s="11">
        <v>45</v>
      </c>
      <c r="X1409" s="11">
        <v>69</v>
      </c>
      <c r="Y1409" s="26">
        <v>76</v>
      </c>
      <c r="Z1409" s="10">
        <f t="shared" si="216"/>
        <v>198</v>
      </c>
      <c r="AA1409" s="27">
        <f t="shared" si="222"/>
        <v>-80835.642948960449</v>
      </c>
      <c r="AB1409" s="10">
        <f t="shared" si="223"/>
        <v>-6423989.6930365143</v>
      </c>
      <c r="AC1409" s="10">
        <f t="shared" si="224"/>
        <v>-7520330.1885401327</v>
      </c>
      <c r="AD1409" s="28">
        <f t="shared" si="225"/>
        <v>-9197517.4899502732</v>
      </c>
      <c r="AF1409" s="27">
        <f>IF(V1409 &lt;&gt; "-", (V1409-V$1883)^4, "-")</f>
        <v>3495187.9084152617</v>
      </c>
      <c r="AG1409" s="10">
        <f>(W1409-W$1883)^4</f>
        <v>1194189130.6053913</v>
      </c>
      <c r="AH1409" s="10">
        <f>(X1409-X$1883)^4</f>
        <v>1473383760.9679761</v>
      </c>
      <c r="AI1409" s="28">
        <f>(Y1409-Y$1883)^4</f>
        <v>1927055235.7378478</v>
      </c>
      <c r="AK1409" s="27">
        <f t="shared" si="217"/>
        <v>40.404040404040408</v>
      </c>
      <c r="AL1409" s="10">
        <f t="shared" si="218"/>
        <v>227.27272727272725</v>
      </c>
      <c r="AM1409" s="10">
        <f t="shared" si="219"/>
        <v>348.4848484848485</v>
      </c>
      <c r="AN1409" s="28">
        <f t="shared" si="220"/>
        <v>383.83838383838383</v>
      </c>
      <c r="AP1409" s="56">
        <f t="shared" si="221"/>
        <v>1.5333333333333334</v>
      </c>
    </row>
    <row r="1410" spans="1:42" ht="15" customHeight="1">
      <c r="A1410" s="5" t="s">
        <v>23</v>
      </c>
      <c r="B1410" s="5" t="s">
        <v>23</v>
      </c>
      <c r="C1410" s="5" t="s">
        <v>29</v>
      </c>
      <c r="D1410" s="6" t="s">
        <v>44</v>
      </c>
      <c r="E1410" s="5" t="s">
        <v>2617</v>
      </c>
      <c r="F1410" s="5" t="s">
        <v>2618</v>
      </c>
      <c r="G1410" s="5">
        <v>2002</v>
      </c>
      <c r="H1410" s="11">
        <v>3</v>
      </c>
      <c r="I1410" s="11">
        <v>58</v>
      </c>
      <c r="J1410" s="11"/>
      <c r="K1410" s="11">
        <v>73</v>
      </c>
      <c r="O1410" s="25" t="s">
        <v>23</v>
      </c>
      <c r="P1410" s="5" t="s">
        <v>74</v>
      </c>
      <c r="Q1410" s="5" t="s">
        <v>37</v>
      </c>
      <c r="R1410" s="6" t="s">
        <v>44</v>
      </c>
      <c r="S1410" s="5" t="s">
        <v>2877</v>
      </c>
      <c r="T1410" s="5" t="s">
        <v>2878</v>
      </c>
      <c r="U1410" s="5">
        <v>2002</v>
      </c>
      <c r="V1410" s="11" t="s">
        <v>96</v>
      </c>
      <c r="W1410" s="11">
        <v>19</v>
      </c>
      <c r="X1410" s="11">
        <v>53</v>
      </c>
      <c r="Y1410" s="26">
        <v>53</v>
      </c>
      <c r="Z1410" s="10">
        <f t="shared" si="216"/>
        <v>125</v>
      </c>
      <c r="AA1410" s="27" t="str">
        <f t="shared" si="222"/>
        <v>-</v>
      </c>
      <c r="AB1410" s="10">
        <f t="shared" si="223"/>
        <v>-9514010.4996968526</v>
      </c>
      <c r="AC1410" s="10">
        <f t="shared" si="224"/>
        <v>-9517357.5209479835</v>
      </c>
      <c r="AD1410" s="28">
        <f t="shared" si="225"/>
        <v>-12571169.61297315</v>
      </c>
      <c r="AF1410" s="27" t="str">
        <f>IF(V1410 &lt;&gt; "-", (V1410-V$1883)^4, "-")</f>
        <v>-</v>
      </c>
      <c r="AG1410" s="10">
        <f>(W1410-W$1883)^4</f>
        <v>2015973575.015008</v>
      </c>
      <c r="AH1410" s="10">
        <f>(X1410-X$1883)^4</f>
        <v>2016919254.3012879</v>
      </c>
      <c r="AI1410" s="28">
        <f>(Y1410-Y$1883)^4</f>
        <v>2923036564.6215463</v>
      </c>
      <c r="AK1410" s="27">
        <f t="shared" si="217"/>
        <v>0</v>
      </c>
      <c r="AL1410" s="10">
        <f t="shared" si="218"/>
        <v>152</v>
      </c>
      <c r="AM1410" s="10">
        <f t="shared" si="219"/>
        <v>424</v>
      </c>
      <c r="AN1410" s="28">
        <f t="shared" si="220"/>
        <v>424</v>
      </c>
      <c r="AP1410" s="56">
        <f t="shared" si="221"/>
        <v>2.7894736842105261</v>
      </c>
    </row>
    <row r="1411" spans="1:42" ht="15" customHeight="1">
      <c r="A1411" s="5" t="s">
        <v>23</v>
      </c>
      <c r="B1411" s="5" t="s">
        <v>23</v>
      </c>
      <c r="C1411" s="5" t="s">
        <v>29</v>
      </c>
      <c r="D1411" s="6" t="s">
        <v>44</v>
      </c>
      <c r="E1411" s="5" t="s">
        <v>2620</v>
      </c>
      <c r="F1411" s="5" t="s">
        <v>2621</v>
      </c>
      <c r="G1411" s="5">
        <v>2002</v>
      </c>
      <c r="H1411" s="11">
        <v>8</v>
      </c>
      <c r="I1411" s="11">
        <v>67</v>
      </c>
      <c r="J1411" s="11">
        <v>117</v>
      </c>
      <c r="K1411" s="11">
        <v>169</v>
      </c>
      <c r="O1411" s="25" t="s">
        <v>23</v>
      </c>
      <c r="P1411" s="5" t="s">
        <v>74</v>
      </c>
      <c r="Q1411" s="5" t="s">
        <v>37</v>
      </c>
      <c r="R1411" s="6" t="s">
        <v>44</v>
      </c>
      <c r="S1411" s="5" t="s">
        <v>2879</v>
      </c>
      <c r="T1411" s="5" t="s">
        <v>2880</v>
      </c>
      <c r="U1411" s="5">
        <v>2002</v>
      </c>
      <c r="V1411" s="11">
        <v>90</v>
      </c>
      <c r="W1411" s="11">
        <v>433</v>
      </c>
      <c r="X1411" s="11">
        <v>439</v>
      </c>
      <c r="Y1411" s="26">
        <v>411</v>
      </c>
      <c r="Z1411" s="10">
        <f t="shared" si="216"/>
        <v>1373</v>
      </c>
      <c r="AA1411" s="27">
        <f t="shared" si="222"/>
        <v>58238.706584716929</v>
      </c>
      <c r="AB1411" s="10">
        <f t="shared" si="223"/>
        <v>8255238.0586862434</v>
      </c>
      <c r="AC1411" s="10">
        <f t="shared" si="224"/>
        <v>5275285.4766520774</v>
      </c>
      <c r="AD1411" s="28">
        <f t="shared" si="225"/>
        <v>1975755.8256288411</v>
      </c>
      <c r="AF1411" s="27">
        <f>IF(V1411 &lt;&gt; "-", (V1411-V$1883)^4, "-")</f>
        <v>2257436.9445477235</v>
      </c>
      <c r="AG1411" s="10">
        <f>(W1411-W$1883)^4</f>
        <v>1668422874.6458752</v>
      </c>
      <c r="AH1411" s="10">
        <f>(X1411-X$1883)^4</f>
        <v>918321225.48967564</v>
      </c>
      <c r="AI1411" s="28">
        <f>(Y1411-Y$1883)^4</f>
        <v>247919694.57789776</v>
      </c>
      <c r="AK1411" s="27">
        <f t="shared" si="217"/>
        <v>65.549890750182087</v>
      </c>
      <c r="AL1411" s="10">
        <f t="shared" si="218"/>
        <v>315.36780772032046</v>
      </c>
      <c r="AM1411" s="10">
        <f t="shared" si="219"/>
        <v>319.73780043699929</v>
      </c>
      <c r="AN1411" s="28">
        <f t="shared" si="220"/>
        <v>299.34450109249815</v>
      </c>
      <c r="AP1411" s="56">
        <f t="shared" si="221"/>
        <v>1.0138568129330254</v>
      </c>
    </row>
    <row r="1412" spans="1:42" ht="15" customHeight="1">
      <c r="A1412" s="5" t="s">
        <v>23</v>
      </c>
      <c r="B1412" s="5" t="s">
        <v>23</v>
      </c>
      <c r="C1412" s="5" t="s">
        <v>29</v>
      </c>
      <c r="D1412" s="6" t="s">
        <v>44</v>
      </c>
      <c r="E1412" s="5" t="s">
        <v>2622</v>
      </c>
      <c r="F1412" s="5" t="s">
        <v>2623</v>
      </c>
      <c r="G1412" s="5">
        <v>2002</v>
      </c>
      <c r="H1412" s="11">
        <v>9</v>
      </c>
      <c r="I1412" s="11">
        <v>53</v>
      </c>
      <c r="J1412" s="11">
        <v>44</v>
      </c>
      <c r="K1412" s="11">
        <v>81</v>
      </c>
      <c r="O1412" s="25" t="s">
        <v>23</v>
      </c>
      <c r="P1412" s="5" t="s">
        <v>74</v>
      </c>
      <c r="Q1412" s="5" t="s">
        <v>37</v>
      </c>
      <c r="R1412" s="6" t="s">
        <v>44</v>
      </c>
      <c r="S1412" s="5" t="s">
        <v>2881</v>
      </c>
      <c r="T1412" s="5" t="s">
        <v>2882</v>
      </c>
      <c r="U1412" s="5">
        <v>2002</v>
      </c>
      <c r="V1412" s="11">
        <v>2</v>
      </c>
      <c r="W1412" s="11">
        <v>22</v>
      </c>
      <c r="X1412" s="11">
        <v>59</v>
      </c>
      <c r="Y1412" s="26">
        <v>112</v>
      </c>
      <c r="Z1412" s="10">
        <f t="shared" si="216"/>
        <v>195</v>
      </c>
      <c r="AA1412" s="27">
        <f t="shared" si="222"/>
        <v>-119373.12780967499</v>
      </c>
      <c r="AB1412" s="10">
        <f t="shared" si="223"/>
        <v>-9115608.3219087999</v>
      </c>
      <c r="AC1412" s="10">
        <f t="shared" si="224"/>
        <v>-8731646.6552482378</v>
      </c>
      <c r="AD1412" s="28">
        <f t="shared" si="225"/>
        <v>-5224461.9768191418</v>
      </c>
      <c r="AF1412" s="27">
        <f>IF(V1412 &lt;&gt; "-", (V1412-V$1883)^4, "-")</f>
        <v>5877718.253988809</v>
      </c>
      <c r="AG1412" s="10">
        <f>(W1412-W$1883)^4</f>
        <v>1904207223.4285433</v>
      </c>
      <c r="AH1412" s="10">
        <f>(X1412-X$1883)^4</f>
        <v>1798021457.6654458</v>
      </c>
      <c r="AI1412" s="28">
        <f>(Y1412-Y$1883)^4</f>
        <v>906543740.82872653</v>
      </c>
      <c r="AK1412" s="27">
        <f t="shared" si="217"/>
        <v>10.256410256410257</v>
      </c>
      <c r="AL1412" s="10">
        <f t="shared" si="218"/>
        <v>112.82051282051282</v>
      </c>
      <c r="AM1412" s="10">
        <f t="shared" si="219"/>
        <v>302.56410256410254</v>
      </c>
      <c r="AN1412" s="28">
        <f t="shared" si="220"/>
        <v>574.35897435897436</v>
      </c>
      <c r="AP1412" s="56">
        <f t="shared" si="221"/>
        <v>2.6818181818181817</v>
      </c>
    </row>
    <row r="1413" spans="1:42" ht="15" customHeight="1">
      <c r="A1413" s="5" t="s">
        <v>23</v>
      </c>
      <c r="B1413" s="5" t="s">
        <v>23</v>
      </c>
      <c r="C1413" s="5" t="s">
        <v>29</v>
      </c>
      <c r="D1413" s="6" t="s">
        <v>44</v>
      </c>
      <c r="E1413" s="5" t="s">
        <v>2624</v>
      </c>
      <c r="F1413" s="5" t="s">
        <v>2625</v>
      </c>
      <c r="G1413" s="5">
        <v>2002</v>
      </c>
      <c r="H1413" s="11">
        <v>1</v>
      </c>
      <c r="I1413" s="11">
        <v>55</v>
      </c>
      <c r="J1413" s="11">
        <v>4</v>
      </c>
      <c r="K1413" s="11">
        <v>70</v>
      </c>
      <c r="O1413" s="25" t="s">
        <v>23</v>
      </c>
      <c r="P1413" s="5" t="s">
        <v>74</v>
      </c>
      <c r="Q1413" s="5" t="s">
        <v>37</v>
      </c>
      <c r="R1413" s="6" t="s">
        <v>44</v>
      </c>
      <c r="S1413" s="5" t="s">
        <v>2883</v>
      </c>
      <c r="T1413" s="5" t="s">
        <v>1161</v>
      </c>
      <c r="U1413" s="5">
        <v>2002</v>
      </c>
      <c r="V1413" s="11">
        <v>3</v>
      </c>
      <c r="W1413" s="11">
        <v>18</v>
      </c>
      <c r="X1413" s="11">
        <v>45</v>
      </c>
      <c r="Y1413" s="26">
        <v>60</v>
      </c>
      <c r="Z1413" s="10">
        <f t="shared" si="216"/>
        <v>126</v>
      </c>
      <c r="AA1413" s="27">
        <f t="shared" si="222"/>
        <v>-112246.64062698378</v>
      </c>
      <c r="AB1413" s="10">
        <f t="shared" si="223"/>
        <v>-9649345.9685526416</v>
      </c>
      <c r="AC1413" s="10">
        <f t="shared" si="224"/>
        <v>-10636401.158501679</v>
      </c>
      <c r="AD1413" s="28">
        <f t="shared" si="225"/>
        <v>-11469639.518579744</v>
      </c>
      <c r="AF1413" s="27">
        <f>IF(V1413 &lt;&gt; "-", (V1413-V$1883)^4, "-")</f>
        <v>5414576.1935207229</v>
      </c>
      <c r="AG1413" s="10">
        <f>(W1413-W$1883)^4</f>
        <v>2054299863.1610191</v>
      </c>
      <c r="AH1413" s="10">
        <f>(X1413-X$1883)^4</f>
        <v>2339158291.001194</v>
      </c>
      <c r="AI1413" s="28">
        <f>(Y1413-Y$1883)^4</f>
        <v>2586622343.8562264</v>
      </c>
      <c r="AK1413" s="27">
        <f t="shared" si="217"/>
        <v>23.809523809523807</v>
      </c>
      <c r="AL1413" s="10">
        <f t="shared" si="218"/>
        <v>142.85714285714286</v>
      </c>
      <c r="AM1413" s="10">
        <f t="shared" si="219"/>
        <v>357.14285714285717</v>
      </c>
      <c r="AN1413" s="28">
        <f t="shared" si="220"/>
        <v>476.19047619047615</v>
      </c>
      <c r="AP1413" s="56">
        <f t="shared" si="221"/>
        <v>2.5</v>
      </c>
    </row>
    <row r="1414" spans="1:42" ht="15" customHeight="1">
      <c r="A1414" s="5" t="s">
        <v>23</v>
      </c>
      <c r="B1414" s="5" t="s">
        <v>23</v>
      </c>
      <c r="C1414" s="5" t="s">
        <v>29</v>
      </c>
      <c r="D1414" s="6" t="s">
        <v>44</v>
      </c>
      <c r="E1414" s="5" t="s">
        <v>2626</v>
      </c>
      <c r="F1414" s="5" t="s">
        <v>1391</v>
      </c>
      <c r="G1414" s="5">
        <v>2002</v>
      </c>
      <c r="H1414" s="11">
        <v>5</v>
      </c>
      <c r="I1414" s="11">
        <v>78</v>
      </c>
      <c r="J1414" s="11">
        <v>39</v>
      </c>
      <c r="K1414" s="11">
        <v>104</v>
      </c>
      <c r="O1414" s="25" t="s">
        <v>23</v>
      </c>
      <c r="P1414" s="5" t="s">
        <v>74</v>
      </c>
      <c r="Q1414" s="5" t="s">
        <v>37</v>
      </c>
      <c r="R1414" s="6" t="s">
        <v>44</v>
      </c>
      <c r="S1414" s="5" t="s">
        <v>2884</v>
      </c>
      <c r="T1414" s="5" t="s">
        <v>2885</v>
      </c>
      <c r="U1414" s="5">
        <v>2002</v>
      </c>
      <c r="V1414" s="11">
        <v>2</v>
      </c>
      <c r="W1414" s="11">
        <v>55</v>
      </c>
      <c r="X1414" s="11">
        <v>85</v>
      </c>
      <c r="Y1414" s="26">
        <v>142</v>
      </c>
      <c r="Z1414" s="10">
        <f t="shared" si="216"/>
        <v>284</v>
      </c>
      <c r="AA1414" s="27">
        <f t="shared" si="222"/>
        <v>-119373.12780967499</v>
      </c>
      <c r="AB1414" s="10">
        <f t="shared" si="223"/>
        <v>-5442047.0153929079</v>
      </c>
      <c r="AC1414" s="10">
        <f t="shared" si="224"/>
        <v>-5824236.1130649969</v>
      </c>
      <c r="AD1414" s="28">
        <f t="shared" si="225"/>
        <v>-2956165.609864064</v>
      </c>
      <c r="AF1414" s="27">
        <f>IF(V1414 &lt;&gt; "-", (V1414-V$1883)^4, "-")</f>
        <v>5877718.253988809</v>
      </c>
      <c r="AG1414" s="10">
        <f>(W1414-W$1883)^4</f>
        <v>957230186.9245429</v>
      </c>
      <c r="AH1414" s="10">
        <f>(X1414-X$1883)^4</f>
        <v>1047897080.6869198</v>
      </c>
      <c r="AI1414" s="28">
        <f>(Y1414-Y$1883)^4</f>
        <v>424266114.96701473</v>
      </c>
      <c r="AK1414" s="27">
        <f t="shared" si="217"/>
        <v>7.042253521126761</v>
      </c>
      <c r="AL1414" s="10">
        <f t="shared" si="218"/>
        <v>193.66197183098592</v>
      </c>
      <c r="AM1414" s="10">
        <f t="shared" si="219"/>
        <v>299.2957746478873</v>
      </c>
      <c r="AN1414" s="28">
        <f t="shared" si="220"/>
        <v>500</v>
      </c>
      <c r="AP1414" s="56">
        <f t="shared" si="221"/>
        <v>1.5454545454545452</v>
      </c>
    </row>
    <row r="1415" spans="1:42" ht="15" customHeight="1">
      <c r="A1415" s="5" t="s">
        <v>23</v>
      </c>
      <c r="B1415" s="5" t="s">
        <v>23</v>
      </c>
      <c r="C1415" s="5" t="s">
        <v>29</v>
      </c>
      <c r="D1415" s="6" t="s">
        <v>44</v>
      </c>
      <c r="E1415" s="5" t="s">
        <v>2627</v>
      </c>
      <c r="F1415" s="5" t="s">
        <v>2628</v>
      </c>
      <c r="G1415" s="5">
        <v>2002</v>
      </c>
      <c r="H1415" s="11">
        <v>15</v>
      </c>
      <c r="I1415" s="11">
        <v>79</v>
      </c>
      <c r="J1415" s="11">
        <v>157</v>
      </c>
      <c r="K1415" s="11">
        <v>222</v>
      </c>
      <c r="O1415" s="25" t="s">
        <v>23</v>
      </c>
      <c r="P1415" s="5" t="s">
        <v>74</v>
      </c>
      <c r="Q1415" s="5" t="s">
        <v>37</v>
      </c>
      <c r="R1415" s="6" t="s">
        <v>44</v>
      </c>
      <c r="S1415" s="5" t="s">
        <v>2886</v>
      </c>
      <c r="T1415" s="5" t="s">
        <v>2887</v>
      </c>
      <c r="U1415" s="5">
        <v>2002</v>
      </c>
      <c r="V1415" s="11">
        <v>2</v>
      </c>
      <c r="W1415" s="11">
        <v>24</v>
      </c>
      <c r="X1415" s="11">
        <v>58</v>
      </c>
      <c r="Y1415" s="26">
        <v>78</v>
      </c>
      <c r="Z1415" s="10">
        <f t="shared" ref="Z1415:Z1478" si="226">IF(V1415 &lt;&gt; "-", V1415, 0) + IF(W1415 &lt;&gt; "-", W1415, 0) + IF(X1415 &lt;&gt; "-", X1415, 0) + IF(Y1415 &lt;&gt; "-", Y1415, 0)</f>
        <v>162</v>
      </c>
      <c r="AA1415" s="27">
        <f t="shared" si="222"/>
        <v>-119373.12780967499</v>
      </c>
      <c r="AB1415" s="10">
        <f t="shared" si="223"/>
        <v>-8856283.7273661979</v>
      </c>
      <c r="AC1415" s="10">
        <f t="shared" si="224"/>
        <v>-8859474.6648609601</v>
      </c>
      <c r="AD1415" s="28">
        <f t="shared" si="225"/>
        <v>-8936634.2950501498</v>
      </c>
      <c r="AF1415" s="27">
        <f>IF(V1415 &lt;&gt; "-", (V1415-V$1883)^4, "-")</f>
        <v>5877718.253988809</v>
      </c>
      <c r="AG1415" s="10">
        <f>(W1415-W$1883)^4</f>
        <v>1832322981.5553448</v>
      </c>
      <c r="AH1415" s="10">
        <f>(X1415-X$1883)^4</f>
        <v>1833203287.4654856</v>
      </c>
      <c r="AI1415" s="28">
        <f>(Y1415-Y$1883)^4</f>
        <v>1854521964.9028356</v>
      </c>
      <c r="AK1415" s="27">
        <f t="shared" ref="AK1415:AK1478" si="227">IF(V1415 &lt;&gt; "-", (V1415/$Z1415)*1000, 0)</f>
        <v>12.345679012345679</v>
      </c>
      <c r="AL1415" s="10">
        <f t="shared" ref="AL1415:AL1478" si="228">IF(W1415 &lt;&gt; "-", (W1415/$Z1415)*1000, 0)</f>
        <v>148.14814814814815</v>
      </c>
      <c r="AM1415" s="10">
        <f t="shared" ref="AM1415:AM1478" si="229">IF(X1415 &lt;&gt; "-", (X1415/$Z1415)*1000, 0)</f>
        <v>358.02469135802465</v>
      </c>
      <c r="AN1415" s="28">
        <f t="shared" ref="AN1415:AN1478" si="230">IF(Y1415 &lt;&gt; "-", (Y1415/$Z1415)*1000, 0)</f>
        <v>481.48148148148147</v>
      </c>
      <c r="AP1415" s="56">
        <f t="shared" ref="AP1415:AP1478" si="231">AM1415/AL1415</f>
        <v>2.4166666666666665</v>
      </c>
    </row>
    <row r="1416" spans="1:42" ht="15" customHeight="1">
      <c r="A1416" s="5" t="s">
        <v>23</v>
      </c>
      <c r="B1416" s="5" t="s">
        <v>23</v>
      </c>
      <c r="C1416" s="5" t="s">
        <v>29</v>
      </c>
      <c r="D1416" s="6" t="s">
        <v>44</v>
      </c>
      <c r="E1416" s="5" t="s">
        <v>2629</v>
      </c>
      <c r="F1416" s="5" t="s">
        <v>2630</v>
      </c>
      <c r="G1416" s="5">
        <v>2002</v>
      </c>
      <c r="H1416" s="11">
        <v>9</v>
      </c>
      <c r="I1416" s="11">
        <v>45</v>
      </c>
      <c r="J1416" s="11">
        <v>91</v>
      </c>
      <c r="K1416" s="11">
        <v>66</v>
      </c>
      <c r="O1416" s="25" t="s">
        <v>23</v>
      </c>
      <c r="P1416" s="5" t="s">
        <v>74</v>
      </c>
      <c r="Q1416" s="5" t="s">
        <v>37</v>
      </c>
      <c r="R1416" s="6" t="s">
        <v>44</v>
      </c>
      <c r="S1416" s="5" t="s">
        <v>2888</v>
      </c>
      <c r="T1416" s="5" t="s">
        <v>2889</v>
      </c>
      <c r="U1416" s="5">
        <v>2002</v>
      </c>
      <c r="V1416" s="11">
        <v>11</v>
      </c>
      <c r="W1416" s="11">
        <v>48</v>
      </c>
      <c r="X1416" s="11">
        <v>52</v>
      </c>
      <c r="Y1416" s="26">
        <v>88</v>
      </c>
      <c r="Z1416" s="10">
        <f t="shared" si="226"/>
        <v>199</v>
      </c>
      <c r="AA1416" s="27">
        <f t="shared" si="222"/>
        <v>-65150.194930492646</v>
      </c>
      <c r="AB1416" s="10">
        <f t="shared" si="223"/>
        <v>-6117968.489379622</v>
      </c>
      <c r="AC1416" s="10">
        <f t="shared" si="224"/>
        <v>-9652724.6537700687</v>
      </c>
      <c r="AD1416" s="28">
        <f t="shared" si="225"/>
        <v>-7705965.1828114064</v>
      </c>
      <c r="AF1416" s="27">
        <f>IF(V1416 &lt;&gt; "-", (V1416-V$1883)^4, "-")</f>
        <v>2621526.7440798022</v>
      </c>
      <c r="AG1416" s="10">
        <f>(W1416-W$1883)^4</f>
        <v>1118947338.8540633</v>
      </c>
      <c r="AH1416" s="10">
        <f>(X1416-X$1883)^4</f>
        <v>2055258993.8105459</v>
      </c>
      <c r="AI1416" s="28">
        <f>(Y1416-Y$1883)^4</f>
        <v>1522075013.4692814</v>
      </c>
      <c r="AK1416" s="27">
        <f t="shared" si="227"/>
        <v>55.276381909547744</v>
      </c>
      <c r="AL1416" s="10">
        <f t="shared" si="228"/>
        <v>241.20603015075375</v>
      </c>
      <c r="AM1416" s="10">
        <f t="shared" si="229"/>
        <v>261.3065326633166</v>
      </c>
      <c r="AN1416" s="28">
        <f t="shared" si="230"/>
        <v>442.21105527638196</v>
      </c>
      <c r="AP1416" s="56">
        <f t="shared" si="231"/>
        <v>1.0833333333333335</v>
      </c>
    </row>
    <row r="1417" spans="1:42" ht="15" customHeight="1">
      <c r="A1417" s="5" t="s">
        <v>23</v>
      </c>
      <c r="B1417" s="5" t="s">
        <v>23</v>
      </c>
      <c r="C1417" s="5" t="s">
        <v>29</v>
      </c>
      <c r="D1417" s="6" t="s">
        <v>44</v>
      </c>
      <c r="E1417" s="5" t="s">
        <v>2631</v>
      </c>
      <c r="F1417" s="5" t="s">
        <v>2632</v>
      </c>
      <c r="G1417" s="5">
        <v>2002</v>
      </c>
      <c r="H1417" s="11">
        <v>13</v>
      </c>
      <c r="I1417" s="11">
        <v>89</v>
      </c>
      <c r="J1417" s="11">
        <v>130</v>
      </c>
      <c r="K1417" s="11">
        <v>203</v>
      </c>
      <c r="O1417" s="25" t="s">
        <v>23</v>
      </c>
      <c r="P1417" s="5" t="s">
        <v>74</v>
      </c>
      <c r="Q1417" s="5" t="s">
        <v>37</v>
      </c>
      <c r="R1417" s="6" t="s">
        <v>44</v>
      </c>
      <c r="S1417" s="5" t="s">
        <v>2890</v>
      </c>
      <c r="T1417" s="5" t="s">
        <v>2891</v>
      </c>
      <c r="U1417" s="5">
        <v>2002</v>
      </c>
      <c r="V1417" s="11">
        <v>9</v>
      </c>
      <c r="W1417" s="11">
        <v>96</v>
      </c>
      <c r="X1417" s="11">
        <v>168</v>
      </c>
      <c r="Y1417" s="26">
        <v>167</v>
      </c>
      <c r="Z1417" s="10">
        <f t="shared" si="226"/>
        <v>440</v>
      </c>
      <c r="AA1417" s="27">
        <f t="shared" si="222"/>
        <v>-75355.731060442326</v>
      </c>
      <c r="AB1417" s="10">
        <f t="shared" si="223"/>
        <v>-2454651.9018506324</v>
      </c>
      <c r="AC1417" s="10">
        <f t="shared" si="224"/>
        <v>-910419.2141473603</v>
      </c>
      <c r="AD1417" s="28">
        <f t="shared" si="225"/>
        <v>-1664809.7674854335</v>
      </c>
      <c r="AF1417" s="27">
        <f>IF(V1417 &lt;&gt; "-", (V1417-V$1883)^4, "-")</f>
        <v>3182890.6368016875</v>
      </c>
      <c r="AG1417" s="10">
        <f>(W1417-W$1883)^4</f>
        <v>331120866.91610116</v>
      </c>
      <c r="AH1417" s="10">
        <f>(X1417-X$1883)^4</f>
        <v>88237911.398037195</v>
      </c>
      <c r="AI1417" s="28">
        <f>(Y1417-Y$1883)^4</f>
        <v>197311691.78199396</v>
      </c>
      <c r="AK1417" s="27">
        <f t="shared" si="227"/>
        <v>20.454545454545453</v>
      </c>
      <c r="AL1417" s="10">
        <f t="shared" si="228"/>
        <v>218.18181818181816</v>
      </c>
      <c r="AM1417" s="10">
        <f t="shared" si="229"/>
        <v>381.81818181818181</v>
      </c>
      <c r="AN1417" s="28">
        <f t="shared" si="230"/>
        <v>379.5454545454545</v>
      </c>
      <c r="AP1417" s="56">
        <f t="shared" si="231"/>
        <v>1.7500000000000002</v>
      </c>
    </row>
    <row r="1418" spans="1:42" ht="15" customHeight="1">
      <c r="A1418" s="5" t="s">
        <v>23</v>
      </c>
      <c r="B1418" s="5" t="s">
        <v>23</v>
      </c>
      <c r="C1418" s="5" t="s">
        <v>29</v>
      </c>
      <c r="D1418" s="6" t="s">
        <v>44</v>
      </c>
      <c r="E1418" s="5" t="s">
        <v>2633</v>
      </c>
      <c r="F1418" s="5" t="s">
        <v>2634</v>
      </c>
      <c r="G1418" s="5">
        <v>2002</v>
      </c>
      <c r="H1418" s="11">
        <v>78</v>
      </c>
      <c r="I1418" s="11">
        <v>238</v>
      </c>
      <c r="J1418" s="11">
        <v>119</v>
      </c>
      <c r="K1418" s="11">
        <v>133</v>
      </c>
      <c r="O1418" s="25" t="s">
        <v>23</v>
      </c>
      <c r="P1418" s="5" t="s">
        <v>74</v>
      </c>
      <c r="Q1418" s="5" t="s">
        <v>46</v>
      </c>
      <c r="R1418" s="6" t="s">
        <v>44</v>
      </c>
      <c r="S1418" s="5" t="s">
        <v>2892</v>
      </c>
      <c r="T1418" s="5" t="s">
        <v>2893</v>
      </c>
      <c r="U1418" s="5">
        <v>2002</v>
      </c>
      <c r="V1418" s="11" t="s">
        <v>96</v>
      </c>
      <c r="W1418" s="11">
        <v>4</v>
      </c>
      <c r="X1418" s="11">
        <v>15</v>
      </c>
      <c r="Y1418" s="26">
        <v>46</v>
      </c>
      <c r="Z1418" s="10">
        <f t="shared" si="226"/>
        <v>65</v>
      </c>
      <c r="AA1418" s="27" t="str">
        <f t="shared" si="222"/>
        <v>-</v>
      </c>
      <c r="AB1418" s="10">
        <f t="shared" si="223"/>
        <v>-11680896.536171813</v>
      </c>
      <c r="AC1418" s="10">
        <f t="shared" si="224"/>
        <v>-15610021.504217286</v>
      </c>
      <c r="AD1418" s="28">
        <f t="shared" si="225"/>
        <v>-13741060.31154708</v>
      </c>
      <c r="AF1418" s="27" t="str">
        <f>IF(V1418 &lt;&gt; "-", (V1418-V$1883)^4, "-")</f>
        <v>-</v>
      </c>
      <c r="AG1418" s="10">
        <f>(W1418-W$1883)^4</f>
        <v>2650339868.1949453</v>
      </c>
      <c r="AH1418" s="10">
        <f>(X1418-X$1883)^4</f>
        <v>3901257965.9502912</v>
      </c>
      <c r="AI1418" s="28">
        <f>(Y1418-Y$1883)^4</f>
        <v>3291245874.4884081</v>
      </c>
      <c r="AK1418" s="27">
        <f t="shared" si="227"/>
        <v>0</v>
      </c>
      <c r="AL1418" s="10">
        <f t="shared" si="228"/>
        <v>61.53846153846154</v>
      </c>
      <c r="AM1418" s="10">
        <f t="shared" si="229"/>
        <v>230.76923076923077</v>
      </c>
      <c r="AN1418" s="28">
        <f t="shared" si="230"/>
        <v>707.69230769230774</v>
      </c>
      <c r="AP1418" s="56">
        <f t="shared" si="231"/>
        <v>3.75</v>
      </c>
    </row>
    <row r="1419" spans="1:42" ht="15" customHeight="1">
      <c r="A1419" s="5" t="s">
        <v>23</v>
      </c>
      <c r="B1419" s="5" t="s">
        <v>23</v>
      </c>
      <c r="C1419" s="5" t="s">
        <v>29</v>
      </c>
      <c r="D1419" s="6" t="s">
        <v>44</v>
      </c>
      <c r="E1419" s="5" t="s">
        <v>2636</v>
      </c>
      <c r="F1419" s="5" t="s">
        <v>2637</v>
      </c>
      <c r="G1419" s="5">
        <v>2002</v>
      </c>
      <c r="H1419" s="11">
        <v>35</v>
      </c>
      <c r="I1419" s="11">
        <v>147</v>
      </c>
      <c r="J1419" s="11">
        <v>172</v>
      </c>
      <c r="K1419" s="11">
        <v>214</v>
      </c>
      <c r="O1419" s="25" t="s">
        <v>23</v>
      </c>
      <c r="P1419" s="5" t="s">
        <v>74</v>
      </c>
      <c r="Q1419" s="5" t="s">
        <v>46</v>
      </c>
      <c r="R1419" s="6" t="s">
        <v>44</v>
      </c>
      <c r="S1419" s="5" t="s">
        <v>2894</v>
      </c>
      <c r="T1419" s="5" t="s">
        <v>2895</v>
      </c>
      <c r="U1419" s="5">
        <v>2002</v>
      </c>
      <c r="V1419" s="11">
        <v>5</v>
      </c>
      <c r="W1419" s="11">
        <v>78</v>
      </c>
      <c r="X1419" s="11">
        <v>173</v>
      </c>
      <c r="Y1419" s="26">
        <v>218</v>
      </c>
      <c r="Z1419" s="10">
        <f t="shared" si="226"/>
        <v>474</v>
      </c>
      <c r="AA1419" s="27">
        <f t="shared" si="222"/>
        <v>-98855.953908687909</v>
      </c>
      <c r="AB1419" s="10">
        <f t="shared" si="223"/>
        <v>-3574225.3271046029</v>
      </c>
      <c r="AC1419" s="10">
        <f t="shared" si="224"/>
        <v>-776660.66562405578</v>
      </c>
      <c r="AD1419" s="28">
        <f t="shared" si="225"/>
        <v>-307807.50009144773</v>
      </c>
      <c r="AF1419" s="27">
        <f>IF(V1419 &lt;&gt; "-", (V1419-V$1883)^4, "-")</f>
        <v>4570921.6266198922</v>
      </c>
      <c r="AG1419" s="10">
        <f>(W1419-W$1883)^4</f>
        <v>546482053.03399003</v>
      </c>
      <c r="AH1419" s="10">
        <f>(X1419-X$1883)^4</f>
        <v>71390717.622610256</v>
      </c>
      <c r="AI1419" s="28">
        <f>(Y1419-Y$1883)^4</f>
        <v>20782873.633037623</v>
      </c>
      <c r="AK1419" s="27">
        <f t="shared" si="227"/>
        <v>10.548523206751055</v>
      </c>
      <c r="AL1419" s="10">
        <f t="shared" si="228"/>
        <v>164.55696202531644</v>
      </c>
      <c r="AM1419" s="10">
        <f t="shared" si="229"/>
        <v>364.9789029535865</v>
      </c>
      <c r="AN1419" s="28">
        <f t="shared" si="230"/>
        <v>459.91561181434599</v>
      </c>
      <c r="AP1419" s="56">
        <f t="shared" si="231"/>
        <v>2.2179487179487181</v>
      </c>
    </row>
    <row r="1420" spans="1:42" ht="15" customHeight="1">
      <c r="A1420" s="5" t="s">
        <v>23</v>
      </c>
      <c r="B1420" s="5" t="s">
        <v>23</v>
      </c>
      <c r="C1420" s="5" t="s">
        <v>29</v>
      </c>
      <c r="D1420" s="6" t="s">
        <v>44</v>
      </c>
      <c r="E1420" s="5" t="s">
        <v>2638</v>
      </c>
      <c r="F1420" s="5" t="s">
        <v>2639</v>
      </c>
      <c r="G1420" s="5">
        <v>2002</v>
      </c>
      <c r="H1420" s="11">
        <v>7</v>
      </c>
      <c r="I1420" s="11">
        <v>50</v>
      </c>
      <c r="J1420" s="11">
        <v>76</v>
      </c>
      <c r="K1420" s="11">
        <v>118</v>
      </c>
      <c r="O1420" s="25" t="s">
        <v>23</v>
      </c>
      <c r="P1420" s="5" t="s">
        <v>74</v>
      </c>
      <c r="Q1420" s="5" t="s">
        <v>46</v>
      </c>
      <c r="R1420" s="6" t="s">
        <v>44</v>
      </c>
      <c r="S1420" s="5" t="s">
        <v>2896</v>
      </c>
      <c r="T1420" s="5" t="s">
        <v>1899</v>
      </c>
      <c r="U1420" s="5">
        <v>2002</v>
      </c>
      <c r="V1420" s="11">
        <v>9</v>
      </c>
      <c r="W1420" s="11">
        <v>45</v>
      </c>
      <c r="X1420" s="11">
        <v>89</v>
      </c>
      <c r="Y1420" s="26">
        <v>78</v>
      </c>
      <c r="Z1420" s="10">
        <f t="shared" si="226"/>
        <v>221</v>
      </c>
      <c r="AA1420" s="27">
        <f t="shared" si="222"/>
        <v>-75355.731060442326</v>
      </c>
      <c r="AB1420" s="10">
        <f t="shared" si="223"/>
        <v>-6423989.6930365143</v>
      </c>
      <c r="AC1420" s="10">
        <f t="shared" si="224"/>
        <v>-5444353.4155919496</v>
      </c>
      <c r="AD1420" s="28">
        <f t="shared" si="225"/>
        <v>-8936634.2950501498</v>
      </c>
      <c r="AF1420" s="27">
        <f>IF(V1420 &lt;&gt; "-", (V1420-V$1883)^4, "-")</f>
        <v>3182890.6368016875</v>
      </c>
      <c r="AG1420" s="10">
        <f>(W1420-W$1883)^4</f>
        <v>1194189130.6053913</v>
      </c>
      <c r="AH1420" s="10">
        <f>(X1420-X$1883)^4</f>
        <v>957771138.22907531</v>
      </c>
      <c r="AI1420" s="28">
        <f>(Y1420-Y$1883)^4</f>
        <v>1854521964.9028356</v>
      </c>
      <c r="AK1420" s="27">
        <f t="shared" si="227"/>
        <v>40.723981900452493</v>
      </c>
      <c r="AL1420" s="10">
        <f t="shared" si="228"/>
        <v>203.61990950226243</v>
      </c>
      <c r="AM1420" s="10">
        <f t="shared" si="229"/>
        <v>402.71493212669685</v>
      </c>
      <c r="AN1420" s="28">
        <f t="shared" si="230"/>
        <v>352.94117647058823</v>
      </c>
      <c r="AP1420" s="56">
        <f t="shared" si="231"/>
        <v>1.9777777777777781</v>
      </c>
    </row>
    <row r="1421" spans="1:42" ht="15" customHeight="1">
      <c r="A1421" s="5" t="s">
        <v>23</v>
      </c>
      <c r="B1421" s="5" t="s">
        <v>23</v>
      </c>
      <c r="C1421" s="5" t="s">
        <v>89</v>
      </c>
      <c r="D1421" s="6" t="s">
        <v>233</v>
      </c>
      <c r="E1421" s="6" t="s">
        <v>26</v>
      </c>
      <c r="F1421" s="5" t="s">
        <v>2897</v>
      </c>
      <c r="G1421" s="5">
        <v>2002</v>
      </c>
      <c r="H1421" s="11">
        <v>1385</v>
      </c>
      <c r="I1421" s="11">
        <v>6372</v>
      </c>
      <c r="J1421" s="11">
        <v>4457</v>
      </c>
      <c r="K1421" s="11">
        <v>6177</v>
      </c>
      <c r="O1421" s="25" t="s">
        <v>23</v>
      </c>
      <c r="P1421" s="5" t="s">
        <v>74</v>
      </c>
      <c r="Q1421" s="5" t="s">
        <v>46</v>
      </c>
      <c r="R1421" s="6" t="s">
        <v>44</v>
      </c>
      <c r="S1421" s="5" t="s">
        <v>2898</v>
      </c>
      <c r="T1421" s="5" t="s">
        <v>2899</v>
      </c>
      <c r="U1421" s="5">
        <v>2002</v>
      </c>
      <c r="V1421" s="11">
        <v>7</v>
      </c>
      <c r="W1421" s="11">
        <v>36</v>
      </c>
      <c r="X1421" s="11">
        <v>51</v>
      </c>
      <c r="Y1421" s="26">
        <v>33</v>
      </c>
      <c r="Z1421" s="10">
        <f t="shared" si="226"/>
        <v>127</v>
      </c>
      <c r="AA1421" s="27">
        <f t="shared" si="222"/>
        <v>-86574.984053174077</v>
      </c>
      <c r="AB1421" s="10">
        <f t="shared" si="223"/>
        <v>-7402931.3630210701</v>
      </c>
      <c r="AC1421" s="10">
        <f t="shared" si="224"/>
        <v>-9789369.3071270473</v>
      </c>
      <c r="AD1421" s="28">
        <f t="shared" si="225"/>
        <v>-16102099.334275577</v>
      </c>
      <c r="AF1421" s="27">
        <f>IF(V1421 &lt;&gt; "-", (V1421-V$1883)^4, "-")</f>
        <v>3829921.6860142983</v>
      </c>
      <c r="AG1421" s="10">
        <f>(W1421-W$1883)^4</f>
        <v>1442796113.3488653</v>
      </c>
      <c r="AH1421" s="10">
        <f>(X1421-X$1883)^4</f>
        <v>2094142754.8921614</v>
      </c>
      <c r="AI1421" s="28">
        <f>(Y1421-Y$1883)^4</f>
        <v>4066087017.5220785</v>
      </c>
      <c r="AK1421" s="27">
        <f t="shared" si="227"/>
        <v>55.118110236220474</v>
      </c>
      <c r="AL1421" s="10">
        <f t="shared" si="228"/>
        <v>283.46456692913387</v>
      </c>
      <c r="AM1421" s="10">
        <f t="shared" si="229"/>
        <v>401.57480314960628</v>
      </c>
      <c r="AN1421" s="28">
        <f t="shared" si="230"/>
        <v>259.84251968503935</v>
      </c>
      <c r="AP1421" s="56">
        <f t="shared" si="231"/>
        <v>1.4166666666666665</v>
      </c>
    </row>
    <row r="1422" spans="1:42" ht="15" customHeight="1">
      <c r="A1422" s="5" t="s">
        <v>23</v>
      </c>
      <c r="B1422" s="5" t="s">
        <v>23</v>
      </c>
      <c r="C1422" s="5" t="s">
        <v>89</v>
      </c>
      <c r="D1422" s="6" t="s">
        <v>30</v>
      </c>
      <c r="E1422" s="6" t="s">
        <v>26</v>
      </c>
      <c r="F1422" s="5" t="s">
        <v>114</v>
      </c>
      <c r="G1422" s="5">
        <v>2002</v>
      </c>
      <c r="H1422" s="11">
        <v>858</v>
      </c>
      <c r="I1422" s="11">
        <v>3050</v>
      </c>
      <c r="J1422" s="11">
        <v>1589</v>
      </c>
      <c r="K1422" s="11">
        <v>1885</v>
      </c>
      <c r="O1422" s="25" t="s">
        <v>23</v>
      </c>
      <c r="P1422" s="5" t="s">
        <v>74</v>
      </c>
      <c r="Q1422" s="5" t="s">
        <v>46</v>
      </c>
      <c r="R1422" s="6" t="s">
        <v>44</v>
      </c>
      <c r="S1422" s="5" t="s">
        <v>2900</v>
      </c>
      <c r="T1422" s="5" t="s">
        <v>2901</v>
      </c>
      <c r="U1422" s="5">
        <v>2002</v>
      </c>
      <c r="V1422" s="11">
        <v>2</v>
      </c>
      <c r="W1422" s="11">
        <v>23</v>
      </c>
      <c r="X1422" s="11">
        <v>55</v>
      </c>
      <c r="Y1422" s="26">
        <v>73</v>
      </c>
      <c r="Z1422" s="10">
        <f t="shared" si="226"/>
        <v>153</v>
      </c>
      <c r="AA1422" s="27">
        <f t="shared" si="222"/>
        <v>-119373.12780967499</v>
      </c>
      <c r="AB1422" s="10">
        <f t="shared" si="223"/>
        <v>-8985322.3389058895</v>
      </c>
      <c r="AC1422" s="10">
        <f t="shared" si="224"/>
        <v>-9250431.8169084955</v>
      </c>
      <c r="AD1422" s="28">
        <f t="shared" si="225"/>
        <v>-9598285.6400831919</v>
      </c>
      <c r="AF1422" s="27">
        <f>IF(V1422 &lt;&gt; "-", (V1422-V$1883)^4, "-")</f>
        <v>5877718.253988809</v>
      </c>
      <c r="AG1422" s="10">
        <f>(W1422-W$1883)^4</f>
        <v>1868005778.8974016</v>
      </c>
      <c r="AH1422" s="10">
        <f>(X1422-X$1883)^4</f>
        <v>1941851471.6712883</v>
      </c>
      <c r="AI1422" s="28">
        <f>(Y1422-Y$1883)^4</f>
        <v>2039818659.488709</v>
      </c>
      <c r="AK1422" s="27">
        <f t="shared" si="227"/>
        <v>13.071895424836601</v>
      </c>
      <c r="AL1422" s="10">
        <f t="shared" si="228"/>
        <v>150.32679738562092</v>
      </c>
      <c r="AM1422" s="10">
        <f t="shared" si="229"/>
        <v>359.47712418300654</v>
      </c>
      <c r="AN1422" s="28">
        <f t="shared" si="230"/>
        <v>477.12418300653599</v>
      </c>
      <c r="AP1422" s="56">
        <f t="shared" si="231"/>
        <v>2.3913043478260869</v>
      </c>
    </row>
    <row r="1423" spans="1:42" ht="15" customHeight="1">
      <c r="A1423" s="5" t="s">
        <v>23</v>
      </c>
      <c r="B1423" s="5" t="s">
        <v>23</v>
      </c>
      <c r="C1423" s="5" t="s">
        <v>89</v>
      </c>
      <c r="D1423" s="6" t="s">
        <v>235</v>
      </c>
      <c r="E1423" s="6" t="s">
        <v>26</v>
      </c>
      <c r="F1423" s="5" t="s">
        <v>2902</v>
      </c>
      <c r="G1423" s="5">
        <v>2002</v>
      </c>
      <c r="H1423" s="11">
        <v>527</v>
      </c>
      <c r="I1423" s="11">
        <v>3322</v>
      </c>
      <c r="J1423" s="11">
        <v>2868</v>
      </c>
      <c r="K1423" s="11">
        <v>4292</v>
      </c>
      <c r="O1423" s="25" t="s">
        <v>23</v>
      </c>
      <c r="P1423" s="5" t="s">
        <v>74</v>
      </c>
      <c r="Q1423" s="5" t="s">
        <v>46</v>
      </c>
      <c r="R1423" s="6" t="s">
        <v>44</v>
      </c>
      <c r="S1423" s="5" t="s">
        <v>2903</v>
      </c>
      <c r="T1423" s="5" t="s">
        <v>2904</v>
      </c>
      <c r="U1423" s="5">
        <v>2002</v>
      </c>
      <c r="V1423" s="11" t="s">
        <v>96</v>
      </c>
      <c r="W1423" s="11">
        <v>4</v>
      </c>
      <c r="X1423" s="11">
        <v>21</v>
      </c>
      <c r="Y1423" s="26">
        <v>58</v>
      </c>
      <c r="Z1423" s="10">
        <f t="shared" si="226"/>
        <v>83</v>
      </c>
      <c r="AA1423" s="27" t="str">
        <f t="shared" si="222"/>
        <v>-</v>
      </c>
      <c r="AB1423" s="10">
        <f t="shared" si="223"/>
        <v>-11680896.536171813</v>
      </c>
      <c r="AC1423" s="10">
        <f t="shared" si="224"/>
        <v>-14512515.956561837</v>
      </c>
      <c r="AD1423" s="28">
        <f t="shared" si="225"/>
        <v>-11777506.830836991</v>
      </c>
      <c r="AF1423" s="27" t="str">
        <f>IF(V1423 &lt;&gt; "-", (V1423-V$1883)^4, "-")</f>
        <v>-</v>
      </c>
      <c r="AG1423" s="10">
        <f>(W1423-W$1883)^4</f>
        <v>2650339868.1949453</v>
      </c>
      <c r="AH1423" s="10">
        <f>(X1423-X$1883)^4</f>
        <v>3539894185.8994536</v>
      </c>
      <c r="AI1423" s="28">
        <f>(Y1423-Y$1883)^4</f>
        <v>2679607304.948904</v>
      </c>
      <c r="AK1423" s="27">
        <f t="shared" si="227"/>
        <v>0</v>
      </c>
      <c r="AL1423" s="10">
        <f t="shared" si="228"/>
        <v>48.192771084337352</v>
      </c>
      <c r="AM1423" s="10">
        <f t="shared" si="229"/>
        <v>253.01204819277106</v>
      </c>
      <c r="AN1423" s="28">
        <f t="shared" si="230"/>
        <v>698.79518072289159</v>
      </c>
      <c r="AP1423" s="56">
        <f t="shared" si="231"/>
        <v>5.2499999999999991</v>
      </c>
    </row>
    <row r="1424" spans="1:42" ht="15" customHeight="1">
      <c r="A1424" s="5" t="s">
        <v>23</v>
      </c>
      <c r="B1424" s="5" t="s">
        <v>23</v>
      </c>
      <c r="C1424" s="5" t="s">
        <v>89</v>
      </c>
      <c r="D1424" s="6" t="s">
        <v>235</v>
      </c>
      <c r="E1424" s="5" t="s">
        <v>2640</v>
      </c>
      <c r="F1424" s="5" t="s">
        <v>2641</v>
      </c>
      <c r="G1424" s="5">
        <v>2002</v>
      </c>
      <c r="H1424" s="11">
        <v>2</v>
      </c>
      <c r="I1424" s="11">
        <v>34</v>
      </c>
      <c r="J1424" s="11">
        <v>20</v>
      </c>
      <c r="K1424" s="11">
        <v>33</v>
      </c>
      <c r="O1424" s="25" t="s">
        <v>23</v>
      </c>
      <c r="P1424" s="5" t="s">
        <v>74</v>
      </c>
      <c r="Q1424" s="5" t="s">
        <v>46</v>
      </c>
      <c r="R1424" s="6" t="s">
        <v>44</v>
      </c>
      <c r="S1424" s="5" t="s">
        <v>2905</v>
      </c>
      <c r="T1424" s="5" t="s">
        <v>2906</v>
      </c>
      <c r="U1424" s="5">
        <v>2002</v>
      </c>
      <c r="V1424" s="11">
        <v>3</v>
      </c>
      <c r="W1424" s="11">
        <v>50</v>
      </c>
      <c r="X1424" s="11">
        <v>91</v>
      </c>
      <c r="Y1424" s="26">
        <v>191</v>
      </c>
      <c r="Z1424" s="10">
        <f t="shared" si="226"/>
        <v>335</v>
      </c>
      <c r="AA1424" s="27">
        <f t="shared" si="222"/>
        <v>-112246.64062698378</v>
      </c>
      <c r="AB1424" s="10">
        <f t="shared" si="223"/>
        <v>-5919451.2109244606</v>
      </c>
      <c r="AC1424" s="10">
        <f t="shared" si="224"/>
        <v>-5260769.190064786</v>
      </c>
      <c r="AD1424" s="28">
        <f t="shared" si="225"/>
        <v>-844419.40896828019</v>
      </c>
      <c r="AF1424" s="27">
        <f>IF(V1424 &lt;&gt; "-", (V1424-V$1883)^4, "-")</f>
        <v>5414576.1935207229</v>
      </c>
      <c r="AG1424" s="10">
        <f>(W1424-W$1883)^4</f>
        <v>1070800570.3767489</v>
      </c>
      <c r="AH1424" s="10">
        <f>(X1424-X$1883)^4</f>
        <v>914953446.52787459</v>
      </c>
      <c r="AI1424" s="28">
        <f>(Y1424-Y$1883)^4</f>
        <v>79813730.333927378</v>
      </c>
      <c r="AK1424" s="27">
        <f t="shared" si="227"/>
        <v>8.9552238805970159</v>
      </c>
      <c r="AL1424" s="10">
        <f t="shared" si="228"/>
        <v>149.25373134328356</v>
      </c>
      <c r="AM1424" s="10">
        <f t="shared" si="229"/>
        <v>271.64179104477608</v>
      </c>
      <c r="AN1424" s="28">
        <f t="shared" si="230"/>
        <v>570.14925373134326</v>
      </c>
      <c r="AP1424" s="56">
        <f t="shared" si="231"/>
        <v>1.82</v>
      </c>
    </row>
    <row r="1425" spans="1:42" ht="15" customHeight="1">
      <c r="A1425" s="5" t="s">
        <v>23</v>
      </c>
      <c r="B1425" s="5" t="s">
        <v>23</v>
      </c>
      <c r="C1425" s="5" t="s">
        <v>89</v>
      </c>
      <c r="D1425" s="6" t="s">
        <v>235</v>
      </c>
      <c r="E1425" s="5" t="s">
        <v>2642</v>
      </c>
      <c r="F1425" s="5" t="s">
        <v>2643</v>
      </c>
      <c r="G1425" s="5">
        <v>2002</v>
      </c>
      <c r="H1425" s="11">
        <v>20</v>
      </c>
      <c r="I1425" s="11">
        <v>104</v>
      </c>
      <c r="J1425" s="11">
        <v>132</v>
      </c>
      <c r="K1425" s="11">
        <v>96</v>
      </c>
      <c r="O1425" s="25" t="s">
        <v>23</v>
      </c>
      <c r="P1425" s="5" t="s">
        <v>74</v>
      </c>
      <c r="Q1425" s="5" t="s">
        <v>46</v>
      </c>
      <c r="R1425" s="6" t="s">
        <v>44</v>
      </c>
      <c r="S1425" s="5" t="s">
        <v>2907</v>
      </c>
      <c r="T1425" s="5" t="s">
        <v>2908</v>
      </c>
      <c r="U1425" s="5">
        <v>2002</v>
      </c>
      <c r="V1425" s="11" t="s">
        <v>96</v>
      </c>
      <c r="W1425" s="11">
        <v>20</v>
      </c>
      <c r="X1425" s="11">
        <v>46</v>
      </c>
      <c r="Y1425" s="26">
        <v>64</v>
      </c>
      <c r="Z1425" s="10">
        <f t="shared" si="226"/>
        <v>130</v>
      </c>
      <c r="AA1425" s="27" t="str">
        <f t="shared" si="222"/>
        <v>-</v>
      </c>
      <c r="AB1425" s="10">
        <f t="shared" si="223"/>
        <v>-9379946.4023042805</v>
      </c>
      <c r="AC1425" s="10">
        <f t="shared" si="224"/>
        <v>-10491965.381935339</v>
      </c>
      <c r="AD1425" s="28">
        <f t="shared" si="225"/>
        <v>-10870094.266517628</v>
      </c>
      <c r="AF1425" s="27" t="str">
        <f>IF(V1425 &lt;&gt; "-", (V1425-V$1883)^4, "-")</f>
        <v>-</v>
      </c>
      <c r="AG1425" s="10">
        <f>(W1425-W$1883)^4</f>
        <v>1978186084.0014935</v>
      </c>
      <c r="AH1425" s="10">
        <f>(X1425-X$1883)^4</f>
        <v>2296901996.760498</v>
      </c>
      <c r="AI1425" s="28">
        <f>(Y1425-Y$1883)^4</f>
        <v>2407933084.0153627</v>
      </c>
      <c r="AK1425" s="27">
        <f t="shared" si="227"/>
        <v>0</v>
      </c>
      <c r="AL1425" s="10">
        <f t="shared" si="228"/>
        <v>153.84615384615387</v>
      </c>
      <c r="AM1425" s="10">
        <f t="shared" si="229"/>
        <v>353.84615384615387</v>
      </c>
      <c r="AN1425" s="28">
        <f t="shared" si="230"/>
        <v>492.30769230769232</v>
      </c>
      <c r="AP1425" s="56">
        <f t="shared" si="231"/>
        <v>2.2999999999999998</v>
      </c>
    </row>
    <row r="1426" spans="1:42" ht="15" customHeight="1">
      <c r="A1426" s="5" t="s">
        <v>23</v>
      </c>
      <c r="B1426" s="5" t="s">
        <v>23</v>
      </c>
      <c r="C1426" s="5" t="s">
        <v>89</v>
      </c>
      <c r="D1426" s="6" t="s">
        <v>235</v>
      </c>
      <c r="E1426" s="5" t="s">
        <v>2644</v>
      </c>
      <c r="F1426" s="5" t="s">
        <v>1057</v>
      </c>
      <c r="G1426" s="5">
        <v>2002</v>
      </c>
      <c r="H1426" s="11">
        <v>3</v>
      </c>
      <c r="I1426" s="11">
        <v>28</v>
      </c>
      <c r="J1426" s="11">
        <v>31</v>
      </c>
      <c r="K1426" s="11">
        <v>42</v>
      </c>
      <c r="O1426" s="25" t="s">
        <v>23</v>
      </c>
      <c r="P1426" s="5" t="s">
        <v>74</v>
      </c>
      <c r="Q1426" s="5" t="s">
        <v>46</v>
      </c>
      <c r="R1426" s="6" t="s">
        <v>44</v>
      </c>
      <c r="S1426" s="5" t="s">
        <v>2909</v>
      </c>
      <c r="T1426" s="5" t="s">
        <v>2910</v>
      </c>
      <c r="U1426" s="5">
        <v>2002</v>
      </c>
      <c r="V1426" s="11">
        <v>20</v>
      </c>
      <c r="W1426" s="11">
        <v>98</v>
      </c>
      <c r="X1426" s="11">
        <v>111</v>
      </c>
      <c r="Y1426" s="26">
        <v>190</v>
      </c>
      <c r="Z1426" s="10">
        <f t="shared" si="226"/>
        <v>419</v>
      </c>
      <c r="AA1426" s="27">
        <f t="shared" si="222"/>
        <v>-30483.028522647091</v>
      </c>
      <c r="AB1426" s="10">
        <f t="shared" si="223"/>
        <v>-2347082.2838645913</v>
      </c>
      <c r="AC1426" s="10">
        <f t="shared" si="224"/>
        <v>-3646581.4524697103</v>
      </c>
      <c r="AD1426" s="28">
        <f t="shared" si="225"/>
        <v>-871505.52530630305</v>
      </c>
      <c r="AF1426" s="27">
        <f>IF(V1426 &lt;&gt; "-", (V1426-V$1883)^4, "-")</f>
        <v>952235.0213372974</v>
      </c>
      <c r="AG1426" s="10">
        <f>(W1426-W$1883)^4</f>
        <v>311916072.49714214</v>
      </c>
      <c r="AH1426" s="10">
        <f>(X1426-X$1883)^4</f>
        <v>561282142.25287735</v>
      </c>
      <c r="AI1426" s="28">
        <f>(Y1426-Y$1883)^4</f>
        <v>83245390.164352879</v>
      </c>
      <c r="AK1426" s="27">
        <f t="shared" si="227"/>
        <v>47.732696897374701</v>
      </c>
      <c r="AL1426" s="10">
        <f t="shared" si="228"/>
        <v>233.89021479713603</v>
      </c>
      <c r="AM1426" s="10">
        <f t="shared" si="229"/>
        <v>264.91646778042957</v>
      </c>
      <c r="AN1426" s="28">
        <f t="shared" si="230"/>
        <v>453.46062052505965</v>
      </c>
      <c r="AP1426" s="56">
        <f t="shared" si="231"/>
        <v>1.1326530612244898</v>
      </c>
    </row>
    <row r="1427" spans="1:42" ht="15" customHeight="1">
      <c r="A1427" s="5" t="s">
        <v>23</v>
      </c>
      <c r="B1427" s="5" t="s">
        <v>23</v>
      </c>
      <c r="C1427" s="5" t="s">
        <v>89</v>
      </c>
      <c r="D1427" s="6" t="s">
        <v>235</v>
      </c>
      <c r="E1427" s="5" t="s">
        <v>2645</v>
      </c>
      <c r="F1427" s="5" t="s">
        <v>73</v>
      </c>
      <c r="G1427" s="5">
        <v>2002</v>
      </c>
      <c r="H1427" s="11">
        <v>35</v>
      </c>
      <c r="I1427" s="11">
        <v>183</v>
      </c>
      <c r="J1427" s="11">
        <v>179</v>
      </c>
      <c r="K1427" s="11">
        <v>242</v>
      </c>
      <c r="O1427" s="25" t="s">
        <v>23</v>
      </c>
      <c r="P1427" s="5" t="s">
        <v>74</v>
      </c>
      <c r="Q1427" s="5" t="s">
        <v>46</v>
      </c>
      <c r="R1427" s="6" t="s">
        <v>44</v>
      </c>
      <c r="S1427" s="5" t="s">
        <v>2911</v>
      </c>
      <c r="T1427" s="5" t="s">
        <v>2912</v>
      </c>
      <c r="U1427" s="5">
        <v>2002</v>
      </c>
      <c r="V1427" s="11">
        <v>3</v>
      </c>
      <c r="W1427" s="11">
        <v>26</v>
      </c>
      <c r="X1427" s="11">
        <v>95</v>
      </c>
      <c r="Y1427" s="26">
        <v>90</v>
      </c>
      <c r="Z1427" s="10">
        <f t="shared" si="226"/>
        <v>214</v>
      </c>
      <c r="AA1427" s="27">
        <f t="shared" si="222"/>
        <v>-112246.64062698378</v>
      </c>
      <c r="AB1427" s="10">
        <f t="shared" si="223"/>
        <v>-8601924.6186764762</v>
      </c>
      <c r="AC1427" s="10">
        <f t="shared" si="224"/>
        <v>-4906074.9854291817</v>
      </c>
      <c r="AD1427" s="28">
        <f t="shared" si="225"/>
        <v>-7474244.7328160321</v>
      </c>
      <c r="AF1427" s="27">
        <f>IF(V1427 &lt;&gt; "-", (V1427-V$1883)^4, "-")</f>
        <v>5414576.1935207229</v>
      </c>
      <c r="AG1427" s="10">
        <f>(W1427-W$1883)^4</f>
        <v>1762493442.4950762</v>
      </c>
      <c r="AH1427" s="10">
        <f>(X1427-X$1883)^4</f>
        <v>833640698.89533412</v>
      </c>
      <c r="AI1427" s="28">
        <f>(Y1427-Y$1883)^4</f>
        <v>1461357318.1117611</v>
      </c>
      <c r="AK1427" s="27">
        <f t="shared" si="227"/>
        <v>14.018691588785046</v>
      </c>
      <c r="AL1427" s="10">
        <f t="shared" si="228"/>
        <v>121.49532710280374</v>
      </c>
      <c r="AM1427" s="10">
        <f t="shared" si="229"/>
        <v>443.92523364485982</v>
      </c>
      <c r="AN1427" s="28">
        <f t="shared" si="230"/>
        <v>420.56074766355141</v>
      </c>
      <c r="AP1427" s="56">
        <f t="shared" si="231"/>
        <v>3.6538461538461537</v>
      </c>
    </row>
    <row r="1428" spans="1:42" ht="15" customHeight="1">
      <c r="A1428" s="5" t="s">
        <v>23</v>
      </c>
      <c r="B1428" s="5" t="s">
        <v>23</v>
      </c>
      <c r="C1428" s="5" t="s">
        <v>89</v>
      </c>
      <c r="D1428" s="6" t="s">
        <v>235</v>
      </c>
      <c r="E1428" s="5" t="s">
        <v>2646</v>
      </c>
      <c r="F1428" s="5" t="s">
        <v>2647</v>
      </c>
      <c r="G1428" s="5">
        <v>2002</v>
      </c>
      <c r="H1428" s="11">
        <v>12</v>
      </c>
      <c r="I1428" s="11">
        <v>122</v>
      </c>
      <c r="J1428" s="11">
        <v>116</v>
      </c>
      <c r="K1428" s="11">
        <v>159</v>
      </c>
      <c r="O1428" s="25" t="s">
        <v>23</v>
      </c>
      <c r="P1428" s="5" t="s">
        <v>74</v>
      </c>
      <c r="Q1428" s="5" t="s">
        <v>46</v>
      </c>
      <c r="R1428" s="6" t="s">
        <v>44</v>
      </c>
      <c r="S1428" s="5" t="s">
        <v>2913</v>
      </c>
      <c r="T1428" s="5" t="s">
        <v>2914</v>
      </c>
      <c r="U1428" s="5">
        <v>2002</v>
      </c>
      <c r="V1428" s="11">
        <v>3</v>
      </c>
      <c r="W1428" s="11">
        <v>29</v>
      </c>
      <c r="X1428" s="11">
        <v>55</v>
      </c>
      <c r="Y1428" s="26">
        <v>79</v>
      </c>
      <c r="Z1428" s="10">
        <f t="shared" si="226"/>
        <v>166</v>
      </c>
      <c r="AA1428" s="27">
        <f t="shared" si="222"/>
        <v>-112246.64062698378</v>
      </c>
      <c r="AB1428" s="10">
        <f t="shared" si="223"/>
        <v>-8229591.2416160451</v>
      </c>
      <c r="AC1428" s="10">
        <f t="shared" si="224"/>
        <v>-9250431.8169084955</v>
      </c>
      <c r="AD1428" s="28">
        <f t="shared" si="225"/>
        <v>-8808063.3691566344</v>
      </c>
      <c r="AF1428" s="27">
        <f>IF(V1428 &lt;&gt; "-", (V1428-V$1883)^4, "-")</f>
        <v>5414576.1935207229</v>
      </c>
      <c r="AG1428" s="10">
        <f>(W1428-W$1883)^4</f>
        <v>1661515330.6764901</v>
      </c>
      <c r="AH1428" s="10">
        <f>(X1428-X$1883)^4</f>
        <v>1941851471.6712883</v>
      </c>
      <c r="AI1428" s="28">
        <f>(Y1428-Y$1883)^4</f>
        <v>1819032983.6125453</v>
      </c>
      <c r="AK1428" s="27">
        <f t="shared" si="227"/>
        <v>18.072289156626507</v>
      </c>
      <c r="AL1428" s="10">
        <f t="shared" si="228"/>
        <v>174.6987951807229</v>
      </c>
      <c r="AM1428" s="10">
        <f t="shared" si="229"/>
        <v>331.32530120481931</v>
      </c>
      <c r="AN1428" s="28">
        <f t="shared" si="230"/>
        <v>475.90361445783128</v>
      </c>
      <c r="AP1428" s="56">
        <f t="shared" si="231"/>
        <v>1.8965517241379313</v>
      </c>
    </row>
    <row r="1429" spans="1:42" ht="15" customHeight="1">
      <c r="A1429" s="5" t="s">
        <v>23</v>
      </c>
      <c r="B1429" s="5" t="s">
        <v>23</v>
      </c>
      <c r="C1429" s="5" t="s">
        <v>89</v>
      </c>
      <c r="D1429" s="6" t="s">
        <v>235</v>
      </c>
      <c r="E1429" s="5" t="s">
        <v>2648</v>
      </c>
      <c r="F1429" s="5" t="s">
        <v>2649</v>
      </c>
      <c r="G1429" s="5">
        <v>2002</v>
      </c>
      <c r="H1429" s="11">
        <v>34</v>
      </c>
      <c r="I1429" s="11">
        <v>153</v>
      </c>
      <c r="J1429" s="11">
        <v>155</v>
      </c>
      <c r="K1429" s="11">
        <v>242</v>
      </c>
      <c r="O1429" s="25" t="s">
        <v>23</v>
      </c>
      <c r="P1429" s="5" t="s">
        <v>74</v>
      </c>
      <c r="Q1429" s="5" t="s">
        <v>46</v>
      </c>
      <c r="R1429" s="6" t="s">
        <v>44</v>
      </c>
      <c r="S1429" s="5" t="s">
        <v>2915</v>
      </c>
      <c r="T1429" s="5" t="s">
        <v>2916</v>
      </c>
      <c r="U1429" s="5">
        <v>2002</v>
      </c>
      <c r="V1429" s="11">
        <v>1</v>
      </c>
      <c r="W1429" s="11">
        <v>8</v>
      </c>
      <c r="X1429" s="11">
        <v>27</v>
      </c>
      <c r="Y1429" s="26">
        <v>44</v>
      </c>
      <c r="Z1429" s="10">
        <f t="shared" si="226"/>
        <v>80</v>
      </c>
      <c r="AA1429" s="27">
        <f t="shared" si="222"/>
        <v>-126795.04420806172</v>
      </c>
      <c r="AB1429" s="10">
        <f t="shared" si="223"/>
        <v>-11073946.087587651</v>
      </c>
      <c r="AC1429" s="10">
        <f t="shared" si="224"/>
        <v>-13467697.148162553</v>
      </c>
      <c r="AD1429" s="28">
        <f t="shared" si="225"/>
        <v>-14088158.826193199</v>
      </c>
      <c r="AF1429" s="27">
        <f>IF(V1429 &lt;&gt; "-", (V1429-V$1883)^4, "-")</f>
        <v>6369955.1216190513</v>
      </c>
      <c r="AG1429" s="10">
        <f>(W1429-W$1883)^4</f>
        <v>2468329913.7960854</v>
      </c>
      <c r="AH1429" s="10">
        <f>(X1429-X$1883)^4</f>
        <v>3204235706.121274</v>
      </c>
      <c r="AI1429" s="28">
        <f>(Y1429-Y$1883)^4</f>
        <v>3402558902.7343798</v>
      </c>
      <c r="AK1429" s="27">
        <f t="shared" si="227"/>
        <v>12.5</v>
      </c>
      <c r="AL1429" s="10">
        <f t="shared" si="228"/>
        <v>100</v>
      </c>
      <c r="AM1429" s="10">
        <f t="shared" si="229"/>
        <v>337.5</v>
      </c>
      <c r="AN1429" s="28">
        <f t="shared" si="230"/>
        <v>550</v>
      </c>
      <c r="AP1429" s="56">
        <f t="shared" si="231"/>
        <v>3.375</v>
      </c>
    </row>
    <row r="1430" spans="1:42" ht="15" customHeight="1">
      <c r="A1430" s="5" t="s">
        <v>23</v>
      </c>
      <c r="B1430" s="5" t="s">
        <v>23</v>
      </c>
      <c r="C1430" s="5" t="s">
        <v>89</v>
      </c>
      <c r="D1430" s="6" t="s">
        <v>235</v>
      </c>
      <c r="E1430" s="5" t="s">
        <v>2651</v>
      </c>
      <c r="F1430" s="5" t="s">
        <v>2652</v>
      </c>
      <c r="G1430" s="5">
        <v>2002</v>
      </c>
      <c r="H1430" s="11">
        <v>22</v>
      </c>
      <c r="I1430" s="11">
        <v>97</v>
      </c>
      <c r="J1430" s="11">
        <v>61</v>
      </c>
      <c r="K1430" s="11">
        <v>121</v>
      </c>
      <c r="O1430" s="25" t="s">
        <v>23</v>
      </c>
      <c r="P1430" s="5" t="s">
        <v>74</v>
      </c>
      <c r="Q1430" s="5" t="s">
        <v>46</v>
      </c>
      <c r="R1430" s="6" t="s">
        <v>44</v>
      </c>
      <c r="S1430" s="5" t="s">
        <v>2917</v>
      </c>
      <c r="T1430" s="5" t="s">
        <v>2918</v>
      </c>
      <c r="U1430" s="5">
        <v>2002</v>
      </c>
      <c r="V1430" s="11">
        <v>1</v>
      </c>
      <c r="W1430" s="11">
        <v>47</v>
      </c>
      <c r="X1430" s="11">
        <v>38</v>
      </c>
      <c r="Y1430" s="26">
        <v>50</v>
      </c>
      <c r="Z1430" s="10">
        <f t="shared" si="226"/>
        <v>136</v>
      </c>
      <c r="AA1430" s="27">
        <f t="shared" si="222"/>
        <v>-126795.04420806172</v>
      </c>
      <c r="AB1430" s="10">
        <f t="shared" si="223"/>
        <v>-6218870.1858020322</v>
      </c>
      <c r="AC1430" s="10">
        <f t="shared" si="224"/>
        <v>-11684734.169443067</v>
      </c>
      <c r="AD1430" s="28">
        <f t="shared" si="225"/>
        <v>-13064060.654707218</v>
      </c>
      <c r="AF1430" s="27">
        <f>IF(V1430 &lt;&gt; "-", (V1430-V$1883)^4, "-")</f>
        <v>6369955.1216190513</v>
      </c>
      <c r="AG1430" s="10">
        <f>(W1430-W$1883)^4</f>
        <v>1143620649.4139388</v>
      </c>
      <c r="AH1430" s="10">
        <f>(X1430-X$1883)^4</f>
        <v>2651500919.4112644</v>
      </c>
      <c r="AI1430" s="28">
        <f>(Y1430-Y$1883)^4</f>
        <v>3076835309.1982889</v>
      </c>
      <c r="AK1430" s="27">
        <f t="shared" si="227"/>
        <v>7.3529411764705879</v>
      </c>
      <c r="AL1430" s="10">
        <f t="shared" si="228"/>
        <v>345.58823529411762</v>
      </c>
      <c r="AM1430" s="10">
        <f t="shared" si="229"/>
        <v>279.41176470588238</v>
      </c>
      <c r="AN1430" s="28">
        <f t="shared" si="230"/>
        <v>367.64705882352945</v>
      </c>
      <c r="AP1430" s="56">
        <f t="shared" si="231"/>
        <v>0.80851063829787251</v>
      </c>
    </row>
    <row r="1431" spans="1:42" ht="15" customHeight="1">
      <c r="A1431" s="5" t="s">
        <v>23</v>
      </c>
      <c r="B1431" s="5" t="s">
        <v>23</v>
      </c>
      <c r="C1431" s="5" t="s">
        <v>89</v>
      </c>
      <c r="D1431" s="6" t="s">
        <v>235</v>
      </c>
      <c r="E1431" s="5" t="s">
        <v>2653</v>
      </c>
      <c r="F1431" s="5" t="s">
        <v>2654</v>
      </c>
      <c r="G1431" s="5">
        <v>2002</v>
      </c>
      <c r="H1431" s="11">
        <v>79</v>
      </c>
      <c r="I1431" s="11">
        <v>476</v>
      </c>
      <c r="J1431" s="11">
        <v>180</v>
      </c>
      <c r="K1431" s="11">
        <v>367</v>
      </c>
      <c r="O1431" s="25" t="s">
        <v>23</v>
      </c>
      <c r="P1431" s="5" t="s">
        <v>74</v>
      </c>
      <c r="Q1431" s="5" t="s">
        <v>46</v>
      </c>
      <c r="R1431" s="6" t="s">
        <v>44</v>
      </c>
      <c r="S1431" s="5" t="s">
        <v>2919</v>
      </c>
      <c r="T1431" s="5" t="s">
        <v>2920</v>
      </c>
      <c r="U1431" s="5">
        <v>2002</v>
      </c>
      <c r="V1431" s="11">
        <v>1</v>
      </c>
      <c r="W1431" s="11">
        <v>25</v>
      </c>
      <c r="X1431" s="11">
        <v>70</v>
      </c>
      <c r="Y1431" s="26">
        <v>102</v>
      </c>
      <c r="Z1431" s="10">
        <f t="shared" si="226"/>
        <v>198</v>
      </c>
      <c r="AA1431" s="27">
        <f t="shared" si="222"/>
        <v>-126795.04420806172</v>
      </c>
      <c r="AB1431" s="10">
        <f t="shared" si="223"/>
        <v>-8728486.4872897267</v>
      </c>
      <c r="AC1431" s="10">
        <f t="shared" si="224"/>
        <v>-7405762.9048112351</v>
      </c>
      <c r="AD1431" s="28">
        <f t="shared" si="225"/>
        <v>-6180783.6400104035</v>
      </c>
      <c r="AF1431" s="27">
        <f>IF(V1431 &lt;&gt; "-", (V1431-V$1883)^4, "-")</f>
        <v>6369955.1216190513</v>
      </c>
      <c r="AG1431" s="10">
        <f>(W1431-W$1883)^4</f>
        <v>1797153853.9165206</v>
      </c>
      <c r="AH1431" s="10">
        <f>(X1431-X$1883)^4</f>
        <v>1443531965.6214516</v>
      </c>
      <c r="AI1431" s="28">
        <f>(Y1431-Y$1883)^4</f>
        <v>1134291615.0416403</v>
      </c>
      <c r="AK1431" s="27">
        <f t="shared" si="227"/>
        <v>5.0505050505050511</v>
      </c>
      <c r="AL1431" s="10">
        <f t="shared" si="228"/>
        <v>126.26262626262627</v>
      </c>
      <c r="AM1431" s="10">
        <f t="shared" si="229"/>
        <v>353.53535353535352</v>
      </c>
      <c r="AN1431" s="28">
        <f t="shared" si="230"/>
        <v>515.15151515151513</v>
      </c>
      <c r="AP1431" s="56">
        <f t="shared" si="231"/>
        <v>2.8</v>
      </c>
    </row>
    <row r="1432" spans="1:42" ht="15" customHeight="1">
      <c r="A1432" s="5" t="s">
        <v>23</v>
      </c>
      <c r="B1432" s="5" t="s">
        <v>23</v>
      </c>
      <c r="C1432" s="5" t="s">
        <v>89</v>
      </c>
      <c r="D1432" s="6" t="s">
        <v>235</v>
      </c>
      <c r="E1432" s="5" t="s">
        <v>2655</v>
      </c>
      <c r="F1432" s="5" t="s">
        <v>2656</v>
      </c>
      <c r="G1432" s="5">
        <v>2002</v>
      </c>
      <c r="H1432" s="11">
        <v>26</v>
      </c>
      <c r="I1432" s="11">
        <v>204</v>
      </c>
      <c r="J1432" s="11">
        <v>256</v>
      </c>
      <c r="K1432" s="11">
        <v>303</v>
      </c>
      <c r="O1432" s="25" t="s">
        <v>23</v>
      </c>
      <c r="P1432" s="5" t="s">
        <v>74</v>
      </c>
      <c r="Q1432" s="5" t="s">
        <v>50</v>
      </c>
      <c r="R1432" s="6" t="s">
        <v>235</v>
      </c>
      <c r="S1432" s="5" t="s">
        <v>2921</v>
      </c>
      <c r="T1432" s="5" t="s">
        <v>2922</v>
      </c>
      <c r="U1432" s="5">
        <v>2002</v>
      </c>
      <c r="V1432" s="11">
        <v>2</v>
      </c>
      <c r="W1432" s="11">
        <v>58</v>
      </c>
      <c r="X1432" s="11">
        <v>90</v>
      </c>
      <c r="Y1432" s="26">
        <v>145</v>
      </c>
      <c r="Z1432" s="10">
        <f t="shared" si="226"/>
        <v>295</v>
      </c>
      <c r="AA1432" s="27">
        <f t="shared" si="222"/>
        <v>-119373.12780967499</v>
      </c>
      <c r="AB1432" s="10">
        <f t="shared" si="223"/>
        <v>-5168316.9556326158</v>
      </c>
      <c r="AC1432" s="10">
        <f t="shared" si="224"/>
        <v>-5352036.5425609211</v>
      </c>
      <c r="AD1432" s="28">
        <f t="shared" si="225"/>
        <v>-2774634.1345345993</v>
      </c>
      <c r="AF1432" s="27">
        <f>IF(V1432 &lt;&gt; "-", (V1432-V$1883)^4, "-")</f>
        <v>5877718.253988809</v>
      </c>
      <c r="AG1432" s="10">
        <f>(W1432-W$1883)^4</f>
        <v>893577420.44155872</v>
      </c>
      <c r="AH1432" s="10">
        <f>(X1432-X$1883)^4</f>
        <v>936178709.1529479</v>
      </c>
      <c r="AI1432" s="28">
        <f>(Y1432-Y$1883)^4</f>
        <v>389888985.52996206</v>
      </c>
      <c r="AK1432" s="27">
        <f t="shared" si="227"/>
        <v>6.7796610169491522</v>
      </c>
      <c r="AL1432" s="10">
        <f t="shared" si="228"/>
        <v>196.61016949152543</v>
      </c>
      <c r="AM1432" s="10">
        <f t="shared" si="229"/>
        <v>305.08474576271186</v>
      </c>
      <c r="AN1432" s="28">
        <f t="shared" si="230"/>
        <v>491.52542372881356</v>
      </c>
      <c r="AP1432" s="56">
        <f t="shared" si="231"/>
        <v>1.5517241379310345</v>
      </c>
    </row>
    <row r="1433" spans="1:42" ht="15" customHeight="1">
      <c r="A1433" s="5" t="s">
        <v>23</v>
      </c>
      <c r="B1433" s="5" t="s">
        <v>23</v>
      </c>
      <c r="C1433" s="5" t="s">
        <v>89</v>
      </c>
      <c r="D1433" s="6" t="s">
        <v>235</v>
      </c>
      <c r="E1433" s="5" t="s">
        <v>2657</v>
      </c>
      <c r="F1433" s="5" t="s">
        <v>2658</v>
      </c>
      <c r="G1433" s="5">
        <v>2002</v>
      </c>
      <c r="H1433" s="11">
        <v>10</v>
      </c>
      <c r="I1433" s="11">
        <v>50</v>
      </c>
      <c r="J1433" s="11">
        <v>36</v>
      </c>
      <c r="K1433" s="11">
        <v>55</v>
      </c>
      <c r="O1433" s="25" t="s">
        <v>23</v>
      </c>
      <c r="P1433" s="5" t="s">
        <v>74</v>
      </c>
      <c r="Q1433" s="5" t="s">
        <v>50</v>
      </c>
      <c r="R1433" s="6" t="s">
        <v>235</v>
      </c>
      <c r="S1433" s="5" t="s">
        <v>2923</v>
      </c>
      <c r="T1433" s="5" t="s">
        <v>2924</v>
      </c>
      <c r="U1433" s="5">
        <v>2002</v>
      </c>
      <c r="V1433" s="11">
        <v>3</v>
      </c>
      <c r="W1433" s="11">
        <v>15</v>
      </c>
      <c r="X1433" s="11">
        <v>33</v>
      </c>
      <c r="Y1433" s="26">
        <v>49</v>
      </c>
      <c r="Z1433" s="10">
        <f t="shared" si="226"/>
        <v>100</v>
      </c>
      <c r="AA1433" s="27">
        <f t="shared" si="222"/>
        <v>-112246.64062698378</v>
      </c>
      <c r="AB1433" s="10">
        <f t="shared" si="223"/>
        <v>-10063040.603899335</v>
      </c>
      <c r="AC1433" s="10">
        <f t="shared" si="224"/>
        <v>-12474269.079019431</v>
      </c>
      <c r="AD1433" s="28">
        <f t="shared" si="225"/>
        <v>-13231175.897360638</v>
      </c>
      <c r="AF1433" s="27">
        <f>IF(V1433 &lt;&gt; "-", (V1433-V$1883)^4, "-")</f>
        <v>5414576.1935207229</v>
      </c>
      <c r="AG1433" s="10">
        <f>(W1433-W$1883)^4</f>
        <v>2172562605.2525625</v>
      </c>
      <c r="AH1433" s="10">
        <f>(X1433-X$1883)^4</f>
        <v>2893033596.8736019</v>
      </c>
      <c r="AI1433" s="28">
        <f>(Y1433-Y$1883)^4</f>
        <v>3129425310.2643013</v>
      </c>
      <c r="AK1433" s="27">
        <f t="shared" si="227"/>
        <v>30</v>
      </c>
      <c r="AL1433" s="10">
        <f t="shared" si="228"/>
        <v>150</v>
      </c>
      <c r="AM1433" s="10">
        <f t="shared" si="229"/>
        <v>330</v>
      </c>
      <c r="AN1433" s="28">
        <f t="shared" si="230"/>
        <v>490</v>
      </c>
      <c r="AP1433" s="56">
        <f t="shared" si="231"/>
        <v>2.2000000000000002</v>
      </c>
    </row>
    <row r="1434" spans="1:42" ht="15" customHeight="1">
      <c r="A1434" s="5" t="s">
        <v>23</v>
      </c>
      <c r="B1434" s="5" t="s">
        <v>23</v>
      </c>
      <c r="C1434" s="5" t="s">
        <v>89</v>
      </c>
      <c r="D1434" s="6" t="s">
        <v>235</v>
      </c>
      <c r="E1434" s="5" t="s">
        <v>2659</v>
      </c>
      <c r="F1434" s="5" t="s">
        <v>2660</v>
      </c>
      <c r="G1434" s="5">
        <v>2002</v>
      </c>
      <c r="H1434" s="11">
        <v>23</v>
      </c>
      <c r="I1434" s="11">
        <v>182</v>
      </c>
      <c r="J1434" s="11">
        <v>171</v>
      </c>
      <c r="K1434" s="11">
        <v>350</v>
      </c>
      <c r="O1434" s="25" t="s">
        <v>23</v>
      </c>
      <c r="P1434" s="5" t="s">
        <v>74</v>
      </c>
      <c r="Q1434" s="5" t="s">
        <v>50</v>
      </c>
      <c r="R1434" s="6" t="s">
        <v>235</v>
      </c>
      <c r="S1434" s="5" t="s">
        <v>2925</v>
      </c>
      <c r="T1434" s="5" t="s">
        <v>2926</v>
      </c>
      <c r="U1434" s="5">
        <v>2002</v>
      </c>
      <c r="V1434" s="11">
        <v>1</v>
      </c>
      <c r="W1434" s="11">
        <v>28</v>
      </c>
      <c r="X1434" s="11">
        <v>66</v>
      </c>
      <c r="Y1434" s="26">
        <v>88</v>
      </c>
      <c r="Z1434" s="10">
        <f t="shared" si="226"/>
        <v>183</v>
      </c>
      <c r="AA1434" s="27">
        <f t="shared" si="222"/>
        <v>-126795.04420806172</v>
      </c>
      <c r="AB1434" s="10">
        <f t="shared" si="223"/>
        <v>-8352482.9958396358</v>
      </c>
      <c r="AC1434" s="10">
        <f t="shared" si="224"/>
        <v>-7871109.1629361836</v>
      </c>
      <c r="AD1434" s="28">
        <f t="shared" si="225"/>
        <v>-7705965.1828114064</v>
      </c>
      <c r="AF1434" s="27">
        <f>IF(V1434 &lt;&gt; "-", (V1434-V$1883)^4, "-")</f>
        <v>6369955.1216190513</v>
      </c>
      <c r="AG1434" s="10">
        <f>(W1434-W$1883)^4</f>
        <v>1694679074.3609138</v>
      </c>
      <c r="AH1434" s="10">
        <f>(X1434-X$1883)^4</f>
        <v>1565721736.3920202</v>
      </c>
      <c r="AI1434" s="28">
        <f>(Y1434-Y$1883)^4</f>
        <v>1522075013.4692814</v>
      </c>
      <c r="AK1434" s="27">
        <f t="shared" si="227"/>
        <v>5.4644808743169397</v>
      </c>
      <c r="AL1434" s="10">
        <f t="shared" si="228"/>
        <v>153.00546448087431</v>
      </c>
      <c r="AM1434" s="10">
        <f t="shared" si="229"/>
        <v>360.65573770491807</v>
      </c>
      <c r="AN1434" s="28">
        <f t="shared" si="230"/>
        <v>480.87431693989066</v>
      </c>
      <c r="AP1434" s="56">
        <f t="shared" si="231"/>
        <v>2.3571428571428577</v>
      </c>
    </row>
    <row r="1435" spans="1:42" ht="15" customHeight="1">
      <c r="A1435" s="5" t="s">
        <v>23</v>
      </c>
      <c r="B1435" s="5" t="s">
        <v>23</v>
      </c>
      <c r="C1435" s="5" t="s">
        <v>89</v>
      </c>
      <c r="D1435" s="6" t="s">
        <v>235</v>
      </c>
      <c r="E1435" s="5" t="s">
        <v>2662</v>
      </c>
      <c r="F1435" s="5" t="s">
        <v>2663</v>
      </c>
      <c r="G1435" s="5">
        <v>2002</v>
      </c>
      <c r="H1435" s="11" t="s">
        <v>96</v>
      </c>
      <c r="I1435" s="11">
        <v>18</v>
      </c>
      <c r="J1435" s="11">
        <v>29</v>
      </c>
      <c r="K1435" s="11">
        <v>61</v>
      </c>
      <c r="O1435" s="25" t="s">
        <v>23</v>
      </c>
      <c r="P1435" s="5" t="s">
        <v>74</v>
      </c>
      <c r="Q1435" s="5" t="s">
        <v>50</v>
      </c>
      <c r="R1435" s="6" t="s">
        <v>235</v>
      </c>
      <c r="S1435" s="5" t="s">
        <v>2927</v>
      </c>
      <c r="T1435" s="5" t="s">
        <v>2928</v>
      </c>
      <c r="U1435" s="5">
        <v>2002</v>
      </c>
      <c r="V1435" s="11">
        <v>15</v>
      </c>
      <c r="W1435" s="11">
        <v>48</v>
      </c>
      <c r="X1435" s="11">
        <v>84</v>
      </c>
      <c r="Y1435" s="26">
        <v>127</v>
      </c>
      <c r="Z1435" s="10">
        <f t="shared" si="226"/>
        <v>274</v>
      </c>
      <c r="AA1435" s="27">
        <f t="shared" si="222"/>
        <v>-47588.273258939465</v>
      </c>
      <c r="AB1435" s="10">
        <f t="shared" si="223"/>
        <v>-6117968.489379622</v>
      </c>
      <c r="AC1435" s="10">
        <f t="shared" si="224"/>
        <v>-5921890.588770492</v>
      </c>
      <c r="AD1435" s="28">
        <f t="shared" si="225"/>
        <v>-3983313.4266005955</v>
      </c>
      <c r="AF1435" s="27">
        <f>IF(V1435 &lt;&gt; "-", (V1435-V$1883)^4, "-")</f>
        <v>1724513.4884991832</v>
      </c>
      <c r="AG1435" s="10">
        <f>(W1435-W$1883)^4</f>
        <v>1118947338.8540633</v>
      </c>
      <c r="AH1435" s="10">
        <f>(X1435-X$1883)^4</f>
        <v>1071388973.2504125</v>
      </c>
      <c r="AI1435" s="28">
        <f>(Y1435-Y$1883)^4</f>
        <v>631431107.39354455</v>
      </c>
      <c r="AK1435" s="27">
        <f t="shared" si="227"/>
        <v>54.744525547445257</v>
      </c>
      <c r="AL1435" s="10">
        <f t="shared" si="228"/>
        <v>175.18248175182484</v>
      </c>
      <c r="AM1435" s="10">
        <f t="shared" si="229"/>
        <v>306.56934306569343</v>
      </c>
      <c r="AN1435" s="28">
        <f t="shared" si="230"/>
        <v>463.50364963503648</v>
      </c>
      <c r="AP1435" s="56">
        <f t="shared" si="231"/>
        <v>1.7499999999999998</v>
      </c>
    </row>
    <row r="1436" spans="1:42" ht="15" customHeight="1">
      <c r="A1436" s="5" t="s">
        <v>23</v>
      </c>
      <c r="B1436" s="5" t="s">
        <v>23</v>
      </c>
      <c r="C1436" s="5" t="s">
        <v>89</v>
      </c>
      <c r="D1436" s="6" t="s">
        <v>235</v>
      </c>
      <c r="E1436" s="5" t="s">
        <v>2664</v>
      </c>
      <c r="F1436" s="5" t="s">
        <v>2665</v>
      </c>
      <c r="G1436" s="5">
        <v>2002</v>
      </c>
      <c r="H1436" s="11">
        <v>5</v>
      </c>
      <c r="I1436" s="11">
        <v>61</v>
      </c>
      <c r="J1436" s="11">
        <v>74</v>
      </c>
      <c r="K1436" s="11">
        <v>80</v>
      </c>
      <c r="O1436" s="25" t="s">
        <v>23</v>
      </c>
      <c r="P1436" s="5" t="s">
        <v>74</v>
      </c>
      <c r="Q1436" s="5" t="s">
        <v>50</v>
      </c>
      <c r="R1436" s="6" t="s">
        <v>235</v>
      </c>
      <c r="S1436" s="5" t="s">
        <v>2929</v>
      </c>
      <c r="T1436" s="5" t="s">
        <v>2930</v>
      </c>
      <c r="U1436" s="5">
        <v>2002</v>
      </c>
      <c r="V1436" s="11">
        <v>16</v>
      </c>
      <c r="W1436" s="11">
        <v>73</v>
      </c>
      <c r="X1436" s="11">
        <v>89</v>
      </c>
      <c r="Y1436" s="26">
        <v>104</v>
      </c>
      <c r="Z1436" s="10">
        <f t="shared" si="226"/>
        <v>282</v>
      </c>
      <c r="AA1436" s="27">
        <f t="shared" si="222"/>
        <v>-43756.365880289959</v>
      </c>
      <c r="AB1436" s="10">
        <f t="shared" si="223"/>
        <v>-3936471.8043658561</v>
      </c>
      <c r="AC1436" s="10">
        <f t="shared" si="224"/>
        <v>-5444353.4155919496</v>
      </c>
      <c r="AD1436" s="28">
        <f t="shared" si="225"/>
        <v>-5980902.3924039016</v>
      </c>
      <c r="AF1436" s="27">
        <f>IF(V1436 &lt;&gt; "-", (V1436-V$1883)^4, "-")</f>
        <v>1541895.6866259559</v>
      </c>
      <c r="AG1436" s="10">
        <f>(W1436-W$1883)^4</f>
        <v>621550175.537727</v>
      </c>
      <c r="AH1436" s="10">
        <f>(X1436-X$1883)^4</f>
        <v>957771138.22907531</v>
      </c>
      <c r="AI1436" s="28">
        <f>(Y1436-Y$1883)^4</f>
        <v>1085647791.2169726</v>
      </c>
      <c r="AK1436" s="27">
        <f t="shared" si="227"/>
        <v>56.737588652482266</v>
      </c>
      <c r="AL1436" s="10">
        <f t="shared" si="228"/>
        <v>258.86524822695031</v>
      </c>
      <c r="AM1436" s="10">
        <f t="shared" si="229"/>
        <v>315.60283687943263</v>
      </c>
      <c r="AN1436" s="28">
        <f t="shared" si="230"/>
        <v>368.79432624113474</v>
      </c>
      <c r="AP1436" s="56">
        <f t="shared" si="231"/>
        <v>1.219178082191781</v>
      </c>
    </row>
    <row r="1437" spans="1:42" ht="15" customHeight="1">
      <c r="A1437" s="5" t="s">
        <v>23</v>
      </c>
      <c r="B1437" s="5" t="s">
        <v>23</v>
      </c>
      <c r="C1437" s="5" t="s">
        <v>89</v>
      </c>
      <c r="D1437" s="6" t="s">
        <v>235</v>
      </c>
      <c r="E1437" s="5" t="s">
        <v>2666</v>
      </c>
      <c r="F1437" s="5" t="s">
        <v>2667</v>
      </c>
      <c r="G1437" s="5">
        <v>2002</v>
      </c>
      <c r="H1437" s="11">
        <v>13</v>
      </c>
      <c r="I1437" s="11">
        <v>70</v>
      </c>
      <c r="J1437" s="11">
        <v>100</v>
      </c>
      <c r="K1437" s="11">
        <v>138</v>
      </c>
      <c r="O1437" s="25" t="s">
        <v>23</v>
      </c>
      <c r="P1437" s="5" t="s">
        <v>74</v>
      </c>
      <c r="Q1437" s="5" t="s">
        <v>50</v>
      </c>
      <c r="R1437" s="6" t="s">
        <v>235</v>
      </c>
      <c r="S1437" s="5" t="s">
        <v>2931</v>
      </c>
      <c r="T1437" s="5" t="s">
        <v>2932</v>
      </c>
      <c r="U1437" s="5">
        <v>2002</v>
      </c>
      <c r="V1437" s="11">
        <v>17</v>
      </c>
      <c r="W1437" s="11">
        <v>65</v>
      </c>
      <c r="X1437" s="11">
        <v>95</v>
      </c>
      <c r="Y1437" s="26">
        <v>120</v>
      </c>
      <c r="Z1437" s="10">
        <f t="shared" si="226"/>
        <v>297</v>
      </c>
      <c r="AA1437" s="27">
        <f t="shared" si="222"/>
        <v>-40135.887717335972</v>
      </c>
      <c r="AB1437" s="10">
        <f t="shared" si="223"/>
        <v>-4565641.4840713013</v>
      </c>
      <c r="AC1437" s="10">
        <f t="shared" si="224"/>
        <v>-4906074.9854291817</v>
      </c>
      <c r="AD1437" s="28">
        <f t="shared" si="225"/>
        <v>-4534652.880980378</v>
      </c>
      <c r="AF1437" s="27">
        <f>IF(V1437 &lt;&gt; "-", (V1437-V$1883)^4, "-")</f>
        <v>1374180.6558359363</v>
      </c>
      <c r="AG1437" s="10">
        <f>(W1437-W$1883)^4</f>
        <v>757418207.42299867</v>
      </c>
      <c r="AH1437" s="10">
        <f>(X1437-X$1883)^4</f>
        <v>833640698.89533412</v>
      </c>
      <c r="AI1437" s="28">
        <f>(Y1437-Y$1883)^4</f>
        <v>750571490.62325704</v>
      </c>
      <c r="AK1437" s="27">
        <f t="shared" si="227"/>
        <v>57.239057239057239</v>
      </c>
      <c r="AL1437" s="10">
        <f t="shared" si="228"/>
        <v>218.85521885521885</v>
      </c>
      <c r="AM1437" s="10">
        <f t="shared" si="229"/>
        <v>319.86531986531986</v>
      </c>
      <c r="AN1437" s="28">
        <f t="shared" si="230"/>
        <v>404.04040404040404</v>
      </c>
      <c r="AP1437" s="56">
        <f t="shared" si="231"/>
        <v>1.4615384615384615</v>
      </c>
    </row>
    <row r="1438" spans="1:42" ht="15" customHeight="1">
      <c r="A1438" s="5" t="s">
        <v>23</v>
      </c>
      <c r="B1438" s="5" t="s">
        <v>23</v>
      </c>
      <c r="C1438" s="5" t="s">
        <v>89</v>
      </c>
      <c r="D1438" s="6" t="s">
        <v>235</v>
      </c>
      <c r="E1438" s="5" t="s">
        <v>2669</v>
      </c>
      <c r="F1438" s="5" t="s">
        <v>2670</v>
      </c>
      <c r="G1438" s="5">
        <v>2002</v>
      </c>
      <c r="H1438" s="11">
        <v>43</v>
      </c>
      <c r="I1438" s="11">
        <v>278</v>
      </c>
      <c r="J1438" s="11">
        <v>195</v>
      </c>
      <c r="K1438" s="11">
        <v>286</v>
      </c>
      <c r="O1438" s="25" t="s">
        <v>23</v>
      </c>
      <c r="P1438" s="5" t="s">
        <v>74</v>
      </c>
      <c r="Q1438" s="5" t="s">
        <v>50</v>
      </c>
      <c r="R1438" s="6" t="s">
        <v>235</v>
      </c>
      <c r="S1438" s="5" t="s">
        <v>2933</v>
      </c>
      <c r="T1438" s="5" t="s">
        <v>2934</v>
      </c>
      <c r="U1438" s="5">
        <v>2002</v>
      </c>
      <c r="V1438" s="11">
        <v>19</v>
      </c>
      <c r="W1438" s="11">
        <v>39</v>
      </c>
      <c r="X1438" s="11">
        <v>9</v>
      </c>
      <c r="Y1438" s="26">
        <v>25</v>
      </c>
      <c r="Z1438" s="10">
        <f t="shared" si="226"/>
        <v>92</v>
      </c>
      <c r="AA1438" s="27">
        <f t="shared" si="222"/>
        <v>-33505.219038514537</v>
      </c>
      <c r="AB1438" s="10">
        <f t="shared" si="223"/>
        <v>-7066309.1298572375</v>
      </c>
      <c r="AC1438" s="10">
        <f t="shared" si="224"/>
        <v>-16761509.791128896</v>
      </c>
      <c r="AD1438" s="28">
        <f t="shared" si="225"/>
        <v>-17681476.032352041</v>
      </c>
      <c r="AF1438" s="27">
        <f>IF(V1438 &lt;&gt; "-", (V1438-V$1883)^4, "-")</f>
        <v>1080148.040054389</v>
      </c>
      <c r="AG1438" s="10">
        <f>(W1438-W$1883)^4</f>
        <v>1355991113.7347641</v>
      </c>
      <c r="AH1438" s="10">
        <f>(X1438-X$1883)^4</f>
        <v>4289607080.0159326</v>
      </c>
      <c r="AI1438" s="28">
        <f>(Y1438-Y$1883)^4</f>
        <v>4606361547.8687992</v>
      </c>
      <c r="AK1438" s="27">
        <f t="shared" si="227"/>
        <v>206.52173913043478</v>
      </c>
      <c r="AL1438" s="10">
        <f t="shared" si="228"/>
        <v>423.91304347826087</v>
      </c>
      <c r="AM1438" s="10">
        <f t="shared" si="229"/>
        <v>97.826086956521749</v>
      </c>
      <c r="AN1438" s="28">
        <f t="shared" si="230"/>
        <v>271.73913043478257</v>
      </c>
      <c r="AP1438" s="56">
        <f t="shared" si="231"/>
        <v>0.23076923076923078</v>
      </c>
    </row>
    <row r="1439" spans="1:42" ht="15" customHeight="1">
      <c r="A1439" s="5" t="s">
        <v>23</v>
      </c>
      <c r="B1439" s="5" t="s">
        <v>23</v>
      </c>
      <c r="C1439" s="5" t="s">
        <v>89</v>
      </c>
      <c r="D1439" s="6" t="s">
        <v>235</v>
      </c>
      <c r="E1439" s="5" t="s">
        <v>2671</v>
      </c>
      <c r="F1439" s="5" t="s">
        <v>2672</v>
      </c>
      <c r="G1439" s="5">
        <v>2002</v>
      </c>
      <c r="H1439" s="11" t="s">
        <v>96</v>
      </c>
      <c r="I1439" s="11">
        <v>18</v>
      </c>
      <c r="J1439" s="11">
        <v>20</v>
      </c>
      <c r="K1439" s="11">
        <v>35</v>
      </c>
      <c r="O1439" s="25" t="s">
        <v>23</v>
      </c>
      <c r="P1439" s="5" t="s">
        <v>74</v>
      </c>
      <c r="Q1439" s="5" t="s">
        <v>50</v>
      </c>
      <c r="R1439" s="6" t="s">
        <v>235</v>
      </c>
      <c r="S1439" s="5" t="s">
        <v>2935</v>
      </c>
      <c r="T1439" s="5" t="s">
        <v>2936</v>
      </c>
      <c r="U1439" s="5">
        <v>2002</v>
      </c>
      <c r="V1439" s="11" t="s">
        <v>96</v>
      </c>
      <c r="W1439" s="11">
        <v>24</v>
      </c>
      <c r="X1439" s="11">
        <v>61</v>
      </c>
      <c r="Y1439" s="26">
        <v>95</v>
      </c>
      <c r="Z1439" s="10">
        <f t="shared" si="226"/>
        <v>180</v>
      </c>
      <c r="AA1439" s="27" t="str">
        <f t="shared" si="222"/>
        <v>-</v>
      </c>
      <c r="AB1439" s="10">
        <f t="shared" si="223"/>
        <v>-8856283.7273661979</v>
      </c>
      <c r="AC1439" s="10">
        <f t="shared" si="224"/>
        <v>-8479691.1976274699</v>
      </c>
      <c r="AD1439" s="28">
        <f t="shared" si="225"/>
        <v>-6915368.1093206406</v>
      </c>
      <c r="AF1439" s="27" t="str">
        <f>IF(V1439 &lt;&gt; "-", (V1439-V$1883)^4, "-")</f>
        <v>-</v>
      </c>
      <c r="AG1439" s="10">
        <f>(W1439-W$1883)^4</f>
        <v>1832322981.5553448</v>
      </c>
      <c r="AH1439" s="10">
        <f>(X1439-X$1883)^4</f>
        <v>1729179384.9753695</v>
      </c>
      <c r="AI1439" s="28">
        <f>(Y1439-Y$1883)^4</f>
        <v>1317509444.4558535</v>
      </c>
      <c r="AK1439" s="27">
        <f t="shared" si="227"/>
        <v>0</v>
      </c>
      <c r="AL1439" s="10">
        <f t="shared" si="228"/>
        <v>133.33333333333334</v>
      </c>
      <c r="AM1439" s="10">
        <f t="shared" si="229"/>
        <v>338.88888888888891</v>
      </c>
      <c r="AN1439" s="28">
        <f t="shared" si="230"/>
        <v>527.77777777777783</v>
      </c>
      <c r="AP1439" s="56">
        <f t="shared" si="231"/>
        <v>2.5416666666666665</v>
      </c>
    </row>
    <row r="1440" spans="1:42" ht="15" customHeight="1">
      <c r="A1440" s="5" t="s">
        <v>23</v>
      </c>
      <c r="B1440" s="5" t="s">
        <v>23</v>
      </c>
      <c r="C1440" s="5" t="s">
        <v>89</v>
      </c>
      <c r="D1440" s="6" t="s">
        <v>235</v>
      </c>
      <c r="E1440" s="5" t="s">
        <v>2673</v>
      </c>
      <c r="F1440" s="5" t="s">
        <v>2674</v>
      </c>
      <c r="G1440" s="5">
        <v>2002</v>
      </c>
      <c r="H1440" s="11">
        <v>12</v>
      </c>
      <c r="I1440" s="11">
        <v>49</v>
      </c>
      <c r="J1440" s="11">
        <v>28</v>
      </c>
      <c r="K1440" s="11">
        <v>51</v>
      </c>
      <c r="O1440" s="25" t="s">
        <v>23</v>
      </c>
      <c r="P1440" s="5" t="s">
        <v>74</v>
      </c>
      <c r="Q1440" s="5" t="s">
        <v>50</v>
      </c>
      <c r="R1440" s="6" t="s">
        <v>235</v>
      </c>
      <c r="S1440" s="5" t="s">
        <v>2937</v>
      </c>
      <c r="T1440" s="5" t="s">
        <v>2938</v>
      </c>
      <c r="U1440" s="5">
        <v>2002</v>
      </c>
      <c r="V1440" s="11">
        <v>29</v>
      </c>
      <c r="W1440" s="11">
        <v>223</v>
      </c>
      <c r="X1440" s="11">
        <v>346</v>
      </c>
      <c r="Y1440" s="26">
        <v>457</v>
      </c>
      <c r="Z1440" s="10">
        <f t="shared" si="226"/>
        <v>1055</v>
      </c>
      <c r="AA1440" s="27">
        <f t="shared" si="222"/>
        <v>-10997.628586138324</v>
      </c>
      <c r="AB1440" s="10">
        <f t="shared" si="223"/>
        <v>-492.14904578488148</v>
      </c>
      <c r="AC1440" s="10">
        <f t="shared" si="224"/>
        <v>533015.43752823642</v>
      </c>
      <c r="AD1440" s="28">
        <f t="shared" si="225"/>
        <v>5042519.107257681</v>
      </c>
      <c r="AF1440" s="27">
        <f>IF(V1440 &lt;&gt; "-", (V1440-V$1883)^4, "-")</f>
        <v>244567.49279317027</v>
      </c>
      <c r="AG1440" s="10">
        <f>(W1440-W$1883)^4</f>
        <v>3885.6367368595893</v>
      </c>
      <c r="AH1440" s="10">
        <f>(X1440-X$1883)^4</f>
        <v>43216844.157047376</v>
      </c>
      <c r="AI1440" s="28">
        <f>(Y1440-Y$1883)^4</f>
        <v>864695907.20968807</v>
      </c>
      <c r="AK1440" s="27">
        <f t="shared" si="227"/>
        <v>27.488151658767773</v>
      </c>
      <c r="AL1440" s="10">
        <f t="shared" si="228"/>
        <v>211.37440758293837</v>
      </c>
      <c r="AM1440" s="10">
        <f t="shared" si="229"/>
        <v>327.96208530805688</v>
      </c>
      <c r="AN1440" s="28">
        <f t="shared" si="230"/>
        <v>433.17535545023696</v>
      </c>
      <c r="AP1440" s="56">
        <f t="shared" si="231"/>
        <v>1.5515695067264577</v>
      </c>
    </row>
    <row r="1441" spans="1:42" ht="15" customHeight="1">
      <c r="A1441" s="5" t="s">
        <v>23</v>
      </c>
      <c r="B1441" s="5" t="s">
        <v>23</v>
      </c>
      <c r="C1441" s="5" t="s">
        <v>89</v>
      </c>
      <c r="D1441" s="6" t="s">
        <v>235</v>
      </c>
      <c r="E1441" s="5" t="s">
        <v>2675</v>
      </c>
      <c r="F1441" s="5" t="s">
        <v>2676</v>
      </c>
      <c r="G1441" s="5">
        <v>2002</v>
      </c>
      <c r="H1441" s="11" t="s">
        <v>96</v>
      </c>
      <c r="I1441" s="11">
        <v>19</v>
      </c>
      <c r="J1441" s="11">
        <v>40</v>
      </c>
      <c r="K1441" s="11">
        <v>58</v>
      </c>
      <c r="O1441" s="25" t="s">
        <v>23</v>
      </c>
      <c r="P1441" s="5" t="s">
        <v>74</v>
      </c>
      <c r="Q1441" s="5" t="s">
        <v>50</v>
      </c>
      <c r="R1441" s="6" t="s">
        <v>235</v>
      </c>
      <c r="S1441" s="5" t="s">
        <v>2939</v>
      </c>
      <c r="T1441" s="5" t="s">
        <v>2940</v>
      </c>
      <c r="U1441" s="5">
        <v>2002</v>
      </c>
      <c r="V1441" s="11">
        <v>13</v>
      </c>
      <c r="W1441" s="11">
        <v>28</v>
      </c>
      <c r="X1441" s="11">
        <v>71</v>
      </c>
      <c r="Y1441" s="26">
        <v>126</v>
      </c>
      <c r="Z1441" s="10">
        <f t="shared" si="226"/>
        <v>238</v>
      </c>
      <c r="AA1441" s="27">
        <f t="shared" si="222"/>
        <v>-55910.375663325023</v>
      </c>
      <c r="AB1441" s="10">
        <f t="shared" si="223"/>
        <v>-8352482.9958396358</v>
      </c>
      <c r="AC1441" s="10">
        <f t="shared" si="224"/>
        <v>-7292365.1416172329</v>
      </c>
      <c r="AD1441" s="28">
        <f t="shared" si="225"/>
        <v>-4059174.862684614</v>
      </c>
      <c r="AF1441" s="27">
        <f>IF(V1441 &lt;&gt; "-", (V1441-V$1883)^4, "-")</f>
        <v>2137912.2729463866</v>
      </c>
      <c r="AG1441" s="10">
        <f>(W1441-W$1883)^4</f>
        <v>1694679074.3609138</v>
      </c>
      <c r="AH1441" s="10">
        <f>(X1441-X$1883)^4</f>
        <v>1414136098.3687732</v>
      </c>
      <c r="AI1441" s="28">
        <f>(Y1441-Y$1883)^4</f>
        <v>647515765.93399131</v>
      </c>
      <c r="AK1441" s="27">
        <f t="shared" si="227"/>
        <v>54.621848739495796</v>
      </c>
      <c r="AL1441" s="10">
        <f t="shared" si="228"/>
        <v>117.64705882352941</v>
      </c>
      <c r="AM1441" s="10">
        <f t="shared" si="229"/>
        <v>298.31932773109241</v>
      </c>
      <c r="AN1441" s="28">
        <f t="shared" si="230"/>
        <v>529.41176470588232</v>
      </c>
      <c r="AP1441" s="56">
        <f t="shared" si="231"/>
        <v>2.5357142857142856</v>
      </c>
    </row>
    <row r="1442" spans="1:42" ht="15" customHeight="1">
      <c r="A1442" s="5" t="s">
        <v>23</v>
      </c>
      <c r="B1442" s="5" t="s">
        <v>23</v>
      </c>
      <c r="C1442" s="5" t="s">
        <v>89</v>
      </c>
      <c r="D1442" s="6" t="s">
        <v>235</v>
      </c>
      <c r="E1442" s="5" t="s">
        <v>2677</v>
      </c>
      <c r="F1442" s="5" t="s">
        <v>2678</v>
      </c>
      <c r="G1442" s="5">
        <v>2002</v>
      </c>
      <c r="H1442" s="11">
        <v>3</v>
      </c>
      <c r="I1442" s="11">
        <v>12</v>
      </c>
      <c r="J1442" s="11">
        <v>43</v>
      </c>
      <c r="K1442" s="11">
        <v>39</v>
      </c>
      <c r="O1442" s="25" t="s">
        <v>23</v>
      </c>
      <c r="P1442" s="5" t="s">
        <v>74</v>
      </c>
      <c r="Q1442" s="5" t="s">
        <v>50</v>
      </c>
      <c r="R1442" s="6" t="s">
        <v>235</v>
      </c>
      <c r="S1442" s="5" t="s">
        <v>2941</v>
      </c>
      <c r="T1442" s="5" t="s">
        <v>2942</v>
      </c>
      <c r="U1442" s="5">
        <v>2002</v>
      </c>
      <c r="V1442" s="11">
        <v>25</v>
      </c>
      <c r="W1442" s="11">
        <v>93</v>
      </c>
      <c r="X1442" s="11">
        <v>189</v>
      </c>
      <c r="Y1442" s="26">
        <v>176</v>
      </c>
      <c r="Z1442" s="10">
        <f t="shared" si="226"/>
        <v>483</v>
      </c>
      <c r="AA1442" s="27">
        <f t="shared" si="222"/>
        <v>-18063.514178742618</v>
      </c>
      <c r="AB1442" s="10">
        <f t="shared" si="223"/>
        <v>-2622091.6148038441</v>
      </c>
      <c r="AC1442" s="10">
        <f t="shared" si="224"/>
        <v>-437592.76021157677</v>
      </c>
      <c r="AD1442" s="28">
        <f t="shared" si="225"/>
        <v>-1313618.1629968965</v>
      </c>
      <c r="AF1442" s="27">
        <f>IF(V1442 &lt;&gt; "-", (V1442-V$1883)^4, "-")</f>
        <v>473954.14497738023</v>
      </c>
      <c r="AG1442" s="10">
        <f>(W1442-W$1883)^4</f>
        <v>361573962.67285907</v>
      </c>
      <c r="AH1442" s="10">
        <f>(X1442-X$1883)^4</f>
        <v>33222081.366177838</v>
      </c>
      <c r="AI1442" s="28">
        <f>(Y1442-Y$1883)^4</f>
        <v>143866228.82547262</v>
      </c>
      <c r="AK1442" s="27">
        <f t="shared" si="227"/>
        <v>51.759834368530022</v>
      </c>
      <c r="AL1442" s="10">
        <f t="shared" si="228"/>
        <v>192.54658385093168</v>
      </c>
      <c r="AM1442" s="10">
        <f t="shared" si="229"/>
        <v>391.304347826087</v>
      </c>
      <c r="AN1442" s="28">
        <f t="shared" si="230"/>
        <v>364.38923395445136</v>
      </c>
      <c r="AP1442" s="56">
        <f t="shared" si="231"/>
        <v>2.032258064516129</v>
      </c>
    </row>
    <row r="1443" spans="1:42" ht="15" customHeight="1">
      <c r="A1443" s="5" t="s">
        <v>23</v>
      </c>
      <c r="B1443" s="5" t="s">
        <v>23</v>
      </c>
      <c r="C1443" s="5" t="s">
        <v>89</v>
      </c>
      <c r="D1443" s="6" t="s">
        <v>235</v>
      </c>
      <c r="E1443" s="5" t="s">
        <v>2679</v>
      </c>
      <c r="F1443" s="5" t="s">
        <v>2680</v>
      </c>
      <c r="G1443" s="5">
        <v>2002</v>
      </c>
      <c r="H1443" s="11">
        <v>18</v>
      </c>
      <c r="I1443" s="11">
        <v>115</v>
      </c>
      <c r="J1443" s="11">
        <v>87</v>
      </c>
      <c r="K1443" s="11">
        <v>205</v>
      </c>
      <c r="O1443" s="25" t="s">
        <v>23</v>
      </c>
      <c r="P1443" s="5" t="s">
        <v>74</v>
      </c>
      <c r="Q1443" s="5" t="s">
        <v>50</v>
      </c>
      <c r="R1443" s="6" t="s">
        <v>235</v>
      </c>
      <c r="S1443" s="5" t="s">
        <v>2943</v>
      </c>
      <c r="T1443" s="5" t="s">
        <v>2944</v>
      </c>
      <c r="U1443" s="5">
        <v>2002</v>
      </c>
      <c r="V1443" s="11">
        <v>6</v>
      </c>
      <c r="W1443" s="11">
        <v>54</v>
      </c>
      <c r="X1443" s="11">
        <v>69</v>
      </c>
      <c r="Y1443" s="26">
        <v>107</v>
      </c>
      <c r="Z1443" s="10">
        <f t="shared" si="226"/>
        <v>236</v>
      </c>
      <c r="AA1443" s="27">
        <f t="shared" si="222"/>
        <v>-92579.75437308324</v>
      </c>
      <c r="AB1443" s="10">
        <f t="shared" si="223"/>
        <v>-5535393.1115727779</v>
      </c>
      <c r="AC1443" s="10">
        <f t="shared" si="224"/>
        <v>-7520330.1885401327</v>
      </c>
      <c r="AD1443" s="28">
        <f t="shared" si="225"/>
        <v>-5689233.8787768828</v>
      </c>
      <c r="AF1443" s="27">
        <f>IF(V1443 &lt;&gt; "-", (V1443-V$1883)^4, "-")</f>
        <v>4188141.6864615814</v>
      </c>
      <c r="AG1443" s="10">
        <f>(W1443-W$1883)^4</f>
        <v>979184714.38798642</v>
      </c>
      <c r="AH1443" s="10">
        <f>(X1443-X$1883)^4</f>
        <v>1473383760.9679761</v>
      </c>
      <c r="AI1443" s="28">
        <f>(Y1443-Y$1883)^4</f>
        <v>1015636694.6192272</v>
      </c>
      <c r="AK1443" s="27">
        <f t="shared" si="227"/>
        <v>25.423728813559325</v>
      </c>
      <c r="AL1443" s="10">
        <f t="shared" si="228"/>
        <v>228.81355932203391</v>
      </c>
      <c r="AM1443" s="10">
        <f t="shared" si="229"/>
        <v>292.37288135593218</v>
      </c>
      <c r="AN1443" s="28">
        <f t="shared" si="230"/>
        <v>453.38983050847457</v>
      </c>
      <c r="AP1443" s="56">
        <f t="shared" si="231"/>
        <v>1.2777777777777777</v>
      </c>
    </row>
    <row r="1444" spans="1:42" ht="15" customHeight="1">
      <c r="A1444" s="5" t="s">
        <v>23</v>
      </c>
      <c r="B1444" s="5" t="s">
        <v>23</v>
      </c>
      <c r="C1444" s="5" t="s">
        <v>89</v>
      </c>
      <c r="D1444" s="6" t="s">
        <v>235</v>
      </c>
      <c r="E1444" s="5" t="s">
        <v>2681</v>
      </c>
      <c r="F1444" s="5" t="s">
        <v>2682</v>
      </c>
      <c r="G1444" s="5">
        <v>2002</v>
      </c>
      <c r="H1444" s="11">
        <v>20</v>
      </c>
      <c r="I1444" s="11">
        <v>143</v>
      </c>
      <c r="J1444" s="11">
        <v>87</v>
      </c>
      <c r="K1444" s="11">
        <v>129</v>
      </c>
      <c r="O1444" s="25" t="s">
        <v>23</v>
      </c>
      <c r="P1444" s="5" t="s">
        <v>74</v>
      </c>
      <c r="Q1444" s="5" t="s">
        <v>50</v>
      </c>
      <c r="R1444" s="6" t="s">
        <v>235</v>
      </c>
      <c r="S1444" s="5" t="s">
        <v>2945</v>
      </c>
      <c r="T1444" s="5" t="s">
        <v>2946</v>
      </c>
      <c r="U1444" s="5">
        <v>2002</v>
      </c>
      <c r="V1444" s="11">
        <v>9</v>
      </c>
      <c r="W1444" s="11">
        <v>84</v>
      </c>
      <c r="X1444" s="11">
        <v>73</v>
      </c>
      <c r="Y1444" s="26">
        <v>122</v>
      </c>
      <c r="Z1444" s="10">
        <f t="shared" si="226"/>
        <v>288</v>
      </c>
      <c r="AA1444" s="27">
        <f t="shared" si="222"/>
        <v>-75355.731060442326</v>
      </c>
      <c r="AB1444" s="10">
        <f t="shared" si="223"/>
        <v>-3169736.8126773592</v>
      </c>
      <c r="AC1444" s="10">
        <f t="shared" si="224"/>
        <v>-7069054.1768339053</v>
      </c>
      <c r="AD1444" s="28">
        <f t="shared" si="225"/>
        <v>-4372251.7507309988</v>
      </c>
      <c r="AF1444" s="27">
        <f>IF(V1444 &lt;&gt; "-", (V1444-V$1883)^4, "-")</f>
        <v>3182890.6368016875</v>
      </c>
      <c r="AG1444" s="10">
        <f>(W1444-W$1883)^4</f>
        <v>465619262.10195822</v>
      </c>
      <c r="AH1444" s="10">
        <f>(X1444-X$1883)^4</f>
        <v>1356693507.8163946</v>
      </c>
      <c r="AI1444" s="28">
        <f>(Y1444-Y$1883)^4</f>
        <v>714946504.40140092</v>
      </c>
      <c r="AK1444" s="27">
        <f t="shared" si="227"/>
        <v>31.25</v>
      </c>
      <c r="AL1444" s="10">
        <f t="shared" si="228"/>
        <v>291.66666666666669</v>
      </c>
      <c r="AM1444" s="10">
        <f t="shared" si="229"/>
        <v>253.4722222222222</v>
      </c>
      <c r="AN1444" s="28">
        <f t="shared" si="230"/>
        <v>423.61111111111109</v>
      </c>
      <c r="AP1444" s="56">
        <f t="shared" si="231"/>
        <v>0.86904761904761896</v>
      </c>
    </row>
    <row r="1445" spans="1:42" ht="15" customHeight="1">
      <c r="A1445" s="5" t="s">
        <v>23</v>
      </c>
      <c r="B1445" s="5" t="s">
        <v>23</v>
      </c>
      <c r="C1445" s="5" t="s">
        <v>89</v>
      </c>
      <c r="D1445" s="6" t="s">
        <v>235</v>
      </c>
      <c r="E1445" s="5" t="s">
        <v>2683</v>
      </c>
      <c r="F1445" s="5" t="s">
        <v>2684</v>
      </c>
      <c r="G1445" s="5">
        <v>2002</v>
      </c>
      <c r="H1445" s="11">
        <v>10</v>
      </c>
      <c r="I1445" s="11">
        <v>87</v>
      </c>
      <c r="J1445" s="11">
        <v>95</v>
      </c>
      <c r="K1445" s="11">
        <v>189</v>
      </c>
      <c r="O1445" s="25" t="s">
        <v>23</v>
      </c>
      <c r="P1445" s="5" t="s">
        <v>74</v>
      </c>
      <c r="Q1445" s="5" t="s">
        <v>50</v>
      </c>
      <c r="R1445" s="6" t="s">
        <v>235</v>
      </c>
      <c r="S1445" s="5" t="s">
        <v>2947</v>
      </c>
      <c r="T1445" s="5" t="s">
        <v>2948</v>
      </c>
      <c r="U1445" s="5">
        <v>2002</v>
      </c>
      <c r="V1445" s="11">
        <v>5</v>
      </c>
      <c r="W1445" s="11">
        <v>50</v>
      </c>
      <c r="X1445" s="11">
        <v>71</v>
      </c>
      <c r="Y1445" s="26">
        <v>149</v>
      </c>
      <c r="Z1445" s="10">
        <f t="shared" si="226"/>
        <v>275</v>
      </c>
      <c r="AA1445" s="27">
        <f t="shared" si="222"/>
        <v>-98855.953908687909</v>
      </c>
      <c r="AB1445" s="10">
        <f t="shared" si="223"/>
        <v>-5919451.2109244606</v>
      </c>
      <c r="AC1445" s="10">
        <f t="shared" si="224"/>
        <v>-7292365.1416172329</v>
      </c>
      <c r="AD1445" s="28">
        <f t="shared" si="225"/>
        <v>-2544367.7686230838</v>
      </c>
      <c r="AF1445" s="27">
        <f>IF(V1445 &lt;&gt; "-", (V1445-V$1883)^4, "-")</f>
        <v>4570921.6266198922</v>
      </c>
      <c r="AG1445" s="10">
        <f>(W1445-W$1883)^4</f>
        <v>1070800570.3767489</v>
      </c>
      <c r="AH1445" s="10">
        <f>(X1445-X$1883)^4</f>
        <v>1414136098.3687732</v>
      </c>
      <c r="AI1445" s="28">
        <f>(Y1445-Y$1883)^4</f>
        <v>347354700.74461603</v>
      </c>
      <c r="AK1445" s="27">
        <f t="shared" si="227"/>
        <v>18.18181818181818</v>
      </c>
      <c r="AL1445" s="10">
        <f t="shared" si="228"/>
        <v>181.81818181818181</v>
      </c>
      <c r="AM1445" s="10">
        <f t="shared" si="229"/>
        <v>258.18181818181819</v>
      </c>
      <c r="AN1445" s="28">
        <f t="shared" si="230"/>
        <v>541.81818181818187</v>
      </c>
      <c r="AP1445" s="56">
        <f t="shared" si="231"/>
        <v>1.4200000000000002</v>
      </c>
    </row>
    <row r="1446" spans="1:42" ht="15" customHeight="1">
      <c r="A1446" s="5" t="s">
        <v>23</v>
      </c>
      <c r="B1446" s="5" t="s">
        <v>23</v>
      </c>
      <c r="C1446" s="5" t="s">
        <v>89</v>
      </c>
      <c r="D1446" s="6" t="s">
        <v>235</v>
      </c>
      <c r="E1446" s="5" t="s">
        <v>2685</v>
      </c>
      <c r="F1446" s="5" t="s">
        <v>2686</v>
      </c>
      <c r="G1446" s="5">
        <v>2002</v>
      </c>
      <c r="H1446" s="11">
        <v>6</v>
      </c>
      <c r="I1446" s="11">
        <v>64</v>
      </c>
      <c r="J1446" s="11">
        <v>78</v>
      </c>
      <c r="K1446" s="11">
        <v>141</v>
      </c>
      <c r="O1446" s="25" t="s">
        <v>23</v>
      </c>
      <c r="P1446" s="5" t="s">
        <v>74</v>
      </c>
      <c r="Q1446" s="5" t="s">
        <v>50</v>
      </c>
      <c r="R1446" s="6" t="s">
        <v>235</v>
      </c>
      <c r="S1446" s="5" t="s">
        <v>2949</v>
      </c>
      <c r="T1446" s="5" t="s">
        <v>2950</v>
      </c>
      <c r="U1446" s="5">
        <v>2002</v>
      </c>
      <c r="V1446" s="11">
        <v>2</v>
      </c>
      <c r="W1446" s="11">
        <v>35</v>
      </c>
      <c r="X1446" s="11">
        <v>30</v>
      </c>
      <c r="Y1446" s="26">
        <v>45</v>
      </c>
      <c r="Z1446" s="10">
        <f t="shared" si="226"/>
        <v>112</v>
      </c>
      <c r="AA1446" s="27">
        <f t="shared" si="222"/>
        <v>-119373.12780967499</v>
      </c>
      <c r="AB1446" s="10">
        <f t="shared" si="223"/>
        <v>-7517469.5170021206</v>
      </c>
      <c r="AC1446" s="10">
        <f t="shared" si="224"/>
        <v>-12964640.271183971</v>
      </c>
      <c r="AD1446" s="28">
        <f t="shared" si="225"/>
        <v>-13913888.011684624</v>
      </c>
      <c r="AF1446" s="27">
        <f>IF(V1446 &lt;&gt; "-", (V1446-V$1883)^4, "-")</f>
        <v>5877718.253988809</v>
      </c>
      <c r="AG1446" s="10">
        <f>(W1446-W$1883)^4</f>
        <v>1472636524.318424</v>
      </c>
      <c r="AH1446" s="10">
        <f>(X1446-X$1883)^4</f>
        <v>3045654448.2900085</v>
      </c>
      <c r="AI1446" s="28">
        <f>(Y1446-Y$1883)^4</f>
        <v>3346555291.0967484</v>
      </c>
      <c r="AK1446" s="27">
        <f t="shared" si="227"/>
        <v>17.857142857142858</v>
      </c>
      <c r="AL1446" s="10">
        <f t="shared" si="228"/>
        <v>312.5</v>
      </c>
      <c r="AM1446" s="10">
        <f t="shared" si="229"/>
        <v>267.85714285714283</v>
      </c>
      <c r="AN1446" s="28">
        <f t="shared" si="230"/>
        <v>401.78571428571428</v>
      </c>
      <c r="AP1446" s="56">
        <f t="shared" si="231"/>
        <v>0.8571428571428571</v>
      </c>
    </row>
    <row r="1447" spans="1:42" ht="15" customHeight="1">
      <c r="A1447" s="5" t="s">
        <v>23</v>
      </c>
      <c r="B1447" s="5" t="s">
        <v>23</v>
      </c>
      <c r="C1447" s="5" t="s">
        <v>89</v>
      </c>
      <c r="D1447" s="6" t="s">
        <v>235</v>
      </c>
      <c r="E1447" s="5" t="s">
        <v>2688</v>
      </c>
      <c r="F1447" s="5" t="s">
        <v>2689</v>
      </c>
      <c r="G1447" s="5">
        <v>2002</v>
      </c>
      <c r="H1447" s="11">
        <v>33</v>
      </c>
      <c r="I1447" s="11">
        <v>154</v>
      </c>
      <c r="J1447" s="11">
        <v>160</v>
      </c>
      <c r="K1447" s="11">
        <v>209</v>
      </c>
      <c r="O1447" s="25" t="s">
        <v>23</v>
      </c>
      <c r="P1447" s="5" t="s">
        <v>74</v>
      </c>
      <c r="Q1447" s="5" t="s">
        <v>50</v>
      </c>
      <c r="R1447" s="6" t="s">
        <v>235</v>
      </c>
      <c r="S1447" s="5" t="s">
        <v>2951</v>
      </c>
      <c r="T1447" s="5" t="s">
        <v>2952</v>
      </c>
      <c r="U1447" s="5">
        <v>2002</v>
      </c>
      <c r="V1447" s="11">
        <v>35</v>
      </c>
      <c r="W1447" s="11">
        <v>223</v>
      </c>
      <c r="X1447" s="11">
        <v>159</v>
      </c>
      <c r="Y1447" s="26">
        <v>208</v>
      </c>
      <c r="Z1447" s="10">
        <f t="shared" si="226"/>
        <v>625</v>
      </c>
      <c r="AA1447" s="27">
        <f t="shared" ref="AA1447:AA1510" si="232">IF(V1447 &lt;&gt; "-", (V1447-V$1883)^3, "-")</f>
        <v>-4281.6766680973597</v>
      </c>
      <c r="AB1447" s="10">
        <f t="shared" ref="AB1447:AB1510" si="233">IF(W1447 &lt;&gt; "-", (W1447-W$1883)^3, "-")</f>
        <v>-492.14904578488148</v>
      </c>
      <c r="AC1447" s="10">
        <f t="shared" ref="AC1447:AC1510" si="234">IF(X1447 &lt;&gt; "-", (X1447-X$1883)^3, "-")</f>
        <v>-1188324.3951875938</v>
      </c>
      <c r="AD1447" s="28">
        <f t="shared" ref="AD1447:AD1510" si="235">IF(Y1447 &lt;&gt; "-", (Y1447-Y$1883)^3, "-")</f>
        <v>-465827.9299896615</v>
      </c>
      <c r="AF1447" s="27">
        <f>IF(V1447 &lt;&gt; "-", (V1447-V$1883)^4, "-")</f>
        <v>69526.733272419238</v>
      </c>
      <c r="AG1447" s="10">
        <f>(W1447-W$1883)^4</f>
        <v>3885.6367368595893</v>
      </c>
      <c r="AH1447" s="10">
        <f>(X1447-X$1883)^4</f>
        <v>125867425.87608726</v>
      </c>
      <c r="AI1447" s="28">
        <f>(Y1447-Y$1883)^4</f>
        <v>36110544.110982738</v>
      </c>
      <c r="AK1447" s="27">
        <f t="shared" si="227"/>
        <v>56</v>
      </c>
      <c r="AL1447" s="10">
        <f t="shared" si="228"/>
        <v>356.8</v>
      </c>
      <c r="AM1447" s="10">
        <f t="shared" si="229"/>
        <v>254.4</v>
      </c>
      <c r="AN1447" s="28">
        <f t="shared" si="230"/>
        <v>332.8</v>
      </c>
      <c r="AP1447" s="56">
        <f t="shared" si="231"/>
        <v>0.71300448430493268</v>
      </c>
    </row>
    <row r="1448" spans="1:42" ht="15" customHeight="1">
      <c r="A1448" s="5" t="s">
        <v>23</v>
      </c>
      <c r="B1448" s="5" t="s">
        <v>23</v>
      </c>
      <c r="C1448" s="5" t="s">
        <v>89</v>
      </c>
      <c r="D1448" s="6" t="s">
        <v>235</v>
      </c>
      <c r="E1448" s="5" t="s">
        <v>2690</v>
      </c>
      <c r="F1448" s="5" t="s">
        <v>1761</v>
      </c>
      <c r="G1448" s="5">
        <v>2002</v>
      </c>
      <c r="H1448" s="11">
        <v>2</v>
      </c>
      <c r="I1448" s="11">
        <v>6</v>
      </c>
      <c r="J1448" s="11">
        <v>12</v>
      </c>
      <c r="K1448" s="11">
        <v>2</v>
      </c>
      <c r="O1448" s="25" t="s">
        <v>23</v>
      </c>
      <c r="P1448" s="5" t="s">
        <v>74</v>
      </c>
      <c r="Q1448" s="5" t="s">
        <v>50</v>
      </c>
      <c r="R1448" s="6" t="s">
        <v>235</v>
      </c>
      <c r="S1448" s="5" t="s">
        <v>2953</v>
      </c>
      <c r="T1448" s="5" t="s">
        <v>2954</v>
      </c>
      <c r="U1448" s="5">
        <v>2002</v>
      </c>
      <c r="V1448" s="11">
        <v>13</v>
      </c>
      <c r="W1448" s="11">
        <v>71</v>
      </c>
      <c r="X1448" s="11">
        <v>170</v>
      </c>
      <c r="Y1448" s="26">
        <v>251</v>
      </c>
      <c r="Z1448" s="10">
        <f t="shared" si="226"/>
        <v>505</v>
      </c>
      <c r="AA1448" s="27">
        <f t="shared" si="232"/>
        <v>-55910.375663325023</v>
      </c>
      <c r="AB1448" s="10">
        <f t="shared" si="233"/>
        <v>-4087959.9955128971</v>
      </c>
      <c r="AC1448" s="10">
        <f t="shared" si="234"/>
        <v>-855213.23313335818</v>
      </c>
      <c r="AD1448" s="28">
        <f t="shared" si="235"/>
        <v>-41131.727673962007</v>
      </c>
      <c r="AF1448" s="27">
        <f>IF(V1448 &lt;&gt; "-", (V1448-V$1883)^4, "-")</f>
        <v>2137912.2729463866</v>
      </c>
      <c r="AG1448" s="10">
        <f>(W1448-W$1883)^4</f>
        <v>653645360.41333997</v>
      </c>
      <c r="AH1448" s="10">
        <f>(X1448-X$1883)^4</f>
        <v>81176916.330340698</v>
      </c>
      <c r="AI1448" s="28">
        <f>(Y1448-Y$1883)^4</f>
        <v>1419828.6511030481</v>
      </c>
      <c r="AK1448" s="27">
        <f t="shared" si="227"/>
        <v>25.742574257425741</v>
      </c>
      <c r="AL1448" s="10">
        <f t="shared" si="228"/>
        <v>140.59405940594061</v>
      </c>
      <c r="AM1448" s="10">
        <f t="shared" si="229"/>
        <v>336.63366336633663</v>
      </c>
      <c r="AN1448" s="28">
        <f t="shared" si="230"/>
        <v>497.02970297029702</v>
      </c>
      <c r="AP1448" s="56">
        <f t="shared" si="231"/>
        <v>2.3943661971830981</v>
      </c>
    </row>
    <row r="1449" spans="1:42" ht="15" customHeight="1">
      <c r="A1449" s="5" t="s">
        <v>23</v>
      </c>
      <c r="B1449" s="5" t="s">
        <v>23</v>
      </c>
      <c r="C1449" s="5" t="s">
        <v>89</v>
      </c>
      <c r="D1449" s="6" t="s">
        <v>235</v>
      </c>
      <c r="E1449" s="5" t="s">
        <v>2691</v>
      </c>
      <c r="F1449" s="5" t="s">
        <v>2692</v>
      </c>
      <c r="G1449" s="5">
        <v>2002</v>
      </c>
      <c r="H1449" s="11">
        <v>9</v>
      </c>
      <c r="I1449" s="11">
        <v>77</v>
      </c>
      <c r="J1449" s="11">
        <v>58</v>
      </c>
      <c r="K1449" s="11">
        <v>86</v>
      </c>
      <c r="O1449" s="25" t="s">
        <v>23</v>
      </c>
      <c r="P1449" s="5" t="s">
        <v>74</v>
      </c>
      <c r="Q1449" s="5" t="s">
        <v>50</v>
      </c>
      <c r="R1449" s="6" t="s">
        <v>235</v>
      </c>
      <c r="S1449" s="5" t="s">
        <v>2955</v>
      </c>
      <c r="T1449" s="5" t="s">
        <v>1079</v>
      </c>
      <c r="U1449" s="5">
        <v>2002</v>
      </c>
      <c r="V1449" s="11">
        <v>2</v>
      </c>
      <c r="W1449" s="11">
        <v>31</v>
      </c>
      <c r="X1449" s="11">
        <v>68</v>
      </c>
      <c r="Y1449" s="26">
        <v>104</v>
      </c>
      <c r="Z1449" s="10">
        <f t="shared" si="226"/>
        <v>205</v>
      </c>
      <c r="AA1449" s="27">
        <f t="shared" si="232"/>
        <v>-119373.12780967499</v>
      </c>
      <c r="AB1449" s="10">
        <f t="shared" si="233"/>
        <v>-7987435.8475585245</v>
      </c>
      <c r="AC1449" s="10">
        <f t="shared" si="234"/>
        <v>-7636072.9928039219</v>
      </c>
      <c r="AD1449" s="28">
        <f t="shared" si="235"/>
        <v>-5980902.3924039016</v>
      </c>
      <c r="AF1449" s="27">
        <f>IF(V1449 &lt;&gt; "-", (V1449-V$1883)^4, "-")</f>
        <v>5877718.253988809</v>
      </c>
      <c r="AG1449" s="10">
        <f>(W1449-W$1883)^4</f>
        <v>1596650436.6436939</v>
      </c>
      <c r="AH1449" s="10">
        <f>(X1449-X$1883)^4</f>
        <v>1503696174.4904857</v>
      </c>
      <c r="AI1449" s="28">
        <f>(Y1449-Y$1883)^4</f>
        <v>1085647791.2169726</v>
      </c>
      <c r="AK1449" s="27">
        <f t="shared" si="227"/>
        <v>9.7560975609756095</v>
      </c>
      <c r="AL1449" s="10">
        <f t="shared" si="228"/>
        <v>151.21951219512195</v>
      </c>
      <c r="AM1449" s="10">
        <f t="shared" si="229"/>
        <v>331.70731707317077</v>
      </c>
      <c r="AN1449" s="28">
        <f t="shared" si="230"/>
        <v>507.3170731707317</v>
      </c>
      <c r="AP1449" s="56">
        <f t="shared" si="231"/>
        <v>2.1935483870967745</v>
      </c>
    </row>
    <row r="1450" spans="1:42" ht="15" customHeight="1">
      <c r="A1450" s="5" t="s">
        <v>23</v>
      </c>
      <c r="B1450" s="5" t="s">
        <v>23</v>
      </c>
      <c r="C1450" s="5" t="s">
        <v>89</v>
      </c>
      <c r="D1450" s="6" t="s">
        <v>235</v>
      </c>
      <c r="E1450" s="5" t="s">
        <v>2693</v>
      </c>
      <c r="F1450" s="5" t="s">
        <v>2694</v>
      </c>
      <c r="G1450" s="5">
        <v>2002</v>
      </c>
      <c r="H1450" s="11">
        <v>35</v>
      </c>
      <c r="I1450" s="11">
        <v>167</v>
      </c>
      <c r="J1450" s="11">
        <v>95</v>
      </c>
      <c r="K1450" s="11">
        <v>159</v>
      </c>
      <c r="O1450" s="25" t="s">
        <v>23</v>
      </c>
      <c r="P1450" s="5" t="s">
        <v>74</v>
      </c>
      <c r="Q1450" s="5" t="s">
        <v>50</v>
      </c>
      <c r="R1450" s="6" t="s">
        <v>235</v>
      </c>
      <c r="S1450" s="5" t="s">
        <v>2956</v>
      </c>
      <c r="T1450" s="5" t="s">
        <v>2957</v>
      </c>
      <c r="U1450" s="5">
        <v>2002</v>
      </c>
      <c r="V1450" s="11">
        <v>3</v>
      </c>
      <c r="W1450" s="11">
        <v>16</v>
      </c>
      <c r="X1450" s="11">
        <v>24</v>
      </c>
      <c r="Y1450" s="26">
        <v>68</v>
      </c>
      <c r="Z1450" s="10">
        <f t="shared" si="226"/>
        <v>111</v>
      </c>
      <c r="AA1450" s="27">
        <f t="shared" si="232"/>
        <v>-112246.64062698378</v>
      </c>
      <c r="AB1450" s="10">
        <f t="shared" si="233"/>
        <v>-9923855.0206538849</v>
      </c>
      <c r="AC1450" s="10">
        <f t="shared" si="234"/>
        <v>-13983601.709955174</v>
      </c>
      <c r="AD1450" s="28">
        <f t="shared" si="235"/>
        <v>-10291814.844392011</v>
      </c>
      <c r="AF1450" s="27">
        <f>IF(V1450 &lt;&gt; "-", (V1450-V$1883)^4, "-")</f>
        <v>5414576.1935207229</v>
      </c>
      <c r="AG1450" s="10">
        <f>(W1450-W$1883)^4</f>
        <v>2132589244.7939436</v>
      </c>
      <c r="AH1450" s="10">
        <f>(X1450-X$1883)^4</f>
        <v>3368930570.5851655</v>
      </c>
      <c r="AI1450" s="28">
        <f>(Y1450-Y$1883)^4</f>
        <v>2238665909.5680013</v>
      </c>
      <c r="AK1450" s="27">
        <f t="shared" si="227"/>
        <v>27.027027027027028</v>
      </c>
      <c r="AL1450" s="10">
        <f t="shared" si="228"/>
        <v>144.14414414414415</v>
      </c>
      <c r="AM1450" s="10">
        <f t="shared" si="229"/>
        <v>216.21621621621622</v>
      </c>
      <c r="AN1450" s="28">
        <f t="shared" si="230"/>
        <v>612.61261261261257</v>
      </c>
      <c r="AP1450" s="56">
        <f t="shared" si="231"/>
        <v>1.5</v>
      </c>
    </row>
    <row r="1451" spans="1:42" ht="15" customHeight="1">
      <c r="A1451" s="5" t="s">
        <v>23</v>
      </c>
      <c r="B1451" s="5" t="s">
        <v>23</v>
      </c>
      <c r="C1451" s="5" t="s">
        <v>89</v>
      </c>
      <c r="D1451" s="6" t="s">
        <v>235</v>
      </c>
      <c r="E1451" s="5" t="s">
        <v>2695</v>
      </c>
      <c r="F1451" s="5" t="s">
        <v>2198</v>
      </c>
      <c r="G1451" s="5">
        <v>2002</v>
      </c>
      <c r="H1451" s="11">
        <v>44</v>
      </c>
      <c r="I1451" s="11">
        <v>303</v>
      </c>
      <c r="J1451" s="11">
        <v>268</v>
      </c>
      <c r="K1451" s="11">
        <v>320</v>
      </c>
      <c r="O1451" s="25" t="s">
        <v>23</v>
      </c>
      <c r="P1451" s="5" t="s">
        <v>74</v>
      </c>
      <c r="Q1451" s="5" t="s">
        <v>50</v>
      </c>
      <c r="R1451" s="6" t="s">
        <v>235</v>
      </c>
      <c r="S1451" s="5" t="s">
        <v>2958</v>
      </c>
      <c r="T1451" s="5" t="s">
        <v>2959</v>
      </c>
      <c r="U1451" s="5">
        <v>2002</v>
      </c>
      <c r="V1451" s="11">
        <v>6</v>
      </c>
      <c r="W1451" s="11">
        <v>34</v>
      </c>
      <c r="X1451" s="11">
        <v>100</v>
      </c>
      <c r="Y1451" s="26">
        <v>109</v>
      </c>
      <c r="Z1451" s="10">
        <f t="shared" si="226"/>
        <v>249</v>
      </c>
      <c r="AA1451" s="27">
        <f t="shared" si="232"/>
        <v>-92579.75437308324</v>
      </c>
      <c r="AB1451" s="10">
        <f t="shared" si="233"/>
        <v>-7633183.0424463917</v>
      </c>
      <c r="AC1451" s="10">
        <f t="shared" si="234"/>
        <v>-4485601.441669778</v>
      </c>
      <c r="AD1451" s="28">
        <f t="shared" si="235"/>
        <v>-5500153.7748806924</v>
      </c>
      <c r="AF1451" s="27">
        <f>IF(V1451 &lt;&gt; "-", (V1451-V$1883)^4, "-")</f>
        <v>4188141.6864615814</v>
      </c>
      <c r="AG1451" s="10">
        <f>(W1451-W$1883)^4</f>
        <v>1502937436.6468332</v>
      </c>
      <c r="AH1451" s="10">
        <f>(X1451-X$1883)^4</f>
        <v>739765789.64663172</v>
      </c>
      <c r="AI1451" s="28">
        <f>(Y1451-Y$1883)^4</f>
        <v>970881984.30958629</v>
      </c>
      <c r="AK1451" s="27">
        <f t="shared" si="227"/>
        <v>24.096385542168676</v>
      </c>
      <c r="AL1451" s="10">
        <f t="shared" si="228"/>
        <v>136.54618473895582</v>
      </c>
      <c r="AM1451" s="10">
        <f t="shared" si="229"/>
        <v>401.60642570281124</v>
      </c>
      <c r="AN1451" s="28">
        <f t="shared" si="230"/>
        <v>437.75100401606426</v>
      </c>
      <c r="AP1451" s="56">
        <f t="shared" si="231"/>
        <v>2.9411764705882355</v>
      </c>
    </row>
    <row r="1452" spans="1:42" ht="15" customHeight="1">
      <c r="A1452" s="5" t="s">
        <v>23</v>
      </c>
      <c r="B1452" s="5" t="s">
        <v>23</v>
      </c>
      <c r="C1452" s="5" t="s">
        <v>89</v>
      </c>
      <c r="D1452" s="6" t="s">
        <v>235</v>
      </c>
      <c r="E1452" s="5" t="s">
        <v>2696</v>
      </c>
      <c r="F1452" s="5" t="s">
        <v>2697</v>
      </c>
      <c r="G1452" s="5">
        <v>2002</v>
      </c>
      <c r="H1452" s="11">
        <v>8</v>
      </c>
      <c r="I1452" s="11">
        <v>48</v>
      </c>
      <c r="J1452" s="11">
        <v>62</v>
      </c>
      <c r="K1452" s="11">
        <v>94</v>
      </c>
      <c r="O1452" s="25" t="s">
        <v>23</v>
      </c>
      <c r="P1452" s="5" t="s">
        <v>74</v>
      </c>
      <c r="Q1452" s="5" t="s">
        <v>50</v>
      </c>
      <c r="R1452" s="6" t="s">
        <v>235</v>
      </c>
      <c r="S1452" s="5" t="s">
        <v>2960</v>
      </c>
      <c r="T1452" s="5" t="s">
        <v>2961</v>
      </c>
      <c r="U1452" s="5">
        <v>2002</v>
      </c>
      <c r="V1452" s="11">
        <v>7</v>
      </c>
      <c r="W1452" s="11">
        <v>64</v>
      </c>
      <c r="X1452" s="11">
        <v>100</v>
      </c>
      <c r="Y1452" s="26">
        <v>164</v>
      </c>
      <c r="Z1452" s="10">
        <f t="shared" si="226"/>
        <v>335</v>
      </c>
      <c r="AA1452" s="27">
        <f t="shared" si="232"/>
        <v>-86574.984053174077</v>
      </c>
      <c r="AB1452" s="10">
        <f t="shared" si="233"/>
        <v>-4648703.8656189712</v>
      </c>
      <c r="AC1452" s="10">
        <f t="shared" si="234"/>
        <v>-4485601.441669778</v>
      </c>
      <c r="AD1452" s="28">
        <f t="shared" si="235"/>
        <v>-1794457.6943268403</v>
      </c>
      <c r="AF1452" s="27">
        <f>IF(V1452 &lt;&gt; "-", (V1452-V$1883)^4, "-")</f>
        <v>3829921.6860142983</v>
      </c>
      <c r="AG1452" s="10">
        <f>(W1452-W$1883)^4</f>
        <v>775846565.33189142</v>
      </c>
      <c r="AH1452" s="10">
        <f>(X1452-X$1883)^4</f>
        <v>739765789.64663172</v>
      </c>
      <c r="AI1452" s="28">
        <f>(Y1452-Y$1883)^4</f>
        <v>218060815.52352834</v>
      </c>
      <c r="AK1452" s="27">
        <f t="shared" si="227"/>
        <v>20.895522388059703</v>
      </c>
      <c r="AL1452" s="10">
        <f t="shared" si="228"/>
        <v>191.044776119403</v>
      </c>
      <c r="AM1452" s="10">
        <f t="shared" si="229"/>
        <v>298.50746268656712</v>
      </c>
      <c r="AN1452" s="28">
        <f t="shared" si="230"/>
        <v>489.55223880597015</v>
      </c>
      <c r="AP1452" s="56">
        <f t="shared" si="231"/>
        <v>1.5624999999999998</v>
      </c>
    </row>
    <row r="1453" spans="1:42" ht="15" customHeight="1">
      <c r="A1453" s="5" t="s">
        <v>23</v>
      </c>
      <c r="B1453" s="5" t="s">
        <v>100</v>
      </c>
      <c r="C1453" s="5" t="s">
        <v>24</v>
      </c>
      <c r="D1453" s="6" t="s">
        <v>25</v>
      </c>
      <c r="E1453" s="6" t="s">
        <v>26</v>
      </c>
      <c r="F1453" s="5" t="s">
        <v>2962</v>
      </c>
      <c r="G1453" s="5">
        <v>2002</v>
      </c>
      <c r="H1453" s="11">
        <v>10402</v>
      </c>
      <c r="I1453" s="11">
        <v>39427</v>
      </c>
      <c r="J1453" s="11">
        <v>38748</v>
      </c>
      <c r="K1453" s="11">
        <v>33367</v>
      </c>
      <c r="O1453" s="25" t="s">
        <v>23</v>
      </c>
      <c r="P1453" s="5" t="s">
        <v>74</v>
      </c>
      <c r="Q1453" s="5" t="s">
        <v>50</v>
      </c>
      <c r="R1453" s="6" t="s">
        <v>235</v>
      </c>
      <c r="S1453" s="5" t="s">
        <v>2963</v>
      </c>
      <c r="T1453" s="5" t="s">
        <v>2964</v>
      </c>
      <c r="U1453" s="5">
        <v>2002</v>
      </c>
      <c r="V1453" s="11">
        <v>11</v>
      </c>
      <c r="W1453" s="11">
        <v>53</v>
      </c>
      <c r="X1453" s="11">
        <v>83</v>
      </c>
      <c r="Y1453" s="26">
        <v>138</v>
      </c>
      <c r="Z1453" s="10">
        <f t="shared" si="226"/>
        <v>285</v>
      </c>
      <c r="AA1453" s="27">
        <f t="shared" si="232"/>
        <v>-65150.194930492646</v>
      </c>
      <c r="AB1453" s="10">
        <f t="shared" si="233"/>
        <v>-5629800.5792158684</v>
      </c>
      <c r="AC1453" s="10">
        <f t="shared" si="234"/>
        <v>-6020630.5850108797</v>
      </c>
      <c r="AD1453" s="28">
        <f t="shared" si="235"/>
        <v>-3210291.1781644532</v>
      </c>
      <c r="AF1453" s="27">
        <f>IF(V1453 &lt;&gt; "-", (V1453-V$1883)^4, "-")</f>
        <v>2621526.7440798022</v>
      </c>
      <c r="AG1453" s="10">
        <f>(W1453-W$1883)^4</f>
        <v>1001514746.9790759</v>
      </c>
      <c r="AH1453" s="10">
        <f>(X1453-X$1883)^4</f>
        <v>1095273652.7577968</v>
      </c>
      <c r="AI1453" s="28">
        <f>(Y1453-Y$1883)^4</f>
        <v>473579142.83132756</v>
      </c>
      <c r="AK1453" s="27">
        <f t="shared" si="227"/>
        <v>38.596491228070178</v>
      </c>
      <c r="AL1453" s="10">
        <f t="shared" si="228"/>
        <v>185.96491228070175</v>
      </c>
      <c r="AM1453" s="10">
        <f t="shared" si="229"/>
        <v>291.22807017543863</v>
      </c>
      <c r="AN1453" s="28">
        <f t="shared" si="230"/>
        <v>484.21052631578948</v>
      </c>
      <c r="AP1453" s="56">
        <f t="shared" si="231"/>
        <v>1.5660377358490567</v>
      </c>
    </row>
    <row r="1454" spans="1:42" ht="15" customHeight="1">
      <c r="A1454" s="5" t="s">
        <v>23</v>
      </c>
      <c r="B1454" s="5" t="s">
        <v>100</v>
      </c>
      <c r="C1454" s="5" t="s">
        <v>28</v>
      </c>
      <c r="D1454" s="6" t="s">
        <v>41</v>
      </c>
      <c r="E1454" s="6" t="s">
        <v>26</v>
      </c>
      <c r="F1454" s="5" t="s">
        <v>2965</v>
      </c>
      <c r="G1454" s="5">
        <v>2002</v>
      </c>
      <c r="H1454" s="11">
        <v>3984</v>
      </c>
      <c r="I1454" s="11">
        <v>12904</v>
      </c>
      <c r="J1454" s="11">
        <v>9191</v>
      </c>
      <c r="K1454" s="11">
        <v>8081</v>
      </c>
      <c r="O1454" s="25" t="s">
        <v>23</v>
      </c>
      <c r="P1454" s="5" t="s">
        <v>74</v>
      </c>
      <c r="Q1454" s="5" t="s">
        <v>50</v>
      </c>
      <c r="R1454" s="6" t="s">
        <v>235</v>
      </c>
      <c r="S1454" s="5" t="s">
        <v>2966</v>
      </c>
      <c r="T1454" s="5" t="s">
        <v>2967</v>
      </c>
      <c r="U1454" s="5">
        <v>2002</v>
      </c>
      <c r="V1454" s="11">
        <v>1</v>
      </c>
      <c r="W1454" s="11">
        <v>20</v>
      </c>
      <c r="X1454" s="11">
        <v>64</v>
      </c>
      <c r="Y1454" s="26">
        <v>70</v>
      </c>
      <c r="Z1454" s="10">
        <f t="shared" si="226"/>
        <v>155</v>
      </c>
      <c r="AA1454" s="27">
        <f t="shared" si="232"/>
        <v>-126795.04420806172</v>
      </c>
      <c r="AB1454" s="10">
        <f t="shared" si="233"/>
        <v>-9379946.4023042805</v>
      </c>
      <c r="AC1454" s="10">
        <f t="shared" si="234"/>
        <v>-8110919.4152080175</v>
      </c>
      <c r="AD1454" s="28">
        <f t="shared" si="235"/>
        <v>-10010529.819555391</v>
      </c>
      <c r="AF1454" s="27">
        <f>IF(V1454 &lt;&gt; "-", (V1454-V$1883)^4, "-")</f>
        <v>6369955.1216190513</v>
      </c>
      <c r="AG1454" s="10">
        <f>(W1454-W$1883)^4</f>
        <v>1978186084.0014935</v>
      </c>
      <c r="AH1454" s="10">
        <f>(X1454-X$1883)^4</f>
        <v>1629646651.9831705</v>
      </c>
      <c r="AI1454" s="28">
        <f>(Y1454-Y$1883)^4</f>
        <v>2157459995.2172017</v>
      </c>
      <c r="AK1454" s="27">
        <f t="shared" si="227"/>
        <v>6.4516129032258061</v>
      </c>
      <c r="AL1454" s="10">
        <f t="shared" si="228"/>
        <v>129.03225806451613</v>
      </c>
      <c r="AM1454" s="10">
        <f t="shared" si="229"/>
        <v>412.90322580645159</v>
      </c>
      <c r="AN1454" s="28">
        <f t="shared" si="230"/>
        <v>451.61290322580646</v>
      </c>
      <c r="AP1454" s="56">
        <f t="shared" si="231"/>
        <v>3.1999999999999997</v>
      </c>
    </row>
    <row r="1455" spans="1:42" ht="15" customHeight="1">
      <c r="A1455" s="5" t="s">
        <v>23</v>
      </c>
      <c r="B1455" s="5" t="s">
        <v>100</v>
      </c>
      <c r="C1455" s="5" t="s">
        <v>34</v>
      </c>
      <c r="D1455" s="6" t="s">
        <v>233</v>
      </c>
      <c r="E1455" s="6" t="s">
        <v>26</v>
      </c>
      <c r="F1455" s="5" t="s">
        <v>2968</v>
      </c>
      <c r="G1455" s="5">
        <v>2002</v>
      </c>
      <c r="H1455" s="11">
        <v>1371</v>
      </c>
      <c r="I1455" s="11">
        <v>5992</v>
      </c>
      <c r="J1455" s="11">
        <v>5401</v>
      </c>
      <c r="K1455" s="11">
        <v>4758</v>
      </c>
      <c r="O1455" s="25" t="s">
        <v>23</v>
      </c>
      <c r="P1455" s="5" t="s">
        <v>74</v>
      </c>
      <c r="Q1455" s="5" t="s">
        <v>50</v>
      </c>
      <c r="R1455" s="6" t="s">
        <v>235</v>
      </c>
      <c r="S1455" s="5" t="s">
        <v>2969</v>
      </c>
      <c r="T1455" s="5" t="s">
        <v>2970</v>
      </c>
      <c r="U1455" s="5">
        <v>2002</v>
      </c>
      <c r="V1455" s="11" t="s">
        <v>96</v>
      </c>
      <c r="W1455" s="11">
        <v>45</v>
      </c>
      <c r="X1455" s="11">
        <v>11</v>
      </c>
      <c r="Y1455" s="26">
        <v>35</v>
      </c>
      <c r="Z1455" s="10">
        <f t="shared" si="226"/>
        <v>91</v>
      </c>
      <c r="AA1455" s="27" t="str">
        <f t="shared" si="232"/>
        <v>-</v>
      </c>
      <c r="AB1455" s="10">
        <f t="shared" si="233"/>
        <v>-6423989.6930365143</v>
      </c>
      <c r="AC1455" s="10">
        <f t="shared" si="234"/>
        <v>-16371602.280018786</v>
      </c>
      <c r="AD1455" s="28">
        <f t="shared" si="235"/>
        <v>-15722526.303466773</v>
      </c>
      <c r="AF1455" s="27" t="str">
        <f>IF(V1455 &lt;&gt; "-", (V1455-V$1883)^4, "-")</f>
        <v>-</v>
      </c>
      <c r="AG1455" s="10">
        <f>(W1455-W$1883)^4</f>
        <v>1194189130.6053913</v>
      </c>
      <c r="AH1455" s="10">
        <f>(X1455-X$1883)^4</f>
        <v>4157078710.4527683</v>
      </c>
      <c r="AI1455" s="28">
        <f>(Y1455-Y$1883)^4</f>
        <v>3938792539.2760983</v>
      </c>
      <c r="AK1455" s="27">
        <f t="shared" si="227"/>
        <v>0</v>
      </c>
      <c r="AL1455" s="10">
        <f t="shared" si="228"/>
        <v>494.50549450549454</v>
      </c>
      <c r="AM1455" s="10">
        <f t="shared" si="229"/>
        <v>120.87912087912088</v>
      </c>
      <c r="AN1455" s="28">
        <f t="shared" si="230"/>
        <v>384.61538461538464</v>
      </c>
      <c r="AP1455" s="56">
        <f t="shared" si="231"/>
        <v>0.24444444444444441</v>
      </c>
    </row>
    <row r="1456" spans="1:42" ht="15" customHeight="1">
      <c r="A1456" s="5" t="s">
        <v>23</v>
      </c>
      <c r="B1456" s="5" t="s">
        <v>100</v>
      </c>
      <c r="C1456" s="5" t="s">
        <v>34</v>
      </c>
      <c r="D1456" s="6" t="s">
        <v>30</v>
      </c>
      <c r="E1456" s="6" t="s">
        <v>26</v>
      </c>
      <c r="F1456" s="5" t="s">
        <v>117</v>
      </c>
      <c r="G1456" s="5">
        <v>2002</v>
      </c>
      <c r="H1456" s="11">
        <v>811</v>
      </c>
      <c r="I1456" s="11">
        <v>3440</v>
      </c>
      <c r="J1456" s="11">
        <v>2765</v>
      </c>
      <c r="K1456" s="11">
        <v>2675</v>
      </c>
      <c r="O1456" s="25" t="s">
        <v>23</v>
      </c>
      <c r="P1456" s="5" t="s">
        <v>74</v>
      </c>
      <c r="Q1456" s="5" t="s">
        <v>50</v>
      </c>
      <c r="R1456" s="6" t="s">
        <v>235</v>
      </c>
      <c r="S1456" s="5" t="s">
        <v>2971</v>
      </c>
      <c r="T1456" s="5" t="s">
        <v>2972</v>
      </c>
      <c r="U1456" s="5">
        <v>2002</v>
      </c>
      <c r="V1456" s="11">
        <v>4</v>
      </c>
      <c r="W1456" s="11">
        <v>62</v>
      </c>
      <c r="X1456" s="11">
        <v>67</v>
      </c>
      <c r="Y1456" s="26">
        <v>107</v>
      </c>
      <c r="Z1456" s="10">
        <f t="shared" si="226"/>
        <v>240</v>
      </c>
      <c r="AA1456" s="27">
        <f t="shared" si="232"/>
        <v>-105409.58265998808</v>
      </c>
      <c r="AB1456" s="10">
        <f t="shared" si="233"/>
        <v>-4817838.7431039726</v>
      </c>
      <c r="AC1456" s="10">
        <f t="shared" si="234"/>
        <v>-7752997.3176026056</v>
      </c>
      <c r="AD1456" s="28">
        <f t="shared" si="235"/>
        <v>-5689233.8787768828</v>
      </c>
      <c r="AF1456" s="27">
        <f>IF(V1456 &lt;&gt; "-", (V1456-V$1883)^4, "-")</f>
        <v>4979359.2233520132</v>
      </c>
      <c r="AG1456" s="10">
        <f>(W1456-W$1883)^4</f>
        <v>813710049.44288135</v>
      </c>
      <c r="AH1456" s="10">
        <f>(X1456-X$1883)^4</f>
        <v>1534473920.2711205</v>
      </c>
      <c r="AI1456" s="28">
        <f>(Y1456-Y$1883)^4</f>
        <v>1015636694.6192272</v>
      </c>
      <c r="AK1456" s="27">
        <f t="shared" si="227"/>
        <v>16.666666666666668</v>
      </c>
      <c r="AL1456" s="10">
        <f t="shared" si="228"/>
        <v>258.33333333333337</v>
      </c>
      <c r="AM1456" s="10">
        <f t="shared" si="229"/>
        <v>279.16666666666669</v>
      </c>
      <c r="AN1456" s="28">
        <f t="shared" si="230"/>
        <v>445.83333333333337</v>
      </c>
      <c r="AP1456" s="56">
        <f t="shared" si="231"/>
        <v>1.0806451612903225</v>
      </c>
    </row>
    <row r="1457" spans="1:42" ht="15" customHeight="1">
      <c r="A1457" s="5" t="s">
        <v>23</v>
      </c>
      <c r="B1457" s="5" t="s">
        <v>100</v>
      </c>
      <c r="C1457" s="5" t="s">
        <v>34</v>
      </c>
      <c r="D1457" s="6" t="s">
        <v>235</v>
      </c>
      <c r="E1457" s="6" t="s">
        <v>26</v>
      </c>
      <c r="F1457" s="5" t="s">
        <v>2973</v>
      </c>
      <c r="G1457" s="5">
        <v>2002</v>
      </c>
      <c r="H1457" s="11">
        <v>560</v>
      </c>
      <c r="I1457" s="11">
        <v>2552</v>
      </c>
      <c r="J1457" s="11">
        <v>2636</v>
      </c>
      <c r="K1457" s="11">
        <v>2083</v>
      </c>
      <c r="O1457" s="25" t="s">
        <v>23</v>
      </c>
      <c r="P1457" s="5" t="s">
        <v>74</v>
      </c>
      <c r="Q1457" s="5" t="s">
        <v>50</v>
      </c>
      <c r="R1457" s="6" t="s">
        <v>235</v>
      </c>
      <c r="S1457" s="5" t="s">
        <v>2974</v>
      </c>
      <c r="T1457" s="5" t="s">
        <v>1339</v>
      </c>
      <c r="U1457" s="5">
        <v>2002</v>
      </c>
      <c r="V1457" s="11">
        <v>1</v>
      </c>
      <c r="W1457" s="11">
        <v>33</v>
      </c>
      <c r="X1457" s="11">
        <v>73</v>
      </c>
      <c r="Y1457" s="26">
        <v>142</v>
      </c>
      <c r="Z1457" s="10">
        <f t="shared" si="226"/>
        <v>249</v>
      </c>
      <c r="AA1457" s="27">
        <f t="shared" si="232"/>
        <v>-126795.04420806172</v>
      </c>
      <c r="AB1457" s="10">
        <f t="shared" si="233"/>
        <v>-7750077.9393538814</v>
      </c>
      <c r="AC1457" s="10">
        <f t="shared" si="234"/>
        <v>-7069054.1768339053</v>
      </c>
      <c r="AD1457" s="28">
        <f t="shared" si="235"/>
        <v>-2956165.609864064</v>
      </c>
      <c r="AF1457" s="27">
        <f>IF(V1457 &lt;&gt; "-", (V1457-V$1883)^4, "-")</f>
        <v>6369955.1216190513</v>
      </c>
      <c r="AG1457" s="10">
        <f>(W1457-W$1883)^4</f>
        <v>1533703563.8199458</v>
      </c>
      <c r="AH1457" s="10">
        <f>(X1457-X$1883)^4</f>
        <v>1356693507.8163946</v>
      </c>
      <c r="AI1457" s="28">
        <f>(Y1457-Y$1883)^4</f>
        <v>424266114.96701473</v>
      </c>
      <c r="AK1457" s="27">
        <f t="shared" si="227"/>
        <v>4.0160642570281118</v>
      </c>
      <c r="AL1457" s="10">
        <f t="shared" si="228"/>
        <v>132.53012048192772</v>
      </c>
      <c r="AM1457" s="10">
        <f t="shared" si="229"/>
        <v>293.17269076305217</v>
      </c>
      <c r="AN1457" s="28">
        <f t="shared" si="230"/>
        <v>570.28112449799198</v>
      </c>
      <c r="AP1457" s="56">
        <f t="shared" si="231"/>
        <v>2.2121212121212115</v>
      </c>
    </row>
    <row r="1458" spans="1:42" ht="15" customHeight="1">
      <c r="A1458" s="5" t="s">
        <v>23</v>
      </c>
      <c r="B1458" s="5" t="s">
        <v>100</v>
      </c>
      <c r="C1458" s="5" t="s">
        <v>34</v>
      </c>
      <c r="D1458" s="6" t="s">
        <v>235</v>
      </c>
      <c r="E1458" s="5" t="s">
        <v>2698</v>
      </c>
      <c r="F1458" s="5" t="s">
        <v>2699</v>
      </c>
      <c r="G1458" s="5">
        <v>2002</v>
      </c>
      <c r="H1458" s="11">
        <v>417</v>
      </c>
      <c r="I1458" s="11">
        <v>1861</v>
      </c>
      <c r="J1458" s="11">
        <v>1842</v>
      </c>
      <c r="K1458" s="11">
        <v>1313</v>
      </c>
      <c r="O1458" s="25" t="s">
        <v>23</v>
      </c>
      <c r="P1458" s="5" t="s">
        <v>74</v>
      </c>
      <c r="Q1458" s="5" t="s">
        <v>50</v>
      </c>
      <c r="R1458" s="6" t="s">
        <v>235</v>
      </c>
      <c r="S1458" s="5" t="s">
        <v>2975</v>
      </c>
      <c r="T1458" s="5" t="s">
        <v>2976</v>
      </c>
      <c r="U1458" s="5">
        <v>2002</v>
      </c>
      <c r="V1458" s="11">
        <v>1</v>
      </c>
      <c r="W1458" s="11">
        <v>23</v>
      </c>
      <c r="X1458" s="11">
        <v>27</v>
      </c>
      <c r="Y1458" s="26">
        <v>42</v>
      </c>
      <c r="Z1458" s="10">
        <f t="shared" si="226"/>
        <v>93</v>
      </c>
      <c r="AA1458" s="27">
        <f t="shared" si="232"/>
        <v>-126795.04420806172</v>
      </c>
      <c r="AB1458" s="10">
        <f t="shared" si="233"/>
        <v>-8985322.3389058895</v>
      </c>
      <c r="AC1458" s="10">
        <f t="shared" si="234"/>
        <v>-13467697.148162553</v>
      </c>
      <c r="AD1458" s="28">
        <f t="shared" si="235"/>
        <v>-14441053.798323441</v>
      </c>
      <c r="AF1458" s="27">
        <f>IF(V1458 &lt;&gt; "-", (V1458-V$1883)^4, "-")</f>
        <v>6369955.1216190513</v>
      </c>
      <c r="AG1458" s="10">
        <f>(W1458-W$1883)^4</f>
        <v>1868005778.8974016</v>
      </c>
      <c r="AH1458" s="10">
        <f>(X1458-X$1883)^4</f>
        <v>3204235706.121274</v>
      </c>
      <c r="AI1458" s="28">
        <f>(Y1458-Y$1883)^4</f>
        <v>3516671872.9274569</v>
      </c>
      <c r="AK1458" s="27">
        <f t="shared" si="227"/>
        <v>10.752688172043012</v>
      </c>
      <c r="AL1458" s="10">
        <f t="shared" si="228"/>
        <v>247.31182795698925</v>
      </c>
      <c r="AM1458" s="10">
        <f t="shared" si="229"/>
        <v>290.32258064516134</v>
      </c>
      <c r="AN1458" s="28">
        <f t="shared" si="230"/>
        <v>451.61290322580646</v>
      </c>
      <c r="AP1458" s="56">
        <f t="shared" si="231"/>
        <v>1.173913043478261</v>
      </c>
    </row>
    <row r="1459" spans="1:42" ht="15" customHeight="1">
      <c r="A1459" s="5" t="s">
        <v>23</v>
      </c>
      <c r="B1459" s="5" t="s">
        <v>100</v>
      </c>
      <c r="C1459" s="5" t="s">
        <v>34</v>
      </c>
      <c r="D1459" s="6" t="s">
        <v>235</v>
      </c>
      <c r="E1459" s="5" t="s">
        <v>2700</v>
      </c>
      <c r="F1459" s="5" t="s">
        <v>2701</v>
      </c>
      <c r="G1459" s="5">
        <v>2002</v>
      </c>
      <c r="H1459" s="11">
        <v>76</v>
      </c>
      <c r="I1459" s="11">
        <v>292</v>
      </c>
      <c r="J1459" s="11">
        <v>271</v>
      </c>
      <c r="K1459" s="11">
        <v>241</v>
      </c>
      <c r="O1459" s="25" t="s">
        <v>23</v>
      </c>
      <c r="P1459" s="5" t="s">
        <v>74</v>
      </c>
      <c r="Q1459" s="5" t="s">
        <v>50</v>
      </c>
      <c r="R1459" s="6" t="s">
        <v>235</v>
      </c>
      <c r="S1459" s="5" t="s">
        <v>2977</v>
      </c>
      <c r="T1459" s="5" t="s">
        <v>2978</v>
      </c>
      <c r="U1459" s="5">
        <v>2002</v>
      </c>
      <c r="V1459" s="11">
        <v>10</v>
      </c>
      <c r="W1459" s="11">
        <v>47</v>
      </c>
      <c r="X1459" s="11">
        <v>92</v>
      </c>
      <c r="Y1459" s="26">
        <v>152</v>
      </c>
      <c r="Z1459" s="10">
        <f t="shared" si="226"/>
        <v>301</v>
      </c>
      <c r="AA1459" s="27">
        <f t="shared" si="232"/>
        <v>-70129.248387619737</v>
      </c>
      <c r="AB1459" s="10">
        <f t="shared" si="233"/>
        <v>-6218870.1858020322</v>
      </c>
      <c r="AC1459" s="10">
        <f t="shared" si="234"/>
        <v>-5170545.3581035454</v>
      </c>
      <c r="AD1459" s="28">
        <f t="shared" si="235"/>
        <v>-2380289.6950852741</v>
      </c>
      <c r="AF1459" s="27">
        <f>IF(V1459 &lt;&gt; "-", (V1459-V$1883)^4, "-")</f>
        <v>2892004.1543107955</v>
      </c>
      <c r="AG1459" s="10">
        <f>(W1459-W$1883)^4</f>
        <v>1143620649.4139388</v>
      </c>
      <c r="AH1459" s="10">
        <f>(X1459-X$1883)^4</f>
        <v>894091164.27171624</v>
      </c>
      <c r="AI1459" s="28">
        <f>(Y1459-Y$1883)^4</f>
        <v>317814046.99170518</v>
      </c>
      <c r="AK1459" s="27">
        <f t="shared" si="227"/>
        <v>33.222591362126245</v>
      </c>
      <c r="AL1459" s="10">
        <f t="shared" si="228"/>
        <v>156.14617940199335</v>
      </c>
      <c r="AM1459" s="10">
        <f t="shared" si="229"/>
        <v>305.64784053156149</v>
      </c>
      <c r="AN1459" s="28">
        <f t="shared" si="230"/>
        <v>504.98338870431894</v>
      </c>
      <c r="AP1459" s="56">
        <f t="shared" si="231"/>
        <v>1.9574468085106385</v>
      </c>
    </row>
    <row r="1460" spans="1:42" ht="15" customHeight="1">
      <c r="A1460" s="5" t="s">
        <v>23</v>
      </c>
      <c r="B1460" s="5" t="s">
        <v>100</v>
      </c>
      <c r="C1460" s="5" t="s">
        <v>34</v>
      </c>
      <c r="D1460" s="6" t="s">
        <v>235</v>
      </c>
      <c r="E1460" s="5" t="s">
        <v>2702</v>
      </c>
      <c r="F1460" s="5" t="s">
        <v>2703</v>
      </c>
      <c r="G1460" s="5">
        <v>2002</v>
      </c>
      <c r="H1460" s="11">
        <v>33</v>
      </c>
      <c r="I1460" s="11">
        <v>153</v>
      </c>
      <c r="J1460" s="11">
        <v>201</v>
      </c>
      <c r="K1460" s="11">
        <v>214</v>
      </c>
      <c r="O1460" s="25" t="s">
        <v>23</v>
      </c>
      <c r="P1460" s="5" t="s">
        <v>74</v>
      </c>
      <c r="Q1460" s="5" t="s">
        <v>29</v>
      </c>
      <c r="R1460" s="6" t="s">
        <v>44</v>
      </c>
      <c r="S1460" s="5" t="s">
        <v>2979</v>
      </c>
      <c r="T1460" s="5" t="s">
        <v>2980</v>
      </c>
      <c r="U1460" s="5">
        <v>2002</v>
      </c>
      <c r="V1460" s="11" t="s">
        <v>96</v>
      </c>
      <c r="W1460" s="11">
        <v>38</v>
      </c>
      <c r="X1460" s="11">
        <v>74</v>
      </c>
      <c r="Y1460" s="26">
        <v>97</v>
      </c>
      <c r="Z1460" s="10">
        <f t="shared" si="226"/>
        <v>209</v>
      </c>
      <c r="AA1460" s="27" t="str">
        <f t="shared" si="232"/>
        <v>-</v>
      </c>
      <c r="AB1460" s="10">
        <f t="shared" si="233"/>
        <v>-7177357.169448629</v>
      </c>
      <c r="AC1460" s="10">
        <f t="shared" si="234"/>
        <v>-6959128.9752445836</v>
      </c>
      <c r="AD1460" s="28">
        <f t="shared" si="235"/>
        <v>-6699861.260519702</v>
      </c>
      <c r="AF1460" s="27" t="str">
        <f>IF(V1460 &lt;&gt; "-", (V1460-V$1883)^4, "-")</f>
        <v>-</v>
      </c>
      <c r="AG1460" s="10">
        <f>(W1460-W$1883)^4</f>
        <v>1384478061.5428886</v>
      </c>
      <c r="AH1460" s="10">
        <f>(X1460-X$1883)^4</f>
        <v>1328637524.3524163</v>
      </c>
      <c r="AI1460" s="28">
        <f>(Y1460-Y$1883)^4</f>
        <v>1263051559.2814815</v>
      </c>
      <c r="AK1460" s="27">
        <f t="shared" si="227"/>
        <v>0</v>
      </c>
      <c r="AL1460" s="10">
        <f t="shared" si="228"/>
        <v>181.81818181818181</v>
      </c>
      <c r="AM1460" s="10">
        <f t="shared" si="229"/>
        <v>354.06698564593302</v>
      </c>
      <c r="AN1460" s="28">
        <f t="shared" si="230"/>
        <v>464.11483253588517</v>
      </c>
      <c r="AP1460" s="56">
        <f t="shared" si="231"/>
        <v>1.9473684210526316</v>
      </c>
    </row>
    <row r="1461" spans="1:42" ht="15" customHeight="1">
      <c r="A1461" s="5" t="s">
        <v>23</v>
      </c>
      <c r="B1461" s="5" t="s">
        <v>100</v>
      </c>
      <c r="C1461" s="5" t="s">
        <v>34</v>
      </c>
      <c r="D1461" s="6" t="s">
        <v>235</v>
      </c>
      <c r="E1461" s="5" t="s">
        <v>2704</v>
      </c>
      <c r="F1461" s="5" t="s">
        <v>1111</v>
      </c>
      <c r="G1461" s="5">
        <v>2002</v>
      </c>
      <c r="H1461" s="11">
        <v>15</v>
      </c>
      <c r="I1461" s="11">
        <v>108</v>
      </c>
      <c r="J1461" s="11">
        <v>111</v>
      </c>
      <c r="K1461" s="11">
        <v>101</v>
      </c>
      <c r="O1461" s="25" t="s">
        <v>23</v>
      </c>
      <c r="P1461" s="5" t="s">
        <v>74</v>
      </c>
      <c r="Q1461" s="5" t="s">
        <v>29</v>
      </c>
      <c r="R1461" s="6" t="s">
        <v>44</v>
      </c>
      <c r="S1461" s="5" t="s">
        <v>2981</v>
      </c>
      <c r="T1461" s="5" t="s">
        <v>2982</v>
      </c>
      <c r="U1461" s="5">
        <v>2002</v>
      </c>
      <c r="V1461" s="11" t="s">
        <v>96</v>
      </c>
      <c r="W1461" s="11">
        <v>14</v>
      </c>
      <c r="X1461" s="11">
        <v>45</v>
      </c>
      <c r="Y1461" s="26">
        <v>61</v>
      </c>
      <c r="Z1461" s="10">
        <f t="shared" si="226"/>
        <v>120</v>
      </c>
      <c r="AA1461" s="27" t="str">
        <f t="shared" si="232"/>
        <v>-</v>
      </c>
      <c r="AB1461" s="10">
        <f t="shared" si="233"/>
        <v>-10203521.558608007</v>
      </c>
      <c r="AC1461" s="10">
        <f t="shared" si="234"/>
        <v>-10636401.158501679</v>
      </c>
      <c r="AD1461" s="28">
        <f t="shared" si="235"/>
        <v>-11317738.53400767</v>
      </c>
      <c r="AF1461" s="27" t="str">
        <f>IF(V1461 &lt;&gt; "-", (V1461-V$1883)^4, "-")</f>
        <v>-</v>
      </c>
      <c r="AG1461" s="10">
        <f>(W1461-W$1883)^4</f>
        <v>2213095296.7870893</v>
      </c>
      <c r="AH1461" s="10">
        <f>(X1461-X$1883)^4</f>
        <v>2339158291.001194</v>
      </c>
      <c r="AI1461" s="28">
        <f>(Y1461-Y$1883)^4</f>
        <v>2541048037.789176</v>
      </c>
      <c r="AK1461" s="27">
        <f t="shared" si="227"/>
        <v>0</v>
      </c>
      <c r="AL1461" s="10">
        <f t="shared" si="228"/>
        <v>116.66666666666667</v>
      </c>
      <c r="AM1461" s="10">
        <f t="shared" si="229"/>
        <v>375</v>
      </c>
      <c r="AN1461" s="28">
        <f t="shared" si="230"/>
        <v>508.33333333333331</v>
      </c>
      <c r="AP1461" s="56">
        <f t="shared" si="231"/>
        <v>3.214285714285714</v>
      </c>
    </row>
    <row r="1462" spans="1:42" ht="15" customHeight="1">
      <c r="A1462" s="5" t="s">
        <v>23</v>
      </c>
      <c r="B1462" s="5" t="s">
        <v>100</v>
      </c>
      <c r="C1462" s="5" t="s">
        <v>34</v>
      </c>
      <c r="D1462" s="6" t="s">
        <v>235</v>
      </c>
      <c r="E1462" s="5" t="s">
        <v>2705</v>
      </c>
      <c r="F1462" s="5" t="s">
        <v>2706</v>
      </c>
      <c r="G1462" s="5">
        <v>2002</v>
      </c>
      <c r="H1462" s="11">
        <v>19</v>
      </c>
      <c r="I1462" s="11">
        <v>138</v>
      </c>
      <c r="J1462" s="11">
        <v>211</v>
      </c>
      <c r="K1462" s="11">
        <v>214</v>
      </c>
      <c r="O1462" s="25" t="s">
        <v>23</v>
      </c>
      <c r="P1462" s="5" t="s">
        <v>74</v>
      </c>
      <c r="Q1462" s="5" t="s">
        <v>29</v>
      </c>
      <c r="R1462" s="6" t="s">
        <v>44</v>
      </c>
      <c r="S1462" s="5" t="s">
        <v>2983</v>
      </c>
      <c r="T1462" s="5" t="s">
        <v>2984</v>
      </c>
      <c r="U1462" s="5">
        <v>2002</v>
      </c>
      <c r="V1462" s="11">
        <v>1</v>
      </c>
      <c r="W1462" s="11">
        <v>22</v>
      </c>
      <c r="X1462" s="11">
        <v>23</v>
      </c>
      <c r="Y1462" s="26">
        <v>28</v>
      </c>
      <c r="Z1462" s="10">
        <f t="shared" si="226"/>
        <v>74</v>
      </c>
      <c r="AA1462" s="27">
        <f t="shared" si="232"/>
        <v>-126795.04420806172</v>
      </c>
      <c r="AB1462" s="10">
        <f t="shared" si="233"/>
        <v>-9115608.3219087999</v>
      </c>
      <c r="AC1462" s="10">
        <f t="shared" si="234"/>
        <v>-14158452.938289169</v>
      </c>
      <c r="AD1462" s="28">
        <f t="shared" si="235"/>
        <v>-17077651.412790634</v>
      </c>
      <c r="AF1462" s="27">
        <f>IF(V1462 &lt;&gt; "-", (V1462-V$1883)^4, "-")</f>
        <v>6369955.1216190513</v>
      </c>
      <c r="AG1462" s="10">
        <f>(W1462-W$1883)^4</f>
        <v>1904207223.4285433</v>
      </c>
      <c r="AH1462" s="10">
        <f>(X1462-X$1883)^4</f>
        <v>3425214197.0414762</v>
      </c>
      <c r="AI1462" s="28">
        <f>(Y1462-Y$1883)^4</f>
        <v>4397820770.2272806</v>
      </c>
      <c r="AK1462" s="27">
        <f t="shared" si="227"/>
        <v>13.513513513513514</v>
      </c>
      <c r="AL1462" s="10">
        <f t="shared" si="228"/>
        <v>297.29729729729729</v>
      </c>
      <c r="AM1462" s="10">
        <f t="shared" si="229"/>
        <v>310.81081081081078</v>
      </c>
      <c r="AN1462" s="28">
        <f t="shared" si="230"/>
        <v>378.37837837837839</v>
      </c>
      <c r="AP1462" s="56">
        <f t="shared" si="231"/>
        <v>1.0454545454545454</v>
      </c>
    </row>
    <row r="1463" spans="1:42" ht="15" customHeight="1">
      <c r="A1463" s="5" t="s">
        <v>23</v>
      </c>
      <c r="B1463" s="5" t="s">
        <v>100</v>
      </c>
      <c r="C1463" s="5" t="s">
        <v>37</v>
      </c>
      <c r="D1463" s="6" t="s">
        <v>233</v>
      </c>
      <c r="E1463" s="6" t="s">
        <v>26</v>
      </c>
      <c r="F1463" s="5" t="s">
        <v>2985</v>
      </c>
      <c r="G1463" s="5">
        <v>2002</v>
      </c>
      <c r="H1463" s="11">
        <v>709</v>
      </c>
      <c r="I1463" s="11">
        <v>3390</v>
      </c>
      <c r="J1463" s="11">
        <v>3302</v>
      </c>
      <c r="K1463" s="11">
        <v>2877</v>
      </c>
      <c r="O1463" s="25" t="s">
        <v>23</v>
      </c>
      <c r="P1463" s="5" t="s">
        <v>74</v>
      </c>
      <c r="Q1463" s="5" t="s">
        <v>29</v>
      </c>
      <c r="R1463" s="6" t="s">
        <v>44</v>
      </c>
      <c r="S1463" s="5" t="s">
        <v>2986</v>
      </c>
      <c r="T1463" s="5" t="s">
        <v>408</v>
      </c>
      <c r="U1463" s="5">
        <v>2002</v>
      </c>
      <c r="V1463" s="11">
        <v>2</v>
      </c>
      <c r="W1463" s="11">
        <v>5</v>
      </c>
      <c r="X1463" s="11">
        <v>10</v>
      </c>
      <c r="Y1463" s="26">
        <v>32</v>
      </c>
      <c r="Z1463" s="10">
        <f t="shared" si="226"/>
        <v>49</v>
      </c>
      <c r="AA1463" s="27">
        <f t="shared" si="232"/>
        <v>-119373.12780967499</v>
      </c>
      <c r="AB1463" s="10">
        <f t="shared" si="233"/>
        <v>-11527131.866830941</v>
      </c>
      <c r="AC1463" s="10">
        <f t="shared" si="234"/>
        <v>-16565791.275306394</v>
      </c>
      <c r="AD1463" s="28">
        <f t="shared" si="235"/>
        <v>-16294155.521236528</v>
      </c>
      <c r="AF1463" s="27">
        <f>IF(V1463 &lt;&gt; "-", (V1463-V$1883)^4, "-")</f>
        <v>5877718.253988809</v>
      </c>
      <c r="AG1463" s="10">
        <f>(W1463-W$1883)^4</f>
        <v>2603924264.1794276</v>
      </c>
      <c r="AH1463" s="10">
        <f>(X1463-X$1883)^4</f>
        <v>4222952988.7232409</v>
      </c>
      <c r="AI1463" s="28">
        <f>(Y1463-Y$1883)^4</f>
        <v>4130879021.1949792</v>
      </c>
      <c r="AK1463" s="27">
        <f t="shared" si="227"/>
        <v>40.816326530612244</v>
      </c>
      <c r="AL1463" s="10">
        <f t="shared" si="228"/>
        <v>102.04081632653062</v>
      </c>
      <c r="AM1463" s="10">
        <f t="shared" si="229"/>
        <v>204.08163265306123</v>
      </c>
      <c r="AN1463" s="28">
        <f t="shared" si="230"/>
        <v>653.0612244897959</v>
      </c>
      <c r="AP1463" s="56">
        <f t="shared" si="231"/>
        <v>2</v>
      </c>
    </row>
    <row r="1464" spans="1:42" ht="15" customHeight="1">
      <c r="A1464" s="5" t="s">
        <v>23</v>
      </c>
      <c r="B1464" s="5" t="s">
        <v>100</v>
      </c>
      <c r="C1464" s="5" t="s">
        <v>37</v>
      </c>
      <c r="D1464" s="6" t="s">
        <v>30</v>
      </c>
      <c r="E1464" s="6" t="s">
        <v>26</v>
      </c>
      <c r="F1464" s="5" t="s">
        <v>120</v>
      </c>
      <c r="G1464" s="5">
        <v>2002</v>
      </c>
      <c r="H1464" s="11">
        <v>546</v>
      </c>
      <c r="I1464" s="11">
        <v>2616</v>
      </c>
      <c r="J1464" s="11">
        <v>2357</v>
      </c>
      <c r="K1464" s="11">
        <v>1962</v>
      </c>
      <c r="O1464" s="25" t="s">
        <v>23</v>
      </c>
      <c r="P1464" s="5" t="s">
        <v>74</v>
      </c>
      <c r="Q1464" s="5" t="s">
        <v>29</v>
      </c>
      <c r="R1464" s="6" t="s">
        <v>44</v>
      </c>
      <c r="S1464" s="5" t="s">
        <v>2987</v>
      </c>
      <c r="T1464" s="5" t="s">
        <v>2988</v>
      </c>
      <c r="U1464" s="5">
        <v>2002</v>
      </c>
      <c r="V1464" s="11">
        <v>1</v>
      </c>
      <c r="W1464" s="11">
        <v>54</v>
      </c>
      <c r="X1464" s="11">
        <v>82</v>
      </c>
      <c r="Y1464" s="26">
        <v>95</v>
      </c>
      <c r="Z1464" s="10">
        <f t="shared" si="226"/>
        <v>232</v>
      </c>
      <c r="AA1464" s="27">
        <f t="shared" si="232"/>
        <v>-126795.04420806172</v>
      </c>
      <c r="AB1464" s="10">
        <f t="shared" si="233"/>
        <v>-5535393.1115727779</v>
      </c>
      <c r="AC1464" s="10">
        <f t="shared" si="234"/>
        <v>-6120462.1017861627</v>
      </c>
      <c r="AD1464" s="28">
        <f t="shared" si="235"/>
        <v>-6915368.1093206406</v>
      </c>
      <c r="AF1464" s="27">
        <f>IF(V1464 &lt;&gt; "-", (V1464-V$1883)^4, "-")</f>
        <v>6369955.1216190513</v>
      </c>
      <c r="AG1464" s="10">
        <f>(W1464-W$1883)^4</f>
        <v>979184714.38798642</v>
      </c>
      <c r="AH1464" s="10">
        <f>(X1464-X$1883)^4</f>
        <v>1119555473.2912126</v>
      </c>
      <c r="AI1464" s="28">
        <f>(Y1464-Y$1883)^4</f>
        <v>1317509444.4558535</v>
      </c>
      <c r="AK1464" s="27">
        <f t="shared" si="227"/>
        <v>4.3103448275862064</v>
      </c>
      <c r="AL1464" s="10">
        <f t="shared" si="228"/>
        <v>232.75862068965517</v>
      </c>
      <c r="AM1464" s="10">
        <f t="shared" si="229"/>
        <v>353.44827586206895</v>
      </c>
      <c r="AN1464" s="28">
        <f t="shared" si="230"/>
        <v>409.48275862068965</v>
      </c>
      <c r="AP1464" s="56">
        <f t="shared" si="231"/>
        <v>1.5185185185185184</v>
      </c>
    </row>
    <row r="1465" spans="1:42" ht="15" customHeight="1">
      <c r="A1465" s="5" t="s">
        <v>23</v>
      </c>
      <c r="B1465" s="5" t="s">
        <v>100</v>
      </c>
      <c r="C1465" s="5" t="s">
        <v>37</v>
      </c>
      <c r="D1465" s="6" t="s">
        <v>235</v>
      </c>
      <c r="E1465" s="6" t="s">
        <v>26</v>
      </c>
      <c r="F1465" s="5" t="s">
        <v>2989</v>
      </c>
      <c r="G1465" s="5">
        <v>2002</v>
      </c>
      <c r="H1465" s="11">
        <v>163</v>
      </c>
      <c r="I1465" s="11">
        <v>774</v>
      </c>
      <c r="J1465" s="11">
        <v>945</v>
      </c>
      <c r="K1465" s="11">
        <v>915</v>
      </c>
      <c r="O1465" s="25" t="s">
        <v>23</v>
      </c>
      <c r="P1465" s="5" t="s">
        <v>74</v>
      </c>
      <c r="Q1465" s="5" t="s">
        <v>29</v>
      </c>
      <c r="R1465" s="6" t="s">
        <v>44</v>
      </c>
      <c r="S1465" s="5" t="s">
        <v>2990</v>
      </c>
      <c r="T1465" s="5" t="s">
        <v>2991</v>
      </c>
      <c r="U1465" s="5">
        <v>2002</v>
      </c>
      <c r="V1465" s="11" t="s">
        <v>96</v>
      </c>
      <c r="W1465" s="11">
        <v>12</v>
      </c>
      <c r="X1465" s="11">
        <v>24</v>
      </c>
      <c r="Y1465" s="26">
        <v>49</v>
      </c>
      <c r="Z1465" s="10">
        <f t="shared" si="226"/>
        <v>85</v>
      </c>
      <c r="AA1465" s="27" t="str">
        <f t="shared" si="232"/>
        <v>-</v>
      </c>
      <c r="AB1465" s="10">
        <f t="shared" si="233"/>
        <v>-10488393.582415007</v>
      </c>
      <c r="AC1465" s="10">
        <f t="shared" si="234"/>
        <v>-13983601.709955174</v>
      </c>
      <c r="AD1465" s="28">
        <f t="shared" si="235"/>
        <v>-13231175.897360638</v>
      </c>
      <c r="AF1465" s="27" t="str">
        <f>IF(V1465 &lt;&gt; "-", (V1465-V$1883)^4, "-")</f>
        <v>-</v>
      </c>
      <c r="AG1465" s="10">
        <f>(W1465-W$1883)^4</f>
        <v>2295859471.0272794</v>
      </c>
      <c r="AH1465" s="10">
        <f>(X1465-X$1883)^4</f>
        <v>3368930570.5851655</v>
      </c>
      <c r="AI1465" s="28">
        <f>(Y1465-Y$1883)^4</f>
        <v>3129425310.2643013</v>
      </c>
      <c r="AK1465" s="27">
        <f t="shared" si="227"/>
        <v>0</v>
      </c>
      <c r="AL1465" s="10">
        <f t="shared" si="228"/>
        <v>141.1764705882353</v>
      </c>
      <c r="AM1465" s="10">
        <f t="shared" si="229"/>
        <v>282.35294117647061</v>
      </c>
      <c r="AN1465" s="28">
        <f t="shared" si="230"/>
        <v>576.47058823529403</v>
      </c>
      <c r="AP1465" s="56">
        <f t="shared" si="231"/>
        <v>2</v>
      </c>
    </row>
    <row r="1466" spans="1:42" ht="15" customHeight="1">
      <c r="A1466" s="5" t="s">
        <v>23</v>
      </c>
      <c r="B1466" s="5" t="s">
        <v>100</v>
      </c>
      <c r="C1466" s="5" t="s">
        <v>37</v>
      </c>
      <c r="D1466" s="6" t="s">
        <v>235</v>
      </c>
      <c r="E1466" s="5" t="s">
        <v>2707</v>
      </c>
      <c r="F1466" s="5" t="s">
        <v>2708</v>
      </c>
      <c r="G1466" s="5">
        <v>2002</v>
      </c>
      <c r="H1466" s="11">
        <v>67</v>
      </c>
      <c r="I1466" s="11">
        <v>371</v>
      </c>
      <c r="J1466" s="11">
        <v>490</v>
      </c>
      <c r="K1466" s="11">
        <v>505</v>
      </c>
      <c r="O1466" s="25" t="s">
        <v>23</v>
      </c>
      <c r="P1466" s="5" t="s">
        <v>74</v>
      </c>
      <c r="Q1466" s="5" t="s">
        <v>29</v>
      </c>
      <c r="R1466" s="6" t="s">
        <v>44</v>
      </c>
      <c r="S1466" s="5" t="s">
        <v>2992</v>
      </c>
      <c r="T1466" s="5" t="s">
        <v>2993</v>
      </c>
      <c r="U1466" s="5">
        <v>2002</v>
      </c>
      <c r="V1466" s="11">
        <v>13</v>
      </c>
      <c r="W1466" s="11">
        <v>54</v>
      </c>
      <c r="X1466" s="11">
        <v>94</v>
      </c>
      <c r="Y1466" s="26">
        <v>92</v>
      </c>
      <c r="Z1466" s="10">
        <f t="shared" si="226"/>
        <v>253</v>
      </c>
      <c r="AA1466" s="27">
        <f t="shared" si="232"/>
        <v>-55910.375663325023</v>
      </c>
      <c r="AB1466" s="10">
        <f t="shared" si="233"/>
        <v>-5535393.1115727779</v>
      </c>
      <c r="AC1466" s="10">
        <f t="shared" si="234"/>
        <v>-4993204.2557857428</v>
      </c>
      <c r="AD1466" s="28">
        <f t="shared" si="235"/>
        <v>-7247216.7403047821</v>
      </c>
      <c r="AF1466" s="27">
        <f>IF(V1466 &lt;&gt; "-", (V1466-V$1883)^4, "-")</f>
        <v>2137912.2729463866</v>
      </c>
      <c r="AG1466" s="10">
        <f>(W1466-W$1883)^4</f>
        <v>979184714.38798642</v>
      </c>
      <c r="AH1466" s="10">
        <f>(X1466-X$1883)^4</f>
        <v>853438916.53758562</v>
      </c>
      <c r="AI1466" s="28">
        <f>(Y1466-Y$1883)^4</f>
        <v>1402474584.5242672</v>
      </c>
      <c r="AK1466" s="27">
        <f t="shared" si="227"/>
        <v>51.383399209486164</v>
      </c>
      <c r="AL1466" s="10">
        <f t="shared" si="228"/>
        <v>213.4387351778656</v>
      </c>
      <c r="AM1466" s="10">
        <f t="shared" si="229"/>
        <v>371.54150197628462</v>
      </c>
      <c r="AN1466" s="28">
        <f t="shared" si="230"/>
        <v>363.63636363636363</v>
      </c>
      <c r="AP1466" s="56">
        <f t="shared" si="231"/>
        <v>1.7407407407407411</v>
      </c>
    </row>
    <row r="1467" spans="1:42" ht="15" customHeight="1">
      <c r="A1467" s="5" t="s">
        <v>23</v>
      </c>
      <c r="B1467" s="5" t="s">
        <v>100</v>
      </c>
      <c r="C1467" s="5" t="s">
        <v>37</v>
      </c>
      <c r="D1467" s="6" t="s">
        <v>235</v>
      </c>
      <c r="E1467" s="5" t="s">
        <v>2709</v>
      </c>
      <c r="F1467" s="5" t="s">
        <v>2710</v>
      </c>
      <c r="G1467" s="5">
        <v>2002</v>
      </c>
      <c r="H1467" s="11">
        <v>96</v>
      </c>
      <c r="I1467" s="11">
        <v>403</v>
      </c>
      <c r="J1467" s="11">
        <v>455</v>
      </c>
      <c r="K1467" s="11">
        <v>410</v>
      </c>
      <c r="O1467" s="25" t="s">
        <v>23</v>
      </c>
      <c r="P1467" s="5" t="s">
        <v>74</v>
      </c>
      <c r="Q1467" s="5" t="s">
        <v>29</v>
      </c>
      <c r="R1467" s="6" t="s">
        <v>44</v>
      </c>
      <c r="S1467" s="5" t="s">
        <v>2994</v>
      </c>
      <c r="T1467" s="5" t="s">
        <v>2995</v>
      </c>
      <c r="U1467" s="5">
        <v>2002</v>
      </c>
      <c r="V1467" s="11">
        <v>4</v>
      </c>
      <c r="W1467" s="11">
        <v>59</v>
      </c>
      <c r="X1467" s="11">
        <v>59</v>
      </c>
      <c r="Y1467" s="26">
        <v>86</v>
      </c>
      <c r="Z1467" s="10">
        <f t="shared" si="226"/>
        <v>208</v>
      </c>
      <c r="AA1467" s="27">
        <f t="shared" si="232"/>
        <v>-105409.58265998808</v>
      </c>
      <c r="AB1467" s="10">
        <f t="shared" si="233"/>
        <v>-5079156.3453056253</v>
      </c>
      <c r="AC1467" s="10">
        <f t="shared" si="234"/>
        <v>-8731646.6552482378</v>
      </c>
      <c r="AD1467" s="28">
        <f t="shared" si="235"/>
        <v>-7942426.0902909059</v>
      </c>
      <c r="AF1467" s="27">
        <f>IF(V1467 &lt;&gt; "-", (V1467-V$1883)^4, "-")</f>
        <v>4979359.2233520132</v>
      </c>
      <c r="AG1467" s="10">
        <f>(W1467-W$1883)^4</f>
        <v>873082818.63016999</v>
      </c>
      <c r="AH1467" s="10">
        <f>(X1467-X$1883)^4</f>
        <v>1798021457.6654458</v>
      </c>
      <c r="AI1467" s="28">
        <f>(Y1467-Y$1883)^4</f>
        <v>1584665402.2567012</v>
      </c>
      <c r="AK1467" s="27">
        <f t="shared" si="227"/>
        <v>19.230769230769234</v>
      </c>
      <c r="AL1467" s="10">
        <f t="shared" si="228"/>
        <v>283.65384615384613</v>
      </c>
      <c r="AM1467" s="10">
        <f t="shared" si="229"/>
        <v>283.65384615384613</v>
      </c>
      <c r="AN1467" s="28">
        <f t="shared" si="230"/>
        <v>413.46153846153845</v>
      </c>
      <c r="AP1467" s="56">
        <f t="shared" si="231"/>
        <v>1</v>
      </c>
    </row>
    <row r="1468" spans="1:42" ht="15" customHeight="1">
      <c r="A1468" s="5" t="s">
        <v>23</v>
      </c>
      <c r="B1468" s="5" t="s">
        <v>100</v>
      </c>
      <c r="C1468" s="5" t="s">
        <v>46</v>
      </c>
      <c r="D1468" s="6" t="s">
        <v>233</v>
      </c>
      <c r="E1468" s="6" t="s">
        <v>26</v>
      </c>
      <c r="F1468" s="5" t="s">
        <v>2996</v>
      </c>
      <c r="G1468" s="5">
        <v>2002</v>
      </c>
      <c r="H1468" s="11">
        <v>2347</v>
      </c>
      <c r="I1468" s="11">
        <v>8156</v>
      </c>
      <c r="J1468" s="11">
        <v>8806</v>
      </c>
      <c r="K1468" s="11">
        <v>7016</v>
      </c>
      <c r="O1468" s="25" t="s">
        <v>23</v>
      </c>
      <c r="P1468" s="5" t="s">
        <v>74</v>
      </c>
      <c r="Q1468" s="5" t="s">
        <v>29</v>
      </c>
      <c r="R1468" s="6" t="s">
        <v>44</v>
      </c>
      <c r="S1468" s="5" t="s">
        <v>2997</v>
      </c>
      <c r="T1468" s="5" t="s">
        <v>2998</v>
      </c>
      <c r="U1468" s="5">
        <v>2002</v>
      </c>
      <c r="V1468" s="11">
        <v>2</v>
      </c>
      <c r="W1468" s="11">
        <v>23</v>
      </c>
      <c r="X1468" s="11">
        <v>44</v>
      </c>
      <c r="Y1468" s="26">
        <v>69</v>
      </c>
      <c r="Z1468" s="10">
        <f t="shared" si="226"/>
        <v>138</v>
      </c>
      <c r="AA1468" s="27">
        <f t="shared" si="232"/>
        <v>-119373.12780967499</v>
      </c>
      <c r="AB1468" s="10">
        <f t="shared" si="233"/>
        <v>-8985322.3389058895</v>
      </c>
      <c r="AC1468" s="10">
        <f t="shared" si="234"/>
        <v>-10782156.455602912</v>
      </c>
      <c r="AD1468" s="28">
        <f t="shared" si="235"/>
        <v>-10150522.774788186</v>
      </c>
      <c r="AF1468" s="27">
        <f>IF(V1468 &lt;&gt; "-", (V1468-V$1883)^4, "-")</f>
        <v>5877718.253988809</v>
      </c>
      <c r="AG1468" s="10">
        <f>(W1468-W$1883)^4</f>
        <v>1868005778.8974016</v>
      </c>
      <c r="AH1468" s="10">
        <f>(X1468-X$1883)^4</f>
        <v>2381994965.389225</v>
      </c>
      <c r="AI1468" s="28">
        <f>(Y1468-Y$1883)^4</f>
        <v>2197781668.3677649</v>
      </c>
      <c r="AK1468" s="27">
        <f t="shared" si="227"/>
        <v>14.492753623188406</v>
      </c>
      <c r="AL1468" s="10">
        <f t="shared" si="228"/>
        <v>166.66666666666666</v>
      </c>
      <c r="AM1468" s="10">
        <f t="shared" si="229"/>
        <v>318.84057971014488</v>
      </c>
      <c r="AN1468" s="28">
        <f t="shared" si="230"/>
        <v>500</v>
      </c>
      <c r="AP1468" s="56">
        <f t="shared" si="231"/>
        <v>1.9130434782608694</v>
      </c>
    </row>
    <row r="1469" spans="1:42" ht="15" customHeight="1">
      <c r="A1469" s="5" t="s">
        <v>23</v>
      </c>
      <c r="B1469" s="5" t="s">
        <v>100</v>
      </c>
      <c r="C1469" s="5" t="s">
        <v>46</v>
      </c>
      <c r="D1469" s="6" t="s">
        <v>30</v>
      </c>
      <c r="E1469" s="6" t="s">
        <v>26</v>
      </c>
      <c r="F1469" s="5" t="s">
        <v>123</v>
      </c>
      <c r="G1469" s="5">
        <v>2002</v>
      </c>
      <c r="H1469" s="11">
        <v>1820</v>
      </c>
      <c r="I1469" s="11">
        <v>5584</v>
      </c>
      <c r="J1469" s="11">
        <v>4540</v>
      </c>
      <c r="K1469" s="11">
        <v>3508</v>
      </c>
      <c r="O1469" s="25" t="s">
        <v>23</v>
      </c>
      <c r="P1469" s="5" t="s">
        <v>74</v>
      </c>
      <c r="Q1469" s="5" t="s">
        <v>29</v>
      </c>
      <c r="R1469" s="6" t="s">
        <v>44</v>
      </c>
      <c r="S1469" s="5" t="s">
        <v>2999</v>
      </c>
      <c r="T1469" s="5" t="s">
        <v>3000</v>
      </c>
      <c r="U1469" s="5">
        <v>2002</v>
      </c>
      <c r="V1469" s="11">
        <v>3</v>
      </c>
      <c r="W1469" s="11">
        <v>20</v>
      </c>
      <c r="X1469" s="11">
        <v>37</v>
      </c>
      <c r="Y1469" s="26">
        <v>61</v>
      </c>
      <c r="Z1469" s="10">
        <f t="shared" si="226"/>
        <v>121</v>
      </c>
      <c r="AA1469" s="27">
        <f t="shared" si="232"/>
        <v>-112246.64062698378</v>
      </c>
      <c r="AB1469" s="10">
        <f t="shared" si="233"/>
        <v>-9379946.4023042805</v>
      </c>
      <c r="AC1469" s="10">
        <f t="shared" si="234"/>
        <v>-11839894.110288553</v>
      </c>
      <c r="AD1469" s="28">
        <f t="shared" si="235"/>
        <v>-11317738.53400767</v>
      </c>
      <c r="AF1469" s="27">
        <f>IF(V1469 &lt;&gt; "-", (V1469-V$1883)^4, "-")</f>
        <v>5414576.1935207229</v>
      </c>
      <c r="AG1469" s="10">
        <f>(W1469-W$1883)^4</f>
        <v>1978186084.0014935</v>
      </c>
      <c r="AH1469" s="10">
        <f>(X1469-X$1883)^4</f>
        <v>2698549721.1305494</v>
      </c>
      <c r="AI1469" s="28">
        <f>(Y1469-Y$1883)^4</f>
        <v>2541048037.789176</v>
      </c>
      <c r="AK1469" s="27">
        <f t="shared" si="227"/>
        <v>24.793388429752067</v>
      </c>
      <c r="AL1469" s="10">
        <f t="shared" si="228"/>
        <v>165.28925619834712</v>
      </c>
      <c r="AM1469" s="10">
        <f t="shared" si="229"/>
        <v>305.78512396694214</v>
      </c>
      <c r="AN1469" s="28">
        <f t="shared" si="230"/>
        <v>504.13223140495865</v>
      </c>
      <c r="AP1469" s="56">
        <f t="shared" si="231"/>
        <v>1.8499999999999999</v>
      </c>
    </row>
    <row r="1470" spans="1:42" ht="15" customHeight="1">
      <c r="A1470" s="5" t="s">
        <v>23</v>
      </c>
      <c r="B1470" s="5" t="s">
        <v>100</v>
      </c>
      <c r="C1470" s="5" t="s">
        <v>46</v>
      </c>
      <c r="D1470" s="6" t="s">
        <v>235</v>
      </c>
      <c r="E1470" s="6" t="s">
        <v>26</v>
      </c>
      <c r="F1470" s="5" t="s">
        <v>3001</v>
      </c>
      <c r="G1470" s="5">
        <v>2002</v>
      </c>
      <c r="H1470" s="11">
        <v>527</v>
      </c>
      <c r="I1470" s="11">
        <v>2572</v>
      </c>
      <c r="J1470" s="11">
        <v>4266</v>
      </c>
      <c r="K1470" s="11">
        <v>3508</v>
      </c>
      <c r="O1470" s="25" t="s">
        <v>23</v>
      </c>
      <c r="P1470" s="5" t="s">
        <v>74</v>
      </c>
      <c r="Q1470" s="5" t="s">
        <v>29</v>
      </c>
      <c r="R1470" s="6" t="s">
        <v>44</v>
      </c>
      <c r="S1470" s="5" t="s">
        <v>3002</v>
      </c>
      <c r="T1470" s="5" t="s">
        <v>3003</v>
      </c>
      <c r="U1470" s="5">
        <v>2002</v>
      </c>
      <c r="V1470" s="11">
        <v>4</v>
      </c>
      <c r="W1470" s="11">
        <v>46</v>
      </c>
      <c r="X1470" s="11">
        <v>61</v>
      </c>
      <c r="Y1470" s="26">
        <v>115</v>
      </c>
      <c r="Z1470" s="10">
        <f t="shared" si="226"/>
        <v>226</v>
      </c>
      <c r="AA1470" s="27">
        <f t="shared" si="232"/>
        <v>-105409.58265998808</v>
      </c>
      <c r="AB1470" s="10">
        <f t="shared" si="233"/>
        <v>-6320875.2536876639</v>
      </c>
      <c r="AC1470" s="10">
        <f t="shared" si="234"/>
        <v>-8479691.1976274699</v>
      </c>
      <c r="AD1470" s="28">
        <f t="shared" si="235"/>
        <v>-4958140.2080968712</v>
      </c>
      <c r="AF1470" s="27">
        <f>IF(V1470 &lt;&gt; "-", (V1470-V$1883)^4, "-")</f>
        <v>4979359.2233520132</v>
      </c>
      <c r="AG1470" s="10">
        <f>(W1470-W$1883)^4</f>
        <v>1168699771.5024309</v>
      </c>
      <c r="AH1470" s="10">
        <f>(X1470-X$1883)^4</f>
        <v>1729179384.9753695</v>
      </c>
      <c r="AI1470" s="28">
        <f>(Y1470-Y$1883)^4</f>
        <v>845457416.74856973</v>
      </c>
      <c r="AK1470" s="27">
        <f t="shared" si="227"/>
        <v>17.699115044247787</v>
      </c>
      <c r="AL1470" s="10">
        <f t="shared" si="228"/>
        <v>203.53982300884957</v>
      </c>
      <c r="AM1470" s="10">
        <f t="shared" si="229"/>
        <v>269.91150442477874</v>
      </c>
      <c r="AN1470" s="28">
        <f t="shared" si="230"/>
        <v>508.84955752212392</v>
      </c>
      <c r="AP1470" s="56">
        <f t="shared" si="231"/>
        <v>1.326086956521739</v>
      </c>
    </row>
    <row r="1471" spans="1:42" ht="15" customHeight="1">
      <c r="A1471" s="5" t="s">
        <v>23</v>
      </c>
      <c r="B1471" s="5" t="s">
        <v>100</v>
      </c>
      <c r="C1471" s="5" t="s">
        <v>46</v>
      </c>
      <c r="D1471" s="6" t="s">
        <v>235</v>
      </c>
      <c r="E1471" s="5" t="s">
        <v>2711</v>
      </c>
      <c r="F1471" s="5" t="s">
        <v>2712</v>
      </c>
      <c r="G1471" s="5">
        <v>2002</v>
      </c>
      <c r="H1471" s="11">
        <v>75</v>
      </c>
      <c r="I1471" s="11">
        <v>319</v>
      </c>
      <c r="J1471" s="11">
        <v>541</v>
      </c>
      <c r="K1471" s="11">
        <v>508</v>
      </c>
      <c r="O1471" s="25" t="s">
        <v>23</v>
      </c>
      <c r="P1471" s="5" t="s">
        <v>74</v>
      </c>
      <c r="Q1471" s="5" t="s">
        <v>29</v>
      </c>
      <c r="R1471" s="6" t="s">
        <v>44</v>
      </c>
      <c r="S1471" s="5" t="s">
        <v>3004</v>
      </c>
      <c r="T1471" s="5" t="s">
        <v>3005</v>
      </c>
      <c r="U1471" s="5">
        <v>2002</v>
      </c>
      <c r="V1471" s="11">
        <v>22</v>
      </c>
      <c r="W1471" s="11">
        <v>61</v>
      </c>
      <c r="X1471" s="11">
        <v>92</v>
      </c>
      <c r="Y1471" s="26">
        <v>119</v>
      </c>
      <c r="Z1471" s="10">
        <f t="shared" si="226"/>
        <v>294</v>
      </c>
      <c r="AA1471" s="27">
        <f t="shared" si="232"/>
        <v>-24994.935137998757</v>
      </c>
      <c r="AB1471" s="10">
        <f t="shared" si="233"/>
        <v>-4903923.2390413033</v>
      </c>
      <c r="AC1471" s="10">
        <f t="shared" si="234"/>
        <v>-5170545.3581035454</v>
      </c>
      <c r="AD1471" s="28">
        <f t="shared" si="235"/>
        <v>-4617340.117661614</v>
      </c>
      <c r="AF1471" s="27">
        <f>IF(V1471 &lt;&gt; "-", (V1471-V$1883)^4, "-")</f>
        <v>730806.97793656879</v>
      </c>
      <c r="AG1471" s="10">
        <f>(W1471-W$1883)^4</f>
        <v>833153234.61668408</v>
      </c>
      <c r="AH1471" s="10">
        <f>(X1471-X$1883)^4</f>
        <v>894091164.27171624</v>
      </c>
      <c r="AI1471" s="28">
        <f>(Y1471-Y$1883)^4</f>
        <v>768875144.58241725</v>
      </c>
      <c r="AK1471" s="27">
        <f t="shared" si="227"/>
        <v>74.829931972789112</v>
      </c>
      <c r="AL1471" s="10">
        <f t="shared" si="228"/>
        <v>207.48299319727892</v>
      </c>
      <c r="AM1471" s="10">
        <f t="shared" si="229"/>
        <v>312.92517006802723</v>
      </c>
      <c r="AN1471" s="28">
        <f t="shared" si="230"/>
        <v>404.76190476190476</v>
      </c>
      <c r="AP1471" s="56">
        <f t="shared" si="231"/>
        <v>1.5081967213114755</v>
      </c>
    </row>
    <row r="1472" spans="1:42" ht="15" customHeight="1">
      <c r="A1472" s="5" t="s">
        <v>23</v>
      </c>
      <c r="B1472" s="5" t="s">
        <v>100</v>
      </c>
      <c r="C1472" s="5" t="s">
        <v>46</v>
      </c>
      <c r="D1472" s="6" t="s">
        <v>235</v>
      </c>
      <c r="E1472" s="5" t="s">
        <v>2713</v>
      </c>
      <c r="F1472" s="5" t="s">
        <v>2714</v>
      </c>
      <c r="G1472" s="5">
        <v>2002</v>
      </c>
      <c r="H1472" s="11">
        <v>189</v>
      </c>
      <c r="I1472" s="11">
        <v>936</v>
      </c>
      <c r="J1472" s="11">
        <v>1379</v>
      </c>
      <c r="K1472" s="11">
        <v>1058</v>
      </c>
      <c r="O1472" s="25" t="s">
        <v>23</v>
      </c>
      <c r="P1472" s="5" t="s">
        <v>74</v>
      </c>
      <c r="Q1472" s="5" t="s">
        <v>29</v>
      </c>
      <c r="R1472" s="6" t="s">
        <v>44</v>
      </c>
      <c r="S1472" s="5" t="s">
        <v>3006</v>
      </c>
      <c r="T1472" s="5" t="s">
        <v>3007</v>
      </c>
      <c r="U1472" s="5">
        <v>2002</v>
      </c>
      <c r="V1472" s="11">
        <v>2</v>
      </c>
      <c r="W1472" s="11">
        <v>11</v>
      </c>
      <c r="X1472" s="11">
        <v>38</v>
      </c>
      <c r="Y1472" s="26">
        <v>75</v>
      </c>
      <c r="Z1472" s="10">
        <f t="shared" si="226"/>
        <v>126</v>
      </c>
      <c r="AA1472" s="27">
        <f t="shared" si="232"/>
        <v>-119373.12780967499</v>
      </c>
      <c r="AB1472" s="10">
        <f t="shared" si="233"/>
        <v>-10632796.651513338</v>
      </c>
      <c r="AC1472" s="10">
        <f t="shared" si="234"/>
        <v>-11684734.169443067</v>
      </c>
      <c r="AD1472" s="28">
        <f t="shared" si="235"/>
        <v>-9329841.7589568812</v>
      </c>
      <c r="AF1472" s="27">
        <f>IF(V1472 &lt;&gt; "-", (V1472-V$1883)^4, "-")</f>
        <v>5877718.253988809</v>
      </c>
      <c r="AG1472" s="10">
        <f>(W1472-W$1883)^4</f>
        <v>2338101412.704648</v>
      </c>
      <c r="AH1472" s="10">
        <f>(X1472-X$1883)^4</f>
        <v>2651500919.4112644</v>
      </c>
      <c r="AI1472" s="28">
        <f>(Y1472-Y$1883)^4</f>
        <v>1964109534.1975381</v>
      </c>
      <c r="AK1472" s="27">
        <f t="shared" si="227"/>
        <v>15.873015873015872</v>
      </c>
      <c r="AL1472" s="10">
        <f t="shared" si="228"/>
        <v>87.30158730158729</v>
      </c>
      <c r="AM1472" s="10">
        <f t="shared" si="229"/>
        <v>301.58730158730157</v>
      </c>
      <c r="AN1472" s="28">
        <f t="shared" si="230"/>
        <v>595.23809523809518</v>
      </c>
      <c r="AP1472" s="56">
        <f t="shared" si="231"/>
        <v>3.4545454545454546</v>
      </c>
    </row>
    <row r="1473" spans="1:42" ht="15" customHeight="1">
      <c r="A1473" s="5" t="s">
        <v>23</v>
      </c>
      <c r="B1473" s="5" t="s">
        <v>100</v>
      </c>
      <c r="C1473" s="5" t="s">
        <v>46</v>
      </c>
      <c r="D1473" s="6" t="s">
        <v>235</v>
      </c>
      <c r="E1473" s="5" t="s">
        <v>2715</v>
      </c>
      <c r="F1473" s="5" t="s">
        <v>315</v>
      </c>
      <c r="G1473" s="5">
        <v>2002</v>
      </c>
      <c r="H1473" s="11">
        <v>48</v>
      </c>
      <c r="I1473" s="11">
        <v>250</v>
      </c>
      <c r="J1473" s="11">
        <v>368</v>
      </c>
      <c r="K1473" s="11">
        <v>321</v>
      </c>
      <c r="O1473" s="25" t="s">
        <v>23</v>
      </c>
      <c r="P1473" s="5" t="s">
        <v>74</v>
      </c>
      <c r="Q1473" s="5" t="s">
        <v>29</v>
      </c>
      <c r="R1473" s="6" t="s">
        <v>44</v>
      </c>
      <c r="S1473" s="5" t="s">
        <v>3008</v>
      </c>
      <c r="T1473" s="5" t="s">
        <v>1656</v>
      </c>
      <c r="U1473" s="5">
        <v>2002</v>
      </c>
      <c r="V1473" s="11">
        <v>4</v>
      </c>
      <c r="W1473" s="11">
        <v>32</v>
      </c>
      <c r="X1473" s="11">
        <v>60</v>
      </c>
      <c r="Y1473" s="26">
        <v>41</v>
      </c>
      <c r="Z1473" s="10">
        <f t="shared" si="226"/>
        <v>137</v>
      </c>
      <c r="AA1473" s="27">
        <f t="shared" si="232"/>
        <v>-105409.58265998808</v>
      </c>
      <c r="AB1473" s="10">
        <f t="shared" si="233"/>
        <v>-7868160.2077245926</v>
      </c>
      <c r="AC1473" s="10">
        <f t="shared" si="234"/>
        <v>-8605054.1661704052</v>
      </c>
      <c r="AD1473" s="28">
        <f t="shared" si="235"/>
        <v>-14619689.95594511</v>
      </c>
      <c r="AF1473" s="27">
        <f>IF(V1473 &lt;&gt; "-", (V1473-V$1883)^4, "-")</f>
        <v>4979359.2233520132</v>
      </c>
      <c r="AG1473" s="10">
        <f>(W1473-W$1883)^4</f>
        <v>1564939643.3236151</v>
      </c>
      <c r="AH1473" s="10">
        <f>(X1473-X$1883)^4</f>
        <v>1763348466.8627865</v>
      </c>
      <c r="AI1473" s="28">
        <f>(Y1473-Y$1883)^4</f>
        <v>3574792872.397871</v>
      </c>
      <c r="AK1473" s="27">
        <f t="shared" si="227"/>
        <v>29.197080291970803</v>
      </c>
      <c r="AL1473" s="10">
        <f t="shared" si="228"/>
        <v>233.57664233576642</v>
      </c>
      <c r="AM1473" s="10">
        <f t="shared" si="229"/>
        <v>437.95620437956205</v>
      </c>
      <c r="AN1473" s="28">
        <f t="shared" si="230"/>
        <v>299.27007299270076</v>
      </c>
      <c r="AP1473" s="56">
        <f t="shared" si="231"/>
        <v>1.875</v>
      </c>
    </row>
    <row r="1474" spans="1:42" ht="15" customHeight="1">
      <c r="A1474" s="5" t="s">
        <v>23</v>
      </c>
      <c r="B1474" s="5" t="s">
        <v>100</v>
      </c>
      <c r="C1474" s="5" t="s">
        <v>46</v>
      </c>
      <c r="D1474" s="6" t="s">
        <v>235</v>
      </c>
      <c r="E1474" s="5" t="s">
        <v>2716</v>
      </c>
      <c r="F1474" s="5" t="s">
        <v>2717</v>
      </c>
      <c r="G1474" s="5">
        <v>2002</v>
      </c>
      <c r="H1474" s="11">
        <v>40</v>
      </c>
      <c r="I1474" s="11">
        <v>202</v>
      </c>
      <c r="J1474" s="11">
        <v>379</v>
      </c>
      <c r="K1474" s="11">
        <v>305</v>
      </c>
      <c r="O1474" s="25" t="s">
        <v>23</v>
      </c>
      <c r="P1474" s="5" t="s">
        <v>74</v>
      </c>
      <c r="Q1474" s="5" t="s">
        <v>29</v>
      </c>
      <c r="R1474" s="6" t="s">
        <v>44</v>
      </c>
      <c r="S1474" s="5" t="s">
        <v>3009</v>
      </c>
      <c r="T1474" s="5" t="s">
        <v>3010</v>
      </c>
      <c r="U1474" s="5">
        <v>2002</v>
      </c>
      <c r="V1474" s="11">
        <v>1</v>
      </c>
      <c r="W1474" s="11">
        <v>15</v>
      </c>
      <c r="X1474" s="11">
        <v>12</v>
      </c>
      <c r="Y1474" s="26">
        <v>23</v>
      </c>
      <c r="Z1474" s="10">
        <f t="shared" si="226"/>
        <v>51</v>
      </c>
      <c r="AA1474" s="27">
        <f t="shared" si="232"/>
        <v>-126795.04420806172</v>
      </c>
      <c r="AB1474" s="10">
        <f t="shared" si="233"/>
        <v>-10063040.603899335</v>
      </c>
      <c r="AC1474" s="10">
        <f t="shared" si="234"/>
        <v>-16178936.805266071</v>
      </c>
      <c r="AD1474" s="28">
        <f t="shared" si="235"/>
        <v>-18091831.350581467</v>
      </c>
      <c r="AF1474" s="27">
        <f>IF(V1474 &lt;&gt; "-", (V1474-V$1883)^4, "-")</f>
        <v>6369955.1216190513</v>
      </c>
      <c r="AG1474" s="10">
        <f>(W1474-W$1883)^4</f>
        <v>2172562605.2525625</v>
      </c>
      <c r="AH1474" s="10">
        <f>(X1474-X$1883)^4</f>
        <v>4091978139.1223774</v>
      </c>
      <c r="AI1474" s="28">
        <f>(Y1474-Y$1883)^4</f>
        <v>4749450593.095542</v>
      </c>
      <c r="AK1474" s="27">
        <f t="shared" si="227"/>
        <v>19.607843137254903</v>
      </c>
      <c r="AL1474" s="10">
        <f t="shared" si="228"/>
        <v>294.11764705882354</v>
      </c>
      <c r="AM1474" s="10">
        <f t="shared" si="229"/>
        <v>235.29411764705881</v>
      </c>
      <c r="AN1474" s="28">
        <f t="shared" si="230"/>
        <v>450.98039215686276</v>
      </c>
      <c r="AP1474" s="56">
        <f t="shared" si="231"/>
        <v>0.79999999999999993</v>
      </c>
    </row>
    <row r="1475" spans="1:42" ht="15" customHeight="1">
      <c r="A1475" s="5" t="s">
        <v>23</v>
      </c>
      <c r="B1475" s="5" t="s">
        <v>100</v>
      </c>
      <c r="C1475" s="5" t="s">
        <v>46</v>
      </c>
      <c r="D1475" s="6" t="s">
        <v>235</v>
      </c>
      <c r="E1475" s="5" t="s">
        <v>2718</v>
      </c>
      <c r="F1475" s="5" t="s">
        <v>1155</v>
      </c>
      <c r="G1475" s="5">
        <v>2002</v>
      </c>
      <c r="H1475" s="11">
        <v>125</v>
      </c>
      <c r="I1475" s="11">
        <v>611</v>
      </c>
      <c r="J1475" s="11">
        <v>943</v>
      </c>
      <c r="K1475" s="11">
        <v>760</v>
      </c>
      <c r="O1475" s="25" t="s">
        <v>23</v>
      </c>
      <c r="P1475" s="5" t="s">
        <v>74</v>
      </c>
      <c r="Q1475" s="5" t="s">
        <v>29</v>
      </c>
      <c r="R1475" s="6" t="s">
        <v>44</v>
      </c>
      <c r="S1475" s="5" t="s">
        <v>3011</v>
      </c>
      <c r="T1475" s="5" t="s">
        <v>3012</v>
      </c>
      <c r="U1475" s="5">
        <v>2002</v>
      </c>
      <c r="V1475" s="11">
        <v>7</v>
      </c>
      <c r="W1475" s="11">
        <v>22</v>
      </c>
      <c r="X1475" s="11">
        <v>44</v>
      </c>
      <c r="Y1475" s="26">
        <v>53</v>
      </c>
      <c r="Z1475" s="10">
        <f t="shared" si="226"/>
        <v>126</v>
      </c>
      <c r="AA1475" s="27">
        <f t="shared" si="232"/>
        <v>-86574.984053174077</v>
      </c>
      <c r="AB1475" s="10">
        <f t="shared" si="233"/>
        <v>-9115608.3219087999</v>
      </c>
      <c r="AC1475" s="10">
        <f t="shared" si="234"/>
        <v>-10782156.455602912</v>
      </c>
      <c r="AD1475" s="28">
        <f t="shared" si="235"/>
        <v>-12571169.61297315</v>
      </c>
      <c r="AF1475" s="27">
        <f>IF(V1475 &lt;&gt; "-", (V1475-V$1883)^4, "-")</f>
        <v>3829921.6860142983</v>
      </c>
      <c r="AG1475" s="10">
        <f>(W1475-W$1883)^4</f>
        <v>1904207223.4285433</v>
      </c>
      <c r="AH1475" s="10">
        <f>(X1475-X$1883)^4</f>
        <v>2381994965.389225</v>
      </c>
      <c r="AI1475" s="28">
        <f>(Y1475-Y$1883)^4</f>
        <v>2923036564.6215463</v>
      </c>
      <c r="AK1475" s="27">
        <f t="shared" si="227"/>
        <v>55.55555555555555</v>
      </c>
      <c r="AL1475" s="10">
        <f t="shared" si="228"/>
        <v>174.60317460317458</v>
      </c>
      <c r="AM1475" s="10">
        <f t="shared" si="229"/>
        <v>349.20634920634916</v>
      </c>
      <c r="AN1475" s="28">
        <f t="shared" si="230"/>
        <v>420.63492063492066</v>
      </c>
      <c r="AP1475" s="56">
        <f t="shared" si="231"/>
        <v>2</v>
      </c>
    </row>
    <row r="1476" spans="1:42" ht="15" customHeight="1">
      <c r="A1476" s="5" t="s">
        <v>23</v>
      </c>
      <c r="B1476" s="5" t="s">
        <v>100</v>
      </c>
      <c r="C1476" s="5" t="s">
        <v>46</v>
      </c>
      <c r="D1476" s="6" t="s">
        <v>235</v>
      </c>
      <c r="E1476" s="5" t="s">
        <v>2719</v>
      </c>
      <c r="F1476" s="5" t="s">
        <v>2720</v>
      </c>
      <c r="G1476" s="5">
        <v>2002</v>
      </c>
      <c r="H1476" s="11">
        <v>50</v>
      </c>
      <c r="I1476" s="11">
        <v>254</v>
      </c>
      <c r="J1476" s="11">
        <v>656</v>
      </c>
      <c r="K1476" s="11">
        <v>556</v>
      </c>
      <c r="O1476" s="25" t="s">
        <v>23</v>
      </c>
      <c r="P1476" s="5" t="s">
        <v>74</v>
      </c>
      <c r="Q1476" s="5" t="s">
        <v>29</v>
      </c>
      <c r="R1476" s="6" t="s">
        <v>44</v>
      </c>
      <c r="S1476" s="5" t="s">
        <v>3013</v>
      </c>
      <c r="T1476" s="5" t="s">
        <v>3014</v>
      </c>
      <c r="U1476" s="5">
        <v>2002</v>
      </c>
      <c r="V1476" s="11">
        <v>5</v>
      </c>
      <c r="W1476" s="11">
        <v>36</v>
      </c>
      <c r="X1476" s="11">
        <v>73</v>
      </c>
      <c r="Y1476" s="26">
        <v>88</v>
      </c>
      <c r="Z1476" s="10">
        <f t="shared" si="226"/>
        <v>202</v>
      </c>
      <c r="AA1476" s="27">
        <f t="shared" si="232"/>
        <v>-98855.953908687909</v>
      </c>
      <c r="AB1476" s="10">
        <f t="shared" si="233"/>
        <v>-7402931.3630210701</v>
      </c>
      <c r="AC1476" s="10">
        <f t="shared" si="234"/>
        <v>-7069054.1768339053</v>
      </c>
      <c r="AD1476" s="28">
        <f t="shared" si="235"/>
        <v>-7705965.1828114064</v>
      </c>
      <c r="AF1476" s="27">
        <f>IF(V1476 &lt;&gt; "-", (V1476-V$1883)^4, "-")</f>
        <v>4570921.6266198922</v>
      </c>
      <c r="AG1476" s="10">
        <f>(W1476-W$1883)^4</f>
        <v>1442796113.3488653</v>
      </c>
      <c r="AH1476" s="10">
        <f>(X1476-X$1883)^4</f>
        <v>1356693507.8163946</v>
      </c>
      <c r="AI1476" s="28">
        <f>(Y1476-Y$1883)^4</f>
        <v>1522075013.4692814</v>
      </c>
      <c r="AK1476" s="27">
        <f t="shared" si="227"/>
        <v>24.752475247524753</v>
      </c>
      <c r="AL1476" s="10">
        <f t="shared" si="228"/>
        <v>178.21782178217822</v>
      </c>
      <c r="AM1476" s="10">
        <f t="shared" si="229"/>
        <v>361.38613861386136</v>
      </c>
      <c r="AN1476" s="28">
        <f t="shared" si="230"/>
        <v>435.64356435643566</v>
      </c>
      <c r="AP1476" s="56">
        <f t="shared" si="231"/>
        <v>2.0277777777777777</v>
      </c>
    </row>
    <row r="1477" spans="1:42" ht="15" customHeight="1">
      <c r="A1477" s="5" t="s">
        <v>23</v>
      </c>
      <c r="B1477" s="5" t="s">
        <v>100</v>
      </c>
      <c r="C1477" s="5" t="s">
        <v>50</v>
      </c>
      <c r="D1477" s="6" t="s">
        <v>44</v>
      </c>
      <c r="E1477" s="6" t="s">
        <v>26</v>
      </c>
      <c r="F1477" s="5" t="s">
        <v>3015</v>
      </c>
      <c r="G1477" s="5">
        <v>2002</v>
      </c>
      <c r="H1477" s="11">
        <v>203</v>
      </c>
      <c r="I1477" s="11">
        <v>1298</v>
      </c>
      <c r="J1477" s="11">
        <v>2382</v>
      </c>
      <c r="K1477" s="11">
        <v>2050</v>
      </c>
      <c r="O1477" s="25" t="s">
        <v>23</v>
      </c>
      <c r="P1477" s="5" t="s">
        <v>132</v>
      </c>
      <c r="Q1477" s="5" t="s">
        <v>37</v>
      </c>
      <c r="R1477" s="6" t="s">
        <v>44</v>
      </c>
      <c r="S1477" s="5" t="s">
        <v>3016</v>
      </c>
      <c r="T1477" s="5" t="s">
        <v>3017</v>
      </c>
      <c r="U1477" s="5">
        <v>2002</v>
      </c>
      <c r="V1477" s="11">
        <v>20</v>
      </c>
      <c r="W1477" s="11">
        <v>103</v>
      </c>
      <c r="X1477" s="11">
        <v>176</v>
      </c>
      <c r="Y1477" s="26">
        <v>329</v>
      </c>
      <c r="Z1477" s="10">
        <f t="shared" si="226"/>
        <v>628</v>
      </c>
      <c r="AA1477" s="27">
        <f t="shared" si="232"/>
        <v>-30483.028522647091</v>
      </c>
      <c r="AB1477" s="10">
        <f t="shared" si="233"/>
        <v>-2092007.2395058384</v>
      </c>
      <c r="AC1477" s="10">
        <f t="shared" si="234"/>
        <v>-703071.78292879427</v>
      </c>
      <c r="AD1477" s="28">
        <f t="shared" si="235"/>
        <v>82204.713118857951</v>
      </c>
      <c r="AF1477" s="27">
        <f>IF(V1477 &lt;&gt; "-", (V1477-V$1883)^4, "-")</f>
        <v>952235.0213372974</v>
      </c>
      <c r="AG1477" s="10">
        <f>(W1477-W$1883)^4</f>
        <v>267557776.07440537</v>
      </c>
      <c r="AH1477" s="10">
        <f>(X1477-X$1883)^4</f>
        <v>62517205.616107203</v>
      </c>
      <c r="AI1477" s="28">
        <f>(Y1477-Y$1883)^4</f>
        <v>3574338.0477024885</v>
      </c>
      <c r="AK1477" s="27">
        <f t="shared" si="227"/>
        <v>31.847133757961782</v>
      </c>
      <c r="AL1477" s="10">
        <f t="shared" si="228"/>
        <v>164.01273885350318</v>
      </c>
      <c r="AM1477" s="10">
        <f t="shared" si="229"/>
        <v>280.25477707006371</v>
      </c>
      <c r="AN1477" s="28">
        <f t="shared" si="230"/>
        <v>523.88535031847141</v>
      </c>
      <c r="AP1477" s="56">
        <f t="shared" si="231"/>
        <v>1.70873786407767</v>
      </c>
    </row>
    <row r="1478" spans="1:42" ht="15" customHeight="1">
      <c r="A1478" s="5" t="s">
        <v>23</v>
      </c>
      <c r="B1478" s="5" t="s">
        <v>100</v>
      </c>
      <c r="C1478" s="5" t="s">
        <v>50</v>
      </c>
      <c r="D1478" s="6" t="s">
        <v>44</v>
      </c>
      <c r="E1478" s="5" t="s">
        <v>2721</v>
      </c>
      <c r="F1478" s="5" t="s">
        <v>2591</v>
      </c>
      <c r="G1478" s="5">
        <v>2002</v>
      </c>
      <c r="H1478" s="11">
        <v>168</v>
      </c>
      <c r="I1478" s="11">
        <v>1105</v>
      </c>
      <c r="J1478" s="11">
        <v>1970</v>
      </c>
      <c r="K1478" s="11">
        <v>1650</v>
      </c>
      <c r="O1478" s="25" t="s">
        <v>23</v>
      </c>
      <c r="P1478" s="5" t="s">
        <v>132</v>
      </c>
      <c r="Q1478" s="5" t="s">
        <v>37</v>
      </c>
      <c r="R1478" s="6" t="s">
        <v>44</v>
      </c>
      <c r="S1478" s="5" t="s">
        <v>3018</v>
      </c>
      <c r="T1478" s="5" t="s">
        <v>3019</v>
      </c>
      <c r="U1478" s="5">
        <v>2002</v>
      </c>
      <c r="V1478" s="11">
        <v>61</v>
      </c>
      <c r="W1478" s="11">
        <v>224</v>
      </c>
      <c r="X1478" s="11">
        <v>422</v>
      </c>
      <c r="Y1478" s="26">
        <v>877</v>
      </c>
      <c r="Z1478" s="10">
        <f t="shared" si="226"/>
        <v>1584</v>
      </c>
      <c r="AA1478" s="27">
        <f t="shared" si="232"/>
        <v>930.22791407888155</v>
      </c>
      <c r="AB1478" s="10">
        <f t="shared" si="233"/>
        <v>-327.83015009454982</v>
      </c>
      <c r="AC1478" s="10">
        <f t="shared" si="234"/>
        <v>3875805.1759017743</v>
      </c>
      <c r="AD1478" s="28">
        <f t="shared" si="235"/>
        <v>206929428.89475781</v>
      </c>
      <c r="AF1478" s="27">
        <f>IF(V1478 &lt;&gt; "-", (V1478-V$1883)^4, "-")</f>
        <v>9080.6964182540596</v>
      </c>
      <c r="AG1478" s="10">
        <f>(W1478-W$1883)^4</f>
        <v>2260.4688328407274</v>
      </c>
      <c r="AH1478" s="10">
        <f>(X1478-X$1883)^4</f>
        <v>608811131.50686753</v>
      </c>
      <c r="AI1478" s="28">
        <f>(Y1478-Y$1883)^4</f>
        <v>122394812735.88864</v>
      </c>
      <c r="AK1478" s="27">
        <f t="shared" si="227"/>
        <v>38.51010101010101</v>
      </c>
      <c r="AL1478" s="10">
        <f t="shared" si="228"/>
        <v>141.4141414141414</v>
      </c>
      <c r="AM1478" s="10">
        <f t="shared" si="229"/>
        <v>266.41414141414145</v>
      </c>
      <c r="AN1478" s="28">
        <f t="shared" si="230"/>
        <v>553.66161616161617</v>
      </c>
      <c r="AP1478" s="56">
        <f t="shared" si="231"/>
        <v>1.8839285714285718</v>
      </c>
    </row>
    <row r="1479" spans="1:42" ht="15" customHeight="1">
      <c r="A1479" s="5" t="s">
        <v>23</v>
      </c>
      <c r="B1479" s="5" t="s">
        <v>100</v>
      </c>
      <c r="C1479" s="5" t="s">
        <v>50</v>
      </c>
      <c r="D1479" s="6" t="s">
        <v>44</v>
      </c>
      <c r="E1479" s="5" t="s">
        <v>2722</v>
      </c>
      <c r="F1479" s="5" t="s">
        <v>2723</v>
      </c>
      <c r="G1479" s="5">
        <v>2002</v>
      </c>
      <c r="H1479" s="11">
        <v>35</v>
      </c>
      <c r="I1479" s="11">
        <v>193</v>
      </c>
      <c r="J1479" s="11">
        <v>412</v>
      </c>
      <c r="K1479" s="11">
        <v>400</v>
      </c>
      <c r="O1479" s="25" t="s">
        <v>23</v>
      </c>
      <c r="P1479" s="5" t="s">
        <v>132</v>
      </c>
      <c r="Q1479" s="5" t="s">
        <v>37</v>
      </c>
      <c r="R1479" s="6" t="s">
        <v>44</v>
      </c>
      <c r="S1479" s="5" t="s">
        <v>3020</v>
      </c>
      <c r="T1479" s="5" t="s">
        <v>3021</v>
      </c>
      <c r="U1479" s="5">
        <v>2002</v>
      </c>
      <c r="V1479" s="11">
        <v>68</v>
      </c>
      <c r="W1479" s="11">
        <v>334</v>
      </c>
      <c r="X1479" s="11">
        <v>576</v>
      </c>
      <c r="Y1479" s="26">
        <v>800</v>
      </c>
      <c r="Z1479" s="10">
        <f t="shared" ref="Z1479:Z1542" si="236">IF(V1479 &lt;&gt; "-", V1479, 0) + IF(W1479 &lt;&gt; "-", W1479, 0) + IF(X1479 &lt;&gt; "-", X1479, 0) + IF(Y1479 &lt;&gt; "-", Y1479, 0)</f>
        <v>1778</v>
      </c>
      <c r="AA1479" s="27">
        <f t="shared" si="232"/>
        <v>4709.3585810634777</v>
      </c>
      <c r="AB1479" s="10">
        <f t="shared" si="233"/>
        <v>1096064.4654177304</v>
      </c>
      <c r="AC1479" s="10">
        <f t="shared" si="234"/>
        <v>30103424.130696148</v>
      </c>
      <c r="AD1479" s="28">
        <f t="shared" si="235"/>
        <v>136178286.59370166</v>
      </c>
      <c r="AF1479" s="27">
        <f>IF(V1479 &lt;&gt; "-", (V1479-V$1883)^4, "-")</f>
        <v>78937.314344767743</v>
      </c>
      <c r="AG1479" s="10">
        <f>(W1479-W$1883)^4</f>
        <v>113009459.40965356</v>
      </c>
      <c r="AH1479" s="10">
        <f>(X1479-X$1883)^4</f>
        <v>9364570494.8896923</v>
      </c>
      <c r="AI1479" s="28">
        <f>(Y1479-Y$1883)^4</f>
        <v>70061132643.949219</v>
      </c>
      <c r="AK1479" s="27">
        <f t="shared" ref="AK1479:AK1542" si="237">IF(V1479 &lt;&gt; "-", (V1479/$Z1479)*1000, 0)</f>
        <v>38.245219347581553</v>
      </c>
      <c r="AL1479" s="10">
        <f t="shared" ref="AL1479:AL1542" si="238">IF(W1479 &lt;&gt; "-", (W1479/$Z1479)*1000, 0)</f>
        <v>187.85151856017998</v>
      </c>
      <c r="AM1479" s="10">
        <f t="shared" ref="AM1479:AM1542" si="239">IF(X1479 &lt;&gt; "-", (X1479/$Z1479)*1000, 0)</f>
        <v>323.95950506186728</v>
      </c>
      <c r="AN1479" s="28">
        <f t="shared" ref="AN1479:AN1542" si="240">IF(Y1479 &lt;&gt; "-", (Y1479/$Z1479)*1000, 0)</f>
        <v>449.94375703037122</v>
      </c>
      <c r="AP1479" s="56">
        <f t="shared" ref="AP1479:AP1542" si="241">AM1479/AL1479</f>
        <v>1.7245508982035929</v>
      </c>
    </row>
    <row r="1480" spans="1:42" ht="15" customHeight="1">
      <c r="A1480" s="5" t="s">
        <v>23</v>
      </c>
      <c r="B1480" s="5" t="s">
        <v>100</v>
      </c>
      <c r="C1480" s="5" t="s">
        <v>29</v>
      </c>
      <c r="D1480" s="6" t="s">
        <v>44</v>
      </c>
      <c r="E1480" s="6" t="s">
        <v>26</v>
      </c>
      <c r="F1480" s="5" t="s">
        <v>3022</v>
      </c>
      <c r="G1480" s="5">
        <v>2002</v>
      </c>
      <c r="H1480" s="11">
        <v>1034</v>
      </c>
      <c r="I1480" s="11">
        <v>3908</v>
      </c>
      <c r="J1480" s="11">
        <v>4038</v>
      </c>
      <c r="K1480" s="11">
        <v>3553</v>
      </c>
      <c r="O1480" s="25" t="s">
        <v>23</v>
      </c>
      <c r="P1480" s="5" t="s">
        <v>132</v>
      </c>
      <c r="Q1480" s="5" t="s">
        <v>37</v>
      </c>
      <c r="R1480" s="6" t="s">
        <v>44</v>
      </c>
      <c r="S1480" s="5" t="s">
        <v>3023</v>
      </c>
      <c r="T1480" s="5" t="s">
        <v>3024</v>
      </c>
      <c r="U1480" s="5">
        <v>2002</v>
      </c>
      <c r="V1480" s="11">
        <v>39</v>
      </c>
      <c r="W1480" s="11">
        <v>123</v>
      </c>
      <c r="X1480" s="11">
        <v>217</v>
      </c>
      <c r="Y1480" s="26">
        <v>359</v>
      </c>
      <c r="Z1480" s="10">
        <f t="shared" si="236"/>
        <v>738</v>
      </c>
      <c r="AA1480" s="27">
        <f t="shared" si="232"/>
        <v>-1832.9597033137011</v>
      </c>
      <c r="AB1480" s="10">
        <f t="shared" si="233"/>
        <v>-1256049.9278758275</v>
      </c>
      <c r="AC1480" s="10">
        <f t="shared" si="234"/>
        <v>-110040.57523408729</v>
      </c>
      <c r="AD1480" s="28">
        <f t="shared" si="235"/>
        <v>396756.52466097457</v>
      </c>
      <c r="AF1480" s="27">
        <f>IF(V1480 &lt;&gt; "-", (V1480-V$1883)^4, "-")</f>
        <v>22432.132235968424</v>
      </c>
      <c r="AG1480" s="10">
        <f>(W1480-W$1883)^4</f>
        <v>135521813.2810587</v>
      </c>
      <c r="AH1480" s="10">
        <f>(X1480-X$1883)^4</f>
        <v>5273154.1752141304</v>
      </c>
      <c r="AI1480" s="28">
        <f>(Y1480-Y$1883)^4</f>
        <v>29154041.653773032</v>
      </c>
      <c r="AK1480" s="27">
        <f t="shared" si="237"/>
        <v>52.845528455284558</v>
      </c>
      <c r="AL1480" s="10">
        <f t="shared" si="238"/>
        <v>166.66666666666666</v>
      </c>
      <c r="AM1480" s="10">
        <f t="shared" si="239"/>
        <v>294.03794037940378</v>
      </c>
      <c r="AN1480" s="28">
        <f t="shared" si="240"/>
        <v>486.44986449864496</v>
      </c>
      <c r="AP1480" s="56">
        <f t="shared" si="241"/>
        <v>1.7642276422764227</v>
      </c>
    </row>
    <row r="1481" spans="1:42" ht="15" customHeight="1">
      <c r="A1481" s="5" t="s">
        <v>23</v>
      </c>
      <c r="B1481" s="5" t="s">
        <v>100</v>
      </c>
      <c r="C1481" s="5" t="s">
        <v>29</v>
      </c>
      <c r="D1481" s="6" t="s">
        <v>44</v>
      </c>
      <c r="E1481" s="5" t="s">
        <v>2725</v>
      </c>
      <c r="F1481" s="5" t="s">
        <v>483</v>
      </c>
      <c r="G1481" s="5">
        <v>2002</v>
      </c>
      <c r="H1481" s="11">
        <v>129</v>
      </c>
      <c r="I1481" s="11">
        <v>432</v>
      </c>
      <c r="J1481" s="11">
        <v>393</v>
      </c>
      <c r="K1481" s="11">
        <v>336</v>
      </c>
      <c r="O1481" s="25" t="s">
        <v>23</v>
      </c>
      <c r="P1481" s="5" t="s">
        <v>132</v>
      </c>
      <c r="Q1481" s="5" t="s">
        <v>37</v>
      </c>
      <c r="R1481" s="6" t="s">
        <v>44</v>
      </c>
      <c r="S1481" s="5" t="s">
        <v>3025</v>
      </c>
      <c r="T1481" s="5" t="s">
        <v>3026</v>
      </c>
      <c r="U1481" s="5">
        <v>2002</v>
      </c>
      <c r="V1481" s="11">
        <v>15</v>
      </c>
      <c r="W1481" s="11">
        <v>90</v>
      </c>
      <c r="X1481" s="11">
        <v>317</v>
      </c>
      <c r="Y1481" s="26">
        <v>454</v>
      </c>
      <c r="Z1481" s="10">
        <f t="shared" si="236"/>
        <v>876</v>
      </c>
      <c r="AA1481" s="27">
        <f t="shared" si="232"/>
        <v>-47588.273258939465</v>
      </c>
      <c r="AB1481" s="10">
        <f t="shared" si="233"/>
        <v>-2796977.6709260354</v>
      </c>
      <c r="AC1481" s="10">
        <f t="shared" si="234"/>
        <v>141257.23351046487</v>
      </c>
      <c r="AD1481" s="28">
        <f t="shared" si="235"/>
        <v>4782470.6832133988</v>
      </c>
      <c r="AF1481" s="27">
        <f>IF(V1481 &lt;&gt; "-", (V1481-V$1883)^4, "-")</f>
        <v>1724513.4884991832</v>
      </c>
      <c r="AG1481" s="10">
        <f>(W1481-W$1883)^4</f>
        <v>394080851.04406923</v>
      </c>
      <c r="AH1481" s="10">
        <f>(X1481-X$1883)^4</f>
        <v>7356664.1282974733</v>
      </c>
      <c r="AI1481" s="28">
        <f>(Y1481-Y$1883)^4</f>
        <v>805755147.43752229</v>
      </c>
      <c r="AK1481" s="27">
        <f t="shared" si="237"/>
        <v>17.123287671232877</v>
      </c>
      <c r="AL1481" s="10">
        <f t="shared" si="238"/>
        <v>102.73972602739725</v>
      </c>
      <c r="AM1481" s="10">
        <f t="shared" si="239"/>
        <v>361.8721461187215</v>
      </c>
      <c r="AN1481" s="28">
        <f t="shared" si="240"/>
        <v>518.26484018264841</v>
      </c>
      <c r="AP1481" s="56">
        <f t="shared" si="241"/>
        <v>3.522222222222223</v>
      </c>
    </row>
    <row r="1482" spans="1:42" ht="15" customHeight="1">
      <c r="A1482" s="5" t="s">
        <v>23</v>
      </c>
      <c r="B1482" s="5" t="s">
        <v>100</v>
      </c>
      <c r="C1482" s="5" t="s">
        <v>29</v>
      </c>
      <c r="D1482" s="6" t="s">
        <v>44</v>
      </c>
      <c r="E1482" s="5" t="s">
        <v>2726</v>
      </c>
      <c r="F1482" s="5" t="s">
        <v>2727</v>
      </c>
      <c r="G1482" s="5">
        <v>2002</v>
      </c>
      <c r="H1482" s="11">
        <v>26</v>
      </c>
      <c r="I1482" s="11">
        <v>137</v>
      </c>
      <c r="J1482" s="11">
        <v>141</v>
      </c>
      <c r="K1482" s="11">
        <v>150</v>
      </c>
      <c r="O1482" s="25" t="s">
        <v>23</v>
      </c>
      <c r="P1482" s="5" t="s">
        <v>132</v>
      </c>
      <c r="Q1482" s="5" t="s">
        <v>37</v>
      </c>
      <c r="R1482" s="6" t="s">
        <v>44</v>
      </c>
      <c r="S1482" s="5" t="s">
        <v>3027</v>
      </c>
      <c r="T1482" s="5" t="s">
        <v>3028</v>
      </c>
      <c r="U1482" s="5">
        <v>2002</v>
      </c>
      <c r="V1482" s="11">
        <v>10</v>
      </c>
      <c r="W1482" s="11">
        <v>41</v>
      </c>
      <c r="X1482" s="11">
        <v>145</v>
      </c>
      <c r="Y1482" s="26">
        <v>181</v>
      </c>
      <c r="Z1482" s="10">
        <f t="shared" si="236"/>
        <v>377</v>
      </c>
      <c r="AA1482" s="27">
        <f t="shared" si="232"/>
        <v>-70129.248387619737</v>
      </c>
      <c r="AB1482" s="10">
        <f t="shared" si="233"/>
        <v>-6847661.165064116</v>
      </c>
      <c r="AC1482" s="10">
        <f t="shared" si="234"/>
        <v>-1724550.1495902431</v>
      </c>
      <c r="AD1482" s="28">
        <f t="shared" si="235"/>
        <v>-1141790.7190449117</v>
      </c>
      <c r="AF1482" s="27">
        <f>IF(V1482 &lt;&gt; "-", (V1482-V$1883)^4, "-")</f>
        <v>2892004.1543107955</v>
      </c>
      <c r="AG1482" s="10">
        <f>(W1482-W$1883)^4</f>
        <v>1300338286.8789809</v>
      </c>
      <c r="AH1482" s="10">
        <f>(X1482-X$1883)^4</f>
        <v>206808207.68061754</v>
      </c>
      <c r="AI1482" s="28">
        <f>(Y1482-Y$1883)^4</f>
        <v>119338894.77051415</v>
      </c>
      <c r="AK1482" s="27">
        <f t="shared" si="237"/>
        <v>26.525198938992045</v>
      </c>
      <c r="AL1482" s="10">
        <f t="shared" si="238"/>
        <v>108.75331564986737</v>
      </c>
      <c r="AM1482" s="10">
        <f t="shared" si="239"/>
        <v>384.61538461538464</v>
      </c>
      <c r="AN1482" s="28">
        <f t="shared" si="240"/>
        <v>480.10610079575594</v>
      </c>
      <c r="AP1482" s="56">
        <f t="shared" si="241"/>
        <v>3.5365853658536586</v>
      </c>
    </row>
    <row r="1483" spans="1:42" ht="15" customHeight="1">
      <c r="A1483" s="5" t="s">
        <v>23</v>
      </c>
      <c r="B1483" s="5" t="s">
        <v>100</v>
      </c>
      <c r="C1483" s="5" t="s">
        <v>29</v>
      </c>
      <c r="D1483" s="6" t="s">
        <v>44</v>
      </c>
      <c r="E1483" s="5" t="s">
        <v>2728</v>
      </c>
      <c r="F1483" s="5" t="s">
        <v>1309</v>
      </c>
      <c r="G1483" s="5">
        <v>2002</v>
      </c>
      <c r="H1483" s="11">
        <v>191</v>
      </c>
      <c r="I1483" s="11">
        <v>647</v>
      </c>
      <c r="J1483" s="11">
        <v>485</v>
      </c>
      <c r="K1483" s="11">
        <v>434</v>
      </c>
      <c r="O1483" s="25" t="s">
        <v>23</v>
      </c>
      <c r="P1483" s="5" t="s">
        <v>132</v>
      </c>
      <c r="Q1483" s="5" t="s">
        <v>46</v>
      </c>
      <c r="R1483" s="6" t="s">
        <v>44</v>
      </c>
      <c r="S1483" s="5" t="s">
        <v>3029</v>
      </c>
      <c r="T1483" s="5" t="s">
        <v>740</v>
      </c>
      <c r="U1483" s="5">
        <v>2002</v>
      </c>
      <c r="V1483" s="11">
        <v>66</v>
      </c>
      <c r="W1483" s="11">
        <v>479</v>
      </c>
      <c r="X1483" s="11">
        <v>802</v>
      </c>
      <c r="Y1483" s="26">
        <v>850</v>
      </c>
      <c r="Z1483" s="10">
        <f t="shared" si="236"/>
        <v>2197</v>
      </c>
      <c r="AA1483" s="27">
        <f t="shared" si="232"/>
        <v>3216.7530404026011</v>
      </c>
      <c r="AB1483" s="10">
        <f t="shared" si="233"/>
        <v>15272328.928750079</v>
      </c>
      <c r="AC1483" s="10">
        <f t="shared" si="234"/>
        <v>154923294.72460324</v>
      </c>
      <c r="AD1483" s="28">
        <f t="shared" si="235"/>
        <v>179865488.98963872</v>
      </c>
      <c r="AF1483" s="27">
        <f>IF(V1483 &lt;&gt; "-", (V1483-V$1883)^4, "-")</f>
        <v>47485.056617048707</v>
      </c>
      <c r="AG1483" s="10">
        <f>(W1483-W$1883)^4</f>
        <v>3789137444.4046774</v>
      </c>
      <c r="AH1483" s="10">
        <f>(X1483-X$1883)^4</f>
        <v>83206189319.447998</v>
      </c>
      <c r="AI1483" s="28">
        <f>(Y1483-Y$1883)^4</f>
        <v>101530639967.7429</v>
      </c>
      <c r="AK1483" s="27">
        <f t="shared" si="237"/>
        <v>30.040964952207556</v>
      </c>
      <c r="AL1483" s="10">
        <f t="shared" si="238"/>
        <v>218.02457897132456</v>
      </c>
      <c r="AM1483" s="10">
        <f t="shared" si="239"/>
        <v>365.04324078288573</v>
      </c>
      <c r="AN1483" s="28">
        <f t="shared" si="240"/>
        <v>386.89121529358215</v>
      </c>
      <c r="AP1483" s="56">
        <f t="shared" si="241"/>
        <v>1.6743215031315237</v>
      </c>
    </row>
    <row r="1484" spans="1:42" ht="15" customHeight="1">
      <c r="A1484" s="5" t="s">
        <v>23</v>
      </c>
      <c r="B1484" s="5" t="s">
        <v>100</v>
      </c>
      <c r="C1484" s="5" t="s">
        <v>29</v>
      </c>
      <c r="D1484" s="6" t="s">
        <v>44</v>
      </c>
      <c r="E1484" s="5" t="s">
        <v>2729</v>
      </c>
      <c r="F1484" s="5" t="s">
        <v>2730</v>
      </c>
      <c r="G1484" s="5">
        <v>2002</v>
      </c>
      <c r="H1484" s="11">
        <v>14</v>
      </c>
      <c r="I1484" s="11">
        <v>54</v>
      </c>
      <c r="J1484" s="11">
        <v>115</v>
      </c>
      <c r="K1484" s="11">
        <v>91</v>
      </c>
      <c r="O1484" s="25" t="s">
        <v>23</v>
      </c>
      <c r="P1484" s="5" t="s">
        <v>132</v>
      </c>
      <c r="Q1484" s="5" t="s">
        <v>46</v>
      </c>
      <c r="R1484" s="6" t="s">
        <v>44</v>
      </c>
      <c r="S1484" s="5" t="s">
        <v>3030</v>
      </c>
      <c r="T1484" s="5" t="s">
        <v>3031</v>
      </c>
      <c r="U1484" s="5">
        <v>2002</v>
      </c>
      <c r="V1484" s="11">
        <v>82</v>
      </c>
      <c r="W1484" s="11">
        <v>338</v>
      </c>
      <c r="X1484" s="11">
        <v>625</v>
      </c>
      <c r="Y1484" s="26">
        <v>1238</v>
      </c>
      <c r="Z1484" s="10">
        <f t="shared" si="236"/>
        <v>2283</v>
      </c>
      <c r="AA1484" s="27">
        <f t="shared" si="232"/>
        <v>29109.525207791838</v>
      </c>
      <c r="AB1484" s="10">
        <f t="shared" si="233"/>
        <v>1228644.582551491</v>
      </c>
      <c r="AC1484" s="10">
        <f t="shared" si="234"/>
        <v>46687076.236020103</v>
      </c>
      <c r="AD1484" s="28">
        <f t="shared" si="235"/>
        <v>864109697.24684906</v>
      </c>
      <c r="AF1484" s="27">
        <f>IF(V1484 &lt;&gt; "-", (V1484-V$1883)^4, "-")</f>
        <v>895461.31638888177</v>
      </c>
      <c r="AG1484" s="10">
        <f>(W1484-W$1883)^4</f>
        <v>131593678.38462269</v>
      </c>
      <c r="AH1484" s="10">
        <f>(X1484-X$1883)^4</f>
        <v>16811078248.964445</v>
      </c>
      <c r="AI1484" s="28">
        <f>(Y1484-Y$1883)^4</f>
        <v>823048015108.10303</v>
      </c>
      <c r="AK1484" s="27">
        <f t="shared" si="237"/>
        <v>35.917652212001748</v>
      </c>
      <c r="AL1484" s="10">
        <f t="shared" si="238"/>
        <v>148.05081033727552</v>
      </c>
      <c r="AM1484" s="10">
        <f t="shared" si="239"/>
        <v>273.76259307928166</v>
      </c>
      <c r="AN1484" s="28">
        <f t="shared" si="240"/>
        <v>542.26894437144108</v>
      </c>
      <c r="AP1484" s="56">
        <f t="shared" si="241"/>
        <v>1.849112426035503</v>
      </c>
    </row>
    <row r="1485" spans="1:42" ht="15" customHeight="1">
      <c r="A1485" s="5" t="s">
        <v>23</v>
      </c>
      <c r="B1485" s="5" t="s">
        <v>100</v>
      </c>
      <c r="C1485" s="5" t="s">
        <v>29</v>
      </c>
      <c r="D1485" s="6" t="s">
        <v>44</v>
      </c>
      <c r="E1485" s="5" t="s">
        <v>2732</v>
      </c>
      <c r="F1485" s="5" t="s">
        <v>464</v>
      </c>
      <c r="G1485" s="5">
        <v>2002</v>
      </c>
      <c r="H1485" s="11">
        <v>111</v>
      </c>
      <c r="I1485" s="11">
        <v>662</v>
      </c>
      <c r="J1485" s="11">
        <v>729</v>
      </c>
      <c r="K1485" s="11">
        <v>618</v>
      </c>
      <c r="O1485" s="25" t="s">
        <v>23</v>
      </c>
      <c r="P1485" s="5" t="s">
        <v>132</v>
      </c>
      <c r="Q1485" s="5" t="s">
        <v>50</v>
      </c>
      <c r="R1485" s="6" t="s">
        <v>44</v>
      </c>
      <c r="S1485" s="5" t="s">
        <v>3032</v>
      </c>
      <c r="T1485" s="5" t="s">
        <v>3033</v>
      </c>
      <c r="U1485" s="5">
        <v>2002</v>
      </c>
      <c r="V1485" s="11">
        <v>76</v>
      </c>
      <c r="W1485" s="11">
        <v>390</v>
      </c>
      <c r="X1485" s="11">
        <v>538</v>
      </c>
      <c r="Y1485" s="26">
        <v>879</v>
      </c>
      <c r="Z1485" s="10">
        <f t="shared" si="236"/>
        <v>1883</v>
      </c>
      <c r="AA1485" s="27">
        <f t="shared" si="232"/>
        <v>15182.612115886348</v>
      </c>
      <c r="AB1485" s="10">
        <f t="shared" si="233"/>
        <v>4027629.2548420546</v>
      </c>
      <c r="AC1485" s="10">
        <f t="shared" si="234"/>
        <v>20364289.257898748</v>
      </c>
      <c r="AD1485" s="28">
        <f t="shared" si="235"/>
        <v>209035632.867266</v>
      </c>
      <c r="AF1485" s="27">
        <f>IF(V1485 &lt;&gt; "-", (V1485-V$1883)^4, "-")</f>
        <v>375948.76497466629</v>
      </c>
      <c r="AG1485" s="10">
        <f>(W1485-W$1883)^4</f>
        <v>640814970.37369752</v>
      </c>
      <c r="AH1485" s="10">
        <f>(X1485-X$1883)^4</f>
        <v>5561078295.0929241</v>
      </c>
      <c r="AI1485" s="28">
        <f>(Y1485-Y$1883)^4</f>
        <v>124058663503.24174</v>
      </c>
      <c r="AK1485" s="27">
        <f t="shared" si="237"/>
        <v>40.361125862984601</v>
      </c>
      <c r="AL1485" s="10">
        <f t="shared" si="238"/>
        <v>207.11630377057884</v>
      </c>
      <c r="AM1485" s="10">
        <f t="shared" si="239"/>
        <v>285.71428571428572</v>
      </c>
      <c r="AN1485" s="28">
        <f t="shared" si="240"/>
        <v>466.8082846521508</v>
      </c>
      <c r="AP1485" s="56">
        <f t="shared" si="241"/>
        <v>1.3794871794871797</v>
      </c>
    </row>
    <row r="1486" spans="1:42" ht="15" customHeight="1">
      <c r="A1486" s="5" t="s">
        <v>23</v>
      </c>
      <c r="B1486" s="5" t="s">
        <v>100</v>
      </c>
      <c r="C1486" s="5" t="s">
        <v>29</v>
      </c>
      <c r="D1486" s="6" t="s">
        <v>44</v>
      </c>
      <c r="E1486" s="5" t="s">
        <v>2733</v>
      </c>
      <c r="F1486" s="5" t="s">
        <v>2734</v>
      </c>
      <c r="G1486" s="5">
        <v>2002</v>
      </c>
      <c r="H1486" s="11">
        <v>19</v>
      </c>
      <c r="I1486" s="11">
        <v>115</v>
      </c>
      <c r="J1486" s="11">
        <v>166</v>
      </c>
      <c r="K1486" s="11">
        <v>133</v>
      </c>
      <c r="O1486" s="25" t="s">
        <v>23</v>
      </c>
      <c r="P1486" s="5" t="s">
        <v>132</v>
      </c>
      <c r="Q1486" s="5" t="s">
        <v>50</v>
      </c>
      <c r="R1486" s="6" t="s">
        <v>44</v>
      </c>
      <c r="S1486" s="5" t="s">
        <v>3034</v>
      </c>
      <c r="T1486" s="5" t="s">
        <v>3035</v>
      </c>
      <c r="U1486" s="5">
        <v>2002</v>
      </c>
      <c r="V1486" s="11">
        <v>44</v>
      </c>
      <c r="W1486" s="11">
        <v>274</v>
      </c>
      <c r="X1486" s="11">
        <v>480</v>
      </c>
      <c r="Y1486" s="26">
        <v>593</v>
      </c>
      <c r="Z1486" s="10">
        <f t="shared" si="236"/>
        <v>1391</v>
      </c>
      <c r="AA1486" s="27">
        <f t="shared" si="232"/>
        <v>-379.22085048323459</v>
      </c>
      <c r="AB1486" s="10">
        <f t="shared" si="233"/>
        <v>80089.499028919628</v>
      </c>
      <c r="AC1486" s="10">
        <f t="shared" si="234"/>
        <v>9949460.7565909997</v>
      </c>
      <c r="AD1486" s="28">
        <f t="shared" si="235"/>
        <v>29070639.962278496</v>
      </c>
      <c r="AF1486" s="27">
        <f>IF(V1486 &lt;&gt; "-", (V1486-V$1883)^4, "-")</f>
        <v>2744.8773519788951</v>
      </c>
      <c r="AG1486" s="10">
        <f>(W1486-W$1883)^4</f>
        <v>3452238.324215427</v>
      </c>
      <c r="AH1486" s="10">
        <f>(X1486-X$1883)^4</f>
        <v>2139929132.5440714</v>
      </c>
      <c r="AI1486" s="28">
        <f>(Y1486-Y$1883)^4</f>
        <v>8938667648.555727</v>
      </c>
      <c r="AK1486" s="27">
        <f t="shared" si="237"/>
        <v>31.63191948238677</v>
      </c>
      <c r="AL1486" s="10">
        <f t="shared" si="238"/>
        <v>196.98058950395401</v>
      </c>
      <c r="AM1486" s="10">
        <f t="shared" si="239"/>
        <v>345.07548526240117</v>
      </c>
      <c r="AN1486" s="28">
        <f t="shared" si="240"/>
        <v>426.31200575125808</v>
      </c>
      <c r="AP1486" s="56">
        <f t="shared" si="241"/>
        <v>1.751824817518248</v>
      </c>
    </row>
    <row r="1487" spans="1:42" ht="15" customHeight="1">
      <c r="A1487" s="5" t="s">
        <v>23</v>
      </c>
      <c r="B1487" s="5" t="s">
        <v>100</v>
      </c>
      <c r="C1487" s="5" t="s">
        <v>29</v>
      </c>
      <c r="D1487" s="6" t="s">
        <v>44</v>
      </c>
      <c r="E1487" s="5" t="s">
        <v>2735</v>
      </c>
      <c r="F1487" s="5" t="s">
        <v>275</v>
      </c>
      <c r="G1487" s="5">
        <v>2002</v>
      </c>
      <c r="H1487" s="11">
        <v>7</v>
      </c>
      <c r="I1487" s="11">
        <v>61</v>
      </c>
      <c r="J1487" s="11">
        <v>122</v>
      </c>
      <c r="K1487" s="11">
        <v>104</v>
      </c>
      <c r="O1487" s="25" t="s">
        <v>23</v>
      </c>
      <c r="P1487" s="5" t="s">
        <v>132</v>
      </c>
      <c r="Q1487" s="5" t="s">
        <v>50</v>
      </c>
      <c r="R1487" s="6" t="s">
        <v>44</v>
      </c>
      <c r="S1487" s="5" t="s">
        <v>3036</v>
      </c>
      <c r="T1487" s="5" t="s">
        <v>3037</v>
      </c>
      <c r="U1487" s="5">
        <v>2002</v>
      </c>
      <c r="V1487" s="11">
        <v>65</v>
      </c>
      <c r="W1487" s="11">
        <v>512</v>
      </c>
      <c r="X1487" s="11">
        <v>739</v>
      </c>
      <c r="Y1487" s="26">
        <v>882</v>
      </c>
      <c r="Z1487" s="10">
        <f t="shared" si="236"/>
        <v>2198</v>
      </c>
      <c r="AA1487" s="27">
        <f t="shared" si="232"/>
        <v>2606.306446528889</v>
      </c>
      <c r="AB1487" s="10">
        <f t="shared" si="233"/>
        <v>22212865.198445126</v>
      </c>
      <c r="AC1487" s="10">
        <f t="shared" si="234"/>
        <v>106550295.23218103</v>
      </c>
      <c r="AD1487" s="28">
        <f t="shared" si="235"/>
        <v>212221660.46824554</v>
      </c>
      <c r="AF1487" s="27">
        <f>IF(V1487 &lt;&gt; "-", (V1487-V$1883)^4, "-")</f>
        <v>35867.461237953896</v>
      </c>
      <c r="AG1487" s="10">
        <f>(W1487-W$1883)^4</f>
        <v>6244142054.5574751</v>
      </c>
      <c r="AH1487" s="10">
        <f>(X1487-X$1883)^4</f>
        <v>50513354464.830353</v>
      </c>
      <c r="AI1487" s="28">
        <f>(Y1487-Y$1883)^4</f>
        <v>126586175134.28415</v>
      </c>
      <c r="AK1487" s="27">
        <f t="shared" si="237"/>
        <v>29.572338489535944</v>
      </c>
      <c r="AL1487" s="10">
        <f t="shared" si="238"/>
        <v>232.9390354868062</v>
      </c>
      <c r="AM1487" s="10">
        <f t="shared" si="239"/>
        <v>336.21474067333941</v>
      </c>
      <c r="AN1487" s="28">
        <f t="shared" si="240"/>
        <v>401.27388535031849</v>
      </c>
      <c r="AP1487" s="56">
        <f t="shared" si="241"/>
        <v>1.443359375</v>
      </c>
    </row>
    <row r="1488" spans="1:42" ht="15" customHeight="1">
      <c r="A1488" s="5" t="s">
        <v>23</v>
      </c>
      <c r="B1488" s="5" t="s">
        <v>100</v>
      </c>
      <c r="C1488" s="5" t="s">
        <v>29</v>
      </c>
      <c r="D1488" s="6" t="s">
        <v>44</v>
      </c>
      <c r="E1488" s="5" t="s">
        <v>2736</v>
      </c>
      <c r="F1488" s="5" t="s">
        <v>2737</v>
      </c>
      <c r="G1488" s="5">
        <v>2002</v>
      </c>
      <c r="H1488" s="11">
        <v>4</v>
      </c>
      <c r="I1488" s="11">
        <v>60</v>
      </c>
      <c r="J1488" s="11">
        <v>106</v>
      </c>
      <c r="K1488" s="11">
        <v>93</v>
      </c>
      <c r="O1488" s="25" t="s">
        <v>23</v>
      </c>
      <c r="P1488" s="5" t="s">
        <v>132</v>
      </c>
      <c r="Q1488" s="5" t="s">
        <v>50</v>
      </c>
      <c r="R1488" s="6" t="s">
        <v>44</v>
      </c>
      <c r="S1488" s="5" t="s">
        <v>3038</v>
      </c>
      <c r="T1488" s="5" t="s">
        <v>3039</v>
      </c>
      <c r="U1488" s="5">
        <v>2002</v>
      </c>
      <c r="V1488" s="11">
        <v>33</v>
      </c>
      <c r="W1488" s="11">
        <v>296</v>
      </c>
      <c r="X1488" s="11">
        <v>515</v>
      </c>
      <c r="Y1488" s="26">
        <v>679</v>
      </c>
      <c r="Z1488" s="10">
        <f t="shared" si="236"/>
        <v>1523</v>
      </c>
      <c r="AA1488" s="27">
        <f t="shared" si="232"/>
        <v>-6066.610444662284</v>
      </c>
      <c r="AB1488" s="10">
        <f t="shared" si="233"/>
        <v>275954.92499744438</v>
      </c>
      <c r="AC1488" s="10">
        <f t="shared" si="234"/>
        <v>15639988.074398899</v>
      </c>
      <c r="AD1488" s="28">
        <f t="shared" si="235"/>
        <v>60921571.07003098</v>
      </c>
      <c r="AF1488" s="27">
        <f>IF(V1488 &lt;&gt; "-", (V1488-V$1883)^4, "-")</f>
        <v>110644.07048160309</v>
      </c>
      <c r="AG1488" s="10">
        <f>(W1488-W$1883)^4</f>
        <v>17965978.094830971</v>
      </c>
      <c r="AH1488" s="10">
        <f>(X1488-X$1883)^4</f>
        <v>3911246823.3578825</v>
      </c>
      <c r="AI1488" s="28">
        <f>(Y1488-Y$1883)^4</f>
        <v>23971476938.906494</v>
      </c>
      <c r="AK1488" s="27">
        <f t="shared" si="237"/>
        <v>21.667760998030204</v>
      </c>
      <c r="AL1488" s="10">
        <f t="shared" si="238"/>
        <v>194.3532501641497</v>
      </c>
      <c r="AM1488" s="10">
        <f t="shared" si="239"/>
        <v>338.14839133289559</v>
      </c>
      <c r="AN1488" s="28">
        <f t="shared" si="240"/>
        <v>445.83059750492447</v>
      </c>
      <c r="AP1488" s="56">
        <f t="shared" si="241"/>
        <v>1.7398648648648649</v>
      </c>
    </row>
    <row r="1489" spans="1:42" ht="15" customHeight="1">
      <c r="A1489" s="5" t="s">
        <v>23</v>
      </c>
      <c r="B1489" s="5" t="s">
        <v>100</v>
      </c>
      <c r="C1489" s="5" t="s">
        <v>29</v>
      </c>
      <c r="D1489" s="6" t="s">
        <v>44</v>
      </c>
      <c r="E1489" s="5" t="s">
        <v>2738</v>
      </c>
      <c r="F1489" s="5" t="s">
        <v>1545</v>
      </c>
      <c r="G1489" s="5">
        <v>2002</v>
      </c>
      <c r="H1489" s="11">
        <v>41</v>
      </c>
      <c r="I1489" s="11">
        <v>352</v>
      </c>
      <c r="J1489" s="11">
        <v>519</v>
      </c>
      <c r="K1489" s="11">
        <v>480</v>
      </c>
      <c r="O1489" s="25" t="s">
        <v>23</v>
      </c>
      <c r="P1489" s="5" t="s">
        <v>132</v>
      </c>
      <c r="Q1489" s="5" t="s">
        <v>50</v>
      </c>
      <c r="R1489" s="6" t="s">
        <v>44</v>
      </c>
      <c r="S1489" s="5" t="s">
        <v>3040</v>
      </c>
      <c r="T1489" s="5" t="s">
        <v>3041</v>
      </c>
      <c r="U1489" s="5">
        <v>2002</v>
      </c>
      <c r="V1489" s="11">
        <v>15</v>
      </c>
      <c r="W1489" s="11">
        <v>129</v>
      </c>
      <c r="X1489" s="11">
        <v>173</v>
      </c>
      <c r="Y1489" s="26">
        <v>276</v>
      </c>
      <c r="Z1489" s="10">
        <f t="shared" si="236"/>
        <v>593</v>
      </c>
      <c r="AA1489" s="27">
        <f t="shared" si="232"/>
        <v>-47588.273258939465</v>
      </c>
      <c r="AB1489" s="10">
        <f t="shared" si="233"/>
        <v>-1057941.7085179845</v>
      </c>
      <c r="AC1489" s="10">
        <f t="shared" si="234"/>
        <v>-776660.66562405578</v>
      </c>
      <c r="AD1489" s="28">
        <f t="shared" si="235"/>
        <v>-862.54635528815413</v>
      </c>
      <c r="AF1489" s="27">
        <f>IF(V1489 &lt;&gt; "-", (V1489-V$1883)^4, "-")</f>
        <v>1724513.4884991832</v>
      </c>
      <c r="AG1489" s="10">
        <f>(W1489-W$1883)^4</f>
        <v>107799228.38968481</v>
      </c>
      <c r="AH1489" s="10">
        <f>(X1489-X$1883)^4</f>
        <v>71390717.622610256</v>
      </c>
      <c r="AI1489" s="28">
        <f>(Y1489-Y$1883)^4</f>
        <v>8210.632094586148</v>
      </c>
      <c r="AK1489" s="27">
        <f t="shared" si="237"/>
        <v>25.295109612141651</v>
      </c>
      <c r="AL1489" s="10">
        <f t="shared" si="238"/>
        <v>217.53794266441821</v>
      </c>
      <c r="AM1489" s="10">
        <f t="shared" si="239"/>
        <v>291.73693086003374</v>
      </c>
      <c r="AN1489" s="28">
        <f t="shared" si="240"/>
        <v>465.43001686340642</v>
      </c>
      <c r="AP1489" s="56">
        <f t="shared" si="241"/>
        <v>1.3410852713178296</v>
      </c>
    </row>
    <row r="1490" spans="1:42" ht="15" customHeight="1">
      <c r="A1490" s="5" t="s">
        <v>23</v>
      </c>
      <c r="B1490" s="5" t="s">
        <v>100</v>
      </c>
      <c r="C1490" s="5" t="s">
        <v>29</v>
      </c>
      <c r="D1490" s="6" t="s">
        <v>44</v>
      </c>
      <c r="E1490" s="5" t="s">
        <v>2739</v>
      </c>
      <c r="F1490" s="5" t="s">
        <v>437</v>
      </c>
      <c r="G1490" s="5">
        <v>2002</v>
      </c>
      <c r="H1490" s="11">
        <v>121</v>
      </c>
      <c r="I1490" s="11">
        <v>370</v>
      </c>
      <c r="J1490" s="11">
        <v>355</v>
      </c>
      <c r="K1490" s="11">
        <v>292</v>
      </c>
      <c r="O1490" s="25" t="s">
        <v>23</v>
      </c>
      <c r="P1490" s="5" t="s">
        <v>132</v>
      </c>
      <c r="Q1490" s="5" t="s">
        <v>29</v>
      </c>
      <c r="R1490" s="6" t="s">
        <v>235</v>
      </c>
      <c r="S1490" s="5" t="s">
        <v>3042</v>
      </c>
      <c r="T1490" s="5" t="s">
        <v>3043</v>
      </c>
      <c r="U1490" s="5">
        <v>2002</v>
      </c>
      <c r="V1490" s="11">
        <v>98</v>
      </c>
      <c r="W1490" s="11">
        <v>677</v>
      </c>
      <c r="X1490" s="11">
        <v>462</v>
      </c>
      <c r="Y1490" s="26">
        <v>607</v>
      </c>
      <c r="Z1490" s="10">
        <f t="shared" si="236"/>
        <v>1844</v>
      </c>
      <c r="AA1490" s="27">
        <f t="shared" si="232"/>
        <v>102252.41815712901</v>
      </c>
      <c r="AB1490" s="10">
        <f t="shared" si="233"/>
        <v>88779063.695221633</v>
      </c>
      <c r="AC1490" s="10">
        <f t="shared" si="234"/>
        <v>7654680.5551456306</v>
      </c>
      <c r="AD1490" s="28">
        <f t="shared" si="235"/>
        <v>33225052.901889082</v>
      </c>
      <c r="AF1490" s="27">
        <f>IF(V1490 &lt;&gt; "-", (V1490-V$1883)^4, "-")</f>
        <v>4781506.8598959595</v>
      </c>
      <c r="AG1490" s="10">
        <f>(W1490-W$1883)^4</f>
        <v>39604762559.206558</v>
      </c>
      <c r="AH1490" s="10">
        <f>(X1490-X$1883)^4</f>
        <v>1508583761.4017193</v>
      </c>
      <c r="AI1490" s="28">
        <f>(Y1490-Y$1883)^4</f>
        <v>10681221177.363791</v>
      </c>
      <c r="AK1490" s="27">
        <f t="shared" si="237"/>
        <v>53.14533622559653</v>
      </c>
      <c r="AL1490" s="10">
        <f t="shared" si="238"/>
        <v>367.13665943600864</v>
      </c>
      <c r="AM1490" s="10">
        <f t="shared" si="239"/>
        <v>250.54229934924078</v>
      </c>
      <c r="AN1490" s="28">
        <f t="shared" si="240"/>
        <v>329.17570498915399</v>
      </c>
      <c r="AP1490" s="56">
        <f t="shared" si="241"/>
        <v>0.68242245199409168</v>
      </c>
    </row>
    <row r="1491" spans="1:42" ht="15" customHeight="1">
      <c r="A1491" s="5" t="s">
        <v>23</v>
      </c>
      <c r="B1491" s="5" t="s">
        <v>100</v>
      </c>
      <c r="C1491" s="5" t="s">
        <v>29</v>
      </c>
      <c r="D1491" s="6" t="s">
        <v>44</v>
      </c>
      <c r="E1491" s="5" t="s">
        <v>2740</v>
      </c>
      <c r="F1491" s="5" t="s">
        <v>2741</v>
      </c>
      <c r="G1491" s="5">
        <v>2002</v>
      </c>
      <c r="H1491" s="11">
        <v>12</v>
      </c>
      <c r="I1491" s="11">
        <v>76</v>
      </c>
      <c r="J1491" s="11">
        <v>79</v>
      </c>
      <c r="K1491" s="11">
        <v>73</v>
      </c>
      <c r="O1491" s="25" t="s">
        <v>23</v>
      </c>
      <c r="P1491" s="5" t="s">
        <v>132</v>
      </c>
      <c r="Q1491" s="5" t="s">
        <v>29</v>
      </c>
      <c r="R1491" s="6" t="s">
        <v>235</v>
      </c>
      <c r="S1491" s="5" t="s">
        <v>3044</v>
      </c>
      <c r="T1491" s="5" t="s">
        <v>3045</v>
      </c>
      <c r="U1491" s="5">
        <v>2002</v>
      </c>
      <c r="V1491" s="11">
        <v>57</v>
      </c>
      <c r="W1491" s="11">
        <v>452</v>
      </c>
      <c r="X1491" s="11">
        <v>648</v>
      </c>
      <c r="Y1491" s="26">
        <v>650</v>
      </c>
      <c r="Z1491" s="10">
        <f t="shared" si="236"/>
        <v>1807</v>
      </c>
      <c r="AA1491" s="27">
        <f t="shared" si="232"/>
        <v>191.28193050061992</v>
      </c>
      <c r="AB1491" s="10">
        <f t="shared" si="233"/>
        <v>10809217.459245933</v>
      </c>
      <c r="AC1491" s="10">
        <f t="shared" si="234"/>
        <v>56217060.466239586</v>
      </c>
      <c r="AD1491" s="28">
        <f t="shared" si="235"/>
        <v>48419963.840422876</v>
      </c>
      <c r="AF1491" s="27">
        <f>IF(V1491 &lt;&gt; "-", (V1491-V$1883)^4, "-")</f>
        <v>1102.1277267803755</v>
      </c>
      <c r="AG1491" s="10">
        <f>(W1491-W$1883)^4</f>
        <v>2389969390.2827067</v>
      </c>
      <c r="AH1491" s="10">
        <f>(X1491-X$1883)^4</f>
        <v>21535626511.717735</v>
      </c>
      <c r="AI1491" s="28">
        <f>(Y1491-Y$1883)^4</f>
        <v>17648153846.301811</v>
      </c>
      <c r="AK1491" s="27">
        <f t="shared" si="237"/>
        <v>31.543995572772548</v>
      </c>
      <c r="AL1491" s="10">
        <f t="shared" si="238"/>
        <v>250.13835085777529</v>
      </c>
      <c r="AM1491" s="10">
        <f t="shared" si="239"/>
        <v>358.60542335362476</v>
      </c>
      <c r="AN1491" s="28">
        <f t="shared" si="240"/>
        <v>359.71223021582733</v>
      </c>
      <c r="AP1491" s="56">
        <f t="shared" si="241"/>
        <v>1.4336283185840708</v>
      </c>
    </row>
    <row r="1492" spans="1:42" ht="15" customHeight="1">
      <c r="A1492" s="5" t="s">
        <v>23</v>
      </c>
      <c r="B1492" s="5" t="s">
        <v>100</v>
      </c>
      <c r="C1492" s="5" t="s">
        <v>29</v>
      </c>
      <c r="D1492" s="6" t="s">
        <v>44</v>
      </c>
      <c r="E1492" s="5" t="s">
        <v>2742</v>
      </c>
      <c r="F1492" s="5" t="s">
        <v>2743</v>
      </c>
      <c r="G1492" s="5">
        <v>2002</v>
      </c>
      <c r="H1492" s="11">
        <v>48</v>
      </c>
      <c r="I1492" s="11">
        <v>265</v>
      </c>
      <c r="J1492" s="11">
        <v>421</v>
      </c>
      <c r="K1492" s="11">
        <v>365</v>
      </c>
      <c r="O1492" s="25" t="s">
        <v>23</v>
      </c>
      <c r="P1492" s="5" t="s">
        <v>132</v>
      </c>
      <c r="Q1492" s="5" t="s">
        <v>29</v>
      </c>
      <c r="R1492" s="6" t="s">
        <v>235</v>
      </c>
      <c r="S1492" s="5" t="s">
        <v>3046</v>
      </c>
      <c r="T1492" s="5" t="s">
        <v>3047</v>
      </c>
      <c r="U1492" s="5">
        <v>2002</v>
      </c>
      <c r="V1492" s="11">
        <v>41</v>
      </c>
      <c r="W1492" s="11">
        <v>330</v>
      </c>
      <c r="X1492" s="11">
        <v>555</v>
      </c>
      <c r="Y1492" s="26">
        <v>849</v>
      </c>
      <c r="Z1492" s="10">
        <f t="shared" si="236"/>
        <v>1775</v>
      </c>
      <c r="AA1492" s="27">
        <f t="shared" si="232"/>
        <v>-1073.1765150949668</v>
      </c>
      <c r="AB1492" s="10">
        <f t="shared" si="233"/>
        <v>973382.40487244981</v>
      </c>
      <c r="AC1492" s="10">
        <f t="shared" si="234"/>
        <v>24409167.063839223</v>
      </c>
      <c r="AD1492" s="28">
        <f t="shared" si="235"/>
        <v>178911265.24381021</v>
      </c>
      <c r="AF1492" s="27">
        <f>IF(V1492 &lt;&gt; "-", (V1492-V$1883)^4, "-")</f>
        <v>10987.398604188462</v>
      </c>
      <c r="AG1492" s="10">
        <f>(W1492-W$1883)^4</f>
        <v>96466825.856116757</v>
      </c>
      <c r="AH1492" s="10">
        <f>(X1492-X$1883)^4</f>
        <v>7080609005.8279924</v>
      </c>
      <c r="AI1492" s="28">
        <f>(Y1492-Y$1883)^4</f>
        <v>100813087587.23785</v>
      </c>
      <c r="AK1492" s="27">
        <f t="shared" si="237"/>
        <v>23.098591549295772</v>
      </c>
      <c r="AL1492" s="10">
        <f t="shared" si="238"/>
        <v>185.91549295774649</v>
      </c>
      <c r="AM1492" s="10">
        <f t="shared" si="239"/>
        <v>312.67605633802822</v>
      </c>
      <c r="AN1492" s="28">
        <f t="shared" si="240"/>
        <v>478.3098591549296</v>
      </c>
      <c r="AP1492" s="56">
        <f t="shared" si="241"/>
        <v>1.6818181818181819</v>
      </c>
    </row>
    <row r="1493" spans="1:42" ht="15" customHeight="1">
      <c r="A1493" s="5" t="s">
        <v>23</v>
      </c>
      <c r="B1493" s="5" t="s">
        <v>100</v>
      </c>
      <c r="C1493" s="5" t="s">
        <v>29</v>
      </c>
      <c r="D1493" s="6" t="s">
        <v>44</v>
      </c>
      <c r="E1493" s="5" t="s">
        <v>2744</v>
      </c>
      <c r="F1493" s="5" t="s">
        <v>1257</v>
      </c>
      <c r="G1493" s="5">
        <v>2002</v>
      </c>
      <c r="H1493" s="11">
        <v>311</v>
      </c>
      <c r="I1493" s="11">
        <v>677</v>
      </c>
      <c r="J1493" s="11">
        <v>407</v>
      </c>
      <c r="K1493" s="11">
        <v>384</v>
      </c>
      <c r="O1493" s="25" t="s">
        <v>23</v>
      </c>
      <c r="P1493" s="5" t="s">
        <v>132</v>
      </c>
      <c r="Q1493" s="5" t="s">
        <v>29</v>
      </c>
      <c r="R1493" s="6" t="s">
        <v>235</v>
      </c>
      <c r="S1493" s="5" t="s">
        <v>3048</v>
      </c>
      <c r="T1493" s="5" t="s">
        <v>3049</v>
      </c>
      <c r="U1493" s="5">
        <v>2002</v>
      </c>
      <c r="V1493" s="11">
        <v>22</v>
      </c>
      <c r="W1493" s="11">
        <v>134</v>
      </c>
      <c r="X1493" s="11">
        <v>199</v>
      </c>
      <c r="Y1493" s="26">
        <v>267</v>
      </c>
      <c r="Z1493" s="10">
        <f t="shared" si="236"/>
        <v>622</v>
      </c>
      <c r="AA1493" s="27">
        <f t="shared" si="232"/>
        <v>-24994.935137998757</v>
      </c>
      <c r="AB1493" s="10">
        <f t="shared" si="233"/>
        <v>-909719.24095833185</v>
      </c>
      <c r="AC1493" s="10">
        <f t="shared" si="234"/>
        <v>-286452.98886492243</v>
      </c>
      <c r="AD1493" s="28">
        <f t="shared" si="235"/>
        <v>-6351.2169157660101</v>
      </c>
      <c r="AF1493" s="27">
        <f>IF(V1493 &lt;&gt; "-", (V1493-V$1883)^4, "-")</f>
        <v>730806.97793656879</v>
      </c>
      <c r="AG1493" s="10">
        <f>(W1493-W$1883)^4</f>
        <v>88147467.705889136</v>
      </c>
      <c r="AH1493" s="10">
        <f>(X1493-X$1883)^4</f>
        <v>18883006.562945668</v>
      </c>
      <c r="AI1493" s="28">
        <f>(Y1493-Y$1883)^4</f>
        <v>117618.57881298513</v>
      </c>
      <c r="AK1493" s="27">
        <f t="shared" si="237"/>
        <v>35.369774919614152</v>
      </c>
      <c r="AL1493" s="10">
        <f t="shared" si="238"/>
        <v>215.43408360128618</v>
      </c>
      <c r="AM1493" s="10">
        <f t="shared" si="239"/>
        <v>319.935691318328</v>
      </c>
      <c r="AN1493" s="28">
        <f t="shared" si="240"/>
        <v>429.26045016077171</v>
      </c>
      <c r="AP1493" s="56">
        <f t="shared" si="241"/>
        <v>1.4850746268656718</v>
      </c>
    </row>
    <row r="1494" spans="1:42" ht="15" customHeight="1">
      <c r="A1494" s="5" t="s">
        <v>23</v>
      </c>
      <c r="B1494" s="5" t="s">
        <v>100</v>
      </c>
      <c r="C1494" s="5" t="s">
        <v>89</v>
      </c>
      <c r="D1494" s="6" t="s">
        <v>44</v>
      </c>
      <c r="E1494" s="6" t="s">
        <v>26</v>
      </c>
      <c r="F1494" s="5" t="s">
        <v>3050</v>
      </c>
      <c r="G1494" s="5">
        <v>2002</v>
      </c>
      <c r="H1494" s="11">
        <v>112</v>
      </c>
      <c r="I1494" s="11">
        <v>715</v>
      </c>
      <c r="J1494" s="11">
        <v>1286</v>
      </c>
      <c r="K1494" s="11">
        <v>1002</v>
      </c>
      <c r="O1494" s="25" t="s">
        <v>23</v>
      </c>
      <c r="P1494" s="5" t="s">
        <v>132</v>
      </c>
      <c r="Q1494" s="5" t="s">
        <v>29</v>
      </c>
      <c r="R1494" s="6" t="s">
        <v>235</v>
      </c>
      <c r="S1494" s="5" t="s">
        <v>3051</v>
      </c>
      <c r="T1494" s="5" t="s">
        <v>3052</v>
      </c>
      <c r="U1494" s="5">
        <v>2002</v>
      </c>
      <c r="V1494" s="11">
        <v>9</v>
      </c>
      <c r="W1494" s="11">
        <v>57</v>
      </c>
      <c r="X1494" s="11">
        <v>102</v>
      </c>
      <c r="Y1494" s="26">
        <v>164</v>
      </c>
      <c r="Z1494" s="10">
        <f t="shared" si="236"/>
        <v>332</v>
      </c>
      <c r="AA1494" s="27">
        <f t="shared" si="232"/>
        <v>-75355.731060442326</v>
      </c>
      <c r="AB1494" s="10">
        <f t="shared" si="233"/>
        <v>-5258514.937422826</v>
      </c>
      <c r="AC1494" s="10">
        <f t="shared" si="234"/>
        <v>-4324380.6679102695</v>
      </c>
      <c r="AD1494" s="28">
        <f t="shared" si="235"/>
        <v>-1794457.6943268403</v>
      </c>
      <c r="AF1494" s="27">
        <f>IF(V1494 &lt;&gt; "-", (V1494-V$1883)^4, "-")</f>
        <v>3182890.6368016875</v>
      </c>
      <c r="AG1494" s="10">
        <f>(W1494-W$1883)^4</f>
        <v>914430737.43718171</v>
      </c>
      <c r="AH1494" s="10">
        <f>(X1494-X$1883)^4</f>
        <v>704528483.92973781</v>
      </c>
      <c r="AI1494" s="28">
        <f>(Y1494-Y$1883)^4</f>
        <v>218060815.52352834</v>
      </c>
      <c r="AK1494" s="27">
        <f t="shared" si="237"/>
        <v>27.108433734939759</v>
      </c>
      <c r="AL1494" s="10">
        <f t="shared" si="238"/>
        <v>171.68674698795181</v>
      </c>
      <c r="AM1494" s="10">
        <f t="shared" si="239"/>
        <v>307.22891566265059</v>
      </c>
      <c r="AN1494" s="28">
        <f t="shared" si="240"/>
        <v>493.97590361445782</v>
      </c>
      <c r="AP1494" s="56">
        <f t="shared" si="241"/>
        <v>1.7894736842105263</v>
      </c>
    </row>
    <row r="1495" spans="1:42" ht="15" customHeight="1">
      <c r="A1495" s="5" t="s">
        <v>23</v>
      </c>
      <c r="B1495" s="5" t="s">
        <v>100</v>
      </c>
      <c r="C1495" s="5" t="s">
        <v>89</v>
      </c>
      <c r="D1495" s="6" t="s">
        <v>44</v>
      </c>
      <c r="E1495" s="5" t="s">
        <v>2746</v>
      </c>
      <c r="F1495" s="5" t="s">
        <v>2747</v>
      </c>
      <c r="G1495" s="5">
        <v>2002</v>
      </c>
      <c r="H1495" s="11">
        <v>112</v>
      </c>
      <c r="I1495" s="11">
        <v>715</v>
      </c>
      <c r="J1495" s="11">
        <v>1286</v>
      </c>
      <c r="K1495" s="11">
        <v>1002</v>
      </c>
      <c r="O1495" s="25" t="s">
        <v>23</v>
      </c>
      <c r="P1495" s="5" t="s">
        <v>132</v>
      </c>
      <c r="Q1495" s="5" t="s">
        <v>29</v>
      </c>
      <c r="R1495" s="6" t="s">
        <v>235</v>
      </c>
      <c r="S1495" s="5" t="s">
        <v>3053</v>
      </c>
      <c r="T1495" s="5" t="s">
        <v>3054</v>
      </c>
      <c r="U1495" s="5">
        <v>2002</v>
      </c>
      <c r="V1495" s="11">
        <v>28</v>
      </c>
      <c r="W1495" s="11">
        <v>245</v>
      </c>
      <c r="X1495" s="11">
        <v>253</v>
      </c>
      <c r="Y1495" s="26">
        <v>472</v>
      </c>
      <c r="Z1495" s="10">
        <f t="shared" si="236"/>
        <v>998</v>
      </c>
      <c r="AA1495" s="27">
        <f t="shared" si="232"/>
        <v>-12548.956160746124</v>
      </c>
      <c r="AB1495" s="10">
        <f t="shared" si="233"/>
        <v>2806.05865558198</v>
      </c>
      <c r="AC1495" s="10">
        <f t="shared" si="234"/>
        <v>-1693.7078888246667</v>
      </c>
      <c r="AD1495" s="28">
        <f t="shared" si="235"/>
        <v>6484900.7873898875</v>
      </c>
      <c r="AF1495" s="27">
        <f>IF(V1495 &lt;&gt; "-", (V1495-V$1883)^4, "-")</f>
        <v>291615.18588170729</v>
      </c>
      <c r="AG1495" s="10">
        <f>(W1495-W$1883)^4</f>
        <v>39578.773023458605</v>
      </c>
      <c r="AH1495" s="10">
        <f>(X1495-X$1883)^4</f>
        <v>20189.149026991861</v>
      </c>
      <c r="AI1495" s="28">
        <f>(Y1495-Y$1883)^4</f>
        <v>1209310382.7165253</v>
      </c>
      <c r="AK1495" s="27">
        <f t="shared" si="237"/>
        <v>28.056112224448899</v>
      </c>
      <c r="AL1495" s="10">
        <f t="shared" si="238"/>
        <v>245.49098196392785</v>
      </c>
      <c r="AM1495" s="10">
        <f t="shared" si="239"/>
        <v>253.50701402805609</v>
      </c>
      <c r="AN1495" s="28">
        <f t="shared" si="240"/>
        <v>472.94589178356711</v>
      </c>
      <c r="AP1495" s="56">
        <f t="shared" si="241"/>
        <v>1.0326530612244897</v>
      </c>
    </row>
    <row r="1496" spans="1:42" ht="15" customHeight="1">
      <c r="A1496" s="5" t="s">
        <v>23</v>
      </c>
      <c r="B1496" s="5" t="s">
        <v>100</v>
      </c>
      <c r="C1496" s="5" t="s">
        <v>78</v>
      </c>
      <c r="D1496" s="6" t="s">
        <v>44</v>
      </c>
      <c r="E1496" s="6" t="s">
        <v>26</v>
      </c>
      <c r="F1496" s="5" t="s">
        <v>3055</v>
      </c>
      <c r="G1496" s="5">
        <v>2002</v>
      </c>
      <c r="H1496" s="11">
        <v>275</v>
      </c>
      <c r="I1496" s="11">
        <v>1258</v>
      </c>
      <c r="J1496" s="11">
        <v>1872</v>
      </c>
      <c r="K1496" s="11">
        <v>1799</v>
      </c>
      <c r="O1496" s="25" t="s">
        <v>23</v>
      </c>
      <c r="P1496" s="5" t="s">
        <v>132</v>
      </c>
      <c r="Q1496" s="5" t="s">
        <v>89</v>
      </c>
      <c r="R1496" s="6" t="s">
        <v>44</v>
      </c>
      <c r="S1496" s="5" t="s">
        <v>3056</v>
      </c>
      <c r="T1496" s="5" t="s">
        <v>3057</v>
      </c>
      <c r="U1496" s="5">
        <v>2002</v>
      </c>
      <c r="V1496" s="11">
        <v>11</v>
      </c>
      <c r="W1496" s="11">
        <v>76</v>
      </c>
      <c r="X1496" s="11">
        <v>80</v>
      </c>
      <c r="Y1496" s="26">
        <v>104</v>
      </c>
      <c r="Z1496" s="10">
        <f t="shared" si="236"/>
        <v>271</v>
      </c>
      <c r="AA1496" s="27">
        <f t="shared" si="232"/>
        <v>-65150.194930492646</v>
      </c>
      <c r="AB1496" s="10">
        <f t="shared" si="233"/>
        <v>-3716329.8036194439</v>
      </c>
      <c r="AC1496" s="10">
        <f t="shared" si="234"/>
        <v>-6323423.6969414065</v>
      </c>
      <c r="AD1496" s="28">
        <f t="shared" si="235"/>
        <v>-5980902.3924039016</v>
      </c>
      <c r="AF1496" s="27">
        <f>IF(V1496 &lt;&gt; "-", (V1496-V$1883)^4, "-")</f>
        <v>2621526.7440798022</v>
      </c>
      <c r="AG1496" s="10">
        <f>(W1496-W$1883)^4</f>
        <v>575641811.23298419</v>
      </c>
      <c r="AH1496" s="10">
        <f>(X1496-X$1883)^4</f>
        <v>1169328073.7646964</v>
      </c>
      <c r="AI1496" s="28">
        <f>(Y1496-Y$1883)^4</f>
        <v>1085647791.2169726</v>
      </c>
      <c r="AK1496" s="27">
        <f t="shared" si="237"/>
        <v>40.59040590405904</v>
      </c>
      <c r="AL1496" s="10">
        <f t="shared" si="238"/>
        <v>280.44280442804427</v>
      </c>
      <c r="AM1496" s="10">
        <f t="shared" si="239"/>
        <v>295.2029520295203</v>
      </c>
      <c r="AN1496" s="28">
        <f t="shared" si="240"/>
        <v>383.7638376383764</v>
      </c>
      <c r="AP1496" s="56">
        <f t="shared" si="241"/>
        <v>1.0526315789473686</v>
      </c>
    </row>
    <row r="1497" spans="1:42" ht="15" customHeight="1">
      <c r="A1497" s="5" t="s">
        <v>23</v>
      </c>
      <c r="B1497" s="5" t="s">
        <v>100</v>
      </c>
      <c r="C1497" s="5" t="s">
        <v>78</v>
      </c>
      <c r="D1497" s="6" t="s">
        <v>44</v>
      </c>
      <c r="E1497" s="5" t="s">
        <v>2748</v>
      </c>
      <c r="F1497" s="5" t="s">
        <v>2749</v>
      </c>
      <c r="G1497" s="5">
        <v>2002</v>
      </c>
      <c r="H1497" s="11">
        <v>8</v>
      </c>
      <c r="I1497" s="11">
        <v>83</v>
      </c>
      <c r="J1497" s="11">
        <v>164</v>
      </c>
      <c r="K1497" s="11">
        <v>148</v>
      </c>
      <c r="O1497" s="25" t="s">
        <v>23</v>
      </c>
      <c r="P1497" s="5" t="s">
        <v>132</v>
      </c>
      <c r="Q1497" s="5" t="s">
        <v>89</v>
      </c>
      <c r="R1497" s="6" t="s">
        <v>44</v>
      </c>
      <c r="S1497" s="5" t="s">
        <v>3058</v>
      </c>
      <c r="T1497" s="5" t="s">
        <v>3059</v>
      </c>
      <c r="U1497" s="5">
        <v>2002</v>
      </c>
      <c r="V1497" s="11">
        <v>43</v>
      </c>
      <c r="W1497" s="11">
        <v>243</v>
      </c>
      <c r="X1497" s="11">
        <v>388</v>
      </c>
      <c r="Y1497" s="26">
        <v>591</v>
      </c>
      <c r="Z1497" s="10">
        <f t="shared" si="236"/>
        <v>1265</v>
      </c>
      <c r="AA1497" s="27">
        <f t="shared" si="232"/>
        <v>-559.11018965829612</v>
      </c>
      <c r="AB1497" s="10">
        <f t="shared" si="233"/>
        <v>1773.6508562213937</v>
      </c>
      <c r="AC1497" s="10">
        <f t="shared" si="234"/>
        <v>1864496.2706485696</v>
      </c>
      <c r="AD1497" s="28">
        <f t="shared" si="235"/>
        <v>28507054.569540486</v>
      </c>
      <c r="AF1497" s="27">
        <f>IF(V1497 &lt;&gt; "-", (V1497-V$1883)^4, "-")</f>
        <v>4606.063027030119</v>
      </c>
      <c r="AG1497" s="10">
        <f>(W1497-W$1883)^4</f>
        <v>21469.611074325108</v>
      </c>
      <c r="AH1497" s="10">
        <f>(X1497-X$1883)^4</f>
        <v>229482034.77362707</v>
      </c>
      <c r="AI1497" s="28">
        <f>(Y1497-Y$1883)^4</f>
        <v>8708361774.1234646</v>
      </c>
      <c r="AK1497" s="27">
        <f t="shared" si="237"/>
        <v>33.992094861660078</v>
      </c>
      <c r="AL1497" s="10">
        <f t="shared" si="238"/>
        <v>192.09486166007906</v>
      </c>
      <c r="AM1497" s="10">
        <f t="shared" si="239"/>
        <v>306.71936758893281</v>
      </c>
      <c r="AN1497" s="28">
        <f t="shared" si="240"/>
        <v>467.19367588932806</v>
      </c>
      <c r="AP1497" s="56">
        <f t="shared" si="241"/>
        <v>1.596707818930041</v>
      </c>
    </row>
    <row r="1498" spans="1:42" ht="15" customHeight="1">
      <c r="A1498" s="5" t="s">
        <v>23</v>
      </c>
      <c r="B1498" s="5" t="s">
        <v>100</v>
      </c>
      <c r="C1498" s="5" t="s">
        <v>78</v>
      </c>
      <c r="D1498" s="6" t="s">
        <v>44</v>
      </c>
      <c r="E1498" s="5" t="s">
        <v>2751</v>
      </c>
      <c r="F1498" s="5" t="s">
        <v>2752</v>
      </c>
      <c r="G1498" s="5">
        <v>2002</v>
      </c>
      <c r="H1498" s="11">
        <v>68</v>
      </c>
      <c r="I1498" s="11">
        <v>382</v>
      </c>
      <c r="J1498" s="11">
        <v>617</v>
      </c>
      <c r="K1498" s="11">
        <v>648</v>
      </c>
      <c r="O1498" s="25" t="s">
        <v>23</v>
      </c>
      <c r="P1498" s="5" t="s">
        <v>132</v>
      </c>
      <c r="Q1498" s="5" t="s">
        <v>89</v>
      </c>
      <c r="R1498" s="6" t="s">
        <v>44</v>
      </c>
      <c r="S1498" s="5" t="s">
        <v>3060</v>
      </c>
      <c r="T1498" s="5" t="s">
        <v>3061</v>
      </c>
      <c r="U1498" s="5">
        <v>2002</v>
      </c>
      <c r="V1498" s="11">
        <v>35</v>
      </c>
      <c r="W1498" s="11">
        <v>264</v>
      </c>
      <c r="X1498" s="11">
        <v>320</v>
      </c>
      <c r="Y1498" s="26">
        <v>355</v>
      </c>
      <c r="Z1498" s="10">
        <f t="shared" si="236"/>
        <v>974</v>
      </c>
      <c r="AA1498" s="27">
        <f t="shared" si="232"/>
        <v>-4281.6766680973597</v>
      </c>
      <c r="AB1498" s="10">
        <f t="shared" si="233"/>
        <v>36280.325837117169</v>
      </c>
      <c r="AC1498" s="10">
        <f t="shared" si="234"/>
        <v>167101.24513176753</v>
      </c>
      <c r="AD1498" s="28">
        <f t="shared" si="235"/>
        <v>335426.23041564692</v>
      </c>
      <c r="AF1498" s="27">
        <f>IF(V1498 &lt;&gt; "-", (V1498-V$1883)^4, "-")</f>
        <v>69526.733272419238</v>
      </c>
      <c r="AG1498" s="10">
        <f>(W1498-W$1883)^4</f>
        <v>1201051.3391546907</v>
      </c>
      <c r="AH1498" s="10">
        <f>(X1498-X$1883)^4</f>
        <v>9203921.6849649101</v>
      </c>
      <c r="AI1498" s="28">
        <f>(Y1498-Y$1883)^4</f>
        <v>23305729.17324473</v>
      </c>
      <c r="AK1498" s="27">
        <f t="shared" si="237"/>
        <v>35.93429158110883</v>
      </c>
      <c r="AL1498" s="10">
        <f t="shared" si="238"/>
        <v>271.04722792607805</v>
      </c>
      <c r="AM1498" s="10">
        <f t="shared" si="239"/>
        <v>328.54209445585212</v>
      </c>
      <c r="AN1498" s="28">
        <f t="shared" si="240"/>
        <v>364.476386036961</v>
      </c>
      <c r="AP1498" s="56">
        <f t="shared" si="241"/>
        <v>1.2121212121212119</v>
      </c>
    </row>
    <row r="1499" spans="1:42" ht="15" customHeight="1">
      <c r="A1499" s="5" t="s">
        <v>23</v>
      </c>
      <c r="B1499" s="5" t="s">
        <v>100</v>
      </c>
      <c r="C1499" s="5" t="s">
        <v>78</v>
      </c>
      <c r="D1499" s="6" t="s">
        <v>44</v>
      </c>
      <c r="E1499" s="5" t="s">
        <v>2753</v>
      </c>
      <c r="F1499" s="5" t="s">
        <v>2754</v>
      </c>
      <c r="G1499" s="5">
        <v>2002</v>
      </c>
      <c r="H1499" s="11">
        <v>199</v>
      </c>
      <c r="I1499" s="11">
        <v>793</v>
      </c>
      <c r="J1499" s="11">
        <v>1091</v>
      </c>
      <c r="K1499" s="11">
        <v>1003</v>
      </c>
      <c r="O1499" s="25" t="s">
        <v>23</v>
      </c>
      <c r="P1499" s="5" t="s">
        <v>132</v>
      </c>
      <c r="Q1499" s="5" t="s">
        <v>89</v>
      </c>
      <c r="R1499" s="6" t="s">
        <v>44</v>
      </c>
      <c r="S1499" s="5" t="s">
        <v>3062</v>
      </c>
      <c r="T1499" s="5" t="s">
        <v>1985</v>
      </c>
      <c r="U1499" s="5">
        <v>2002</v>
      </c>
      <c r="V1499" s="11">
        <v>25</v>
      </c>
      <c r="W1499" s="11">
        <v>187</v>
      </c>
      <c r="X1499" s="11">
        <v>91</v>
      </c>
      <c r="Y1499" s="26">
        <v>186</v>
      </c>
      <c r="Z1499" s="10">
        <f t="shared" si="236"/>
        <v>489</v>
      </c>
      <c r="AA1499" s="27">
        <f t="shared" si="232"/>
        <v>-18063.514178742618</v>
      </c>
      <c r="AB1499" s="10">
        <f t="shared" si="233"/>
        <v>-84577.023795158078</v>
      </c>
      <c r="AC1499" s="10">
        <f t="shared" si="234"/>
        <v>-5260769.190064786</v>
      </c>
      <c r="AD1499" s="28">
        <f t="shared" si="235"/>
        <v>-985641.13436870615</v>
      </c>
      <c r="AF1499" s="27">
        <f>IF(V1499 &lt;&gt; "-", (V1499-V$1883)^4, "-")</f>
        <v>473954.14497738023</v>
      </c>
      <c r="AG1499" s="10">
        <f>(W1499-W$1883)^4</f>
        <v>3712529.0852872832</v>
      </c>
      <c r="AH1499" s="10">
        <f>(X1499-X$1883)^4</f>
        <v>914953446.52787459</v>
      </c>
      <c r="AI1499" s="28">
        <f>(Y1499-Y$1883)^4</f>
        <v>98090081.001837581</v>
      </c>
      <c r="AK1499" s="27">
        <f t="shared" si="237"/>
        <v>51.124744376278116</v>
      </c>
      <c r="AL1499" s="10">
        <f t="shared" si="238"/>
        <v>382.41308793456028</v>
      </c>
      <c r="AM1499" s="10">
        <f t="shared" si="239"/>
        <v>186.09406952965236</v>
      </c>
      <c r="AN1499" s="28">
        <f t="shared" si="240"/>
        <v>380.3680981595092</v>
      </c>
      <c r="AP1499" s="56">
        <f t="shared" si="241"/>
        <v>0.48663101604278081</v>
      </c>
    </row>
    <row r="1500" spans="1:42" ht="15" customHeight="1">
      <c r="A1500" s="5" t="s">
        <v>23</v>
      </c>
      <c r="B1500" s="5" t="s">
        <v>100</v>
      </c>
      <c r="C1500" s="5" t="s">
        <v>82</v>
      </c>
      <c r="D1500" s="6" t="s">
        <v>233</v>
      </c>
      <c r="E1500" s="6" t="s">
        <v>26</v>
      </c>
      <c r="F1500" s="5" t="s">
        <v>3063</v>
      </c>
      <c r="G1500" s="5">
        <v>2002</v>
      </c>
      <c r="H1500" s="11">
        <v>367</v>
      </c>
      <c r="I1500" s="11">
        <v>1806</v>
      </c>
      <c r="J1500" s="11">
        <v>2470</v>
      </c>
      <c r="K1500" s="11">
        <v>2231</v>
      </c>
      <c r="O1500" s="25" t="s">
        <v>23</v>
      </c>
      <c r="P1500" s="5" t="s">
        <v>132</v>
      </c>
      <c r="Q1500" s="5" t="s">
        <v>89</v>
      </c>
      <c r="R1500" s="6" t="s">
        <v>44</v>
      </c>
      <c r="S1500" s="5" t="s">
        <v>3064</v>
      </c>
      <c r="T1500" s="5" t="s">
        <v>3065</v>
      </c>
      <c r="U1500" s="5">
        <v>2002</v>
      </c>
      <c r="V1500" s="11">
        <v>74</v>
      </c>
      <c r="W1500" s="11">
        <v>465</v>
      </c>
      <c r="X1500" s="11">
        <v>482</v>
      </c>
      <c r="Y1500" s="26">
        <v>610</v>
      </c>
      <c r="Z1500" s="10">
        <f t="shared" si="236"/>
        <v>1631</v>
      </c>
      <c r="AA1500" s="27">
        <f t="shared" si="232"/>
        <v>11792.874026353727</v>
      </c>
      <c r="AB1500" s="10">
        <f t="shared" si="233"/>
        <v>12830119.784752801</v>
      </c>
      <c r="AC1500" s="10">
        <f t="shared" si="234"/>
        <v>10229605.923831506</v>
      </c>
      <c r="AD1500" s="28">
        <f t="shared" si="235"/>
        <v>34163909.829630047</v>
      </c>
      <c r="AF1500" s="27">
        <f>IF(V1500 &lt;&gt; "-", (V1500-V$1883)^4, "-")</f>
        <v>268427.00916385138</v>
      </c>
      <c r="AG1500" s="10">
        <f>(W1500-W$1883)^4</f>
        <v>3003592063.3282385</v>
      </c>
      <c r="AH1500" s="10">
        <f>(X1500-X$1883)^4</f>
        <v>2220641941.9871879</v>
      </c>
      <c r="AI1500" s="28">
        <f>(Y1500-Y$1883)^4</f>
        <v>11085537512.782242</v>
      </c>
      <c r="AK1500" s="27">
        <f t="shared" si="237"/>
        <v>45.370938074800733</v>
      </c>
      <c r="AL1500" s="10">
        <f t="shared" si="238"/>
        <v>285.10116492949112</v>
      </c>
      <c r="AM1500" s="10">
        <f t="shared" si="239"/>
        <v>295.52421827099937</v>
      </c>
      <c r="AN1500" s="28">
        <f t="shared" si="240"/>
        <v>374.00367872470872</v>
      </c>
      <c r="AP1500" s="56">
        <f t="shared" si="241"/>
        <v>1.0365591397849461</v>
      </c>
    </row>
    <row r="1501" spans="1:42" ht="15" customHeight="1">
      <c r="A1501" s="5" t="s">
        <v>23</v>
      </c>
      <c r="B1501" s="5" t="s">
        <v>100</v>
      </c>
      <c r="C1501" s="5" t="s">
        <v>82</v>
      </c>
      <c r="D1501" s="6" t="s">
        <v>30</v>
      </c>
      <c r="E1501" s="6" t="s">
        <v>26</v>
      </c>
      <c r="F1501" s="5" t="s">
        <v>126</v>
      </c>
      <c r="G1501" s="5">
        <v>2002</v>
      </c>
      <c r="H1501" s="11">
        <v>232</v>
      </c>
      <c r="I1501" s="11">
        <v>888</v>
      </c>
      <c r="J1501" s="11">
        <v>984</v>
      </c>
      <c r="K1501" s="11">
        <v>736</v>
      </c>
      <c r="O1501" s="25" t="s">
        <v>23</v>
      </c>
      <c r="P1501" s="5" t="s">
        <v>132</v>
      </c>
      <c r="Q1501" s="5" t="s">
        <v>89</v>
      </c>
      <c r="R1501" s="6" t="s">
        <v>44</v>
      </c>
      <c r="S1501" s="5" t="s">
        <v>3066</v>
      </c>
      <c r="T1501" s="5" t="s">
        <v>3067</v>
      </c>
      <c r="U1501" s="5">
        <v>2002</v>
      </c>
      <c r="V1501" s="11">
        <v>6</v>
      </c>
      <c r="W1501" s="11">
        <v>62</v>
      </c>
      <c r="X1501" s="11">
        <v>75</v>
      </c>
      <c r="Y1501" s="26">
        <v>107</v>
      </c>
      <c r="Z1501" s="10">
        <f t="shared" si="236"/>
        <v>250</v>
      </c>
      <c r="AA1501" s="27">
        <f t="shared" si="232"/>
        <v>-92579.75437308324</v>
      </c>
      <c r="AB1501" s="10">
        <f t="shared" si="233"/>
        <v>-4817838.7431039726</v>
      </c>
      <c r="AC1501" s="10">
        <f t="shared" si="234"/>
        <v>-6850349.2941901535</v>
      </c>
      <c r="AD1501" s="28">
        <f t="shared" si="235"/>
        <v>-5689233.8787768828</v>
      </c>
      <c r="AF1501" s="27">
        <f>IF(V1501 &lt;&gt; "-", (V1501-V$1883)^4, "-")</f>
        <v>4188141.6864615814</v>
      </c>
      <c r="AG1501" s="10">
        <f>(W1501-W$1883)^4</f>
        <v>813710049.44288135</v>
      </c>
      <c r="AH1501" s="10">
        <f>(X1501-X$1883)^4</f>
        <v>1301018948.6537249</v>
      </c>
      <c r="AI1501" s="28">
        <f>(Y1501-Y$1883)^4</f>
        <v>1015636694.6192272</v>
      </c>
      <c r="AK1501" s="27">
        <f t="shared" si="237"/>
        <v>24</v>
      </c>
      <c r="AL1501" s="10">
        <f t="shared" si="238"/>
        <v>248</v>
      </c>
      <c r="AM1501" s="10">
        <f t="shared" si="239"/>
        <v>300</v>
      </c>
      <c r="AN1501" s="28">
        <f t="shared" si="240"/>
        <v>428</v>
      </c>
      <c r="AP1501" s="56">
        <f t="shared" si="241"/>
        <v>1.2096774193548387</v>
      </c>
    </row>
    <row r="1502" spans="1:42" ht="15" customHeight="1">
      <c r="A1502" s="5" t="s">
        <v>23</v>
      </c>
      <c r="B1502" s="5" t="s">
        <v>100</v>
      </c>
      <c r="C1502" s="5" t="s">
        <v>82</v>
      </c>
      <c r="D1502" s="6" t="s">
        <v>235</v>
      </c>
      <c r="E1502" s="6" t="s">
        <v>26</v>
      </c>
      <c r="F1502" s="5" t="s">
        <v>3068</v>
      </c>
      <c r="G1502" s="5">
        <v>2002</v>
      </c>
      <c r="H1502" s="11">
        <v>135</v>
      </c>
      <c r="I1502" s="11">
        <v>918</v>
      </c>
      <c r="J1502" s="11">
        <v>1486</v>
      </c>
      <c r="K1502" s="11">
        <v>1495</v>
      </c>
      <c r="O1502" s="25" t="s">
        <v>23</v>
      </c>
      <c r="P1502" s="5" t="s">
        <v>132</v>
      </c>
      <c r="Q1502" s="5" t="s">
        <v>89</v>
      </c>
      <c r="R1502" s="6" t="s">
        <v>44</v>
      </c>
      <c r="S1502" s="5" t="s">
        <v>3069</v>
      </c>
      <c r="T1502" s="5" t="s">
        <v>3070</v>
      </c>
      <c r="U1502" s="5">
        <v>2002</v>
      </c>
      <c r="V1502" s="11">
        <v>178</v>
      </c>
      <c r="W1502" s="11">
        <v>916</v>
      </c>
      <c r="X1502" s="11">
        <v>1429</v>
      </c>
      <c r="Y1502" s="26">
        <v>1427</v>
      </c>
      <c r="Z1502" s="10">
        <f t="shared" si="236"/>
        <v>3950</v>
      </c>
      <c r="AA1502" s="27">
        <f t="shared" si="232"/>
        <v>2036878.6946330343</v>
      </c>
      <c r="AB1502" s="10">
        <f t="shared" si="233"/>
        <v>321566610.13770205</v>
      </c>
      <c r="AC1502" s="10">
        <f t="shared" si="234"/>
        <v>1577423778.9770484</v>
      </c>
      <c r="AD1502" s="28">
        <f t="shared" si="235"/>
        <v>1487325385.6201081</v>
      </c>
      <c r="AF1502" s="27">
        <f>IF(V1502 &lt;&gt; "-", (V1502-V$1883)^4, "-")</f>
        <v>258198404.38502344</v>
      </c>
      <c r="AG1502" s="10">
        <f>(W1502-W$1883)^4</f>
        <v>220306814017.94107</v>
      </c>
      <c r="AH1502" s="10">
        <f>(X1502-X$1883)^4</f>
        <v>1836247332006.0015</v>
      </c>
      <c r="AI1502" s="28">
        <f>(Y1502-Y$1883)^4</f>
        <v>1697753576529.012</v>
      </c>
      <c r="AK1502" s="27">
        <f t="shared" si="237"/>
        <v>45.063291139240505</v>
      </c>
      <c r="AL1502" s="10">
        <f t="shared" si="238"/>
        <v>231.89873417721518</v>
      </c>
      <c r="AM1502" s="10">
        <f t="shared" si="239"/>
        <v>361.77215189873419</v>
      </c>
      <c r="AN1502" s="28">
        <f t="shared" si="240"/>
        <v>361.2658227848101</v>
      </c>
      <c r="AP1502" s="56">
        <f t="shared" si="241"/>
        <v>1.5600436681222709</v>
      </c>
    </row>
    <row r="1503" spans="1:42" ht="15" customHeight="1">
      <c r="A1503" s="5" t="s">
        <v>23</v>
      </c>
      <c r="B1503" s="5" t="s">
        <v>100</v>
      </c>
      <c r="C1503" s="5" t="s">
        <v>82</v>
      </c>
      <c r="D1503" s="6" t="s">
        <v>235</v>
      </c>
      <c r="E1503" s="5" t="s">
        <v>2755</v>
      </c>
      <c r="F1503" s="5" t="s">
        <v>2756</v>
      </c>
      <c r="G1503" s="5">
        <v>2002</v>
      </c>
      <c r="H1503" s="11">
        <v>22</v>
      </c>
      <c r="I1503" s="11">
        <v>118</v>
      </c>
      <c r="J1503" s="11">
        <v>206</v>
      </c>
      <c r="K1503" s="11">
        <v>219</v>
      </c>
      <c r="O1503" s="25" t="s">
        <v>23</v>
      </c>
      <c r="P1503" s="5" t="s">
        <v>132</v>
      </c>
      <c r="Q1503" s="5" t="s">
        <v>89</v>
      </c>
      <c r="R1503" s="6" t="s">
        <v>44</v>
      </c>
      <c r="S1503" s="5" t="s">
        <v>3071</v>
      </c>
      <c r="T1503" s="5" t="s">
        <v>3072</v>
      </c>
      <c r="U1503" s="5">
        <v>2002</v>
      </c>
      <c r="V1503" s="11">
        <v>4</v>
      </c>
      <c r="W1503" s="11">
        <v>15</v>
      </c>
      <c r="X1503" s="11">
        <v>55</v>
      </c>
      <c r="Y1503" s="26">
        <v>117</v>
      </c>
      <c r="Z1503" s="10">
        <f t="shared" si="236"/>
        <v>191</v>
      </c>
      <c r="AA1503" s="27">
        <f t="shared" si="232"/>
        <v>-105409.58265998808</v>
      </c>
      <c r="AB1503" s="10">
        <f t="shared" si="233"/>
        <v>-10063040.603899335</v>
      </c>
      <c r="AC1503" s="10">
        <f t="shared" si="234"/>
        <v>-9250431.8169084955</v>
      </c>
      <c r="AD1503" s="28">
        <f t="shared" si="235"/>
        <v>-4785717.9341371804</v>
      </c>
      <c r="AF1503" s="27">
        <f>IF(V1503 &lt;&gt; "-", (V1503-V$1883)^4, "-")</f>
        <v>4979359.2233520132</v>
      </c>
      <c r="AG1503" s="10">
        <f>(W1503-W$1883)^4</f>
        <v>2172562605.2525625</v>
      </c>
      <c r="AH1503" s="10">
        <f>(X1503-X$1883)^4</f>
        <v>1941851471.6712883</v>
      </c>
      <c r="AI1503" s="28">
        <f>(Y1503-Y$1883)^4</f>
        <v>806484696.48462307</v>
      </c>
      <c r="AK1503" s="27">
        <f t="shared" si="237"/>
        <v>20.942408376963353</v>
      </c>
      <c r="AL1503" s="10">
        <f t="shared" si="238"/>
        <v>78.534031413612567</v>
      </c>
      <c r="AM1503" s="10">
        <f t="shared" si="239"/>
        <v>287.95811518324609</v>
      </c>
      <c r="AN1503" s="28">
        <f t="shared" si="240"/>
        <v>612.56544502617805</v>
      </c>
      <c r="AP1503" s="56">
        <f t="shared" si="241"/>
        <v>3.666666666666667</v>
      </c>
    </row>
    <row r="1504" spans="1:42" ht="15" customHeight="1">
      <c r="A1504" s="5" t="s">
        <v>23</v>
      </c>
      <c r="B1504" s="5" t="s">
        <v>100</v>
      </c>
      <c r="C1504" s="5" t="s">
        <v>82</v>
      </c>
      <c r="D1504" s="6" t="s">
        <v>235</v>
      </c>
      <c r="E1504" s="5" t="s">
        <v>2757</v>
      </c>
      <c r="F1504" s="5" t="s">
        <v>2758</v>
      </c>
      <c r="G1504" s="5">
        <v>2002</v>
      </c>
      <c r="H1504" s="11">
        <v>7</v>
      </c>
      <c r="I1504" s="11">
        <v>70</v>
      </c>
      <c r="J1504" s="11">
        <v>136</v>
      </c>
      <c r="K1504" s="11">
        <v>111</v>
      </c>
      <c r="O1504" s="25" t="s">
        <v>23</v>
      </c>
      <c r="P1504" s="5" t="s">
        <v>132</v>
      </c>
      <c r="Q1504" s="5" t="s">
        <v>78</v>
      </c>
      <c r="R1504" s="6" t="s">
        <v>44</v>
      </c>
      <c r="S1504" s="5" t="s">
        <v>3073</v>
      </c>
      <c r="T1504" s="5" t="s">
        <v>3074</v>
      </c>
      <c r="U1504" s="5">
        <v>2002</v>
      </c>
      <c r="V1504" s="11">
        <v>57</v>
      </c>
      <c r="W1504" s="11">
        <v>351</v>
      </c>
      <c r="X1504" s="11">
        <v>560</v>
      </c>
      <c r="Y1504" s="26">
        <v>815</v>
      </c>
      <c r="Z1504" s="10">
        <f t="shared" si="236"/>
        <v>1783</v>
      </c>
      <c r="AA1504" s="27">
        <f t="shared" si="232"/>
        <v>191.28193050061992</v>
      </c>
      <c r="AB1504" s="10">
        <f t="shared" si="233"/>
        <v>1732529.4165504023</v>
      </c>
      <c r="AC1504" s="10">
        <f t="shared" si="234"/>
        <v>25693243.377343748</v>
      </c>
      <c r="AD1504" s="28">
        <f t="shared" si="235"/>
        <v>148440014.83487847</v>
      </c>
      <c r="AF1504" s="27">
        <f>IF(V1504 &lt;&gt; "-", (V1504-V$1883)^4, "-")</f>
        <v>1102.1277267803755</v>
      </c>
      <c r="AG1504" s="10">
        <f>(W1504-W$1883)^4</f>
        <v>208085023.06283671</v>
      </c>
      <c r="AH1504" s="10">
        <f>(X1504-X$1883)^4</f>
        <v>7581559965.2621088</v>
      </c>
      <c r="AI1504" s="28">
        <f>(Y1504-Y$1883)^4</f>
        <v>78596158315.474045</v>
      </c>
      <c r="AK1504" s="27">
        <f t="shared" si="237"/>
        <v>31.96859226023556</v>
      </c>
      <c r="AL1504" s="10">
        <f t="shared" si="238"/>
        <v>196.85922602355581</v>
      </c>
      <c r="AM1504" s="10">
        <f t="shared" si="239"/>
        <v>314.07739764441948</v>
      </c>
      <c r="AN1504" s="28">
        <f t="shared" si="240"/>
        <v>457.09478407178909</v>
      </c>
      <c r="AP1504" s="56">
        <f t="shared" si="241"/>
        <v>1.5954415954415953</v>
      </c>
    </row>
    <row r="1505" spans="1:42" ht="15" customHeight="1">
      <c r="A1505" s="5" t="s">
        <v>23</v>
      </c>
      <c r="B1505" s="5" t="s">
        <v>100</v>
      </c>
      <c r="C1505" s="5" t="s">
        <v>82</v>
      </c>
      <c r="D1505" s="6" t="s">
        <v>235</v>
      </c>
      <c r="E1505" s="5" t="s">
        <v>2760</v>
      </c>
      <c r="F1505" s="5" t="s">
        <v>1447</v>
      </c>
      <c r="G1505" s="5">
        <v>2002</v>
      </c>
      <c r="H1505" s="11">
        <v>15</v>
      </c>
      <c r="I1505" s="11">
        <v>81</v>
      </c>
      <c r="J1505" s="11">
        <v>109</v>
      </c>
      <c r="K1505" s="11">
        <v>145</v>
      </c>
      <c r="O1505" s="25" t="s">
        <v>23</v>
      </c>
      <c r="P1505" s="5" t="s">
        <v>132</v>
      </c>
      <c r="Q1505" s="5" t="s">
        <v>78</v>
      </c>
      <c r="R1505" s="6" t="s">
        <v>44</v>
      </c>
      <c r="S1505" s="5" t="s">
        <v>3075</v>
      </c>
      <c r="T1505" s="5" t="s">
        <v>3076</v>
      </c>
      <c r="U1505" s="5">
        <v>2002</v>
      </c>
      <c r="V1505" s="11">
        <v>261</v>
      </c>
      <c r="W1505" s="11">
        <v>1181</v>
      </c>
      <c r="X1505" s="11">
        <v>1294</v>
      </c>
      <c r="Y1505" s="26">
        <v>1913</v>
      </c>
      <c r="Z1505" s="10">
        <f t="shared" si="236"/>
        <v>4649</v>
      </c>
      <c r="AA1505" s="27">
        <f t="shared" si="232"/>
        <v>9229521.5269044694</v>
      </c>
      <c r="AB1505" s="10">
        <f t="shared" si="233"/>
        <v>857658658.49858701</v>
      </c>
      <c r="AC1505" s="10">
        <f t="shared" si="234"/>
        <v>1089801247.3697584</v>
      </c>
      <c r="AD1505" s="28">
        <f t="shared" si="235"/>
        <v>4310699328.1572428</v>
      </c>
      <c r="AF1505" s="27">
        <f>IF(V1505 &lt;&gt; "-", (V1505-V$1883)^4, "-")</f>
        <v>1936001024.4785461</v>
      </c>
      <c r="AG1505" s="10">
        <f>(W1505-W$1883)^4</f>
        <v>814865570575.58276</v>
      </c>
      <c r="AH1505" s="10">
        <f>(X1505-X$1883)^4</f>
        <v>1121492570488.6843</v>
      </c>
      <c r="AI1505" s="28">
        <f>(Y1505-Y$1883)^4</f>
        <v>7015580986721.3701</v>
      </c>
      <c r="AK1505" s="27">
        <f t="shared" si="237"/>
        <v>56.141105614110565</v>
      </c>
      <c r="AL1505" s="10">
        <f t="shared" si="238"/>
        <v>254.03312540331251</v>
      </c>
      <c r="AM1505" s="10">
        <f t="shared" si="239"/>
        <v>278.33942783394275</v>
      </c>
      <c r="AN1505" s="28">
        <f t="shared" si="240"/>
        <v>411.48634114863415</v>
      </c>
      <c r="AP1505" s="56">
        <f t="shared" si="241"/>
        <v>1.0956816257408974</v>
      </c>
    </row>
    <row r="1506" spans="1:42" ht="15" customHeight="1">
      <c r="A1506" s="5" t="s">
        <v>23</v>
      </c>
      <c r="B1506" s="5" t="s">
        <v>100</v>
      </c>
      <c r="C1506" s="5" t="s">
        <v>82</v>
      </c>
      <c r="D1506" s="6" t="s">
        <v>235</v>
      </c>
      <c r="E1506" s="5" t="s">
        <v>2761</v>
      </c>
      <c r="F1506" s="5" t="s">
        <v>2762</v>
      </c>
      <c r="G1506" s="5">
        <v>2002</v>
      </c>
      <c r="H1506" s="11">
        <v>10</v>
      </c>
      <c r="I1506" s="11">
        <v>58</v>
      </c>
      <c r="J1506" s="11">
        <v>158</v>
      </c>
      <c r="K1506" s="11">
        <v>150</v>
      </c>
      <c r="O1506" s="25" t="s">
        <v>23</v>
      </c>
      <c r="P1506" s="5" t="s">
        <v>132</v>
      </c>
      <c r="Q1506" s="5" t="s">
        <v>82</v>
      </c>
      <c r="R1506" s="6" t="s">
        <v>44</v>
      </c>
      <c r="S1506" s="5" t="s">
        <v>3077</v>
      </c>
      <c r="T1506" s="5" t="s">
        <v>3078</v>
      </c>
      <c r="U1506" s="5">
        <v>2002</v>
      </c>
      <c r="V1506" s="11">
        <v>9</v>
      </c>
      <c r="W1506" s="11">
        <v>76</v>
      </c>
      <c r="X1506" s="11">
        <v>188</v>
      </c>
      <c r="Y1506" s="26">
        <v>207</v>
      </c>
      <c r="Z1506" s="10">
        <f t="shared" si="236"/>
        <v>480</v>
      </c>
      <c r="AA1506" s="27">
        <f t="shared" si="232"/>
        <v>-75355.731060442326</v>
      </c>
      <c r="AB1506" s="10">
        <f t="shared" si="233"/>
        <v>-3716329.8036194439</v>
      </c>
      <c r="AC1506" s="10">
        <f t="shared" si="234"/>
        <v>-455113.10028815601</v>
      </c>
      <c r="AD1506" s="28">
        <f t="shared" si="235"/>
        <v>-484089.10202015436</v>
      </c>
      <c r="AF1506" s="27">
        <f>IF(V1506 &lt;&gt; "-", (V1506-V$1883)^4, "-")</f>
        <v>3182890.6368016875</v>
      </c>
      <c r="AG1506" s="10">
        <f>(W1506-W$1883)^4</f>
        <v>575641811.23298419</v>
      </c>
      <c r="AH1506" s="10">
        <f>(X1506-X$1883)^4</f>
        <v>35007340.24699901</v>
      </c>
      <c r="AI1506" s="28">
        <f>(Y1506-Y$1883)^4</f>
        <v>38010222.136878699</v>
      </c>
      <c r="AK1506" s="27">
        <f t="shared" si="237"/>
        <v>18.75</v>
      </c>
      <c r="AL1506" s="10">
        <f t="shared" si="238"/>
        <v>158.33333333333331</v>
      </c>
      <c r="AM1506" s="10">
        <f t="shared" si="239"/>
        <v>391.66666666666669</v>
      </c>
      <c r="AN1506" s="28">
        <f t="shared" si="240"/>
        <v>431.25</v>
      </c>
      <c r="AP1506" s="56">
        <f t="shared" si="241"/>
        <v>2.4736842105263164</v>
      </c>
    </row>
    <row r="1507" spans="1:42" ht="15" customHeight="1">
      <c r="A1507" s="5" t="s">
        <v>23</v>
      </c>
      <c r="B1507" s="5" t="s">
        <v>100</v>
      </c>
      <c r="C1507" s="5" t="s">
        <v>82</v>
      </c>
      <c r="D1507" s="6" t="s">
        <v>235</v>
      </c>
      <c r="E1507" s="5" t="s">
        <v>2764</v>
      </c>
      <c r="F1507" s="5" t="s">
        <v>2765</v>
      </c>
      <c r="G1507" s="5">
        <v>2002</v>
      </c>
      <c r="H1507" s="11">
        <v>12</v>
      </c>
      <c r="I1507" s="11">
        <v>121</v>
      </c>
      <c r="J1507" s="11">
        <v>115</v>
      </c>
      <c r="K1507" s="11">
        <v>117</v>
      </c>
      <c r="O1507" s="25" t="s">
        <v>23</v>
      </c>
      <c r="P1507" s="5" t="s">
        <v>132</v>
      </c>
      <c r="Q1507" s="5" t="s">
        <v>82</v>
      </c>
      <c r="R1507" s="6" t="s">
        <v>44</v>
      </c>
      <c r="S1507" s="5" t="s">
        <v>3079</v>
      </c>
      <c r="T1507" s="5" t="s">
        <v>3080</v>
      </c>
      <c r="U1507" s="5">
        <v>2002</v>
      </c>
      <c r="V1507" s="11">
        <v>42</v>
      </c>
      <c r="W1507" s="11">
        <v>144</v>
      </c>
      <c r="X1507" s="11">
        <v>200</v>
      </c>
      <c r="Y1507" s="26">
        <v>216</v>
      </c>
      <c r="Z1507" s="10">
        <f t="shared" si="236"/>
        <v>602</v>
      </c>
      <c r="AA1507" s="27">
        <f t="shared" si="232"/>
        <v>-788.42874452887349</v>
      </c>
      <c r="AB1507" s="10">
        <f t="shared" si="233"/>
        <v>-656127.16558052704</v>
      </c>
      <c r="AC1507" s="10">
        <f t="shared" si="234"/>
        <v>-273613.37467217079</v>
      </c>
      <c r="AD1507" s="28">
        <f t="shared" si="235"/>
        <v>-335978.67110284104</v>
      </c>
      <c r="AF1507" s="27">
        <f>IF(V1507 &lt;&gt; "-", (V1507-V$1883)^4, "-")</f>
        <v>7283.6644901726195</v>
      </c>
      <c r="AG1507" s="10">
        <f>(W1507-W$1883)^4</f>
        <v>57014330.062851973</v>
      </c>
      <c r="AH1507" s="10">
        <f>(X1507-X$1883)^4</f>
        <v>17763004.676049776</v>
      </c>
      <c r="AI1507" s="28">
        <f>(Y1507-Y$1883)^4</f>
        <v>23356922.012825355</v>
      </c>
      <c r="AK1507" s="27">
        <f t="shared" si="237"/>
        <v>69.767441860465112</v>
      </c>
      <c r="AL1507" s="10">
        <f t="shared" si="238"/>
        <v>239.20265780730898</v>
      </c>
      <c r="AM1507" s="10">
        <f t="shared" si="239"/>
        <v>332.22591362126246</v>
      </c>
      <c r="AN1507" s="28">
        <f t="shared" si="240"/>
        <v>358.8039867109635</v>
      </c>
      <c r="AP1507" s="56">
        <f t="shared" si="241"/>
        <v>1.3888888888888888</v>
      </c>
    </row>
    <row r="1508" spans="1:42" ht="15" customHeight="1">
      <c r="A1508" s="5" t="s">
        <v>23</v>
      </c>
      <c r="B1508" s="5" t="s">
        <v>100</v>
      </c>
      <c r="C1508" s="5" t="s">
        <v>82</v>
      </c>
      <c r="D1508" s="6" t="s">
        <v>235</v>
      </c>
      <c r="E1508" s="5" t="s">
        <v>2766</v>
      </c>
      <c r="F1508" s="5" t="s">
        <v>2767</v>
      </c>
      <c r="G1508" s="5">
        <v>2002</v>
      </c>
      <c r="H1508" s="11">
        <v>29</v>
      </c>
      <c r="I1508" s="11">
        <v>226</v>
      </c>
      <c r="J1508" s="11">
        <v>393</v>
      </c>
      <c r="K1508" s="11">
        <v>373</v>
      </c>
      <c r="O1508" s="25" t="s">
        <v>23</v>
      </c>
      <c r="P1508" s="5" t="s">
        <v>132</v>
      </c>
      <c r="Q1508" s="5" t="s">
        <v>82</v>
      </c>
      <c r="R1508" s="6" t="s">
        <v>44</v>
      </c>
      <c r="S1508" s="5" t="s">
        <v>3081</v>
      </c>
      <c r="T1508" s="5" t="s">
        <v>3082</v>
      </c>
      <c r="U1508" s="5">
        <v>2002</v>
      </c>
      <c r="V1508" s="11">
        <v>39</v>
      </c>
      <c r="W1508" s="11">
        <v>261</v>
      </c>
      <c r="X1508" s="11">
        <v>398</v>
      </c>
      <c r="Y1508" s="26">
        <v>391</v>
      </c>
      <c r="Z1508" s="10">
        <f t="shared" si="236"/>
        <v>1089</v>
      </c>
      <c r="AA1508" s="27">
        <f t="shared" si="232"/>
        <v>-1832.9597033137011</v>
      </c>
      <c r="AB1508" s="10">
        <f t="shared" si="233"/>
        <v>27283.830346786395</v>
      </c>
      <c r="AC1508" s="10">
        <f t="shared" si="234"/>
        <v>2356880.1775573115</v>
      </c>
      <c r="AD1508" s="28">
        <f t="shared" si="235"/>
        <v>1173605.0009096384</v>
      </c>
      <c r="AF1508" s="27">
        <f>IF(V1508 &lt;&gt; "-", (V1508-V$1883)^4, "-")</f>
        <v>22432.132235968424</v>
      </c>
      <c r="AG1508" s="10">
        <f>(W1508-W$1883)^4</f>
        <v>821373.0588822891</v>
      </c>
      <c r="AH1508" s="10">
        <f>(X1508-X$1883)^4</f>
        <v>313653403.91604251</v>
      </c>
      <c r="AI1508" s="28">
        <f>(Y1508-Y$1883)^4</f>
        <v>123792956.52694212</v>
      </c>
      <c r="AK1508" s="27">
        <f t="shared" si="237"/>
        <v>35.812672176308538</v>
      </c>
      <c r="AL1508" s="10">
        <f t="shared" si="238"/>
        <v>239.6694214876033</v>
      </c>
      <c r="AM1508" s="10">
        <f t="shared" si="239"/>
        <v>365.47291092745638</v>
      </c>
      <c r="AN1508" s="28">
        <f t="shared" si="240"/>
        <v>359.04499540863179</v>
      </c>
      <c r="AP1508" s="56">
        <f t="shared" si="241"/>
        <v>1.524904214559387</v>
      </c>
    </row>
    <row r="1509" spans="1:42" ht="15" customHeight="1">
      <c r="A1509" s="5" t="s">
        <v>23</v>
      </c>
      <c r="B1509" s="5" t="s">
        <v>100</v>
      </c>
      <c r="C1509" s="5" t="s">
        <v>82</v>
      </c>
      <c r="D1509" s="6" t="s">
        <v>235</v>
      </c>
      <c r="E1509" s="5" t="s">
        <v>2768</v>
      </c>
      <c r="F1509" s="5" t="s">
        <v>2769</v>
      </c>
      <c r="G1509" s="5">
        <v>2002</v>
      </c>
      <c r="H1509" s="11">
        <v>8</v>
      </c>
      <c r="I1509" s="11">
        <v>73</v>
      </c>
      <c r="J1509" s="11">
        <v>109</v>
      </c>
      <c r="K1509" s="11">
        <v>132</v>
      </c>
      <c r="O1509" s="25" t="s">
        <v>23</v>
      </c>
      <c r="P1509" s="5" t="s">
        <v>132</v>
      </c>
      <c r="Q1509" s="5" t="s">
        <v>82</v>
      </c>
      <c r="R1509" s="6" t="s">
        <v>44</v>
      </c>
      <c r="S1509" s="5" t="s">
        <v>3083</v>
      </c>
      <c r="T1509" s="5" t="s">
        <v>3084</v>
      </c>
      <c r="U1509" s="5">
        <v>2002</v>
      </c>
      <c r="V1509" s="11">
        <v>10</v>
      </c>
      <c r="W1509" s="11">
        <v>48</v>
      </c>
      <c r="X1509" s="11">
        <v>87</v>
      </c>
      <c r="Y1509" s="26">
        <v>112</v>
      </c>
      <c r="Z1509" s="10">
        <f t="shared" si="236"/>
        <v>257</v>
      </c>
      <c r="AA1509" s="27">
        <f t="shared" si="232"/>
        <v>-70129.248387619737</v>
      </c>
      <c r="AB1509" s="10">
        <f t="shared" si="233"/>
        <v>-6117968.489379622</v>
      </c>
      <c r="AC1509" s="10">
        <f t="shared" si="234"/>
        <v>-5632159.7232586863</v>
      </c>
      <c r="AD1509" s="28">
        <f t="shared" si="235"/>
        <v>-5224461.9768191418</v>
      </c>
      <c r="AF1509" s="27">
        <f>IF(V1509 &lt;&gt; "-", (V1509-V$1883)^4, "-")</f>
        <v>2892004.1543107955</v>
      </c>
      <c r="AG1509" s="10">
        <f>(W1509-W$1883)^4</f>
        <v>1118947338.8540633</v>
      </c>
      <c r="AH1509" s="10">
        <f>(X1509-X$1883)^4</f>
        <v>1002074360.0630513</v>
      </c>
      <c r="AI1509" s="28">
        <f>(Y1509-Y$1883)^4</f>
        <v>906543740.82872653</v>
      </c>
      <c r="AK1509" s="27">
        <f t="shared" si="237"/>
        <v>38.910505836575879</v>
      </c>
      <c r="AL1509" s="10">
        <f t="shared" si="238"/>
        <v>186.77042801556419</v>
      </c>
      <c r="AM1509" s="10">
        <f t="shared" si="239"/>
        <v>338.52140077821014</v>
      </c>
      <c r="AN1509" s="28">
        <f t="shared" si="240"/>
        <v>435.79766536964979</v>
      </c>
      <c r="AP1509" s="56">
        <f t="shared" si="241"/>
        <v>1.8125000000000002</v>
      </c>
    </row>
    <row r="1510" spans="1:42" ht="15" customHeight="1">
      <c r="A1510" s="5" t="s">
        <v>23</v>
      </c>
      <c r="B1510" s="5" t="s">
        <v>100</v>
      </c>
      <c r="C1510" s="5" t="s">
        <v>82</v>
      </c>
      <c r="D1510" s="6" t="s">
        <v>235</v>
      </c>
      <c r="E1510" s="5" t="s">
        <v>2770</v>
      </c>
      <c r="F1510" s="5" t="s">
        <v>2771</v>
      </c>
      <c r="G1510" s="5">
        <v>2002</v>
      </c>
      <c r="H1510" s="11">
        <v>9</v>
      </c>
      <c r="I1510" s="11">
        <v>101</v>
      </c>
      <c r="J1510" s="11">
        <v>194</v>
      </c>
      <c r="K1510" s="11">
        <v>177</v>
      </c>
      <c r="O1510" s="25" t="s">
        <v>23</v>
      </c>
      <c r="P1510" s="5" t="s">
        <v>132</v>
      </c>
      <c r="Q1510" s="5" t="s">
        <v>82</v>
      </c>
      <c r="R1510" s="6" t="s">
        <v>44</v>
      </c>
      <c r="S1510" s="5" t="s">
        <v>3085</v>
      </c>
      <c r="T1510" s="5" t="s">
        <v>3086</v>
      </c>
      <c r="U1510" s="5">
        <v>2002</v>
      </c>
      <c r="V1510" s="11">
        <v>166</v>
      </c>
      <c r="W1510" s="11">
        <v>612</v>
      </c>
      <c r="X1510" s="11">
        <v>467</v>
      </c>
      <c r="Y1510" s="26">
        <v>529</v>
      </c>
      <c r="Z1510" s="10">
        <f t="shared" si="236"/>
        <v>1774</v>
      </c>
      <c r="AA1510" s="27">
        <f t="shared" si="232"/>
        <v>1511443.8731654189</v>
      </c>
      <c r="AB1510" s="10">
        <f t="shared" si="233"/>
        <v>55351973.058017112</v>
      </c>
      <c r="AC1510" s="10">
        <f t="shared" si="234"/>
        <v>8252193.9173756028</v>
      </c>
      <c r="AD1510" s="28">
        <f t="shared" si="235"/>
        <v>14434272.482536295</v>
      </c>
      <c r="AF1510" s="27">
        <f>IF(V1510 &lt;&gt; "-", (V1510-V$1883)^4, "-")</f>
        <v>173456015.52961993</v>
      </c>
      <c r="AG1510" s="10">
        <f>(W1510-W$1883)^4</f>
        <v>21094900193.589928</v>
      </c>
      <c r="AH1510" s="10">
        <f>(X1510-X$1883)^4</f>
        <v>1667602611.149219</v>
      </c>
      <c r="AI1510" s="28">
        <f>(Y1510-Y$1883)^4</f>
        <v>3514470205.7262354</v>
      </c>
      <c r="AK1510" s="27">
        <f t="shared" si="237"/>
        <v>93.573844419391207</v>
      </c>
      <c r="AL1510" s="10">
        <f t="shared" si="238"/>
        <v>344.98308906426155</v>
      </c>
      <c r="AM1510" s="10">
        <f t="shared" si="239"/>
        <v>263.2468996617813</v>
      </c>
      <c r="AN1510" s="28">
        <f t="shared" si="240"/>
        <v>298.19616685456594</v>
      </c>
      <c r="AP1510" s="56">
        <f t="shared" si="241"/>
        <v>0.76307189542483667</v>
      </c>
    </row>
    <row r="1511" spans="1:42" ht="15" customHeight="1">
      <c r="A1511" s="5" t="s">
        <v>23</v>
      </c>
      <c r="B1511" s="5" t="s">
        <v>100</v>
      </c>
      <c r="C1511" s="5" t="s">
        <v>82</v>
      </c>
      <c r="D1511" s="6" t="s">
        <v>235</v>
      </c>
      <c r="E1511" s="5" t="s">
        <v>2772</v>
      </c>
      <c r="F1511" s="5" t="s">
        <v>2773</v>
      </c>
      <c r="G1511" s="5">
        <v>2002</v>
      </c>
      <c r="H1511" s="11">
        <v>23</v>
      </c>
      <c r="I1511" s="11">
        <v>70</v>
      </c>
      <c r="J1511" s="11">
        <v>66</v>
      </c>
      <c r="K1511" s="11">
        <v>71</v>
      </c>
      <c r="O1511" s="25" t="s">
        <v>23</v>
      </c>
      <c r="P1511" s="5" t="s">
        <v>104</v>
      </c>
      <c r="Q1511" s="5" t="s">
        <v>28</v>
      </c>
      <c r="R1511" s="6" t="s">
        <v>235</v>
      </c>
      <c r="S1511" s="5" t="s">
        <v>3087</v>
      </c>
      <c r="T1511" s="5" t="s">
        <v>3088</v>
      </c>
      <c r="U1511" s="5">
        <v>2002</v>
      </c>
      <c r="V1511" s="11">
        <v>21</v>
      </c>
      <c r="W1511" s="11">
        <v>191</v>
      </c>
      <c r="X1511" s="11">
        <v>106</v>
      </c>
      <c r="Y1511" s="26">
        <v>154</v>
      </c>
      <c r="Z1511" s="10">
        <f t="shared" si="236"/>
        <v>472</v>
      </c>
      <c r="AA1511" s="27">
        <f t="shared" ref="AA1511:AA1574" si="242">IF(V1511 &lt;&gt; "-", (V1511-V$1883)^3, "-")</f>
        <v>-27648.267222475166</v>
      </c>
      <c r="AB1511" s="10">
        <f t="shared" ref="AB1511:AB1574" si="243">IF(W1511 &lt;&gt; "-", (W1511-W$1883)^3, "-")</f>
        <v>-63498.486288036489</v>
      </c>
      <c r="AC1511" s="10">
        <f t="shared" ref="AC1511:AC1574" si="244">IF(X1511 &lt;&gt; "-", (X1511-X$1883)^3, "-")</f>
        <v>-4013621.3668099758</v>
      </c>
      <c r="AD1511" s="28">
        <f t="shared" ref="AD1511:AD1574" si="245">IF(Y1511 &lt;&gt; "-", (Y1511-Y$1883)^3, "-")</f>
        <v>-2274919.88458189</v>
      </c>
      <c r="AF1511" s="27">
        <f>IF(V1511 &lt;&gt; "-", (V1511-V$1883)^4, "-")</f>
        <v>836033.90625228477</v>
      </c>
      <c r="AG1511" s="10">
        <f>(W1511-W$1883)^4</f>
        <v>2533287.5958370864</v>
      </c>
      <c r="AH1511" s="10">
        <f>(X1511-X$1883)^4</f>
        <v>637845065.42338705</v>
      </c>
      <c r="AI1511" s="28">
        <f>(Y1511-Y$1883)^4</f>
        <v>299195328.97802591</v>
      </c>
      <c r="AK1511" s="27">
        <f t="shared" si="237"/>
        <v>44.49152542372881</v>
      </c>
      <c r="AL1511" s="10">
        <f t="shared" si="238"/>
        <v>404.6610169491525</v>
      </c>
      <c r="AM1511" s="10">
        <f t="shared" si="239"/>
        <v>224.57627118644069</v>
      </c>
      <c r="AN1511" s="28">
        <f t="shared" si="240"/>
        <v>326.27118644067798</v>
      </c>
      <c r="AP1511" s="56">
        <f t="shared" si="241"/>
        <v>0.55497382198952894</v>
      </c>
    </row>
    <row r="1512" spans="1:42" ht="15" customHeight="1">
      <c r="A1512" s="5" t="s">
        <v>23</v>
      </c>
      <c r="B1512" s="5" t="s">
        <v>74</v>
      </c>
      <c r="C1512" s="5" t="s">
        <v>24</v>
      </c>
      <c r="D1512" s="6" t="s">
        <v>25</v>
      </c>
      <c r="E1512" s="6" t="s">
        <v>26</v>
      </c>
      <c r="F1512" s="5" t="s">
        <v>3089</v>
      </c>
      <c r="G1512" s="5">
        <v>2002</v>
      </c>
      <c r="H1512" s="11">
        <v>1421</v>
      </c>
      <c r="I1512" s="11">
        <v>7882</v>
      </c>
      <c r="J1512" s="11">
        <v>10660</v>
      </c>
      <c r="K1512" s="11">
        <v>13751</v>
      </c>
      <c r="O1512" s="25" t="s">
        <v>23</v>
      </c>
      <c r="P1512" s="5" t="s">
        <v>104</v>
      </c>
      <c r="Q1512" s="5" t="s">
        <v>28</v>
      </c>
      <c r="R1512" s="6" t="s">
        <v>235</v>
      </c>
      <c r="S1512" s="5" t="s">
        <v>3090</v>
      </c>
      <c r="T1512" s="5" t="s">
        <v>3091</v>
      </c>
      <c r="U1512" s="5">
        <v>2002</v>
      </c>
      <c r="V1512" s="11">
        <v>12</v>
      </c>
      <c r="W1512" s="11">
        <v>113</v>
      </c>
      <c r="X1512" s="11">
        <v>288</v>
      </c>
      <c r="Y1512" s="26">
        <v>311</v>
      </c>
      <c r="Z1512" s="10">
        <f t="shared" si="236"/>
        <v>724</v>
      </c>
      <c r="AA1512" s="27">
        <f t="shared" si="242"/>
        <v>-60412.570689061082</v>
      </c>
      <c r="AB1512" s="10">
        <f t="shared" si="243"/>
        <v>-1638660.0105298329</v>
      </c>
      <c r="AC1512" s="10">
        <f t="shared" si="244"/>
        <v>12294.259647324219</v>
      </c>
      <c r="AD1512" s="28">
        <f t="shared" si="245"/>
        <v>16544.217908119594</v>
      </c>
      <c r="AF1512" s="27">
        <f>IF(V1512 &lt;&gt; "-", (V1512-V$1883)^4, "-")</f>
        <v>2370480.6892459271</v>
      </c>
      <c r="AG1512" s="10">
        <f>(W1512-W$1883)^4</f>
        <v>193190221.56143194</v>
      </c>
      <c r="AH1512" s="10">
        <f>(X1512-X$1883)^4</f>
        <v>283750.41664047103</v>
      </c>
      <c r="AI1512" s="28">
        <f>(Y1512-Y$1883)^4</f>
        <v>421562.19344668876</v>
      </c>
      <c r="AK1512" s="27">
        <f t="shared" si="237"/>
        <v>16.574585635359114</v>
      </c>
      <c r="AL1512" s="10">
        <f t="shared" si="238"/>
        <v>156.07734806629833</v>
      </c>
      <c r="AM1512" s="10">
        <f t="shared" si="239"/>
        <v>397.79005524861878</v>
      </c>
      <c r="AN1512" s="28">
        <f t="shared" si="240"/>
        <v>429.55801104972375</v>
      </c>
      <c r="AP1512" s="56">
        <f t="shared" si="241"/>
        <v>2.5486725663716818</v>
      </c>
    </row>
    <row r="1513" spans="1:42" ht="15" customHeight="1">
      <c r="A1513" s="5" t="s">
        <v>23</v>
      </c>
      <c r="B1513" s="5" t="s">
        <v>74</v>
      </c>
      <c r="C1513" s="5" t="s">
        <v>28</v>
      </c>
      <c r="D1513" s="6" t="s">
        <v>44</v>
      </c>
      <c r="E1513" s="6" t="s">
        <v>26</v>
      </c>
      <c r="F1513" s="5" t="s">
        <v>3092</v>
      </c>
      <c r="G1513" s="5">
        <v>2002</v>
      </c>
      <c r="H1513" s="11">
        <v>238</v>
      </c>
      <c r="I1513" s="11">
        <v>1210</v>
      </c>
      <c r="J1513" s="11">
        <v>2306</v>
      </c>
      <c r="K1513" s="11">
        <v>2752</v>
      </c>
      <c r="O1513" s="25" t="s">
        <v>23</v>
      </c>
      <c r="P1513" s="5" t="s">
        <v>104</v>
      </c>
      <c r="Q1513" s="5" t="s">
        <v>28</v>
      </c>
      <c r="R1513" s="6" t="s">
        <v>235</v>
      </c>
      <c r="S1513" s="5" t="s">
        <v>3093</v>
      </c>
      <c r="T1513" s="5" t="s">
        <v>3094</v>
      </c>
      <c r="U1513" s="5">
        <v>2002</v>
      </c>
      <c r="V1513" s="11">
        <v>3</v>
      </c>
      <c r="W1513" s="11">
        <v>24</v>
      </c>
      <c r="X1513" s="11">
        <v>90</v>
      </c>
      <c r="Y1513" s="26">
        <v>133</v>
      </c>
      <c r="Z1513" s="10">
        <f t="shared" si="236"/>
        <v>250</v>
      </c>
      <c r="AA1513" s="27">
        <f t="shared" si="242"/>
        <v>-112246.64062698378</v>
      </c>
      <c r="AB1513" s="10">
        <f t="shared" si="243"/>
        <v>-8856283.7273661979</v>
      </c>
      <c r="AC1513" s="10">
        <f t="shared" si="244"/>
        <v>-5352036.5425609211</v>
      </c>
      <c r="AD1513" s="28">
        <f t="shared" si="245"/>
        <v>-3547908.2118881415</v>
      </c>
      <c r="AF1513" s="27">
        <f>IF(V1513 &lt;&gt; "-", (V1513-V$1883)^4, "-")</f>
        <v>5414576.1935207229</v>
      </c>
      <c r="AG1513" s="10">
        <f>(W1513-W$1883)^4</f>
        <v>1832322981.5553448</v>
      </c>
      <c r="AH1513" s="10">
        <f>(X1513-X$1883)^4</f>
        <v>936178709.1529479</v>
      </c>
      <c r="AI1513" s="28">
        <f>(Y1513-Y$1883)^4</f>
        <v>541123631.96639395</v>
      </c>
      <c r="AK1513" s="27">
        <f t="shared" si="237"/>
        <v>12</v>
      </c>
      <c r="AL1513" s="10">
        <f t="shared" si="238"/>
        <v>96</v>
      </c>
      <c r="AM1513" s="10">
        <f t="shared" si="239"/>
        <v>360</v>
      </c>
      <c r="AN1513" s="28">
        <f t="shared" si="240"/>
        <v>532</v>
      </c>
      <c r="AP1513" s="56">
        <f t="shared" si="241"/>
        <v>3.75</v>
      </c>
    </row>
    <row r="1514" spans="1:42" ht="15" customHeight="1">
      <c r="A1514" s="5" t="s">
        <v>23</v>
      </c>
      <c r="B1514" s="5" t="s">
        <v>74</v>
      </c>
      <c r="C1514" s="5" t="s">
        <v>28</v>
      </c>
      <c r="D1514" s="6" t="s">
        <v>44</v>
      </c>
      <c r="E1514" s="5" t="s">
        <v>2774</v>
      </c>
      <c r="F1514" s="5" t="s">
        <v>2775</v>
      </c>
      <c r="G1514" s="5">
        <v>2002</v>
      </c>
      <c r="H1514" s="11">
        <v>20</v>
      </c>
      <c r="I1514" s="11">
        <v>70</v>
      </c>
      <c r="J1514" s="11">
        <v>97</v>
      </c>
      <c r="K1514" s="11">
        <v>108</v>
      </c>
      <c r="O1514" s="25" t="s">
        <v>23</v>
      </c>
      <c r="P1514" s="5" t="s">
        <v>104</v>
      </c>
      <c r="Q1514" s="5" t="s">
        <v>28</v>
      </c>
      <c r="R1514" s="6" t="s">
        <v>235</v>
      </c>
      <c r="S1514" s="5" t="s">
        <v>3095</v>
      </c>
      <c r="T1514" s="5" t="s">
        <v>3096</v>
      </c>
      <c r="U1514" s="5">
        <v>2002</v>
      </c>
      <c r="V1514" s="11">
        <v>29</v>
      </c>
      <c r="W1514" s="11">
        <v>240</v>
      </c>
      <c r="X1514" s="11">
        <v>447</v>
      </c>
      <c r="Y1514" s="26">
        <v>394</v>
      </c>
      <c r="Z1514" s="10">
        <f t="shared" si="236"/>
        <v>1110</v>
      </c>
      <c r="AA1514" s="27">
        <f t="shared" si="242"/>
        <v>-10997.628586138324</v>
      </c>
      <c r="AB1514" s="10">
        <f t="shared" si="243"/>
        <v>754.75318303050062</v>
      </c>
      <c r="AC1514" s="10">
        <f t="shared" si="244"/>
        <v>6036512.3882217016</v>
      </c>
      <c r="AD1514" s="28">
        <f t="shared" si="245"/>
        <v>1276616.0410788136</v>
      </c>
      <c r="AF1514" s="27">
        <f>IF(V1514 &lt;&gt; "-", (V1514-V$1883)^4, "-")</f>
        <v>244567.49279317027</v>
      </c>
      <c r="AG1514" s="10">
        <f>(W1514-W$1883)^4</f>
        <v>6871.8436698337255</v>
      </c>
      <c r="AH1514" s="10">
        <f>(X1514-X$1883)^4</f>
        <v>1099127637.4989445</v>
      </c>
      <c r="AI1514" s="28">
        <f>(Y1514-Y$1883)^4</f>
        <v>138488505.8082121</v>
      </c>
      <c r="AK1514" s="27">
        <f t="shared" si="237"/>
        <v>26.126126126126128</v>
      </c>
      <c r="AL1514" s="10">
        <f t="shared" si="238"/>
        <v>216.21621621621622</v>
      </c>
      <c r="AM1514" s="10">
        <f t="shared" si="239"/>
        <v>402.70270270270271</v>
      </c>
      <c r="AN1514" s="28">
        <f t="shared" si="240"/>
        <v>354.95495495495493</v>
      </c>
      <c r="AP1514" s="56">
        <f t="shared" si="241"/>
        <v>1.8625</v>
      </c>
    </row>
    <row r="1515" spans="1:42" ht="15" customHeight="1">
      <c r="A1515" s="5" t="s">
        <v>23</v>
      </c>
      <c r="B1515" s="5" t="s">
        <v>74</v>
      </c>
      <c r="C1515" s="5" t="s">
        <v>28</v>
      </c>
      <c r="D1515" s="6" t="s">
        <v>44</v>
      </c>
      <c r="E1515" s="5" t="s">
        <v>2776</v>
      </c>
      <c r="F1515" s="5" t="s">
        <v>2777</v>
      </c>
      <c r="G1515" s="5">
        <v>2002</v>
      </c>
      <c r="H1515" s="11">
        <v>9</v>
      </c>
      <c r="I1515" s="11">
        <v>65</v>
      </c>
      <c r="J1515" s="11">
        <v>110</v>
      </c>
      <c r="K1515" s="11">
        <v>87</v>
      </c>
      <c r="O1515" s="25" t="s">
        <v>23</v>
      </c>
      <c r="P1515" s="5" t="s">
        <v>104</v>
      </c>
      <c r="Q1515" s="5" t="s">
        <v>28</v>
      </c>
      <c r="R1515" s="6" t="s">
        <v>235</v>
      </c>
      <c r="S1515" s="5" t="s">
        <v>3097</v>
      </c>
      <c r="T1515" s="5" t="s">
        <v>3098</v>
      </c>
      <c r="U1515" s="5">
        <v>2002</v>
      </c>
      <c r="V1515" s="11">
        <v>18</v>
      </c>
      <c r="W1515" s="11">
        <v>148</v>
      </c>
      <c r="X1515" s="11">
        <v>174</v>
      </c>
      <c r="Y1515" s="26">
        <v>188</v>
      </c>
      <c r="Z1515" s="10">
        <f t="shared" si="236"/>
        <v>528</v>
      </c>
      <c r="AA1515" s="27">
        <f t="shared" si="242"/>
        <v>-36720.838770077491</v>
      </c>
      <c r="AB1515" s="10">
        <f t="shared" si="243"/>
        <v>-569624.73639956512</v>
      </c>
      <c r="AC1515" s="10">
        <f t="shared" si="244"/>
        <v>-751587.51752407523</v>
      </c>
      <c r="AD1515" s="28">
        <f t="shared" si="245"/>
        <v>-927403.10109544208</v>
      </c>
      <c r="AF1515" s="27">
        <f>IF(V1515 &lt;&gt; "-", (V1515-V$1883)^4, "-")</f>
        <v>1220534.679266341</v>
      </c>
      <c r="AG1515" s="10">
        <f>(W1515-W$1883)^4</f>
        <v>47219181.438226596</v>
      </c>
      <c r="AH1515" s="10">
        <f>(X1515-X$1883)^4</f>
        <v>68334404.096492305</v>
      </c>
      <c r="AI1515" s="28">
        <f>(Y1515-Y$1883)^4</f>
        <v>90439480.364970401</v>
      </c>
      <c r="AK1515" s="27">
        <f t="shared" si="237"/>
        <v>34.090909090909086</v>
      </c>
      <c r="AL1515" s="10">
        <f t="shared" si="238"/>
        <v>280.30303030303025</v>
      </c>
      <c r="AM1515" s="10">
        <f t="shared" si="239"/>
        <v>329.5454545454545</v>
      </c>
      <c r="AN1515" s="28">
        <f t="shared" si="240"/>
        <v>356.06060606060606</v>
      </c>
      <c r="AP1515" s="56">
        <f t="shared" si="241"/>
        <v>1.1756756756756757</v>
      </c>
    </row>
    <row r="1516" spans="1:42" ht="15" customHeight="1">
      <c r="A1516" s="5" t="s">
        <v>23</v>
      </c>
      <c r="B1516" s="5" t="s">
        <v>74</v>
      </c>
      <c r="C1516" s="5" t="s">
        <v>28</v>
      </c>
      <c r="D1516" s="6" t="s">
        <v>44</v>
      </c>
      <c r="E1516" s="5" t="s">
        <v>2778</v>
      </c>
      <c r="F1516" s="5" t="s">
        <v>2779</v>
      </c>
      <c r="G1516" s="5">
        <v>2002</v>
      </c>
      <c r="H1516" s="11" t="s">
        <v>96</v>
      </c>
      <c r="I1516" s="11">
        <v>6</v>
      </c>
      <c r="J1516" s="11">
        <v>11</v>
      </c>
      <c r="K1516" s="11">
        <v>28</v>
      </c>
      <c r="O1516" s="25" t="s">
        <v>23</v>
      </c>
      <c r="P1516" s="5" t="s">
        <v>104</v>
      </c>
      <c r="Q1516" s="5" t="s">
        <v>28</v>
      </c>
      <c r="R1516" s="6" t="s">
        <v>235</v>
      </c>
      <c r="S1516" s="5" t="s">
        <v>3099</v>
      </c>
      <c r="T1516" s="5" t="s">
        <v>3100</v>
      </c>
      <c r="U1516" s="5">
        <v>2002</v>
      </c>
      <c r="V1516" s="11">
        <v>13</v>
      </c>
      <c r="W1516" s="11">
        <v>106</v>
      </c>
      <c r="X1516" s="11">
        <v>212</v>
      </c>
      <c r="Y1516" s="26">
        <v>208</v>
      </c>
      <c r="Z1516" s="10">
        <f t="shared" si="236"/>
        <v>539</v>
      </c>
      <c r="AA1516" s="27">
        <f t="shared" si="242"/>
        <v>-55910.375663325023</v>
      </c>
      <c r="AB1516" s="10">
        <f t="shared" si="243"/>
        <v>-1948218.6704492266</v>
      </c>
      <c r="AC1516" s="10">
        <f t="shared" si="244"/>
        <v>-148204.60608083857</v>
      </c>
      <c r="AD1516" s="28">
        <f t="shared" si="245"/>
        <v>-465827.9299896615</v>
      </c>
      <c r="AF1516" s="27">
        <f>IF(V1516 &lt;&gt; "-", (V1516-V$1883)^4, "-")</f>
        <v>2137912.2729463866</v>
      </c>
      <c r="AG1516" s="10">
        <f>(W1516-W$1883)^4</f>
        <v>243323245.95784393</v>
      </c>
      <c r="AH1516" s="10">
        <f>(X1516-X$1883)^4</f>
        <v>7843000.9660761645</v>
      </c>
      <c r="AI1516" s="28">
        <f>(Y1516-Y$1883)^4</f>
        <v>36110544.110982738</v>
      </c>
      <c r="AK1516" s="27">
        <f t="shared" si="237"/>
        <v>24.118738404452692</v>
      </c>
      <c r="AL1516" s="10">
        <f t="shared" si="238"/>
        <v>196.66048237476807</v>
      </c>
      <c r="AM1516" s="10">
        <f t="shared" si="239"/>
        <v>393.32096474953613</v>
      </c>
      <c r="AN1516" s="28">
        <f t="shared" si="240"/>
        <v>385.89981447124308</v>
      </c>
      <c r="AP1516" s="56">
        <f t="shared" si="241"/>
        <v>2</v>
      </c>
    </row>
    <row r="1517" spans="1:42" ht="15" customHeight="1">
      <c r="A1517" s="5" t="s">
        <v>23</v>
      </c>
      <c r="B1517" s="5" t="s">
        <v>74</v>
      </c>
      <c r="C1517" s="5" t="s">
        <v>28</v>
      </c>
      <c r="D1517" s="6" t="s">
        <v>44</v>
      </c>
      <c r="E1517" s="5" t="s">
        <v>2781</v>
      </c>
      <c r="F1517" s="5" t="s">
        <v>2782</v>
      </c>
      <c r="G1517" s="5">
        <v>2002</v>
      </c>
      <c r="H1517" s="11">
        <v>2</v>
      </c>
      <c r="I1517" s="11">
        <v>29</v>
      </c>
      <c r="J1517" s="11">
        <v>62</v>
      </c>
      <c r="K1517" s="11">
        <v>78</v>
      </c>
      <c r="O1517" s="25" t="s">
        <v>23</v>
      </c>
      <c r="P1517" s="5" t="s">
        <v>104</v>
      </c>
      <c r="Q1517" s="5" t="s">
        <v>28</v>
      </c>
      <c r="R1517" s="6" t="s">
        <v>235</v>
      </c>
      <c r="S1517" s="5" t="s">
        <v>3101</v>
      </c>
      <c r="T1517" s="5" t="s">
        <v>3102</v>
      </c>
      <c r="U1517" s="5">
        <v>2002</v>
      </c>
      <c r="V1517" s="11">
        <v>7</v>
      </c>
      <c r="W1517" s="11">
        <v>47</v>
      </c>
      <c r="X1517" s="11">
        <v>82</v>
      </c>
      <c r="Y1517" s="26">
        <v>130</v>
      </c>
      <c r="Z1517" s="10">
        <f t="shared" si="236"/>
        <v>266</v>
      </c>
      <c r="AA1517" s="27">
        <f t="shared" si="242"/>
        <v>-86574.984053174077</v>
      </c>
      <c r="AB1517" s="10">
        <f t="shared" si="243"/>
        <v>-6218870.1858020322</v>
      </c>
      <c r="AC1517" s="10">
        <f t="shared" si="244"/>
        <v>-6120462.1017861627</v>
      </c>
      <c r="AD1517" s="28">
        <f t="shared" si="245"/>
        <v>-3761411.804574728</v>
      </c>
      <c r="AF1517" s="27">
        <f>IF(V1517 &lt;&gt; "-", (V1517-V$1883)^4, "-")</f>
        <v>3829921.6860142983</v>
      </c>
      <c r="AG1517" s="10">
        <f>(W1517-W$1883)^4</f>
        <v>1143620649.4139388</v>
      </c>
      <c r="AH1517" s="10">
        <f>(X1517-X$1883)^4</f>
        <v>1119555473.2912126</v>
      </c>
      <c r="AI1517" s="28">
        <f>(Y1517-Y$1883)^4</f>
        <v>584971235.03583193</v>
      </c>
      <c r="AK1517" s="27">
        <f t="shared" si="237"/>
        <v>26.315789473684209</v>
      </c>
      <c r="AL1517" s="10">
        <f t="shared" si="238"/>
        <v>176.69172932330827</v>
      </c>
      <c r="AM1517" s="10">
        <f t="shared" si="239"/>
        <v>308.27067669172931</v>
      </c>
      <c r="AN1517" s="28">
        <f t="shared" si="240"/>
        <v>488.72180451127815</v>
      </c>
      <c r="AP1517" s="56">
        <f t="shared" si="241"/>
        <v>1.7446808510638296</v>
      </c>
    </row>
    <row r="1518" spans="1:42" ht="15" customHeight="1">
      <c r="A1518" s="5" t="s">
        <v>23</v>
      </c>
      <c r="B1518" s="5" t="s">
        <v>74</v>
      </c>
      <c r="C1518" s="5" t="s">
        <v>28</v>
      </c>
      <c r="D1518" s="6" t="s">
        <v>44</v>
      </c>
      <c r="E1518" s="5" t="s">
        <v>2784</v>
      </c>
      <c r="F1518" s="5" t="s">
        <v>864</v>
      </c>
      <c r="G1518" s="5">
        <v>2002</v>
      </c>
      <c r="H1518" s="11">
        <v>6</v>
      </c>
      <c r="I1518" s="11">
        <v>22</v>
      </c>
      <c r="J1518" s="11">
        <v>96</v>
      </c>
      <c r="K1518" s="11">
        <v>108</v>
      </c>
      <c r="O1518" s="25" t="s">
        <v>23</v>
      </c>
      <c r="P1518" s="5" t="s">
        <v>104</v>
      </c>
      <c r="Q1518" s="5" t="s">
        <v>28</v>
      </c>
      <c r="R1518" s="6" t="s">
        <v>235</v>
      </c>
      <c r="S1518" s="5" t="s">
        <v>3103</v>
      </c>
      <c r="T1518" s="5" t="s">
        <v>3104</v>
      </c>
      <c r="U1518" s="5">
        <v>2002</v>
      </c>
      <c r="V1518" s="11">
        <v>3</v>
      </c>
      <c r="W1518" s="11">
        <v>98</v>
      </c>
      <c r="X1518" s="11">
        <v>194</v>
      </c>
      <c r="Y1518" s="26">
        <v>188</v>
      </c>
      <c r="Z1518" s="10">
        <f t="shared" si="236"/>
        <v>483</v>
      </c>
      <c r="AA1518" s="27">
        <f t="shared" si="242"/>
        <v>-112246.64062698378</v>
      </c>
      <c r="AB1518" s="10">
        <f t="shared" si="243"/>
        <v>-2347082.2838645913</v>
      </c>
      <c r="AC1518" s="10">
        <f t="shared" si="244"/>
        <v>-356703.86785208178</v>
      </c>
      <c r="AD1518" s="28">
        <f t="shared" si="245"/>
        <v>-927403.10109544208</v>
      </c>
      <c r="AF1518" s="27">
        <f>IF(V1518 &lt;&gt; "-", (V1518-V$1883)^4, "-")</f>
        <v>5414576.1935207229</v>
      </c>
      <c r="AG1518" s="10">
        <f>(W1518-W$1883)^4</f>
        <v>311916072.49714214</v>
      </c>
      <c r="AH1518" s="10">
        <f>(X1518-X$1883)^4</f>
        <v>25297470.107828479</v>
      </c>
      <c r="AI1518" s="28">
        <f>(Y1518-Y$1883)^4</f>
        <v>90439480.364970401</v>
      </c>
      <c r="AK1518" s="27">
        <f t="shared" si="237"/>
        <v>6.2111801242236018</v>
      </c>
      <c r="AL1518" s="10">
        <f t="shared" si="238"/>
        <v>202.89855072463769</v>
      </c>
      <c r="AM1518" s="10">
        <f t="shared" si="239"/>
        <v>401.65631469979297</v>
      </c>
      <c r="AN1518" s="28">
        <f t="shared" si="240"/>
        <v>389.23395445134571</v>
      </c>
      <c r="AP1518" s="56">
        <f t="shared" si="241"/>
        <v>1.9795918367346939</v>
      </c>
    </row>
    <row r="1519" spans="1:42" ht="15" customHeight="1">
      <c r="A1519" s="5" t="s">
        <v>23</v>
      </c>
      <c r="B1519" s="5" t="s">
        <v>74</v>
      </c>
      <c r="C1519" s="5" t="s">
        <v>28</v>
      </c>
      <c r="D1519" s="6" t="s">
        <v>44</v>
      </c>
      <c r="E1519" s="5" t="s">
        <v>2785</v>
      </c>
      <c r="F1519" s="5" t="s">
        <v>2786</v>
      </c>
      <c r="G1519" s="5">
        <v>2002</v>
      </c>
      <c r="H1519" s="11">
        <v>4</v>
      </c>
      <c r="I1519" s="11">
        <v>38</v>
      </c>
      <c r="J1519" s="11">
        <v>94</v>
      </c>
      <c r="K1519" s="11">
        <v>109</v>
      </c>
      <c r="O1519" s="25" t="s">
        <v>23</v>
      </c>
      <c r="P1519" s="5" t="s">
        <v>104</v>
      </c>
      <c r="Q1519" s="5" t="s">
        <v>28</v>
      </c>
      <c r="R1519" s="6" t="s">
        <v>235</v>
      </c>
      <c r="S1519" s="5" t="s">
        <v>3105</v>
      </c>
      <c r="T1519" s="5" t="s">
        <v>3106</v>
      </c>
      <c r="U1519" s="5">
        <v>2002</v>
      </c>
      <c r="V1519" s="11">
        <v>19</v>
      </c>
      <c r="W1519" s="11">
        <v>67</v>
      </c>
      <c r="X1519" s="11">
        <v>155</v>
      </c>
      <c r="Y1519" s="26">
        <v>143</v>
      </c>
      <c r="Z1519" s="10">
        <f t="shared" si="236"/>
        <v>384</v>
      </c>
      <c r="AA1519" s="27">
        <f t="shared" si="242"/>
        <v>-33505.219038514537</v>
      </c>
      <c r="AB1519" s="10">
        <f t="shared" si="243"/>
        <v>-4402496.8353656204</v>
      </c>
      <c r="AC1519" s="10">
        <f t="shared" si="244"/>
        <v>-1328101.3428904824</v>
      </c>
      <c r="AD1519" s="28">
        <f t="shared" si="245"/>
        <v>-2894802.0037165447</v>
      </c>
      <c r="AF1519" s="27">
        <f>IF(V1519 &lt;&gt; "-", (V1519-V$1883)^4, "-")</f>
        <v>1080148.040054389</v>
      </c>
      <c r="AG1519" s="10">
        <f>(W1519-W$1883)^4</f>
        <v>721548292.46915293</v>
      </c>
      <c r="AH1519" s="10">
        <f>(X1519-X$1883)^4</f>
        <v>145985018.00930083</v>
      </c>
      <c r="AI1519" s="28">
        <f>(Y1519-Y$1883)^4</f>
        <v>412564465.77797723</v>
      </c>
      <c r="AK1519" s="27">
        <f t="shared" si="237"/>
        <v>49.479166666666664</v>
      </c>
      <c r="AL1519" s="10">
        <f t="shared" si="238"/>
        <v>174.47916666666666</v>
      </c>
      <c r="AM1519" s="10">
        <f t="shared" si="239"/>
        <v>403.64583333333331</v>
      </c>
      <c r="AN1519" s="28">
        <f t="shared" si="240"/>
        <v>372.39583333333331</v>
      </c>
      <c r="AP1519" s="56">
        <f t="shared" si="241"/>
        <v>2.3134328358208958</v>
      </c>
    </row>
    <row r="1520" spans="1:42" ht="15" customHeight="1">
      <c r="A1520" s="5" t="s">
        <v>23</v>
      </c>
      <c r="B1520" s="5" t="s">
        <v>74</v>
      </c>
      <c r="C1520" s="5" t="s">
        <v>28</v>
      </c>
      <c r="D1520" s="6" t="s">
        <v>44</v>
      </c>
      <c r="E1520" s="5" t="s">
        <v>2787</v>
      </c>
      <c r="F1520" s="5" t="s">
        <v>2788</v>
      </c>
      <c r="G1520" s="5">
        <v>2002</v>
      </c>
      <c r="H1520" s="11">
        <v>1</v>
      </c>
      <c r="I1520" s="11">
        <v>7</v>
      </c>
      <c r="J1520" s="11">
        <v>39</v>
      </c>
      <c r="K1520" s="11">
        <v>93</v>
      </c>
      <c r="O1520" s="25" t="s">
        <v>23</v>
      </c>
      <c r="P1520" s="5" t="s">
        <v>104</v>
      </c>
      <c r="Q1520" s="5" t="s">
        <v>28</v>
      </c>
      <c r="R1520" s="6" t="s">
        <v>235</v>
      </c>
      <c r="S1520" s="5" t="s">
        <v>3107</v>
      </c>
      <c r="T1520" s="5" t="s">
        <v>1491</v>
      </c>
      <c r="U1520" s="5">
        <v>2002</v>
      </c>
      <c r="V1520" s="11">
        <v>9</v>
      </c>
      <c r="W1520" s="11">
        <v>68</v>
      </c>
      <c r="X1520" s="11">
        <v>132</v>
      </c>
      <c r="Y1520" s="26">
        <v>222</v>
      </c>
      <c r="Z1520" s="10">
        <f t="shared" si="236"/>
        <v>431</v>
      </c>
      <c r="AA1520" s="27">
        <f t="shared" si="242"/>
        <v>-75355.731060442326</v>
      </c>
      <c r="AB1520" s="10">
        <f t="shared" si="243"/>
        <v>-4322402.5682076085</v>
      </c>
      <c r="AC1520" s="10">
        <f t="shared" si="244"/>
        <v>-2348398.9182664989</v>
      </c>
      <c r="AD1520" s="28">
        <f t="shared" si="245"/>
        <v>-256278.53052103511</v>
      </c>
      <c r="AF1520" s="27">
        <f>IF(V1520 &lt;&gt; "-", (V1520-V$1883)^4, "-")</f>
        <v>3182890.6368016875</v>
      </c>
      <c r="AG1520" s="10">
        <f>(W1520-W$1883)^4</f>
        <v>704098820.45249414</v>
      </c>
      <c r="AH1520" s="10">
        <f>(X1520-X$1883)^4</f>
        <v>312149393.57317257</v>
      </c>
      <c r="AI1520" s="28">
        <f>(Y1520-Y$1883)^4</f>
        <v>16278571.828053089</v>
      </c>
      <c r="AK1520" s="27">
        <f t="shared" si="237"/>
        <v>20.881670533642691</v>
      </c>
      <c r="AL1520" s="10">
        <f t="shared" si="238"/>
        <v>157.77262180974478</v>
      </c>
      <c r="AM1520" s="10">
        <f t="shared" si="239"/>
        <v>306.26450116009278</v>
      </c>
      <c r="AN1520" s="28">
        <f t="shared" si="240"/>
        <v>515.08120649651971</v>
      </c>
      <c r="AP1520" s="56">
        <f t="shared" si="241"/>
        <v>1.9411764705882351</v>
      </c>
    </row>
    <row r="1521" spans="1:42" ht="15" customHeight="1">
      <c r="A1521" s="5" t="s">
        <v>23</v>
      </c>
      <c r="B1521" s="5" t="s">
        <v>74</v>
      </c>
      <c r="C1521" s="5" t="s">
        <v>28</v>
      </c>
      <c r="D1521" s="6" t="s">
        <v>44</v>
      </c>
      <c r="E1521" s="5" t="s">
        <v>2789</v>
      </c>
      <c r="F1521" s="5" t="s">
        <v>2790</v>
      </c>
      <c r="G1521" s="5">
        <v>2002</v>
      </c>
      <c r="H1521" s="11">
        <v>3</v>
      </c>
      <c r="I1521" s="11">
        <v>37</v>
      </c>
      <c r="J1521" s="11">
        <v>62</v>
      </c>
      <c r="K1521" s="11">
        <v>102</v>
      </c>
      <c r="O1521" s="25" t="s">
        <v>23</v>
      </c>
      <c r="P1521" s="5" t="s">
        <v>104</v>
      </c>
      <c r="Q1521" s="5" t="s">
        <v>28</v>
      </c>
      <c r="R1521" s="6" t="s">
        <v>235</v>
      </c>
      <c r="S1521" s="5" t="s">
        <v>3108</v>
      </c>
      <c r="T1521" s="5" t="s">
        <v>3109</v>
      </c>
      <c r="U1521" s="5">
        <v>2002</v>
      </c>
      <c r="V1521" s="11">
        <v>5</v>
      </c>
      <c r="W1521" s="11">
        <v>52</v>
      </c>
      <c r="X1521" s="11">
        <v>83</v>
      </c>
      <c r="Y1521" s="26">
        <v>71</v>
      </c>
      <c r="Z1521" s="10">
        <f t="shared" si="236"/>
        <v>211</v>
      </c>
      <c r="AA1521" s="27">
        <f t="shared" si="242"/>
        <v>-98855.953908687909</v>
      </c>
      <c r="AB1521" s="10">
        <f t="shared" si="243"/>
        <v>-5725275.4183221795</v>
      </c>
      <c r="AC1521" s="10">
        <f t="shared" si="244"/>
        <v>-6020630.5850108797</v>
      </c>
      <c r="AD1521" s="28">
        <f t="shared" si="245"/>
        <v>-9871829.978693625</v>
      </c>
      <c r="AF1521" s="27">
        <f>IF(V1521 &lt;&gt; "-", (V1521-V$1883)^4, "-")</f>
        <v>4570921.6266198922</v>
      </c>
      <c r="AG1521" s="10">
        <f>(W1521-W$1883)^4</f>
        <v>1024224542.1836642</v>
      </c>
      <c r="AH1521" s="10">
        <f>(X1521-X$1883)^4</f>
        <v>1095273652.7577968</v>
      </c>
      <c r="AI1521" s="28">
        <f>(Y1521-Y$1883)^4</f>
        <v>2117695705.6588268</v>
      </c>
      <c r="AK1521" s="27">
        <f t="shared" si="237"/>
        <v>23.696682464454973</v>
      </c>
      <c r="AL1521" s="10">
        <f t="shared" si="238"/>
        <v>246.44549763033174</v>
      </c>
      <c r="AM1521" s="10">
        <f t="shared" si="239"/>
        <v>393.3649289099526</v>
      </c>
      <c r="AN1521" s="28">
        <f t="shared" si="240"/>
        <v>336.49289099526067</v>
      </c>
      <c r="AP1521" s="56">
        <f t="shared" si="241"/>
        <v>1.5961538461538463</v>
      </c>
    </row>
    <row r="1522" spans="1:42" ht="15" customHeight="1">
      <c r="A1522" s="5" t="s">
        <v>23</v>
      </c>
      <c r="B1522" s="5" t="s">
        <v>74</v>
      </c>
      <c r="C1522" s="5" t="s">
        <v>28</v>
      </c>
      <c r="D1522" s="6" t="s">
        <v>44</v>
      </c>
      <c r="E1522" s="5" t="s">
        <v>2791</v>
      </c>
      <c r="F1522" s="5" t="s">
        <v>2792</v>
      </c>
      <c r="G1522" s="5">
        <v>2002</v>
      </c>
      <c r="H1522" s="11">
        <v>6</v>
      </c>
      <c r="I1522" s="11">
        <v>33</v>
      </c>
      <c r="J1522" s="11">
        <v>59</v>
      </c>
      <c r="K1522" s="11">
        <v>54</v>
      </c>
      <c r="O1522" s="25" t="s">
        <v>23</v>
      </c>
      <c r="P1522" s="5" t="s">
        <v>104</v>
      </c>
      <c r="Q1522" s="5" t="s">
        <v>28</v>
      </c>
      <c r="R1522" s="6" t="s">
        <v>235</v>
      </c>
      <c r="S1522" s="5" t="s">
        <v>3110</v>
      </c>
      <c r="T1522" s="5" t="s">
        <v>3111</v>
      </c>
      <c r="U1522" s="5">
        <v>2002</v>
      </c>
      <c r="V1522" s="11">
        <v>21</v>
      </c>
      <c r="W1522" s="11">
        <v>148</v>
      </c>
      <c r="X1522" s="11">
        <v>337</v>
      </c>
      <c r="Y1522" s="26">
        <v>371</v>
      </c>
      <c r="Z1522" s="10">
        <f t="shared" si="236"/>
        <v>877</v>
      </c>
      <c r="AA1522" s="27">
        <f t="shared" si="242"/>
        <v>-27648.267222475166</v>
      </c>
      <c r="AB1522" s="10">
        <f t="shared" si="243"/>
        <v>-569624.73639956512</v>
      </c>
      <c r="AC1522" s="10">
        <f t="shared" si="244"/>
        <v>374492.15338726714</v>
      </c>
      <c r="AD1522" s="28">
        <f t="shared" si="245"/>
        <v>624608.42777796474</v>
      </c>
      <c r="AF1522" s="27">
        <f>IF(V1522 &lt;&gt; "-", (V1522-V$1883)^4, "-")</f>
        <v>836033.90625228477</v>
      </c>
      <c r="AG1522" s="10">
        <f>(W1522-W$1883)^4</f>
        <v>47219181.438226596</v>
      </c>
      <c r="AH1522" s="10">
        <f>(X1522-X$1883)^4</f>
        <v>26993361.030589215</v>
      </c>
      <c r="AI1522" s="28">
        <f>(Y1522-Y$1883)^4</f>
        <v>53392114.39002154</v>
      </c>
      <c r="AK1522" s="27">
        <f t="shared" si="237"/>
        <v>23.945267958950971</v>
      </c>
      <c r="AL1522" s="10">
        <f t="shared" si="238"/>
        <v>168.75712656784492</v>
      </c>
      <c r="AM1522" s="10">
        <f t="shared" si="239"/>
        <v>384.26453819840367</v>
      </c>
      <c r="AN1522" s="28">
        <f t="shared" si="240"/>
        <v>423.03306727480043</v>
      </c>
      <c r="AP1522" s="56">
        <f t="shared" si="241"/>
        <v>2.2770270270270272</v>
      </c>
    </row>
    <row r="1523" spans="1:42" ht="15" customHeight="1">
      <c r="A1523" s="5" t="s">
        <v>23</v>
      </c>
      <c r="B1523" s="5" t="s">
        <v>74</v>
      </c>
      <c r="C1523" s="5" t="s">
        <v>28</v>
      </c>
      <c r="D1523" s="6" t="s">
        <v>44</v>
      </c>
      <c r="E1523" s="5" t="s">
        <v>2793</v>
      </c>
      <c r="F1523" s="5" t="s">
        <v>2794</v>
      </c>
      <c r="G1523" s="5">
        <v>2002</v>
      </c>
      <c r="H1523" s="11">
        <v>2</v>
      </c>
      <c r="I1523" s="11">
        <v>15</v>
      </c>
      <c r="J1523" s="11">
        <v>79</v>
      </c>
      <c r="K1523" s="11">
        <v>84</v>
      </c>
      <c r="O1523" s="25" t="s">
        <v>23</v>
      </c>
      <c r="P1523" s="5" t="s">
        <v>104</v>
      </c>
      <c r="Q1523" s="5" t="s">
        <v>34</v>
      </c>
      <c r="R1523" s="6" t="s">
        <v>44</v>
      </c>
      <c r="S1523" s="5" t="s">
        <v>3112</v>
      </c>
      <c r="T1523" s="5" t="s">
        <v>3113</v>
      </c>
      <c r="U1523" s="5">
        <v>2002</v>
      </c>
      <c r="V1523" s="11">
        <v>14</v>
      </c>
      <c r="W1523" s="11">
        <v>56</v>
      </c>
      <c r="X1523" s="11">
        <v>180</v>
      </c>
      <c r="Y1523" s="26">
        <v>249</v>
      </c>
      <c r="Z1523" s="10">
        <f t="shared" si="236"/>
        <v>499</v>
      </c>
      <c r="AA1523" s="27">
        <f t="shared" si="242"/>
        <v>-51637.609853284492</v>
      </c>
      <c r="AB1523" s="10">
        <f t="shared" si="243"/>
        <v>-5349756.2906762566</v>
      </c>
      <c r="AC1523" s="10">
        <f t="shared" si="244"/>
        <v>-612394.5601569534</v>
      </c>
      <c r="AD1523" s="28">
        <f t="shared" si="245"/>
        <v>-48703.350197297688</v>
      </c>
      <c r="AF1523" s="27">
        <f>IF(V1523 &lt;&gt; "-", (V1523-V$1883)^4, "-")</f>
        <v>1922891.7783183996</v>
      </c>
      <c r="AG1523" s="10">
        <f>(W1523-W$1883)^4</f>
        <v>935646931.10289216</v>
      </c>
      <c r="AH1523" s="10">
        <f>(X1523-X$1883)^4</f>
        <v>52004600.642832287</v>
      </c>
      <c r="AI1523" s="28">
        <f>(Y1523-Y$1883)^4</f>
        <v>1778600.6575986703</v>
      </c>
      <c r="AK1523" s="27">
        <f t="shared" si="237"/>
        <v>28.056112224448899</v>
      </c>
      <c r="AL1523" s="10">
        <f t="shared" si="238"/>
        <v>112.2244488977956</v>
      </c>
      <c r="AM1523" s="10">
        <f t="shared" si="239"/>
        <v>360.72144288577158</v>
      </c>
      <c r="AN1523" s="28">
        <f t="shared" si="240"/>
        <v>498.99799599198394</v>
      </c>
      <c r="AP1523" s="56">
        <f t="shared" si="241"/>
        <v>3.2142857142857144</v>
      </c>
    </row>
    <row r="1524" spans="1:42" ht="15" customHeight="1">
      <c r="A1524" s="5" t="s">
        <v>23</v>
      </c>
      <c r="B1524" s="5" t="s">
        <v>74</v>
      </c>
      <c r="C1524" s="5" t="s">
        <v>28</v>
      </c>
      <c r="D1524" s="6" t="s">
        <v>44</v>
      </c>
      <c r="E1524" s="5" t="s">
        <v>2795</v>
      </c>
      <c r="F1524" s="5" t="s">
        <v>2796</v>
      </c>
      <c r="G1524" s="5">
        <v>2002</v>
      </c>
      <c r="H1524" s="11">
        <v>3</v>
      </c>
      <c r="I1524" s="11">
        <v>53</v>
      </c>
      <c r="J1524" s="11">
        <v>112</v>
      </c>
      <c r="K1524" s="11">
        <v>169</v>
      </c>
      <c r="O1524" s="25" t="s">
        <v>23</v>
      </c>
      <c r="P1524" s="5" t="s">
        <v>104</v>
      </c>
      <c r="Q1524" s="5" t="s">
        <v>34</v>
      </c>
      <c r="R1524" s="6" t="s">
        <v>44</v>
      </c>
      <c r="S1524" s="5" t="s">
        <v>3114</v>
      </c>
      <c r="T1524" s="5" t="s">
        <v>3115</v>
      </c>
      <c r="U1524" s="5">
        <v>2002</v>
      </c>
      <c r="V1524" s="11">
        <v>20</v>
      </c>
      <c r="W1524" s="11">
        <v>177</v>
      </c>
      <c r="X1524" s="11">
        <v>325</v>
      </c>
      <c r="Y1524" s="26">
        <v>375</v>
      </c>
      <c r="Z1524" s="10">
        <f t="shared" si="236"/>
        <v>897</v>
      </c>
      <c r="AA1524" s="27">
        <f t="shared" si="242"/>
        <v>-30483.028522647091</v>
      </c>
      <c r="AB1524" s="10">
        <f t="shared" si="243"/>
        <v>-156549.36998836216</v>
      </c>
      <c r="AC1524" s="10">
        <f t="shared" si="244"/>
        <v>216864.1871360701</v>
      </c>
      <c r="AD1524" s="28">
        <f t="shared" si="245"/>
        <v>716459.40227729711</v>
      </c>
      <c r="AF1524" s="27">
        <f>IF(V1524 &lt;&gt; "-", (V1524-V$1883)^4, "-")</f>
        <v>952235.0213372974</v>
      </c>
      <c r="AG1524" s="10">
        <f>(W1524-W$1883)^4</f>
        <v>8437266.4732176866</v>
      </c>
      <c r="AH1524" s="10">
        <f>(X1524-X$1883)^4</f>
        <v>13029181.029930511</v>
      </c>
      <c r="AI1524" s="28">
        <f>(Y1524-Y$1883)^4</f>
        <v>64109459.470378958</v>
      </c>
      <c r="AK1524" s="27">
        <f t="shared" si="237"/>
        <v>22.296544035674472</v>
      </c>
      <c r="AL1524" s="10">
        <f t="shared" si="238"/>
        <v>197.32441471571906</v>
      </c>
      <c r="AM1524" s="10">
        <f t="shared" si="239"/>
        <v>362.31884057971013</v>
      </c>
      <c r="AN1524" s="28">
        <f t="shared" si="240"/>
        <v>418.0602006688963</v>
      </c>
      <c r="AP1524" s="56">
        <f t="shared" si="241"/>
        <v>1.8361581920903955</v>
      </c>
    </row>
    <row r="1525" spans="1:42" ht="15" customHeight="1">
      <c r="A1525" s="5" t="s">
        <v>23</v>
      </c>
      <c r="B1525" s="5" t="s">
        <v>74</v>
      </c>
      <c r="C1525" s="5" t="s">
        <v>28</v>
      </c>
      <c r="D1525" s="6" t="s">
        <v>44</v>
      </c>
      <c r="E1525" s="5" t="s">
        <v>2797</v>
      </c>
      <c r="F1525" s="5" t="s">
        <v>2798</v>
      </c>
      <c r="G1525" s="5">
        <v>2002</v>
      </c>
      <c r="H1525" s="11">
        <v>13</v>
      </c>
      <c r="I1525" s="11">
        <v>50</v>
      </c>
      <c r="J1525" s="11">
        <v>71</v>
      </c>
      <c r="K1525" s="11">
        <v>78</v>
      </c>
      <c r="O1525" s="25" t="s">
        <v>23</v>
      </c>
      <c r="P1525" s="5" t="s">
        <v>104</v>
      </c>
      <c r="Q1525" s="5" t="s">
        <v>34</v>
      </c>
      <c r="R1525" s="6" t="s">
        <v>44</v>
      </c>
      <c r="S1525" s="5" t="s">
        <v>3116</v>
      </c>
      <c r="T1525" s="5" t="s">
        <v>3117</v>
      </c>
      <c r="U1525" s="5">
        <v>2002</v>
      </c>
      <c r="V1525" s="11">
        <v>3</v>
      </c>
      <c r="W1525" s="11">
        <v>53</v>
      </c>
      <c r="X1525" s="11">
        <v>116</v>
      </c>
      <c r="Y1525" s="26">
        <v>120</v>
      </c>
      <c r="Z1525" s="10">
        <f t="shared" si="236"/>
        <v>292</v>
      </c>
      <c r="AA1525" s="27">
        <f t="shared" si="242"/>
        <v>-112246.64062698378</v>
      </c>
      <c r="AB1525" s="10">
        <f t="shared" si="243"/>
        <v>-5629800.5792158684</v>
      </c>
      <c r="AC1525" s="10">
        <f t="shared" si="244"/>
        <v>-3302629.5515017803</v>
      </c>
      <c r="AD1525" s="28">
        <f t="shared" si="245"/>
        <v>-4534652.880980378</v>
      </c>
      <c r="AF1525" s="27">
        <f>IF(V1525 &lt;&gt; "-", (V1525-V$1883)^4, "-")</f>
        <v>5414576.1935207229</v>
      </c>
      <c r="AG1525" s="10">
        <f>(W1525-W$1883)^4</f>
        <v>1001514746.9790759</v>
      </c>
      <c r="AH1525" s="10">
        <f>(X1525-X$1883)^4</f>
        <v>491827887.23544967</v>
      </c>
      <c r="AI1525" s="28">
        <f>(Y1525-Y$1883)^4</f>
        <v>750571490.62325704</v>
      </c>
      <c r="AK1525" s="27">
        <f t="shared" si="237"/>
        <v>10.273972602739725</v>
      </c>
      <c r="AL1525" s="10">
        <f t="shared" si="238"/>
        <v>181.50684931506851</v>
      </c>
      <c r="AM1525" s="10">
        <f t="shared" si="239"/>
        <v>397.2602739726027</v>
      </c>
      <c r="AN1525" s="28">
        <f t="shared" si="240"/>
        <v>410.95890410958901</v>
      </c>
      <c r="AP1525" s="56">
        <f t="shared" si="241"/>
        <v>2.1886792452830184</v>
      </c>
    </row>
    <row r="1526" spans="1:42" ht="15" customHeight="1">
      <c r="A1526" s="5" t="s">
        <v>23</v>
      </c>
      <c r="B1526" s="5" t="s">
        <v>74</v>
      </c>
      <c r="C1526" s="5" t="s">
        <v>28</v>
      </c>
      <c r="D1526" s="6" t="s">
        <v>44</v>
      </c>
      <c r="E1526" s="5" t="s">
        <v>2799</v>
      </c>
      <c r="F1526" s="5" t="s">
        <v>2800</v>
      </c>
      <c r="G1526" s="5">
        <v>2002</v>
      </c>
      <c r="H1526" s="11">
        <v>13</v>
      </c>
      <c r="I1526" s="11">
        <v>52</v>
      </c>
      <c r="J1526" s="11">
        <v>92</v>
      </c>
      <c r="K1526" s="11">
        <v>120</v>
      </c>
      <c r="O1526" s="25" t="s">
        <v>23</v>
      </c>
      <c r="P1526" s="5" t="s">
        <v>104</v>
      </c>
      <c r="Q1526" s="5" t="s">
        <v>34</v>
      </c>
      <c r="R1526" s="6" t="s">
        <v>44</v>
      </c>
      <c r="S1526" s="5" t="s">
        <v>3118</v>
      </c>
      <c r="T1526" s="5" t="s">
        <v>3119</v>
      </c>
      <c r="U1526" s="5">
        <v>2002</v>
      </c>
      <c r="V1526" s="11">
        <v>93</v>
      </c>
      <c r="W1526" s="11">
        <v>608</v>
      </c>
      <c r="X1526" s="11">
        <v>835</v>
      </c>
      <c r="Y1526" s="26">
        <v>767</v>
      </c>
      <c r="Z1526" s="10">
        <f t="shared" si="236"/>
        <v>2303</v>
      </c>
      <c r="AA1526" s="27">
        <f t="shared" si="242"/>
        <v>72834.567542087825</v>
      </c>
      <c r="AB1526" s="10">
        <f t="shared" si="243"/>
        <v>53627312.064572468</v>
      </c>
      <c r="AC1526" s="10">
        <f t="shared" si="244"/>
        <v>185270900.02669609</v>
      </c>
      <c r="AD1526" s="28">
        <f t="shared" si="245"/>
        <v>111618785.88125604</v>
      </c>
      <c r="AF1526" s="27">
        <f>IF(V1526 &lt;&gt; "-", (V1526-V$1883)^4, "-")</f>
        <v>3041702.4522498115</v>
      </c>
      <c r="AG1526" s="10">
        <f>(W1526-W$1883)^4</f>
        <v>20223114438.017994</v>
      </c>
      <c r="AH1526" s="10">
        <f>(X1526-X$1883)^4</f>
        <v>105619218170.52124</v>
      </c>
      <c r="AI1526" s="28">
        <f>(Y1526-Y$1883)^4</f>
        <v>53742317742.55146</v>
      </c>
      <c r="AK1526" s="27">
        <f t="shared" si="237"/>
        <v>40.382110290924878</v>
      </c>
      <c r="AL1526" s="10">
        <f t="shared" si="238"/>
        <v>264.00347372991752</v>
      </c>
      <c r="AM1526" s="10">
        <f t="shared" si="239"/>
        <v>362.57056013894919</v>
      </c>
      <c r="AN1526" s="28">
        <f t="shared" si="240"/>
        <v>333.04385584020838</v>
      </c>
      <c r="AP1526" s="56">
        <f t="shared" si="241"/>
        <v>1.3733552631578947</v>
      </c>
    </row>
    <row r="1527" spans="1:42" ht="15" customHeight="1">
      <c r="A1527" s="5" t="s">
        <v>23</v>
      </c>
      <c r="B1527" s="5" t="s">
        <v>74</v>
      </c>
      <c r="C1527" s="5" t="s">
        <v>28</v>
      </c>
      <c r="D1527" s="6" t="s">
        <v>44</v>
      </c>
      <c r="E1527" s="5" t="s">
        <v>2801</v>
      </c>
      <c r="F1527" s="5" t="s">
        <v>2802</v>
      </c>
      <c r="G1527" s="5">
        <v>2002</v>
      </c>
      <c r="H1527" s="11">
        <v>7</v>
      </c>
      <c r="I1527" s="11">
        <v>38</v>
      </c>
      <c r="J1527" s="11">
        <v>61</v>
      </c>
      <c r="K1527" s="11">
        <v>71</v>
      </c>
      <c r="O1527" s="25" t="s">
        <v>23</v>
      </c>
      <c r="P1527" s="5" t="s">
        <v>104</v>
      </c>
      <c r="Q1527" s="5" t="s">
        <v>34</v>
      </c>
      <c r="R1527" s="6" t="s">
        <v>44</v>
      </c>
      <c r="S1527" s="5" t="s">
        <v>3120</v>
      </c>
      <c r="T1527" s="5" t="s">
        <v>3121</v>
      </c>
      <c r="U1527" s="5">
        <v>2002</v>
      </c>
      <c r="V1527" s="11">
        <v>1</v>
      </c>
      <c r="W1527" s="11">
        <v>9</v>
      </c>
      <c r="X1527" s="11">
        <v>64</v>
      </c>
      <c r="Y1527" s="26">
        <v>112</v>
      </c>
      <c r="Z1527" s="10">
        <f t="shared" si="236"/>
        <v>186</v>
      </c>
      <c r="AA1527" s="27">
        <f t="shared" si="242"/>
        <v>-126795.04420806172</v>
      </c>
      <c r="AB1527" s="10">
        <f t="shared" si="243"/>
        <v>-10925566.904099658</v>
      </c>
      <c r="AC1527" s="10">
        <f t="shared" si="244"/>
        <v>-8110919.4152080175</v>
      </c>
      <c r="AD1527" s="28">
        <f t="shared" si="245"/>
        <v>-5224461.9768191418</v>
      </c>
      <c r="AF1527" s="27">
        <f>IF(V1527 &lt;&gt; "-", (V1527-V$1883)^4, "-")</f>
        <v>6369955.1216190513</v>
      </c>
      <c r="AG1527" s="10">
        <f>(W1527-W$1883)^4</f>
        <v>2424331332.6031981</v>
      </c>
      <c r="AH1527" s="10">
        <f>(X1527-X$1883)^4</f>
        <v>1629646651.9831705</v>
      </c>
      <c r="AI1527" s="28">
        <f>(Y1527-Y$1883)^4</f>
        <v>906543740.82872653</v>
      </c>
      <c r="AK1527" s="27">
        <f t="shared" si="237"/>
        <v>5.3763440860215059</v>
      </c>
      <c r="AL1527" s="10">
        <f t="shared" si="238"/>
        <v>48.387096774193544</v>
      </c>
      <c r="AM1527" s="10">
        <f t="shared" si="239"/>
        <v>344.08602150537638</v>
      </c>
      <c r="AN1527" s="28">
        <f t="shared" si="240"/>
        <v>602.15053763440858</v>
      </c>
      <c r="AP1527" s="56">
        <f t="shared" si="241"/>
        <v>7.1111111111111125</v>
      </c>
    </row>
    <row r="1528" spans="1:42" ht="15" customHeight="1">
      <c r="A1528" s="5" t="s">
        <v>23</v>
      </c>
      <c r="B1528" s="5" t="s">
        <v>74</v>
      </c>
      <c r="C1528" s="5" t="s">
        <v>28</v>
      </c>
      <c r="D1528" s="6" t="s">
        <v>44</v>
      </c>
      <c r="E1528" s="5" t="s">
        <v>2803</v>
      </c>
      <c r="F1528" s="5" t="s">
        <v>2804</v>
      </c>
      <c r="G1528" s="5">
        <v>2002</v>
      </c>
      <c r="H1528" s="11">
        <v>15</v>
      </c>
      <c r="I1528" s="11">
        <v>57</v>
      </c>
      <c r="J1528" s="11">
        <v>88</v>
      </c>
      <c r="K1528" s="11">
        <v>80</v>
      </c>
      <c r="O1528" s="25" t="s">
        <v>23</v>
      </c>
      <c r="P1528" s="5" t="s">
        <v>104</v>
      </c>
      <c r="Q1528" s="5" t="s">
        <v>34</v>
      </c>
      <c r="R1528" s="6" t="s">
        <v>44</v>
      </c>
      <c r="S1528" s="5" t="s">
        <v>3122</v>
      </c>
      <c r="T1528" s="5" t="s">
        <v>3123</v>
      </c>
      <c r="U1528" s="5">
        <v>2002</v>
      </c>
      <c r="V1528" s="11">
        <v>10</v>
      </c>
      <c r="W1528" s="11">
        <v>85</v>
      </c>
      <c r="X1528" s="11">
        <v>194</v>
      </c>
      <c r="Y1528" s="26">
        <v>254</v>
      </c>
      <c r="Z1528" s="10">
        <f t="shared" si="236"/>
        <v>543</v>
      </c>
      <c r="AA1528" s="27">
        <f t="shared" si="242"/>
        <v>-70129.248387619737</v>
      </c>
      <c r="AB1528" s="10">
        <f t="shared" si="243"/>
        <v>-3105441.860394089</v>
      </c>
      <c r="AC1528" s="10">
        <f t="shared" si="244"/>
        <v>-356703.86785208178</v>
      </c>
      <c r="AD1528" s="28">
        <f t="shared" si="245"/>
        <v>-31312.651671692307</v>
      </c>
      <c r="AF1528" s="27">
        <f>IF(V1528 &lt;&gt; "-", (V1528-V$1883)^4, "-")</f>
        <v>2892004.1543107955</v>
      </c>
      <c r="AG1528" s="10">
        <f>(W1528-W$1883)^4</f>
        <v>453069197.54630309</v>
      </c>
      <c r="AH1528" s="10">
        <f>(X1528-X$1883)^4</f>
        <v>25297470.107828479</v>
      </c>
      <c r="AI1528" s="28">
        <f>(Y1528-Y$1883)^4</f>
        <v>986945.4043684029</v>
      </c>
      <c r="AK1528" s="27">
        <f t="shared" si="237"/>
        <v>18.41620626151013</v>
      </c>
      <c r="AL1528" s="10">
        <f t="shared" si="238"/>
        <v>156.53775322283607</v>
      </c>
      <c r="AM1528" s="10">
        <f t="shared" si="239"/>
        <v>357.27440147329645</v>
      </c>
      <c r="AN1528" s="28">
        <f t="shared" si="240"/>
        <v>467.77163904235732</v>
      </c>
      <c r="AP1528" s="56">
        <f t="shared" si="241"/>
        <v>2.2823529411764705</v>
      </c>
    </row>
    <row r="1529" spans="1:42" ht="15" customHeight="1">
      <c r="A1529" s="5" t="s">
        <v>23</v>
      </c>
      <c r="B1529" s="5" t="s">
        <v>74</v>
      </c>
      <c r="C1529" s="5" t="s">
        <v>28</v>
      </c>
      <c r="D1529" s="6" t="s">
        <v>44</v>
      </c>
      <c r="E1529" s="5" t="s">
        <v>2806</v>
      </c>
      <c r="F1529" s="5" t="s">
        <v>2807</v>
      </c>
      <c r="G1529" s="5">
        <v>2002</v>
      </c>
      <c r="H1529" s="11">
        <v>6</v>
      </c>
      <c r="I1529" s="11">
        <v>25</v>
      </c>
      <c r="J1529" s="11">
        <v>70</v>
      </c>
      <c r="K1529" s="11">
        <v>59</v>
      </c>
      <c r="O1529" s="25" t="s">
        <v>23</v>
      </c>
      <c r="P1529" s="5" t="s">
        <v>104</v>
      </c>
      <c r="Q1529" s="5" t="s">
        <v>34</v>
      </c>
      <c r="R1529" s="6" t="s">
        <v>44</v>
      </c>
      <c r="S1529" s="5" t="s">
        <v>3124</v>
      </c>
      <c r="T1529" s="5" t="s">
        <v>3125</v>
      </c>
      <c r="U1529" s="5">
        <v>2002</v>
      </c>
      <c r="V1529" s="11">
        <v>14</v>
      </c>
      <c r="W1529" s="11">
        <v>204</v>
      </c>
      <c r="X1529" s="11">
        <v>489</v>
      </c>
      <c r="Y1529" s="26">
        <v>583</v>
      </c>
      <c r="Z1529" s="10">
        <f t="shared" si="236"/>
        <v>1290</v>
      </c>
      <c r="AA1529" s="27">
        <f t="shared" si="242"/>
        <v>-51637.609853284492</v>
      </c>
      <c r="AB1529" s="10">
        <f t="shared" si="243"/>
        <v>-19454.786075701541</v>
      </c>
      <c r="AC1529" s="10">
        <f t="shared" si="244"/>
        <v>11251457.112324132</v>
      </c>
      <c r="AD1529" s="28">
        <f t="shared" si="245"/>
        <v>26325548.423747197</v>
      </c>
      <c r="AF1529" s="27">
        <f>IF(V1529 &lt;&gt; "-", (V1529-V$1883)^4, "-")</f>
        <v>1922891.7783183996</v>
      </c>
      <c r="AG1529" s="10">
        <f>(W1529-W$1883)^4</f>
        <v>523241.21594467934</v>
      </c>
      <c r="AH1529" s="10">
        <f>(X1529-X$1883)^4</f>
        <v>2521225506.6745224</v>
      </c>
      <c r="AI1529" s="28">
        <f>(Y1529-Y$1883)^4</f>
        <v>7831348842.7115383</v>
      </c>
      <c r="AK1529" s="27">
        <f t="shared" si="237"/>
        <v>10.852713178294573</v>
      </c>
      <c r="AL1529" s="10">
        <f t="shared" si="238"/>
        <v>158.13953488372093</v>
      </c>
      <c r="AM1529" s="10">
        <f t="shared" si="239"/>
        <v>379.06976744186045</v>
      </c>
      <c r="AN1529" s="28">
        <f t="shared" si="240"/>
        <v>451.93798449612405</v>
      </c>
      <c r="AP1529" s="56">
        <f t="shared" si="241"/>
        <v>2.3970588235294117</v>
      </c>
    </row>
    <row r="1530" spans="1:42" ht="15" customHeight="1">
      <c r="A1530" s="5" t="s">
        <v>23</v>
      </c>
      <c r="B1530" s="5" t="s">
        <v>74</v>
      </c>
      <c r="C1530" s="5" t="s">
        <v>28</v>
      </c>
      <c r="D1530" s="6" t="s">
        <v>44</v>
      </c>
      <c r="E1530" s="5" t="s">
        <v>2808</v>
      </c>
      <c r="F1530" s="5" t="s">
        <v>2809</v>
      </c>
      <c r="G1530" s="5">
        <v>2002</v>
      </c>
      <c r="H1530" s="11">
        <v>55</v>
      </c>
      <c r="I1530" s="11">
        <v>135</v>
      </c>
      <c r="J1530" s="11">
        <v>102</v>
      </c>
      <c r="K1530" s="11">
        <v>142</v>
      </c>
      <c r="O1530" s="25" t="s">
        <v>23</v>
      </c>
      <c r="P1530" s="5" t="s">
        <v>104</v>
      </c>
      <c r="Q1530" s="5" t="s">
        <v>37</v>
      </c>
      <c r="R1530" s="6" t="s">
        <v>44</v>
      </c>
      <c r="S1530" s="5" t="s">
        <v>3126</v>
      </c>
      <c r="T1530" s="5" t="s">
        <v>3127</v>
      </c>
      <c r="U1530" s="5">
        <v>2002</v>
      </c>
      <c r="V1530" s="11">
        <v>14</v>
      </c>
      <c r="W1530" s="11">
        <v>96</v>
      </c>
      <c r="X1530" s="11">
        <v>241</v>
      </c>
      <c r="Y1530" s="26">
        <v>162</v>
      </c>
      <c r="Z1530" s="10">
        <f t="shared" si="236"/>
        <v>513</v>
      </c>
      <c r="AA1530" s="27">
        <f t="shared" si="242"/>
        <v>-51637.609853284492</v>
      </c>
      <c r="AB1530" s="10">
        <f t="shared" si="243"/>
        <v>-2454651.9018506324</v>
      </c>
      <c r="AC1530" s="10">
        <f t="shared" si="244"/>
        <v>-13686.373312592561</v>
      </c>
      <c r="AD1530" s="28">
        <f t="shared" si="245"/>
        <v>-1884525.217409601</v>
      </c>
      <c r="AF1530" s="27">
        <f>IF(V1530 &lt;&gt; "-", (V1530-V$1883)^4, "-")</f>
        <v>1922891.7783183996</v>
      </c>
      <c r="AG1530" s="10">
        <f>(W1530-W$1883)^4</f>
        <v>331120866.91610116</v>
      </c>
      <c r="AH1530" s="10">
        <f>(X1530-X$1883)^4</f>
        <v>327379.26976239344</v>
      </c>
      <c r="AI1530" s="28">
        <f>(Y1530-Y$1883)^4</f>
        <v>232774786.86548468</v>
      </c>
      <c r="AK1530" s="27">
        <f t="shared" si="237"/>
        <v>27.29044834307992</v>
      </c>
      <c r="AL1530" s="10">
        <f t="shared" si="238"/>
        <v>187.13450292397658</v>
      </c>
      <c r="AM1530" s="10">
        <f t="shared" si="239"/>
        <v>469.78557504873294</v>
      </c>
      <c r="AN1530" s="28">
        <f t="shared" si="240"/>
        <v>315.78947368421052</v>
      </c>
      <c r="AP1530" s="56">
        <f t="shared" si="241"/>
        <v>2.510416666666667</v>
      </c>
    </row>
    <row r="1531" spans="1:42" ht="15" customHeight="1">
      <c r="A1531" s="5" t="s">
        <v>23</v>
      </c>
      <c r="B1531" s="5" t="s">
        <v>74</v>
      </c>
      <c r="C1531" s="5" t="s">
        <v>28</v>
      </c>
      <c r="D1531" s="6" t="s">
        <v>44</v>
      </c>
      <c r="E1531" s="5" t="s">
        <v>2810</v>
      </c>
      <c r="F1531" s="5" t="s">
        <v>2811</v>
      </c>
      <c r="G1531" s="5">
        <v>2002</v>
      </c>
      <c r="H1531" s="11">
        <v>6</v>
      </c>
      <c r="I1531" s="11">
        <v>52</v>
      </c>
      <c r="J1531" s="11">
        <v>97</v>
      </c>
      <c r="K1531" s="11">
        <v>99</v>
      </c>
      <c r="O1531" s="25" t="s">
        <v>23</v>
      </c>
      <c r="P1531" s="5" t="s">
        <v>104</v>
      </c>
      <c r="Q1531" s="5" t="s">
        <v>37</v>
      </c>
      <c r="R1531" s="6" t="s">
        <v>44</v>
      </c>
      <c r="S1531" s="5" t="s">
        <v>3128</v>
      </c>
      <c r="T1531" s="5" t="s">
        <v>2643</v>
      </c>
      <c r="U1531" s="5">
        <v>2002</v>
      </c>
      <c r="V1531" s="11">
        <v>55</v>
      </c>
      <c r="W1531" s="11">
        <v>193</v>
      </c>
      <c r="X1531" s="11">
        <v>250</v>
      </c>
      <c r="Y1531" s="26">
        <v>194</v>
      </c>
      <c r="Z1531" s="10">
        <f t="shared" si="236"/>
        <v>692</v>
      </c>
      <c r="AA1531" s="27">
        <f t="shared" si="242"/>
        <v>53.233644538393904</v>
      </c>
      <c r="AB1531" s="10">
        <f t="shared" si="243"/>
        <v>-54419.446313795714</v>
      </c>
      <c r="AC1531" s="10">
        <f t="shared" si="244"/>
        <v>-3321.3470237054235</v>
      </c>
      <c r="AD1531" s="28">
        <f t="shared" si="245"/>
        <v>-766539.74618039862</v>
      </c>
      <c r="AF1531" s="27">
        <f>IF(V1531 &lt;&gt; "-", (V1531-V$1883)^4, "-")</f>
        <v>200.25418476961136</v>
      </c>
      <c r="AG1531" s="10">
        <f>(W1531-W$1883)^4</f>
        <v>2062238.1893316782</v>
      </c>
      <c r="AH1531" s="10">
        <f>(X1531-X$1883)^4</f>
        <v>49554.793688131591</v>
      </c>
      <c r="AI1531" s="28">
        <f>(Y1531-Y$1883)^4</f>
        <v>70152998.432374582</v>
      </c>
      <c r="AK1531" s="27">
        <f t="shared" si="237"/>
        <v>79.479768786127167</v>
      </c>
      <c r="AL1531" s="10">
        <f t="shared" si="238"/>
        <v>278.90173410404623</v>
      </c>
      <c r="AM1531" s="10">
        <f t="shared" si="239"/>
        <v>361.27167630057806</v>
      </c>
      <c r="AN1531" s="28">
        <f t="shared" si="240"/>
        <v>280.34682080924853</v>
      </c>
      <c r="AP1531" s="56">
        <f t="shared" si="241"/>
        <v>1.295336787564767</v>
      </c>
    </row>
    <row r="1532" spans="1:42" ht="15" customHeight="1">
      <c r="A1532" s="5" t="s">
        <v>23</v>
      </c>
      <c r="B1532" s="5" t="s">
        <v>74</v>
      </c>
      <c r="C1532" s="5" t="s">
        <v>28</v>
      </c>
      <c r="D1532" s="6" t="s">
        <v>44</v>
      </c>
      <c r="E1532" s="5" t="s">
        <v>2812</v>
      </c>
      <c r="F1532" s="5" t="s">
        <v>2813</v>
      </c>
      <c r="G1532" s="5">
        <v>2002</v>
      </c>
      <c r="H1532" s="11">
        <v>2</v>
      </c>
      <c r="I1532" s="11">
        <v>33</v>
      </c>
      <c r="J1532" s="11">
        <v>93</v>
      </c>
      <c r="K1532" s="11">
        <v>118</v>
      </c>
      <c r="O1532" s="25" t="s">
        <v>23</v>
      </c>
      <c r="P1532" s="5" t="s">
        <v>104</v>
      </c>
      <c r="Q1532" s="5" t="s">
        <v>37</v>
      </c>
      <c r="R1532" s="6" t="s">
        <v>44</v>
      </c>
      <c r="S1532" s="5" t="s">
        <v>3129</v>
      </c>
      <c r="T1532" s="5" t="s">
        <v>3130</v>
      </c>
      <c r="U1532" s="5">
        <v>2002</v>
      </c>
      <c r="V1532" s="11">
        <v>10</v>
      </c>
      <c r="W1532" s="11">
        <v>55</v>
      </c>
      <c r="X1532" s="11">
        <v>153</v>
      </c>
      <c r="Y1532" s="26">
        <v>191</v>
      </c>
      <c r="Z1532" s="10">
        <f t="shared" si="236"/>
        <v>409</v>
      </c>
      <c r="AA1532" s="27">
        <f t="shared" si="242"/>
        <v>-70129.248387619737</v>
      </c>
      <c r="AB1532" s="10">
        <f t="shared" si="243"/>
        <v>-5442047.0153929079</v>
      </c>
      <c r="AC1532" s="10">
        <f t="shared" si="244"/>
        <v>-1401922.9399512871</v>
      </c>
      <c r="AD1532" s="28">
        <f t="shared" si="245"/>
        <v>-844419.40896828019</v>
      </c>
      <c r="AF1532" s="27">
        <f>IF(V1532 &lt;&gt; "-", (V1532-V$1883)^4, "-")</f>
        <v>2892004.1543107955</v>
      </c>
      <c r="AG1532" s="10">
        <f>(W1532-W$1883)^4</f>
        <v>957230186.9245429</v>
      </c>
      <c r="AH1532" s="10">
        <f>(X1532-X$1883)^4</f>
        <v>156903340.41924155</v>
      </c>
      <c r="AI1532" s="28">
        <f>(Y1532-Y$1883)^4</f>
        <v>79813730.333927378</v>
      </c>
      <c r="AK1532" s="27">
        <f t="shared" si="237"/>
        <v>24.44987775061125</v>
      </c>
      <c r="AL1532" s="10">
        <f t="shared" si="238"/>
        <v>134.47432762836186</v>
      </c>
      <c r="AM1532" s="10">
        <f t="shared" si="239"/>
        <v>374.08312958435209</v>
      </c>
      <c r="AN1532" s="28">
        <f t="shared" si="240"/>
        <v>466.99266503667479</v>
      </c>
      <c r="AP1532" s="56">
        <f t="shared" si="241"/>
        <v>2.7818181818181817</v>
      </c>
    </row>
    <row r="1533" spans="1:42" ht="15" customHeight="1">
      <c r="A1533" s="5" t="s">
        <v>23</v>
      </c>
      <c r="B1533" s="5" t="s">
        <v>74</v>
      </c>
      <c r="C1533" s="5" t="s">
        <v>28</v>
      </c>
      <c r="D1533" s="6" t="s">
        <v>44</v>
      </c>
      <c r="E1533" s="5" t="s">
        <v>2814</v>
      </c>
      <c r="F1533" s="5" t="s">
        <v>2815</v>
      </c>
      <c r="G1533" s="5">
        <v>2002</v>
      </c>
      <c r="H1533" s="11">
        <v>27</v>
      </c>
      <c r="I1533" s="11">
        <v>110</v>
      </c>
      <c r="J1533" s="11">
        <v>125</v>
      </c>
      <c r="K1533" s="11">
        <v>109</v>
      </c>
      <c r="O1533" s="25" t="s">
        <v>23</v>
      </c>
      <c r="P1533" s="5" t="s">
        <v>104</v>
      </c>
      <c r="Q1533" s="5" t="s">
        <v>37</v>
      </c>
      <c r="R1533" s="6" t="s">
        <v>44</v>
      </c>
      <c r="S1533" s="5" t="s">
        <v>3131</v>
      </c>
      <c r="T1533" s="5" t="s">
        <v>3132</v>
      </c>
      <c r="U1533" s="5">
        <v>2002</v>
      </c>
      <c r="V1533" s="11">
        <v>109</v>
      </c>
      <c r="W1533" s="11">
        <v>535</v>
      </c>
      <c r="X1533" s="11">
        <v>781</v>
      </c>
      <c r="Y1533" s="26">
        <v>717</v>
      </c>
      <c r="Z1533" s="10">
        <f t="shared" si="236"/>
        <v>2142</v>
      </c>
      <c r="AA1533" s="27">
        <f t="shared" si="242"/>
        <v>192717.91852901422</v>
      </c>
      <c r="AB1533" s="10">
        <f t="shared" si="243"/>
        <v>28123517.436827995</v>
      </c>
      <c r="AC1533" s="10">
        <f t="shared" si="244"/>
        <v>137451936.1163505</v>
      </c>
      <c r="AD1533" s="28">
        <f t="shared" si="245"/>
        <v>80331308.845539615</v>
      </c>
      <c r="AF1533" s="27">
        <f>IF(V1533 &lt;&gt; "-", (V1533-V$1883)^4, "-")</f>
        <v>11131733.362354688</v>
      </c>
      <c r="AG1533" s="10">
        <f>(W1533-W$1883)^4</f>
        <v>8552495411.644372</v>
      </c>
      <c r="AH1533" s="10">
        <f>(X1533-X$1883)^4</f>
        <v>70936182937.23671</v>
      </c>
      <c r="AI1533" s="28">
        <f>(Y1533-Y$1883)^4</f>
        <v>34661428504.41227</v>
      </c>
      <c r="AK1533" s="27">
        <f t="shared" si="237"/>
        <v>50.887021475256766</v>
      </c>
      <c r="AL1533" s="10">
        <f t="shared" si="238"/>
        <v>249.76657329598507</v>
      </c>
      <c r="AM1533" s="10">
        <f t="shared" si="239"/>
        <v>364.6125116713352</v>
      </c>
      <c r="AN1533" s="28">
        <f t="shared" si="240"/>
        <v>334.73389355742296</v>
      </c>
      <c r="AP1533" s="56">
        <f t="shared" si="241"/>
        <v>1.4598130841121495</v>
      </c>
    </row>
    <row r="1534" spans="1:42" ht="15" customHeight="1">
      <c r="A1534" s="5" t="s">
        <v>23</v>
      </c>
      <c r="B1534" s="5" t="s">
        <v>74</v>
      </c>
      <c r="C1534" s="5" t="s">
        <v>28</v>
      </c>
      <c r="D1534" s="6" t="s">
        <v>44</v>
      </c>
      <c r="E1534" s="5" t="s">
        <v>2816</v>
      </c>
      <c r="F1534" s="5" t="s">
        <v>1742</v>
      </c>
      <c r="G1534" s="5">
        <v>2002</v>
      </c>
      <c r="H1534" s="11">
        <v>15</v>
      </c>
      <c r="I1534" s="11">
        <v>70</v>
      </c>
      <c r="J1534" s="11">
        <v>100</v>
      </c>
      <c r="K1534" s="11">
        <v>116</v>
      </c>
      <c r="O1534" s="25" t="s">
        <v>23</v>
      </c>
      <c r="P1534" s="5" t="s">
        <v>104</v>
      </c>
      <c r="Q1534" s="5" t="s">
        <v>37</v>
      </c>
      <c r="R1534" s="6" t="s">
        <v>44</v>
      </c>
      <c r="S1534" s="5" t="s">
        <v>3133</v>
      </c>
      <c r="T1534" s="5" t="s">
        <v>3134</v>
      </c>
      <c r="U1534" s="5">
        <v>2002</v>
      </c>
      <c r="V1534" s="11">
        <v>17</v>
      </c>
      <c r="W1534" s="11">
        <v>106</v>
      </c>
      <c r="X1534" s="11">
        <v>361</v>
      </c>
      <c r="Y1534" s="26">
        <v>354</v>
      </c>
      <c r="Z1534" s="10">
        <f t="shared" si="236"/>
        <v>838</v>
      </c>
      <c r="AA1534" s="27">
        <f t="shared" si="242"/>
        <v>-40135.887717335972</v>
      </c>
      <c r="AB1534" s="10">
        <f t="shared" si="243"/>
        <v>-1948218.6704492266</v>
      </c>
      <c r="AC1534" s="10">
        <f t="shared" si="244"/>
        <v>886947.21481570241</v>
      </c>
      <c r="AD1534" s="28">
        <f t="shared" si="245"/>
        <v>321150.87092673709</v>
      </c>
      <c r="AF1534" s="27">
        <f>IF(V1534 &lt;&gt; "-", (V1534-V$1883)^4, "-")</f>
        <v>1374180.6558359363</v>
      </c>
      <c r="AG1534" s="10">
        <f>(W1534-W$1883)^4</f>
        <v>243323245.95784393</v>
      </c>
      <c r="AH1534" s="10">
        <f>(X1534-X$1883)^4</f>
        <v>85217809.329120666</v>
      </c>
      <c r="AI1534" s="28">
        <f>(Y1534-Y$1883)^4</f>
        <v>21992712.932436287</v>
      </c>
      <c r="AK1534" s="27">
        <f t="shared" si="237"/>
        <v>20.286396181384248</v>
      </c>
      <c r="AL1534" s="10">
        <f t="shared" si="238"/>
        <v>126.49164677804295</v>
      </c>
      <c r="AM1534" s="10">
        <f t="shared" si="239"/>
        <v>430.78758949880671</v>
      </c>
      <c r="AN1534" s="28">
        <f t="shared" si="240"/>
        <v>422.43436754176611</v>
      </c>
      <c r="AP1534" s="56">
        <f t="shared" si="241"/>
        <v>3.4056603773584913</v>
      </c>
    </row>
    <row r="1535" spans="1:42" ht="15" customHeight="1">
      <c r="A1535" s="5" t="s">
        <v>23</v>
      </c>
      <c r="B1535" s="5" t="s">
        <v>74</v>
      </c>
      <c r="C1535" s="5" t="s">
        <v>28</v>
      </c>
      <c r="D1535" s="6" t="s">
        <v>44</v>
      </c>
      <c r="E1535" s="5" t="s">
        <v>2817</v>
      </c>
      <c r="F1535" s="5" t="s">
        <v>1693</v>
      </c>
      <c r="G1535" s="5">
        <v>2002</v>
      </c>
      <c r="H1535" s="11">
        <v>2</v>
      </c>
      <c r="I1535" s="11">
        <v>28</v>
      </c>
      <c r="J1535" s="11">
        <v>47</v>
      </c>
      <c r="K1535" s="11">
        <v>65</v>
      </c>
      <c r="O1535" s="25" t="s">
        <v>23</v>
      </c>
      <c r="P1535" s="5" t="s">
        <v>104</v>
      </c>
      <c r="Q1535" s="5" t="s">
        <v>37</v>
      </c>
      <c r="R1535" s="6" t="s">
        <v>44</v>
      </c>
      <c r="S1535" s="5" t="s">
        <v>3135</v>
      </c>
      <c r="T1535" s="5" t="s">
        <v>3136</v>
      </c>
      <c r="U1535" s="5">
        <v>2002</v>
      </c>
      <c r="V1535" s="11">
        <v>26</v>
      </c>
      <c r="W1535" s="11">
        <v>106</v>
      </c>
      <c r="X1535" s="11">
        <v>291</v>
      </c>
      <c r="Y1535" s="26">
        <v>347</v>
      </c>
      <c r="Z1535" s="10">
        <f t="shared" si="236"/>
        <v>770</v>
      </c>
      <c r="AA1535" s="27">
        <f t="shared" si="242"/>
        <v>-16075.898957048272</v>
      </c>
      <c r="AB1535" s="10">
        <f t="shared" si="243"/>
        <v>-1948218.6704492266</v>
      </c>
      <c r="AC1535" s="10">
        <f t="shared" si="244"/>
        <v>17738.557804354699</v>
      </c>
      <c r="AD1535" s="28">
        <f t="shared" si="245"/>
        <v>232392.15211549506</v>
      </c>
      <c r="AF1535" s="27">
        <f>IF(V1535 &lt;&gt; "-", (V1535-V$1883)^4, "-")</f>
        <v>405726.79511103028</v>
      </c>
      <c r="AG1535" s="10">
        <f>(W1535-W$1883)^4</f>
        <v>243323245.95784393</v>
      </c>
      <c r="AH1535" s="10">
        <f>(X1535-X$1883)^4</f>
        <v>462620.0061645853</v>
      </c>
      <c r="AI1535" s="28">
        <f>(Y1535-Y$1883)^4</f>
        <v>14287687.533423806</v>
      </c>
      <c r="AK1535" s="27">
        <f t="shared" si="237"/>
        <v>33.766233766233761</v>
      </c>
      <c r="AL1535" s="10">
        <f t="shared" si="238"/>
        <v>137.66233766233765</v>
      </c>
      <c r="AM1535" s="10">
        <f t="shared" si="239"/>
        <v>377.92207792207796</v>
      </c>
      <c r="AN1535" s="28">
        <f t="shared" si="240"/>
        <v>450.64935064935065</v>
      </c>
      <c r="AP1535" s="56">
        <f t="shared" si="241"/>
        <v>2.7452830188679251</v>
      </c>
    </row>
    <row r="1536" spans="1:42" ht="15" customHeight="1">
      <c r="A1536" s="5" t="s">
        <v>23</v>
      </c>
      <c r="B1536" s="5" t="s">
        <v>74</v>
      </c>
      <c r="C1536" s="5" t="s">
        <v>28</v>
      </c>
      <c r="D1536" s="6" t="s">
        <v>44</v>
      </c>
      <c r="E1536" s="5" t="s">
        <v>2818</v>
      </c>
      <c r="F1536" s="5" t="s">
        <v>732</v>
      </c>
      <c r="G1536" s="5">
        <v>2002</v>
      </c>
      <c r="H1536" s="11">
        <v>5</v>
      </c>
      <c r="I1536" s="11">
        <v>26</v>
      </c>
      <c r="J1536" s="11">
        <v>70</v>
      </c>
      <c r="K1536" s="11">
        <v>76</v>
      </c>
      <c r="O1536" s="25" t="s">
        <v>23</v>
      </c>
      <c r="P1536" s="5" t="s">
        <v>104</v>
      </c>
      <c r="Q1536" s="5" t="s">
        <v>37</v>
      </c>
      <c r="R1536" s="6" t="s">
        <v>44</v>
      </c>
      <c r="S1536" s="5" t="s">
        <v>3137</v>
      </c>
      <c r="T1536" s="5" t="s">
        <v>3138</v>
      </c>
      <c r="U1536" s="5">
        <v>2002</v>
      </c>
      <c r="V1536" s="11">
        <v>25</v>
      </c>
      <c r="W1536" s="11">
        <v>109</v>
      </c>
      <c r="X1536" s="11">
        <v>239</v>
      </c>
      <c r="Y1536" s="26">
        <v>311</v>
      </c>
      <c r="Z1536" s="10">
        <f t="shared" si="236"/>
        <v>684</v>
      </c>
      <c r="AA1536" s="27">
        <f t="shared" si="242"/>
        <v>-18063.514178742618</v>
      </c>
      <c r="AB1536" s="10">
        <f t="shared" si="243"/>
        <v>-1811174.4445615951</v>
      </c>
      <c r="AC1536" s="10">
        <f t="shared" si="244"/>
        <v>-17414.438371728473</v>
      </c>
      <c r="AD1536" s="28">
        <f t="shared" si="245"/>
        <v>16544.217908119594</v>
      </c>
      <c r="AF1536" s="27">
        <f>IF(V1536 &lt;&gt; "-", (V1536-V$1883)^4, "-")</f>
        <v>473954.14497738023</v>
      </c>
      <c r="AG1536" s="10">
        <f>(W1536-W$1883)^4</f>
        <v>220773550.610948</v>
      </c>
      <c r="AH1536" s="10">
        <f>(X1536-X$1883)^4</f>
        <v>451383.79507329507</v>
      </c>
      <c r="AI1536" s="28">
        <f>(Y1536-Y$1883)^4</f>
        <v>421562.19344668876</v>
      </c>
      <c r="AK1536" s="27">
        <f t="shared" si="237"/>
        <v>36.549707602339183</v>
      </c>
      <c r="AL1536" s="10">
        <f t="shared" si="238"/>
        <v>159.35672514619884</v>
      </c>
      <c r="AM1536" s="10">
        <f t="shared" si="239"/>
        <v>349.41520467836256</v>
      </c>
      <c r="AN1536" s="28">
        <f t="shared" si="240"/>
        <v>454.67836257309938</v>
      </c>
      <c r="AP1536" s="56">
        <f t="shared" si="241"/>
        <v>2.1926605504587156</v>
      </c>
    </row>
    <row r="1537" spans="1:42" ht="15" customHeight="1">
      <c r="A1537" s="5" t="s">
        <v>23</v>
      </c>
      <c r="B1537" s="5" t="s">
        <v>74</v>
      </c>
      <c r="C1537" s="5" t="s">
        <v>28</v>
      </c>
      <c r="D1537" s="6" t="s">
        <v>44</v>
      </c>
      <c r="E1537" s="5" t="s">
        <v>2819</v>
      </c>
      <c r="F1537" s="5" t="s">
        <v>2820</v>
      </c>
      <c r="G1537" s="5">
        <v>2002</v>
      </c>
      <c r="H1537" s="11" t="s">
        <v>96</v>
      </c>
      <c r="I1537" s="11">
        <v>19</v>
      </c>
      <c r="J1537" s="11">
        <v>64</v>
      </c>
      <c r="K1537" s="11">
        <v>94</v>
      </c>
      <c r="O1537" s="25" t="s">
        <v>23</v>
      </c>
      <c r="P1537" s="5" t="s">
        <v>104</v>
      </c>
      <c r="Q1537" s="5" t="s">
        <v>37</v>
      </c>
      <c r="R1537" s="6" t="s">
        <v>44</v>
      </c>
      <c r="S1537" s="5" t="s">
        <v>3139</v>
      </c>
      <c r="T1537" s="5" t="s">
        <v>3140</v>
      </c>
      <c r="U1537" s="5">
        <v>2002</v>
      </c>
      <c r="V1537" s="11">
        <v>37</v>
      </c>
      <c r="W1537" s="11">
        <v>145</v>
      </c>
      <c r="X1537" s="11">
        <v>233</v>
      </c>
      <c r="Y1537" s="26">
        <v>167</v>
      </c>
      <c r="Z1537" s="10">
        <f t="shared" si="236"/>
        <v>582</v>
      </c>
      <c r="AA1537" s="27">
        <f t="shared" si="242"/>
        <v>-2886.4597543144987</v>
      </c>
      <c r="AB1537" s="10">
        <f t="shared" si="243"/>
        <v>-633734.5010904565</v>
      </c>
      <c r="AC1537" s="10">
        <f t="shared" si="244"/>
        <v>-32523.126386578369</v>
      </c>
      <c r="AD1537" s="28">
        <f t="shared" si="245"/>
        <v>-1664809.7674854335</v>
      </c>
      <c r="AF1537" s="27">
        <f>IF(V1537 &lt;&gt; "-", (V1537-V$1883)^4, "-")</f>
        <v>41097.998824626513</v>
      </c>
      <c r="AG1537" s="10">
        <f>(W1537-W$1883)^4</f>
        <v>54434779.519997746</v>
      </c>
      <c r="AH1537" s="10">
        <f>(X1537-X$1883)^4</f>
        <v>1038141.0936606507</v>
      </c>
      <c r="AI1537" s="28">
        <f>(Y1537-Y$1883)^4</f>
        <v>197311691.78199396</v>
      </c>
      <c r="AK1537" s="27">
        <f t="shared" si="237"/>
        <v>63.573883161512022</v>
      </c>
      <c r="AL1537" s="10">
        <f t="shared" si="238"/>
        <v>249.14089347079039</v>
      </c>
      <c r="AM1537" s="10">
        <f t="shared" si="239"/>
        <v>400.34364261168389</v>
      </c>
      <c r="AN1537" s="28">
        <f t="shared" si="240"/>
        <v>286.94158075601371</v>
      </c>
      <c r="AP1537" s="56">
        <f t="shared" si="241"/>
        <v>1.606896551724138</v>
      </c>
    </row>
    <row r="1538" spans="1:42" ht="15" customHeight="1">
      <c r="A1538" s="5" t="s">
        <v>23</v>
      </c>
      <c r="B1538" s="5" t="s">
        <v>74</v>
      </c>
      <c r="C1538" s="5" t="s">
        <v>28</v>
      </c>
      <c r="D1538" s="6" t="s">
        <v>44</v>
      </c>
      <c r="E1538" s="5" t="s">
        <v>2821</v>
      </c>
      <c r="F1538" s="5" t="s">
        <v>2822</v>
      </c>
      <c r="G1538" s="5">
        <v>2002</v>
      </c>
      <c r="H1538" s="11">
        <v>1</v>
      </c>
      <c r="I1538" s="11">
        <v>17</v>
      </c>
      <c r="J1538" s="11">
        <v>50</v>
      </c>
      <c r="K1538" s="11">
        <v>49</v>
      </c>
      <c r="O1538" s="25" t="s">
        <v>23</v>
      </c>
      <c r="P1538" s="5" t="s">
        <v>104</v>
      </c>
      <c r="Q1538" s="5" t="s">
        <v>37</v>
      </c>
      <c r="R1538" s="6" t="s">
        <v>44</v>
      </c>
      <c r="S1538" s="5" t="s">
        <v>3141</v>
      </c>
      <c r="T1538" s="5" t="s">
        <v>3142</v>
      </c>
      <c r="U1538" s="5">
        <v>2002</v>
      </c>
      <c r="V1538" s="11">
        <v>40</v>
      </c>
      <c r="W1538" s="11">
        <v>182</v>
      </c>
      <c r="X1538" s="11">
        <v>479</v>
      </c>
      <c r="Y1538" s="26">
        <v>566</v>
      </c>
      <c r="Z1538" s="10">
        <f t="shared" si="236"/>
        <v>1267</v>
      </c>
      <c r="AA1538" s="27">
        <f t="shared" si="242"/>
        <v>-1419.3535013565759</v>
      </c>
      <c r="AB1538" s="10">
        <f t="shared" si="243"/>
        <v>-116896.05360151011</v>
      </c>
      <c r="AC1538" s="10">
        <f t="shared" si="244"/>
        <v>9811326.8921684064</v>
      </c>
      <c r="AD1538" s="28">
        <f t="shared" si="245"/>
        <v>22065311.060092326</v>
      </c>
      <c r="AF1538" s="27">
        <f>IF(V1538 &lt;&gt; "-", (V1538-V$1883)^4, "-")</f>
        <v>15950.982231859709</v>
      </c>
      <c r="AG1538" s="10">
        <f>(W1538-W$1883)^4</f>
        <v>5715661.0482864659</v>
      </c>
      <c r="AH1538" s="10">
        <f>(X1538-X$1883)^4</f>
        <v>2100407986.406374</v>
      </c>
      <c r="AI1538" s="28">
        <f>(Y1538-Y$1883)^4</f>
        <v>6188899146.9593678</v>
      </c>
      <c r="AK1538" s="27">
        <f t="shared" si="237"/>
        <v>31.570639305445937</v>
      </c>
      <c r="AL1538" s="10">
        <f t="shared" si="238"/>
        <v>143.64640883977901</v>
      </c>
      <c r="AM1538" s="10">
        <f t="shared" si="239"/>
        <v>378.05840568271509</v>
      </c>
      <c r="AN1538" s="28">
        <f t="shared" si="240"/>
        <v>446.72454617206</v>
      </c>
      <c r="AP1538" s="56">
        <f t="shared" si="241"/>
        <v>2.6318681318681318</v>
      </c>
    </row>
    <row r="1539" spans="1:42" ht="15" customHeight="1">
      <c r="A1539" s="5" t="s">
        <v>23</v>
      </c>
      <c r="B1539" s="5" t="s">
        <v>74</v>
      </c>
      <c r="C1539" s="5" t="s">
        <v>28</v>
      </c>
      <c r="D1539" s="6" t="s">
        <v>44</v>
      </c>
      <c r="E1539" s="5" t="s">
        <v>2823</v>
      </c>
      <c r="F1539" s="5" t="s">
        <v>2824</v>
      </c>
      <c r="G1539" s="5">
        <v>2002</v>
      </c>
      <c r="H1539" s="11">
        <v>7</v>
      </c>
      <c r="I1539" s="11">
        <v>50</v>
      </c>
      <c r="J1539" s="11">
        <v>107</v>
      </c>
      <c r="K1539" s="11">
        <v>169</v>
      </c>
      <c r="O1539" s="25" t="s">
        <v>23</v>
      </c>
      <c r="P1539" s="5" t="s">
        <v>104</v>
      </c>
      <c r="Q1539" s="5" t="s">
        <v>37</v>
      </c>
      <c r="R1539" s="6" t="s">
        <v>44</v>
      </c>
      <c r="S1539" s="5" t="s">
        <v>3143</v>
      </c>
      <c r="T1539" s="5" t="s">
        <v>3144</v>
      </c>
      <c r="U1539" s="5">
        <v>2002</v>
      </c>
      <c r="V1539" s="11">
        <v>10</v>
      </c>
      <c r="W1539" s="11">
        <v>139</v>
      </c>
      <c r="X1539" s="11">
        <v>189</v>
      </c>
      <c r="Y1539" s="26">
        <v>220</v>
      </c>
      <c r="Z1539" s="10">
        <f t="shared" si="236"/>
        <v>558</v>
      </c>
      <c r="AA1539" s="27">
        <f t="shared" si="242"/>
        <v>-70129.248387619737</v>
      </c>
      <c r="AB1539" s="10">
        <f t="shared" si="243"/>
        <v>-776031.05997917952</v>
      </c>
      <c r="AC1539" s="10">
        <f t="shared" si="244"/>
        <v>-437592.76021157677</v>
      </c>
      <c r="AD1539" s="28">
        <f t="shared" si="245"/>
        <v>-281256.78656417906</v>
      </c>
      <c r="AF1539" s="27">
        <f>IF(V1539 &lt;&gt; "-", (V1539-V$1883)^4, "-")</f>
        <v>2892004.1543107955</v>
      </c>
      <c r="AG1539" s="10">
        <f>(W1539-W$1883)^4</f>
        <v>71313563.507481545</v>
      </c>
      <c r="AH1539" s="10">
        <f>(X1539-X$1883)^4</f>
        <v>33222081.366177838</v>
      </c>
      <c r="AI1539" s="28">
        <f>(Y1539-Y$1883)^4</f>
        <v>18427680.79140453</v>
      </c>
      <c r="AK1539" s="27">
        <f t="shared" si="237"/>
        <v>17.921146953405017</v>
      </c>
      <c r="AL1539" s="10">
        <f t="shared" si="238"/>
        <v>249.10394265232975</v>
      </c>
      <c r="AM1539" s="10">
        <f t="shared" si="239"/>
        <v>338.70967741935482</v>
      </c>
      <c r="AN1539" s="28">
        <f t="shared" si="240"/>
        <v>394.26523297491042</v>
      </c>
      <c r="AP1539" s="56">
        <f t="shared" si="241"/>
        <v>1.3597122302158273</v>
      </c>
    </row>
    <row r="1540" spans="1:42" ht="15" customHeight="1">
      <c r="A1540" s="5" t="s">
        <v>23</v>
      </c>
      <c r="B1540" s="5" t="s">
        <v>74</v>
      </c>
      <c r="C1540" s="5" t="s">
        <v>28</v>
      </c>
      <c r="D1540" s="6" t="s">
        <v>44</v>
      </c>
      <c r="E1540" s="5" t="s">
        <v>2825</v>
      </c>
      <c r="F1540" s="5" t="s">
        <v>2826</v>
      </c>
      <c r="G1540" s="5">
        <v>2002</v>
      </c>
      <c r="H1540" s="11" t="s">
        <v>96</v>
      </c>
      <c r="I1540" s="11">
        <v>9</v>
      </c>
      <c r="J1540" s="11">
        <v>30</v>
      </c>
      <c r="K1540" s="11">
        <v>55</v>
      </c>
      <c r="O1540" s="25" t="s">
        <v>23</v>
      </c>
      <c r="P1540" s="5" t="s">
        <v>104</v>
      </c>
      <c r="Q1540" s="5" t="s">
        <v>37</v>
      </c>
      <c r="R1540" s="6" t="s">
        <v>44</v>
      </c>
      <c r="S1540" s="5" t="s">
        <v>3145</v>
      </c>
      <c r="T1540" s="5" t="s">
        <v>3146</v>
      </c>
      <c r="U1540" s="5">
        <v>2002</v>
      </c>
      <c r="V1540" s="11">
        <v>28</v>
      </c>
      <c r="W1540" s="11">
        <v>237</v>
      </c>
      <c r="X1540" s="11">
        <v>556</v>
      </c>
      <c r="Y1540" s="26">
        <v>431</v>
      </c>
      <c r="Z1540" s="10">
        <f t="shared" si="236"/>
        <v>1252</v>
      </c>
      <c r="AA1540" s="27">
        <f t="shared" si="242"/>
        <v>-12548.956160746124</v>
      </c>
      <c r="AB1540" s="10">
        <f t="shared" si="243"/>
        <v>227.51234085959035</v>
      </c>
      <c r="AC1540" s="10">
        <f t="shared" si="244"/>
        <v>24662477.367609911</v>
      </c>
      <c r="AD1540" s="28">
        <f t="shared" si="245"/>
        <v>3079060.9019355732</v>
      </c>
      <c r="AF1540" s="27">
        <f>IF(V1540 &lt;&gt; "-", (V1540-V$1883)^4, "-")</f>
        <v>291615.18588170729</v>
      </c>
      <c r="AG1540" s="10">
        <f>(W1540-W$1883)^4</f>
        <v>1388.907357513162</v>
      </c>
      <c r="AH1540" s="10">
        <f>(X1540-X$1883)^4</f>
        <v>7178751713.5310678</v>
      </c>
      <c r="AI1540" s="28">
        <f>(Y1540-Y$1883)^4</f>
        <v>447944668.66989076</v>
      </c>
      <c r="AK1540" s="27">
        <f t="shared" si="237"/>
        <v>22.364217252396166</v>
      </c>
      <c r="AL1540" s="10">
        <f t="shared" si="238"/>
        <v>189.29712460063897</v>
      </c>
      <c r="AM1540" s="10">
        <f t="shared" si="239"/>
        <v>444.08945686900955</v>
      </c>
      <c r="AN1540" s="28">
        <f t="shared" si="240"/>
        <v>344.24920127795525</v>
      </c>
      <c r="AP1540" s="56">
        <f t="shared" si="241"/>
        <v>2.3459915611814344</v>
      </c>
    </row>
    <row r="1541" spans="1:42" ht="15" customHeight="1">
      <c r="A1541" s="5" t="s">
        <v>23</v>
      </c>
      <c r="B1541" s="5" t="s">
        <v>74</v>
      </c>
      <c r="C1541" s="5" t="s">
        <v>28</v>
      </c>
      <c r="D1541" s="6" t="s">
        <v>44</v>
      </c>
      <c r="E1541" s="5" t="s">
        <v>2827</v>
      </c>
      <c r="F1541" s="5" t="s">
        <v>2828</v>
      </c>
      <c r="G1541" s="5">
        <v>2002</v>
      </c>
      <c r="H1541" s="11">
        <v>6</v>
      </c>
      <c r="I1541" s="11">
        <v>48</v>
      </c>
      <c r="J1541" s="11">
        <v>178</v>
      </c>
      <c r="K1541" s="11">
        <v>187</v>
      </c>
      <c r="O1541" s="25" t="s">
        <v>23</v>
      </c>
      <c r="P1541" s="5" t="s">
        <v>104</v>
      </c>
      <c r="Q1541" s="5" t="s">
        <v>46</v>
      </c>
      <c r="R1541" s="6" t="s">
        <v>44</v>
      </c>
      <c r="S1541" s="5" t="s">
        <v>3147</v>
      </c>
      <c r="T1541" s="5" t="s">
        <v>3148</v>
      </c>
      <c r="U1541" s="5">
        <v>2002</v>
      </c>
      <c r="V1541" s="11">
        <v>15</v>
      </c>
      <c r="W1541" s="11">
        <v>62</v>
      </c>
      <c r="X1541" s="11">
        <v>159</v>
      </c>
      <c r="Y1541" s="26">
        <v>156</v>
      </c>
      <c r="Z1541" s="10">
        <f t="shared" si="236"/>
        <v>392</v>
      </c>
      <c r="AA1541" s="27">
        <f t="shared" si="242"/>
        <v>-47588.273258939465</v>
      </c>
      <c r="AB1541" s="10">
        <f t="shared" si="243"/>
        <v>-4817838.7431039726</v>
      </c>
      <c r="AC1541" s="10">
        <f t="shared" si="244"/>
        <v>-1188324.3951875938</v>
      </c>
      <c r="AD1541" s="28">
        <f t="shared" si="245"/>
        <v>-2172706.5315626306</v>
      </c>
      <c r="AF1541" s="27">
        <f>IF(V1541 &lt;&gt; "-", (V1541-V$1883)^4, "-")</f>
        <v>1724513.4884991832</v>
      </c>
      <c r="AG1541" s="10">
        <f>(W1541-W$1883)^4</f>
        <v>813710049.44288135</v>
      </c>
      <c r="AH1541" s="10">
        <f>(X1541-X$1883)^4</f>
        <v>125867425.87608726</v>
      </c>
      <c r="AI1541" s="28">
        <f>(Y1541-Y$1883)^4</f>
        <v>281406911.61843723</v>
      </c>
      <c r="AK1541" s="27">
        <f t="shared" si="237"/>
        <v>38.265306122448983</v>
      </c>
      <c r="AL1541" s="10">
        <f t="shared" si="238"/>
        <v>158.16326530612247</v>
      </c>
      <c r="AM1541" s="10">
        <f t="shared" si="239"/>
        <v>405.61224489795916</v>
      </c>
      <c r="AN1541" s="28">
        <f t="shared" si="240"/>
        <v>397.9591836734694</v>
      </c>
      <c r="AP1541" s="56">
        <f t="shared" si="241"/>
        <v>2.5645161290322576</v>
      </c>
    </row>
    <row r="1542" spans="1:42" ht="15" customHeight="1">
      <c r="A1542" s="5" t="s">
        <v>23</v>
      </c>
      <c r="B1542" s="5" t="s">
        <v>74</v>
      </c>
      <c r="C1542" s="5" t="s">
        <v>28</v>
      </c>
      <c r="D1542" s="6" t="s">
        <v>44</v>
      </c>
      <c r="E1542" s="5" t="s">
        <v>2829</v>
      </c>
      <c r="F1542" s="5" t="s">
        <v>186</v>
      </c>
      <c r="G1542" s="5">
        <v>2002</v>
      </c>
      <c r="H1542" s="11">
        <v>2</v>
      </c>
      <c r="I1542" s="11">
        <v>16</v>
      </c>
      <c r="J1542" s="11">
        <v>40</v>
      </c>
      <c r="K1542" s="11">
        <v>45</v>
      </c>
      <c r="O1542" s="25" t="s">
        <v>23</v>
      </c>
      <c r="P1542" s="5" t="s">
        <v>104</v>
      </c>
      <c r="Q1542" s="5" t="s">
        <v>46</v>
      </c>
      <c r="R1542" s="6" t="s">
        <v>44</v>
      </c>
      <c r="S1542" s="5" t="s">
        <v>3149</v>
      </c>
      <c r="T1542" s="5" t="s">
        <v>1407</v>
      </c>
      <c r="U1542" s="5">
        <v>2002</v>
      </c>
      <c r="V1542" s="11">
        <v>36</v>
      </c>
      <c r="W1542" s="11">
        <v>174</v>
      </c>
      <c r="X1542" s="11">
        <v>328</v>
      </c>
      <c r="Y1542" s="26">
        <v>339</v>
      </c>
      <c r="Z1542" s="10">
        <f t="shared" si="236"/>
        <v>877</v>
      </c>
      <c r="AA1542" s="27">
        <f t="shared" si="242"/>
        <v>-3538.3536033581713</v>
      </c>
      <c r="AB1542" s="10">
        <f t="shared" si="243"/>
        <v>-184173.81737911346</v>
      </c>
      <c r="AC1542" s="10">
        <f t="shared" si="244"/>
        <v>250999.70591993059</v>
      </c>
      <c r="AD1542" s="28">
        <f t="shared" si="245"/>
        <v>152966.75406934787</v>
      </c>
      <c r="AF1542" s="27">
        <f>IF(V1542 &lt;&gt; "-", (V1542-V$1883)^4, "-")</f>
        <v>53918.149134740008</v>
      </c>
      <c r="AG1542" s="10">
        <f>(W1542-W$1883)^4</f>
        <v>10478614.254253563</v>
      </c>
      <c r="AH1542" s="10">
        <f>(X1542-X$1883)^4</f>
        <v>15833039.073080558</v>
      </c>
      <c r="AI1542" s="28">
        <f>(Y1542-Y$1883)^4</f>
        <v>8180805.5151436646</v>
      </c>
      <c r="AK1542" s="27">
        <f t="shared" si="237"/>
        <v>41.049030786773095</v>
      </c>
      <c r="AL1542" s="10">
        <f t="shared" si="238"/>
        <v>198.40364880273663</v>
      </c>
      <c r="AM1542" s="10">
        <f t="shared" si="239"/>
        <v>374.00228050171035</v>
      </c>
      <c r="AN1542" s="28">
        <f t="shared" si="240"/>
        <v>386.54503990877993</v>
      </c>
      <c r="AP1542" s="56">
        <f t="shared" si="241"/>
        <v>1.8850574712643675</v>
      </c>
    </row>
    <row r="1543" spans="1:42" ht="15" customHeight="1">
      <c r="A1543" s="5" t="s">
        <v>23</v>
      </c>
      <c r="B1543" s="5" t="s">
        <v>74</v>
      </c>
      <c r="C1543" s="5" t="s">
        <v>34</v>
      </c>
      <c r="D1543" s="6" t="s">
        <v>44</v>
      </c>
      <c r="E1543" s="6" t="s">
        <v>26</v>
      </c>
      <c r="F1543" s="5" t="s">
        <v>3150</v>
      </c>
      <c r="G1543" s="5">
        <v>2002</v>
      </c>
      <c r="H1543" s="11">
        <v>132</v>
      </c>
      <c r="I1543" s="11">
        <v>935</v>
      </c>
      <c r="J1543" s="11">
        <v>1357</v>
      </c>
      <c r="K1543" s="11">
        <v>1998</v>
      </c>
      <c r="O1543" s="25" t="s">
        <v>23</v>
      </c>
      <c r="P1543" s="5" t="s">
        <v>104</v>
      </c>
      <c r="Q1543" s="5" t="s">
        <v>46</v>
      </c>
      <c r="R1543" s="6" t="s">
        <v>44</v>
      </c>
      <c r="S1543" s="5" t="s">
        <v>3151</v>
      </c>
      <c r="T1543" s="5" t="s">
        <v>3152</v>
      </c>
      <c r="U1543" s="5">
        <v>2002</v>
      </c>
      <c r="V1543" s="11">
        <v>14</v>
      </c>
      <c r="W1543" s="11">
        <v>100</v>
      </c>
      <c r="X1543" s="11">
        <v>298</v>
      </c>
      <c r="Y1543" s="26">
        <v>369</v>
      </c>
      <c r="Z1543" s="10">
        <f t="shared" ref="Z1543:Z1606" si="246">IF(V1543 &lt;&gt; "-", V1543, 0) + IF(W1543 &lt;&gt; "-", W1543, 0) + IF(X1543 &lt;&gt; "-", X1543, 0) + IF(Y1543 &lt;&gt; "-", Y1543, 0)</f>
        <v>781</v>
      </c>
      <c r="AA1543" s="27">
        <f t="shared" si="242"/>
        <v>-51637.609853284492</v>
      </c>
      <c r="AB1543" s="10">
        <f t="shared" si="243"/>
        <v>-2242702.1517314301</v>
      </c>
      <c r="AC1543" s="10">
        <f t="shared" si="244"/>
        <v>36198.701449489337</v>
      </c>
      <c r="AD1543" s="28">
        <f t="shared" si="245"/>
        <v>581784.25430211145</v>
      </c>
      <c r="AF1543" s="27">
        <f>IF(V1543 &lt;&gt; "-", (V1543-V$1883)^4, "-")</f>
        <v>1922891.7783183996</v>
      </c>
      <c r="AG1543" s="10">
        <f>(W1543-W$1883)^4</f>
        <v>293559045.07866001</v>
      </c>
      <c r="AH1543" s="10">
        <f>(X1543-X$1883)^4</f>
        <v>1197449.8168745502</v>
      </c>
      <c r="AI1543" s="28">
        <f>(Y1543-Y$1883)^4</f>
        <v>48567895.35671182</v>
      </c>
      <c r="AK1543" s="27">
        <f t="shared" ref="AK1543:AK1606" si="247">IF(V1543 &lt;&gt; "-", (V1543/$Z1543)*1000, 0)</f>
        <v>17.925736235595391</v>
      </c>
      <c r="AL1543" s="10">
        <f t="shared" ref="AL1543:AL1606" si="248">IF(W1543 &lt;&gt; "-", (W1543/$Z1543)*1000, 0)</f>
        <v>128.04097311139566</v>
      </c>
      <c r="AM1543" s="10">
        <f t="shared" ref="AM1543:AM1606" si="249">IF(X1543 &lt;&gt; "-", (X1543/$Z1543)*1000, 0)</f>
        <v>381.56209987195905</v>
      </c>
      <c r="AN1543" s="28">
        <f t="shared" ref="AN1543:AN1606" si="250">IF(Y1543 &lt;&gt; "-", (Y1543/$Z1543)*1000, 0)</f>
        <v>472.47119078104993</v>
      </c>
      <c r="AP1543" s="56">
        <f t="shared" ref="AP1543:AP1606" si="251">AM1543/AL1543</f>
        <v>2.98</v>
      </c>
    </row>
    <row r="1544" spans="1:42" ht="15" customHeight="1">
      <c r="A1544" s="5" t="s">
        <v>23</v>
      </c>
      <c r="B1544" s="5" t="s">
        <v>74</v>
      </c>
      <c r="C1544" s="5" t="s">
        <v>34</v>
      </c>
      <c r="D1544" s="6" t="s">
        <v>44</v>
      </c>
      <c r="E1544" s="5" t="s">
        <v>2830</v>
      </c>
      <c r="F1544" s="5" t="s">
        <v>485</v>
      </c>
      <c r="G1544" s="5">
        <v>2002</v>
      </c>
      <c r="H1544" s="11">
        <v>1</v>
      </c>
      <c r="I1544" s="11">
        <v>13</v>
      </c>
      <c r="J1544" s="11">
        <v>26</v>
      </c>
      <c r="K1544" s="11">
        <v>38</v>
      </c>
      <c r="O1544" s="25" t="s">
        <v>23</v>
      </c>
      <c r="P1544" s="5" t="s">
        <v>104</v>
      </c>
      <c r="Q1544" s="5" t="s">
        <v>46</v>
      </c>
      <c r="R1544" s="6" t="s">
        <v>44</v>
      </c>
      <c r="S1544" s="5" t="s">
        <v>3153</v>
      </c>
      <c r="T1544" s="5" t="s">
        <v>3154</v>
      </c>
      <c r="U1544" s="5">
        <v>2002</v>
      </c>
      <c r="V1544" s="11">
        <v>4</v>
      </c>
      <c r="W1544" s="11">
        <v>46</v>
      </c>
      <c r="X1544" s="11">
        <v>111</v>
      </c>
      <c r="Y1544" s="26">
        <v>112</v>
      </c>
      <c r="Z1544" s="10">
        <f t="shared" si="246"/>
        <v>273</v>
      </c>
      <c r="AA1544" s="27">
        <f t="shared" si="242"/>
        <v>-105409.58265998808</v>
      </c>
      <c r="AB1544" s="10">
        <f t="shared" si="243"/>
        <v>-6320875.2536876639</v>
      </c>
      <c r="AC1544" s="10">
        <f t="shared" si="244"/>
        <v>-3646581.4524697103</v>
      </c>
      <c r="AD1544" s="28">
        <f t="shared" si="245"/>
        <v>-5224461.9768191418</v>
      </c>
      <c r="AF1544" s="27">
        <f>IF(V1544 &lt;&gt; "-", (V1544-V$1883)^4, "-")</f>
        <v>4979359.2233520132</v>
      </c>
      <c r="AG1544" s="10">
        <f>(W1544-W$1883)^4</f>
        <v>1168699771.5024309</v>
      </c>
      <c r="AH1544" s="10">
        <f>(X1544-X$1883)^4</f>
        <v>561282142.25287735</v>
      </c>
      <c r="AI1544" s="28">
        <f>(Y1544-Y$1883)^4</f>
        <v>906543740.82872653</v>
      </c>
      <c r="AK1544" s="27">
        <f t="shared" si="247"/>
        <v>14.652014652014651</v>
      </c>
      <c r="AL1544" s="10">
        <f t="shared" si="248"/>
        <v>168.4981684981685</v>
      </c>
      <c r="AM1544" s="10">
        <f t="shared" si="249"/>
        <v>406.5934065934066</v>
      </c>
      <c r="AN1544" s="28">
        <f t="shared" si="250"/>
        <v>410.25641025641022</v>
      </c>
      <c r="AP1544" s="56">
        <f t="shared" si="251"/>
        <v>2.4130434782608696</v>
      </c>
    </row>
    <row r="1545" spans="1:42" ht="15" customHeight="1">
      <c r="A1545" s="5" t="s">
        <v>23</v>
      </c>
      <c r="B1545" s="5" t="s">
        <v>74</v>
      </c>
      <c r="C1545" s="5" t="s">
        <v>34</v>
      </c>
      <c r="D1545" s="6" t="s">
        <v>44</v>
      </c>
      <c r="E1545" s="5" t="s">
        <v>2831</v>
      </c>
      <c r="F1545" s="5" t="s">
        <v>586</v>
      </c>
      <c r="G1545" s="5">
        <v>2002</v>
      </c>
      <c r="H1545" s="11">
        <v>4</v>
      </c>
      <c r="I1545" s="11">
        <v>22</v>
      </c>
      <c r="J1545" s="11">
        <v>53</v>
      </c>
      <c r="K1545" s="11">
        <v>96</v>
      </c>
      <c r="O1545" s="25" t="s">
        <v>23</v>
      </c>
      <c r="P1545" s="5" t="s">
        <v>104</v>
      </c>
      <c r="Q1545" s="5" t="s">
        <v>46</v>
      </c>
      <c r="R1545" s="6" t="s">
        <v>44</v>
      </c>
      <c r="S1545" s="5" t="s">
        <v>3155</v>
      </c>
      <c r="T1545" s="5" t="s">
        <v>3156</v>
      </c>
      <c r="U1545" s="5">
        <v>2002</v>
      </c>
      <c r="V1545" s="11">
        <v>60</v>
      </c>
      <c r="W1545" s="11">
        <v>284</v>
      </c>
      <c r="X1545" s="11">
        <v>281</v>
      </c>
      <c r="Y1545" s="26">
        <v>243</v>
      </c>
      <c r="Z1545" s="10">
        <f t="shared" si="246"/>
        <v>868</v>
      </c>
      <c r="AA1545" s="27">
        <f t="shared" si="242"/>
        <v>672.63524172758991</v>
      </c>
      <c r="AB1545" s="10">
        <f t="shared" si="243"/>
        <v>149761.52589872191</v>
      </c>
      <c r="AC1545" s="10">
        <f t="shared" si="244"/>
        <v>4157.6785596499421</v>
      </c>
      <c r="AD1545" s="28">
        <f t="shared" si="245"/>
        <v>-76868.962672052978</v>
      </c>
      <c r="AF1545" s="27">
        <f>IF(V1545 &lt;&gt; "-", (V1545-V$1883)^4, "-")</f>
        <v>5893.4937014092784</v>
      </c>
      <c r="AG1545" s="10">
        <f>(W1545-W$1883)^4</f>
        <v>7953049.3105082586</v>
      </c>
      <c r="AH1545" s="10">
        <f>(X1545-X$1883)^4</f>
        <v>66855.100586684654</v>
      </c>
      <c r="AI1545" s="28">
        <f>(Y1545-Y$1883)^4</f>
        <v>3268396.1773166335</v>
      </c>
      <c r="AK1545" s="27">
        <f t="shared" si="247"/>
        <v>69.124423963133651</v>
      </c>
      <c r="AL1545" s="10">
        <f t="shared" si="248"/>
        <v>327.18894009216592</v>
      </c>
      <c r="AM1545" s="10">
        <f t="shared" si="249"/>
        <v>323.73271889400922</v>
      </c>
      <c r="AN1545" s="28">
        <f t="shared" si="250"/>
        <v>279.95391705069125</v>
      </c>
      <c r="AP1545" s="56">
        <f t="shared" si="251"/>
        <v>0.98943661971830976</v>
      </c>
    </row>
    <row r="1546" spans="1:42" ht="15" customHeight="1">
      <c r="A1546" s="5" t="s">
        <v>23</v>
      </c>
      <c r="B1546" s="5" t="s">
        <v>74</v>
      </c>
      <c r="C1546" s="5" t="s">
        <v>34</v>
      </c>
      <c r="D1546" s="6" t="s">
        <v>44</v>
      </c>
      <c r="E1546" s="5" t="s">
        <v>2833</v>
      </c>
      <c r="F1546" s="5" t="s">
        <v>2834</v>
      </c>
      <c r="G1546" s="5">
        <v>2002</v>
      </c>
      <c r="H1546" s="11">
        <v>3</v>
      </c>
      <c r="I1546" s="11">
        <v>25</v>
      </c>
      <c r="J1546" s="11">
        <v>38</v>
      </c>
      <c r="K1546" s="11">
        <v>38</v>
      </c>
      <c r="O1546" s="25" t="s">
        <v>23</v>
      </c>
      <c r="P1546" s="5" t="s">
        <v>104</v>
      </c>
      <c r="Q1546" s="5" t="s">
        <v>46</v>
      </c>
      <c r="R1546" s="6" t="s">
        <v>44</v>
      </c>
      <c r="S1546" s="5" t="s">
        <v>3157</v>
      </c>
      <c r="T1546" s="5" t="s">
        <v>3158</v>
      </c>
      <c r="U1546" s="5">
        <v>2002</v>
      </c>
      <c r="V1546" s="11">
        <v>127</v>
      </c>
      <c r="W1546" s="11">
        <v>444</v>
      </c>
      <c r="X1546" s="11">
        <v>474</v>
      </c>
      <c r="Y1546" s="26">
        <v>346</v>
      </c>
      <c r="Z1546" s="10">
        <f t="shared" si="246"/>
        <v>1391</v>
      </c>
      <c r="AA1546" s="27">
        <f t="shared" si="242"/>
        <v>434861.34838647867</v>
      </c>
      <c r="AB1546" s="10">
        <f t="shared" si="243"/>
        <v>9677862.0560235325</v>
      </c>
      <c r="AC1546" s="10">
        <f t="shared" si="244"/>
        <v>9139804.7620320395</v>
      </c>
      <c r="AD1546" s="28">
        <f t="shared" si="245"/>
        <v>221235.87765833575</v>
      </c>
      <c r="AF1546" s="27">
        <f>IF(V1546 &lt;&gt; "-", (V1546-V$1883)^4, "-")</f>
        <v>32945877.366624523</v>
      </c>
      <c r="AG1546" s="10">
        <f>(W1546-W$1883)^4</f>
        <v>2062398433.3086724</v>
      </c>
      <c r="AH1546" s="10">
        <f>(X1546-X$1883)^4</f>
        <v>1910949564.8420823</v>
      </c>
      <c r="AI1546" s="28">
        <f>(Y1546-Y$1883)^4</f>
        <v>13380553.435752464</v>
      </c>
      <c r="AK1546" s="27">
        <f t="shared" si="247"/>
        <v>91.301222142343633</v>
      </c>
      <c r="AL1546" s="10">
        <f t="shared" si="248"/>
        <v>319.19482386772108</v>
      </c>
      <c r="AM1546" s="10">
        <f t="shared" si="249"/>
        <v>340.76204169662111</v>
      </c>
      <c r="AN1546" s="28">
        <f t="shared" si="250"/>
        <v>248.74191229331416</v>
      </c>
      <c r="AP1546" s="56">
        <f t="shared" si="251"/>
        <v>1.0675675675675673</v>
      </c>
    </row>
    <row r="1547" spans="1:42" ht="15" customHeight="1">
      <c r="A1547" s="5" t="s">
        <v>23</v>
      </c>
      <c r="B1547" s="5" t="s">
        <v>74</v>
      </c>
      <c r="C1547" s="5" t="s">
        <v>34</v>
      </c>
      <c r="D1547" s="6" t="s">
        <v>44</v>
      </c>
      <c r="E1547" s="5" t="s">
        <v>2835</v>
      </c>
      <c r="F1547" s="5" t="s">
        <v>1030</v>
      </c>
      <c r="G1547" s="5">
        <v>2002</v>
      </c>
      <c r="H1547" s="11">
        <v>1</v>
      </c>
      <c r="I1547" s="11">
        <v>16</v>
      </c>
      <c r="J1547" s="11">
        <v>36</v>
      </c>
      <c r="K1547" s="11">
        <v>56</v>
      </c>
      <c r="O1547" s="25" t="s">
        <v>23</v>
      </c>
      <c r="P1547" s="5" t="s">
        <v>104</v>
      </c>
      <c r="Q1547" s="5" t="s">
        <v>46</v>
      </c>
      <c r="R1547" s="6" t="s">
        <v>44</v>
      </c>
      <c r="S1547" s="5" t="s">
        <v>3159</v>
      </c>
      <c r="T1547" s="5" t="s">
        <v>3160</v>
      </c>
      <c r="U1547" s="5">
        <v>2002</v>
      </c>
      <c r="V1547" s="11">
        <v>12</v>
      </c>
      <c r="W1547" s="11">
        <v>63</v>
      </c>
      <c r="X1547" s="11">
        <v>179</v>
      </c>
      <c r="Y1547" s="26">
        <v>226</v>
      </c>
      <c r="Z1547" s="10">
        <f t="shared" si="246"/>
        <v>480</v>
      </c>
      <c r="AA1547" s="27">
        <f t="shared" si="242"/>
        <v>-60412.570689061082</v>
      </c>
      <c r="AB1547" s="10">
        <f t="shared" si="243"/>
        <v>-4732767.6186298626</v>
      </c>
      <c r="AC1547" s="10">
        <f t="shared" si="244"/>
        <v>-634284.58504757355</v>
      </c>
      <c r="AD1547" s="28">
        <f t="shared" si="245"/>
        <v>-210847.39088712135</v>
      </c>
      <c r="AF1547" s="27">
        <f>IF(V1547 &lt;&gt; "-", (V1547-V$1883)^4, "-")</f>
        <v>2370480.6892459271</v>
      </c>
      <c r="AG1547" s="10">
        <f>(W1547-W$1883)^4</f>
        <v>794609173.5099014</v>
      </c>
      <c r="AH1547" s="10">
        <f>(X1547-X$1883)^4</f>
        <v>54497788.093063042</v>
      </c>
      <c r="AI1547" s="28">
        <f>(Y1547-Y$1883)^4</f>
        <v>12549438.896703169</v>
      </c>
      <c r="AK1547" s="27">
        <f t="shared" si="247"/>
        <v>25</v>
      </c>
      <c r="AL1547" s="10">
        <f t="shared" si="248"/>
        <v>131.25</v>
      </c>
      <c r="AM1547" s="10">
        <f t="shared" si="249"/>
        <v>372.91666666666669</v>
      </c>
      <c r="AN1547" s="28">
        <f t="shared" si="250"/>
        <v>470.83333333333331</v>
      </c>
      <c r="AP1547" s="56">
        <f t="shared" si="251"/>
        <v>2.8412698412698414</v>
      </c>
    </row>
    <row r="1548" spans="1:42" ht="15" customHeight="1">
      <c r="A1548" s="5" t="s">
        <v>23</v>
      </c>
      <c r="B1548" s="5" t="s">
        <v>74</v>
      </c>
      <c r="C1548" s="5" t="s">
        <v>34</v>
      </c>
      <c r="D1548" s="6" t="s">
        <v>44</v>
      </c>
      <c r="E1548" s="5" t="s">
        <v>2837</v>
      </c>
      <c r="F1548" s="5" t="s">
        <v>1718</v>
      </c>
      <c r="G1548" s="5">
        <v>2002</v>
      </c>
      <c r="H1548" s="11">
        <v>3</v>
      </c>
      <c r="I1548" s="11">
        <v>89</v>
      </c>
      <c r="J1548" s="11">
        <v>110</v>
      </c>
      <c r="K1548" s="11">
        <v>223</v>
      </c>
      <c r="O1548" s="25" t="s">
        <v>23</v>
      </c>
      <c r="P1548" s="5" t="s">
        <v>104</v>
      </c>
      <c r="Q1548" s="5" t="s">
        <v>46</v>
      </c>
      <c r="R1548" s="6" t="s">
        <v>44</v>
      </c>
      <c r="S1548" s="5" t="s">
        <v>3161</v>
      </c>
      <c r="T1548" s="5" t="s">
        <v>3162</v>
      </c>
      <c r="U1548" s="5">
        <v>2002</v>
      </c>
      <c r="V1548" s="11">
        <v>52</v>
      </c>
      <c r="W1548" s="11">
        <v>294</v>
      </c>
      <c r="X1548" s="11">
        <v>431</v>
      </c>
      <c r="Y1548" s="26">
        <v>308</v>
      </c>
      <c r="Z1548" s="10">
        <f t="shared" si="246"/>
        <v>1085</v>
      </c>
      <c r="AA1548" s="27">
        <f t="shared" si="242"/>
        <v>0.44209787868576084</v>
      </c>
      <c r="AB1548" s="10">
        <f t="shared" si="243"/>
        <v>251296.40644652399</v>
      </c>
      <c r="AC1548" s="10">
        <f t="shared" si="244"/>
        <v>4580905.2508492749</v>
      </c>
      <c r="AD1548" s="28">
        <f t="shared" si="245"/>
        <v>11361.699352181131</v>
      </c>
      <c r="AF1548" s="27">
        <f>IF(V1548 &lt;&gt; "-", (V1548-V$1883)^4, "-")</f>
        <v>0.3367890074904335</v>
      </c>
      <c r="AG1548" s="10">
        <f>(W1548-W$1883)^4</f>
        <v>15857998.445153179</v>
      </c>
      <c r="AH1548" s="10">
        <f>(X1548-X$1883)^4</f>
        <v>760796335.67836559</v>
      </c>
      <c r="AI1548" s="28">
        <f>(Y1548-Y$1883)^4</f>
        <v>255421.66054560381</v>
      </c>
      <c r="AK1548" s="27">
        <f t="shared" si="247"/>
        <v>47.926267281105993</v>
      </c>
      <c r="AL1548" s="10">
        <f t="shared" si="248"/>
        <v>270.9677419354839</v>
      </c>
      <c r="AM1548" s="10">
        <f t="shared" si="249"/>
        <v>397.23502304147468</v>
      </c>
      <c r="AN1548" s="28">
        <f t="shared" si="250"/>
        <v>283.87096774193549</v>
      </c>
      <c r="AP1548" s="56">
        <f t="shared" si="251"/>
        <v>1.4659863945578231</v>
      </c>
    </row>
    <row r="1549" spans="1:42" ht="15" customHeight="1">
      <c r="A1549" s="5" t="s">
        <v>23</v>
      </c>
      <c r="B1549" s="5" t="s">
        <v>74</v>
      </c>
      <c r="C1549" s="5" t="s">
        <v>34</v>
      </c>
      <c r="D1549" s="6" t="s">
        <v>44</v>
      </c>
      <c r="E1549" s="5" t="s">
        <v>2838</v>
      </c>
      <c r="F1549" s="5" t="s">
        <v>2839</v>
      </c>
      <c r="G1549" s="5">
        <v>2002</v>
      </c>
      <c r="H1549" s="11">
        <v>41</v>
      </c>
      <c r="I1549" s="11">
        <v>207</v>
      </c>
      <c r="J1549" s="11">
        <v>192</v>
      </c>
      <c r="K1549" s="11">
        <v>180</v>
      </c>
      <c r="O1549" s="25" t="s">
        <v>23</v>
      </c>
      <c r="P1549" s="5" t="s">
        <v>104</v>
      </c>
      <c r="Q1549" s="5" t="s">
        <v>46</v>
      </c>
      <c r="R1549" s="6" t="s">
        <v>44</v>
      </c>
      <c r="S1549" s="5" t="s">
        <v>3163</v>
      </c>
      <c r="T1549" s="5" t="s">
        <v>1245</v>
      </c>
      <c r="U1549" s="5">
        <v>2002</v>
      </c>
      <c r="V1549" s="11">
        <v>23</v>
      </c>
      <c r="W1549" s="11">
        <v>288</v>
      </c>
      <c r="X1549" s="11">
        <v>371</v>
      </c>
      <c r="Y1549" s="26">
        <v>368</v>
      </c>
      <c r="Z1549" s="10">
        <f t="shared" si="246"/>
        <v>1050</v>
      </c>
      <c r="AA1549" s="27">
        <f t="shared" si="242"/>
        <v>-22517.03226921786</v>
      </c>
      <c r="AB1549" s="10">
        <f t="shared" si="243"/>
        <v>186215.93567648274</v>
      </c>
      <c r="AC1549" s="10">
        <f t="shared" si="244"/>
        <v>1193711.6661456684</v>
      </c>
      <c r="AD1549" s="28">
        <f t="shared" si="245"/>
        <v>561126.49600763805</v>
      </c>
      <c r="AF1549" s="27">
        <f>IF(V1549 &lt;&gt; "-", (V1549-V$1883)^4, "-")</f>
        <v>635840.51952736743</v>
      </c>
      <c r="AG1549" s="10">
        <f>(W1549-W$1883)^4</f>
        <v>10633815.594325254</v>
      </c>
      <c r="AH1549" s="10">
        <f>(X1549-X$1883)^4</f>
        <v>126628827.12664588</v>
      </c>
      <c r="AI1549" s="28">
        <f>(Y1549-Y$1883)^4</f>
        <v>46282239.817968629</v>
      </c>
      <c r="AK1549" s="27">
        <f t="shared" si="247"/>
        <v>21.904761904761905</v>
      </c>
      <c r="AL1549" s="10">
        <f t="shared" si="248"/>
        <v>274.28571428571428</v>
      </c>
      <c r="AM1549" s="10">
        <f t="shared" si="249"/>
        <v>353.33333333333331</v>
      </c>
      <c r="AN1549" s="28">
        <f t="shared" si="250"/>
        <v>350.47619047619048</v>
      </c>
      <c r="AP1549" s="56">
        <f t="shared" si="251"/>
        <v>1.2881944444444444</v>
      </c>
    </row>
    <row r="1550" spans="1:42" ht="15" customHeight="1">
      <c r="A1550" s="5" t="s">
        <v>23</v>
      </c>
      <c r="B1550" s="5" t="s">
        <v>74</v>
      </c>
      <c r="C1550" s="5" t="s">
        <v>34</v>
      </c>
      <c r="D1550" s="6" t="s">
        <v>44</v>
      </c>
      <c r="E1550" s="5" t="s">
        <v>2840</v>
      </c>
      <c r="F1550" s="5" t="s">
        <v>2841</v>
      </c>
      <c r="G1550" s="5">
        <v>2002</v>
      </c>
      <c r="H1550" s="11">
        <v>3</v>
      </c>
      <c r="I1550" s="11">
        <v>21</v>
      </c>
      <c r="J1550" s="11">
        <v>49</v>
      </c>
      <c r="K1550" s="11">
        <v>83</v>
      </c>
      <c r="O1550" s="25" t="s">
        <v>23</v>
      </c>
      <c r="P1550" s="5" t="s">
        <v>104</v>
      </c>
      <c r="Q1550" s="5" t="s">
        <v>46</v>
      </c>
      <c r="R1550" s="6" t="s">
        <v>44</v>
      </c>
      <c r="S1550" s="5" t="s">
        <v>3164</v>
      </c>
      <c r="T1550" s="5" t="s">
        <v>555</v>
      </c>
      <c r="U1550" s="5">
        <v>2002</v>
      </c>
      <c r="V1550" s="11">
        <v>28</v>
      </c>
      <c r="W1550" s="11">
        <v>174</v>
      </c>
      <c r="X1550" s="11">
        <v>270</v>
      </c>
      <c r="Y1550" s="26">
        <v>194</v>
      </c>
      <c r="Z1550" s="10">
        <f t="shared" si="246"/>
        <v>666</v>
      </c>
      <c r="AA1550" s="27">
        <f t="shared" si="242"/>
        <v>-12548.956160746124</v>
      </c>
      <c r="AB1550" s="10">
        <f t="shared" si="243"/>
        <v>-184173.81737911346</v>
      </c>
      <c r="AC1550" s="10">
        <f t="shared" si="244"/>
        <v>131.08961028429783</v>
      </c>
      <c r="AD1550" s="28">
        <f t="shared" si="245"/>
        <v>-766539.74618039862</v>
      </c>
      <c r="AF1550" s="27">
        <f>IF(V1550 &lt;&gt; "-", (V1550-V$1883)^4, "-")</f>
        <v>291615.18588170729</v>
      </c>
      <c r="AG1550" s="10">
        <f>(W1550-W$1883)^4</f>
        <v>10478614.254253563</v>
      </c>
      <c r="AH1550" s="10">
        <f>(X1550-X$1883)^4</f>
        <v>665.92353374916195</v>
      </c>
      <c r="AI1550" s="28">
        <f>(Y1550-Y$1883)^4</f>
        <v>70152998.432374582</v>
      </c>
      <c r="AK1550" s="27">
        <f t="shared" si="247"/>
        <v>42.042042042042048</v>
      </c>
      <c r="AL1550" s="10">
        <f t="shared" si="248"/>
        <v>261.26126126126127</v>
      </c>
      <c r="AM1550" s="10">
        <f t="shared" si="249"/>
        <v>405.40540540540542</v>
      </c>
      <c r="AN1550" s="28">
        <f t="shared" si="250"/>
        <v>291.29129129129126</v>
      </c>
      <c r="AP1550" s="56">
        <f t="shared" si="251"/>
        <v>1.5517241379310345</v>
      </c>
    </row>
    <row r="1551" spans="1:42" ht="15" customHeight="1">
      <c r="A1551" s="5" t="s">
        <v>23</v>
      </c>
      <c r="B1551" s="5" t="s">
        <v>74</v>
      </c>
      <c r="C1551" s="5" t="s">
        <v>34</v>
      </c>
      <c r="D1551" s="6" t="s">
        <v>44</v>
      </c>
      <c r="E1551" s="5" t="s">
        <v>2842</v>
      </c>
      <c r="F1551" s="5" t="s">
        <v>2843</v>
      </c>
      <c r="G1551" s="5">
        <v>2002</v>
      </c>
      <c r="H1551" s="11">
        <v>20</v>
      </c>
      <c r="I1551" s="11">
        <v>60</v>
      </c>
      <c r="J1551" s="11">
        <v>102</v>
      </c>
      <c r="K1551" s="11">
        <v>135</v>
      </c>
      <c r="O1551" s="25" t="s">
        <v>23</v>
      </c>
      <c r="P1551" s="5" t="s">
        <v>104</v>
      </c>
      <c r="Q1551" s="5" t="s">
        <v>46</v>
      </c>
      <c r="R1551" s="6" t="s">
        <v>44</v>
      </c>
      <c r="S1551" s="5" t="s">
        <v>3165</v>
      </c>
      <c r="T1551" s="5" t="s">
        <v>3166</v>
      </c>
      <c r="U1551" s="5">
        <v>2002</v>
      </c>
      <c r="V1551" s="11">
        <v>11</v>
      </c>
      <c r="W1551" s="11">
        <v>72</v>
      </c>
      <c r="X1551" s="11">
        <v>123</v>
      </c>
      <c r="Y1551" s="26">
        <v>103</v>
      </c>
      <c r="Z1551" s="10">
        <f t="shared" si="246"/>
        <v>309</v>
      </c>
      <c r="AA1551" s="27">
        <f t="shared" si="242"/>
        <v>-65150.194930492646</v>
      </c>
      <c r="AB1551" s="10">
        <f t="shared" si="243"/>
        <v>-4011739.2142077666</v>
      </c>
      <c r="AC1551" s="10">
        <f t="shared" si="244"/>
        <v>-2858456.7526122015</v>
      </c>
      <c r="AD1551" s="28">
        <f t="shared" si="245"/>
        <v>-6080295.4590216372</v>
      </c>
      <c r="AF1551" s="27">
        <f>IF(V1551 &lt;&gt; "-", (V1551-V$1883)^4, "-")</f>
        <v>2621526.7440798022</v>
      </c>
      <c r="AG1551" s="10">
        <f>(W1551-W$1883)^4</f>
        <v>637446280.78438652</v>
      </c>
      <c r="AH1551" s="10">
        <f>(X1551-X$1883)^4</f>
        <v>405672437.15900993</v>
      </c>
      <c r="AI1551" s="28">
        <f>(Y1551-Y$1883)^4</f>
        <v>1109769822.8817003</v>
      </c>
      <c r="AK1551" s="27">
        <f t="shared" si="247"/>
        <v>35.59870550161812</v>
      </c>
      <c r="AL1551" s="10">
        <f t="shared" si="248"/>
        <v>233.00970873786409</v>
      </c>
      <c r="AM1551" s="10">
        <f t="shared" si="249"/>
        <v>398.05825242718447</v>
      </c>
      <c r="AN1551" s="28">
        <f t="shared" si="250"/>
        <v>333.33333333333331</v>
      </c>
      <c r="AP1551" s="56">
        <f t="shared" si="251"/>
        <v>1.7083333333333333</v>
      </c>
    </row>
    <row r="1552" spans="1:42" ht="15" customHeight="1">
      <c r="A1552" s="5" t="s">
        <v>23</v>
      </c>
      <c r="B1552" s="5" t="s">
        <v>74</v>
      </c>
      <c r="C1552" s="5" t="s">
        <v>34</v>
      </c>
      <c r="D1552" s="6" t="s">
        <v>44</v>
      </c>
      <c r="E1552" s="5" t="s">
        <v>2844</v>
      </c>
      <c r="F1552" s="5" t="s">
        <v>2845</v>
      </c>
      <c r="G1552" s="5">
        <v>2002</v>
      </c>
      <c r="H1552" s="11" t="s">
        <v>96</v>
      </c>
      <c r="I1552" s="11">
        <v>43</v>
      </c>
      <c r="J1552" s="11">
        <v>63</v>
      </c>
      <c r="K1552" s="11">
        <v>123</v>
      </c>
      <c r="O1552" s="25" t="s">
        <v>23</v>
      </c>
      <c r="P1552" s="5" t="s">
        <v>104</v>
      </c>
      <c r="Q1552" s="5" t="s">
        <v>50</v>
      </c>
      <c r="R1552" s="6" t="s">
        <v>44</v>
      </c>
      <c r="S1552" s="5" t="s">
        <v>3167</v>
      </c>
      <c r="T1552" s="5" t="s">
        <v>3168</v>
      </c>
      <c r="U1552" s="5">
        <v>2002</v>
      </c>
      <c r="V1552" s="11">
        <v>33</v>
      </c>
      <c r="W1552" s="11">
        <v>217</v>
      </c>
      <c r="X1552" s="11">
        <v>307</v>
      </c>
      <c r="Y1552" s="26">
        <v>264</v>
      </c>
      <c r="Z1552" s="10">
        <f t="shared" si="246"/>
        <v>821</v>
      </c>
      <c r="AA1552" s="27">
        <f t="shared" si="242"/>
        <v>-6066.610444662284</v>
      </c>
      <c r="AB1552" s="10">
        <f t="shared" si="243"/>
        <v>-2682.863147546911</v>
      </c>
      <c r="AC1552" s="10">
        <f t="shared" si="244"/>
        <v>74511.693338050231</v>
      </c>
      <c r="AD1552" s="28">
        <f t="shared" si="245"/>
        <v>-9964.8324478198119</v>
      </c>
      <c r="AF1552" s="27">
        <f>IF(V1552 &lt;&gt; "-", (V1552-V$1883)^4, "-")</f>
        <v>110644.07048160309</v>
      </c>
      <c r="AG1552" s="10">
        <f>(W1552-W$1883)^4</f>
        <v>37279.03770500097</v>
      </c>
      <c r="AH1552" s="10">
        <f>(X1552-X$1883)^4</f>
        <v>3135445.4130293643</v>
      </c>
      <c r="AI1552" s="28">
        <f>(Y1552-Y$1883)^4</f>
        <v>214433.84565521945</v>
      </c>
      <c r="AK1552" s="27">
        <f t="shared" si="247"/>
        <v>40.194884287454322</v>
      </c>
      <c r="AL1552" s="10">
        <f t="shared" si="248"/>
        <v>264.31181485992693</v>
      </c>
      <c r="AM1552" s="10">
        <f t="shared" si="249"/>
        <v>373.93422655298411</v>
      </c>
      <c r="AN1552" s="28">
        <f t="shared" si="250"/>
        <v>321.55907429963457</v>
      </c>
      <c r="AP1552" s="56">
        <f t="shared" si="251"/>
        <v>1.4147465437788016</v>
      </c>
    </row>
    <row r="1553" spans="1:42" ht="15" customHeight="1">
      <c r="A1553" s="5" t="s">
        <v>23</v>
      </c>
      <c r="B1553" s="5" t="s">
        <v>74</v>
      </c>
      <c r="C1553" s="5" t="s">
        <v>34</v>
      </c>
      <c r="D1553" s="6" t="s">
        <v>44</v>
      </c>
      <c r="E1553" s="5" t="s">
        <v>2846</v>
      </c>
      <c r="F1553" s="5" t="s">
        <v>2847</v>
      </c>
      <c r="G1553" s="5">
        <v>2002</v>
      </c>
      <c r="H1553" s="11">
        <v>1</v>
      </c>
      <c r="I1553" s="11">
        <v>24</v>
      </c>
      <c r="J1553" s="11">
        <v>34</v>
      </c>
      <c r="K1553" s="11">
        <v>76</v>
      </c>
      <c r="O1553" s="25" t="s">
        <v>23</v>
      </c>
      <c r="P1553" s="5" t="s">
        <v>104</v>
      </c>
      <c r="Q1553" s="5" t="s">
        <v>50</v>
      </c>
      <c r="R1553" s="6" t="s">
        <v>44</v>
      </c>
      <c r="S1553" s="5" t="s">
        <v>3169</v>
      </c>
      <c r="T1553" s="5" t="s">
        <v>3170</v>
      </c>
      <c r="U1553" s="5">
        <v>2002</v>
      </c>
      <c r="V1553" s="11">
        <v>9</v>
      </c>
      <c r="W1553" s="11">
        <v>42</v>
      </c>
      <c r="X1553" s="11">
        <v>53</v>
      </c>
      <c r="Y1553" s="26">
        <v>65</v>
      </c>
      <c r="Z1553" s="10">
        <f t="shared" si="246"/>
        <v>169</v>
      </c>
      <c r="AA1553" s="27">
        <f t="shared" si="242"/>
        <v>-75355.731060442326</v>
      </c>
      <c r="AB1553" s="10">
        <f t="shared" si="243"/>
        <v>-6740049.2398623861</v>
      </c>
      <c r="AC1553" s="10">
        <f t="shared" si="244"/>
        <v>-9517357.5209479835</v>
      </c>
      <c r="AD1553" s="28">
        <f t="shared" si="245"/>
        <v>-10723545.739429679</v>
      </c>
      <c r="AF1553" s="27">
        <f>IF(V1553 &lt;&gt; "-", (V1553-V$1883)^4, "-")</f>
        <v>3182890.6368016875</v>
      </c>
      <c r="AG1553" s="10">
        <f>(W1553-W$1883)^4</f>
        <v>1273163244.8596156</v>
      </c>
      <c r="AH1553" s="10">
        <f>(X1553-X$1883)^4</f>
        <v>2016919254.3012879</v>
      </c>
      <c r="AI1553" s="28">
        <f>(Y1553-Y$1883)^4</f>
        <v>2364746246.0415926</v>
      </c>
      <c r="AK1553" s="27">
        <f t="shared" si="247"/>
        <v>53.254437869822489</v>
      </c>
      <c r="AL1553" s="10">
        <f t="shared" si="248"/>
        <v>248.52071005917159</v>
      </c>
      <c r="AM1553" s="10">
        <f t="shared" si="249"/>
        <v>313.60946745562131</v>
      </c>
      <c r="AN1553" s="28">
        <f t="shared" si="250"/>
        <v>384.61538461538464</v>
      </c>
      <c r="AP1553" s="56">
        <f t="shared" si="251"/>
        <v>1.2619047619047621</v>
      </c>
    </row>
    <row r="1554" spans="1:42" ht="15" customHeight="1">
      <c r="A1554" s="5" t="s">
        <v>23</v>
      </c>
      <c r="B1554" s="5" t="s">
        <v>74</v>
      </c>
      <c r="C1554" s="5" t="s">
        <v>34</v>
      </c>
      <c r="D1554" s="6" t="s">
        <v>44</v>
      </c>
      <c r="E1554" s="5" t="s">
        <v>2848</v>
      </c>
      <c r="F1554" s="5" t="s">
        <v>2849</v>
      </c>
      <c r="G1554" s="5">
        <v>2002</v>
      </c>
      <c r="H1554" s="11">
        <v>2</v>
      </c>
      <c r="I1554" s="11">
        <v>17</v>
      </c>
      <c r="J1554" s="11">
        <v>19</v>
      </c>
      <c r="K1554" s="11">
        <v>32</v>
      </c>
      <c r="O1554" s="25" t="s">
        <v>23</v>
      </c>
      <c r="P1554" s="5" t="s">
        <v>104</v>
      </c>
      <c r="Q1554" s="5" t="s">
        <v>50</v>
      </c>
      <c r="R1554" s="6" t="s">
        <v>44</v>
      </c>
      <c r="S1554" s="5" t="s">
        <v>3171</v>
      </c>
      <c r="T1554" s="5" t="s">
        <v>3172</v>
      </c>
      <c r="U1554" s="5">
        <v>2002</v>
      </c>
      <c r="V1554" s="11">
        <v>8</v>
      </c>
      <c r="W1554" s="11">
        <v>61</v>
      </c>
      <c r="X1554" s="11">
        <v>58</v>
      </c>
      <c r="Y1554" s="26">
        <v>52</v>
      </c>
      <c r="Z1554" s="10">
        <f t="shared" si="246"/>
        <v>179</v>
      </c>
      <c r="AA1554" s="27">
        <f t="shared" si="242"/>
        <v>-80835.642948960449</v>
      </c>
      <c r="AB1554" s="10">
        <f t="shared" si="243"/>
        <v>-4903923.2390413033</v>
      </c>
      <c r="AC1554" s="10">
        <f t="shared" si="244"/>
        <v>-8859474.6648609601</v>
      </c>
      <c r="AD1554" s="28">
        <f t="shared" si="245"/>
        <v>-12734063.512513474</v>
      </c>
      <c r="AF1554" s="27">
        <f>IF(V1554 &lt;&gt; "-", (V1554-V$1883)^4, "-")</f>
        <v>3495187.9084152617</v>
      </c>
      <c r="AG1554" s="10">
        <f>(W1554-W$1883)^4</f>
        <v>833153234.61668408</v>
      </c>
      <c r="AH1554" s="10">
        <f>(X1554-X$1883)^4</f>
        <v>1833203287.4654856</v>
      </c>
      <c r="AI1554" s="28">
        <f>(Y1554-Y$1883)^4</f>
        <v>2973646564.8343954</v>
      </c>
      <c r="AK1554" s="27">
        <f t="shared" si="247"/>
        <v>44.692737430167597</v>
      </c>
      <c r="AL1554" s="10">
        <f t="shared" si="248"/>
        <v>340.7821229050279</v>
      </c>
      <c r="AM1554" s="10">
        <f t="shared" si="249"/>
        <v>324.02234636871509</v>
      </c>
      <c r="AN1554" s="28">
        <f t="shared" si="250"/>
        <v>290.50279329608941</v>
      </c>
      <c r="AP1554" s="56">
        <f t="shared" si="251"/>
        <v>0.9508196721311476</v>
      </c>
    </row>
    <row r="1555" spans="1:42" ht="15" customHeight="1">
      <c r="A1555" s="5" t="s">
        <v>23</v>
      </c>
      <c r="B1555" s="5" t="s">
        <v>74</v>
      </c>
      <c r="C1555" s="5" t="s">
        <v>34</v>
      </c>
      <c r="D1555" s="6" t="s">
        <v>44</v>
      </c>
      <c r="E1555" s="5" t="s">
        <v>2850</v>
      </c>
      <c r="F1555" s="5" t="s">
        <v>2851</v>
      </c>
      <c r="G1555" s="5">
        <v>2002</v>
      </c>
      <c r="H1555" s="11">
        <v>1</v>
      </c>
      <c r="I1555" s="11">
        <v>14</v>
      </c>
      <c r="J1555" s="11">
        <v>64</v>
      </c>
      <c r="K1555" s="11">
        <v>90</v>
      </c>
      <c r="O1555" s="25" t="s">
        <v>23</v>
      </c>
      <c r="P1555" s="5" t="s">
        <v>104</v>
      </c>
      <c r="Q1555" s="5" t="s">
        <v>50</v>
      </c>
      <c r="R1555" s="6" t="s">
        <v>44</v>
      </c>
      <c r="S1555" s="5" t="s">
        <v>3173</v>
      </c>
      <c r="T1555" s="5" t="s">
        <v>1571</v>
      </c>
      <c r="U1555" s="5">
        <v>2002</v>
      </c>
      <c r="V1555" s="11">
        <v>3</v>
      </c>
      <c r="W1555" s="11">
        <v>47</v>
      </c>
      <c r="X1555" s="11">
        <v>80</v>
      </c>
      <c r="Y1555" s="26">
        <v>100</v>
      </c>
      <c r="Z1555" s="10">
        <f t="shared" si="246"/>
        <v>230</v>
      </c>
      <c r="AA1555" s="27">
        <f t="shared" si="242"/>
        <v>-112246.64062698378</v>
      </c>
      <c r="AB1555" s="10">
        <f t="shared" si="243"/>
        <v>-6218870.1858020322</v>
      </c>
      <c r="AC1555" s="10">
        <f t="shared" si="244"/>
        <v>-6323423.6969414065</v>
      </c>
      <c r="AD1555" s="28">
        <f t="shared" si="245"/>
        <v>-6385069.3451010296</v>
      </c>
      <c r="AF1555" s="27">
        <f>IF(V1555 &lt;&gt; "-", (V1555-V$1883)^4, "-")</f>
        <v>5414576.1935207229</v>
      </c>
      <c r="AG1555" s="10">
        <f>(W1555-W$1883)^4</f>
        <v>1143620649.4139388</v>
      </c>
      <c r="AH1555" s="10">
        <f>(X1555-X$1883)^4</f>
        <v>1169328073.7646964</v>
      </c>
      <c r="AI1555" s="28">
        <f>(Y1555-Y$1883)^4</f>
        <v>1184552074.6770968</v>
      </c>
      <c r="AK1555" s="27">
        <f t="shared" si="247"/>
        <v>13.043478260869565</v>
      </c>
      <c r="AL1555" s="10">
        <f t="shared" si="248"/>
        <v>204.34782608695653</v>
      </c>
      <c r="AM1555" s="10">
        <f t="shared" si="249"/>
        <v>347.82608695652175</v>
      </c>
      <c r="AN1555" s="28">
        <f t="shared" si="250"/>
        <v>434.78260869565219</v>
      </c>
      <c r="AP1555" s="56">
        <f t="shared" si="251"/>
        <v>1.7021276595744681</v>
      </c>
    </row>
    <row r="1556" spans="1:42" ht="15" customHeight="1">
      <c r="A1556" s="5" t="s">
        <v>23</v>
      </c>
      <c r="B1556" s="5" t="s">
        <v>74</v>
      </c>
      <c r="C1556" s="5" t="s">
        <v>34</v>
      </c>
      <c r="D1556" s="6" t="s">
        <v>44</v>
      </c>
      <c r="E1556" s="5" t="s">
        <v>2852</v>
      </c>
      <c r="F1556" s="5" t="s">
        <v>2752</v>
      </c>
      <c r="G1556" s="5">
        <v>2002</v>
      </c>
      <c r="H1556" s="11">
        <v>2</v>
      </c>
      <c r="I1556" s="11">
        <v>24</v>
      </c>
      <c r="J1556" s="11">
        <v>48</v>
      </c>
      <c r="K1556" s="11">
        <v>78</v>
      </c>
      <c r="O1556" s="25" t="s">
        <v>23</v>
      </c>
      <c r="P1556" s="5" t="s">
        <v>104</v>
      </c>
      <c r="Q1556" s="5" t="s">
        <v>50</v>
      </c>
      <c r="R1556" s="6" t="s">
        <v>44</v>
      </c>
      <c r="S1556" s="5" t="s">
        <v>3174</v>
      </c>
      <c r="T1556" s="5" t="s">
        <v>638</v>
      </c>
      <c r="U1556" s="5">
        <v>2002</v>
      </c>
      <c r="V1556" s="11">
        <v>15</v>
      </c>
      <c r="W1556" s="11">
        <v>131</v>
      </c>
      <c r="X1556" s="11">
        <v>228</v>
      </c>
      <c r="Y1556" s="26">
        <v>193</v>
      </c>
      <c r="Z1556" s="10">
        <f t="shared" si="246"/>
        <v>567</v>
      </c>
      <c r="AA1556" s="27">
        <f t="shared" si="242"/>
        <v>-47588.273258939465</v>
      </c>
      <c r="AB1556" s="10">
        <f t="shared" si="243"/>
        <v>-996860.6071044635</v>
      </c>
      <c r="AC1556" s="10">
        <f t="shared" si="244"/>
        <v>-50325.514441855768</v>
      </c>
      <c r="AD1556" s="28">
        <f t="shared" si="245"/>
        <v>-791942.51940532797</v>
      </c>
      <c r="AF1556" s="27">
        <f>IF(V1556 &lt;&gt; "-", (V1556-V$1883)^4, "-")</f>
        <v>1724513.4884991832</v>
      </c>
      <c r="AG1556" s="10">
        <f>(W1556-W$1883)^4</f>
        <v>99581633.451096937</v>
      </c>
      <c r="AH1556" s="10">
        <f>(X1556-X$1883)^4</f>
        <v>1858022.4796577664</v>
      </c>
      <c r="AI1556" s="28">
        <f>(Y1556-Y$1883)^4</f>
        <v>73269778.925422356</v>
      </c>
      <c r="AK1556" s="27">
        <f t="shared" si="247"/>
        <v>26.455026455026452</v>
      </c>
      <c r="AL1556" s="10">
        <f t="shared" si="248"/>
        <v>231.04056437389769</v>
      </c>
      <c r="AM1556" s="10">
        <f t="shared" si="249"/>
        <v>402.11640211640207</v>
      </c>
      <c r="AN1556" s="28">
        <f t="shared" si="250"/>
        <v>340.38800705467372</v>
      </c>
      <c r="AP1556" s="56">
        <f t="shared" si="251"/>
        <v>1.7404580152671754</v>
      </c>
    </row>
    <row r="1557" spans="1:42" ht="15" customHeight="1">
      <c r="A1557" s="5" t="s">
        <v>23</v>
      </c>
      <c r="B1557" s="5" t="s">
        <v>74</v>
      </c>
      <c r="C1557" s="5" t="s">
        <v>34</v>
      </c>
      <c r="D1557" s="6" t="s">
        <v>44</v>
      </c>
      <c r="E1557" s="5" t="s">
        <v>2853</v>
      </c>
      <c r="F1557" s="5" t="s">
        <v>2854</v>
      </c>
      <c r="G1557" s="5">
        <v>2002</v>
      </c>
      <c r="H1557" s="11">
        <v>13</v>
      </c>
      <c r="I1557" s="11">
        <v>88</v>
      </c>
      <c r="J1557" s="11">
        <v>105</v>
      </c>
      <c r="K1557" s="11">
        <v>190</v>
      </c>
      <c r="O1557" s="25" t="s">
        <v>23</v>
      </c>
      <c r="P1557" s="5" t="s">
        <v>104</v>
      </c>
      <c r="Q1557" s="5" t="s">
        <v>50</v>
      </c>
      <c r="R1557" s="6" t="s">
        <v>44</v>
      </c>
      <c r="S1557" s="5" t="s">
        <v>3175</v>
      </c>
      <c r="T1557" s="5" t="s">
        <v>1161</v>
      </c>
      <c r="U1557" s="5">
        <v>2002</v>
      </c>
      <c r="V1557" s="11">
        <v>10</v>
      </c>
      <c r="W1557" s="11">
        <v>99</v>
      </c>
      <c r="X1557" s="11">
        <v>123</v>
      </c>
      <c r="Y1557" s="26">
        <v>172</v>
      </c>
      <c r="Z1557" s="10">
        <f t="shared" si="246"/>
        <v>404</v>
      </c>
      <c r="AA1557" s="27">
        <f t="shared" si="242"/>
        <v>-70129.248387619737</v>
      </c>
      <c r="AB1557" s="10">
        <f t="shared" si="243"/>
        <v>-2294496.5320664006</v>
      </c>
      <c r="AC1557" s="10">
        <f t="shared" si="244"/>
        <v>-2858456.7526122015</v>
      </c>
      <c r="AD1557" s="28">
        <f t="shared" si="245"/>
        <v>-1462872.1768370455</v>
      </c>
      <c r="AF1557" s="27">
        <f>IF(V1557 &lt;&gt; "-", (V1557-V$1883)^4, "-")</f>
        <v>2892004.1543107955</v>
      </c>
      <c r="AG1557" s="10">
        <f>(W1557-W$1883)^4</f>
        <v>302633179.65576792</v>
      </c>
      <c r="AH1557" s="10">
        <f>(X1557-X$1883)^4</f>
        <v>405672437.15900993</v>
      </c>
      <c r="AI1557" s="28">
        <f>(Y1557-Y$1883)^4</f>
        <v>166063877.10422879</v>
      </c>
      <c r="AK1557" s="27">
        <f t="shared" si="247"/>
        <v>24.752475247524753</v>
      </c>
      <c r="AL1557" s="10">
        <f t="shared" si="248"/>
        <v>245.04950495049505</v>
      </c>
      <c r="AM1557" s="10">
        <f t="shared" si="249"/>
        <v>304.45544554455444</v>
      </c>
      <c r="AN1557" s="28">
        <f t="shared" si="250"/>
        <v>425.74257425742576</v>
      </c>
      <c r="AP1557" s="56">
        <f t="shared" si="251"/>
        <v>1.2424242424242424</v>
      </c>
    </row>
    <row r="1558" spans="1:42" ht="15" customHeight="1">
      <c r="A1558" s="5" t="s">
        <v>23</v>
      </c>
      <c r="B1558" s="5" t="s">
        <v>74</v>
      </c>
      <c r="C1558" s="5" t="s">
        <v>34</v>
      </c>
      <c r="D1558" s="6" t="s">
        <v>44</v>
      </c>
      <c r="E1558" s="5" t="s">
        <v>2855</v>
      </c>
      <c r="F1558" s="5" t="s">
        <v>2856</v>
      </c>
      <c r="G1558" s="5">
        <v>2002</v>
      </c>
      <c r="H1558" s="11">
        <v>4</v>
      </c>
      <c r="I1558" s="11">
        <v>64</v>
      </c>
      <c r="J1558" s="11">
        <v>45</v>
      </c>
      <c r="K1558" s="11">
        <v>98</v>
      </c>
      <c r="O1558" s="25" t="s">
        <v>23</v>
      </c>
      <c r="P1558" s="5" t="s">
        <v>104</v>
      </c>
      <c r="Q1558" s="5" t="s">
        <v>50</v>
      </c>
      <c r="R1558" s="6" t="s">
        <v>44</v>
      </c>
      <c r="S1558" s="5" t="s">
        <v>3176</v>
      </c>
      <c r="T1558" s="5" t="s">
        <v>3177</v>
      </c>
      <c r="U1558" s="5">
        <v>2002</v>
      </c>
      <c r="V1558" s="11">
        <v>155</v>
      </c>
      <c r="W1558" s="11">
        <v>634</v>
      </c>
      <c r="X1558" s="11">
        <v>644</v>
      </c>
      <c r="Y1558" s="26">
        <v>689</v>
      </c>
      <c r="Z1558" s="10">
        <f t="shared" si="246"/>
        <v>2122</v>
      </c>
      <c r="AA1558" s="27">
        <f t="shared" si="242"/>
        <v>1117152.4910346221</v>
      </c>
      <c r="AB1558" s="10">
        <f t="shared" si="243"/>
        <v>65501880.283481695</v>
      </c>
      <c r="AC1558" s="10">
        <f t="shared" si="244"/>
        <v>54474381.684788235</v>
      </c>
      <c r="AD1558" s="28">
        <f t="shared" si="245"/>
        <v>65685432.812372349</v>
      </c>
      <c r="AF1558" s="27">
        <f>IF(V1558 &lt;&gt; "-", (V1558-V$1883)^4, "-")</f>
        <v>115917750.42185549</v>
      </c>
      <c r="AG1558" s="10">
        <f>(W1558-W$1883)^4</f>
        <v>26404119477.729328</v>
      </c>
      <c r="AH1558" s="10">
        <f>(X1558-X$1883)^4</f>
        <v>20650143752.738106</v>
      </c>
      <c r="AI1558" s="28">
        <f>(Y1558-Y$1883)^4</f>
        <v>26502820054.678234</v>
      </c>
      <c r="AK1558" s="27">
        <f t="shared" si="247"/>
        <v>73.044297832233752</v>
      </c>
      <c r="AL1558" s="10">
        <f t="shared" si="248"/>
        <v>298.77474081055612</v>
      </c>
      <c r="AM1558" s="10">
        <f t="shared" si="249"/>
        <v>303.48727615457113</v>
      </c>
      <c r="AN1558" s="28">
        <f t="shared" si="250"/>
        <v>324.69368520263902</v>
      </c>
      <c r="AP1558" s="56">
        <f t="shared" si="251"/>
        <v>1.0157728706624602</v>
      </c>
    </row>
    <row r="1559" spans="1:42" ht="15" customHeight="1">
      <c r="A1559" s="5" t="s">
        <v>23</v>
      </c>
      <c r="B1559" s="5" t="s">
        <v>74</v>
      </c>
      <c r="C1559" s="5" t="s">
        <v>34</v>
      </c>
      <c r="D1559" s="6" t="s">
        <v>44</v>
      </c>
      <c r="E1559" s="5" t="s">
        <v>2857</v>
      </c>
      <c r="F1559" s="5" t="s">
        <v>732</v>
      </c>
      <c r="G1559" s="5">
        <v>2002</v>
      </c>
      <c r="H1559" s="11" t="s">
        <v>96</v>
      </c>
      <c r="I1559" s="11">
        <v>19</v>
      </c>
      <c r="J1559" s="11">
        <v>48</v>
      </c>
      <c r="K1559" s="11">
        <v>74</v>
      </c>
      <c r="O1559" s="25" t="s">
        <v>23</v>
      </c>
      <c r="P1559" s="5" t="s">
        <v>104</v>
      </c>
      <c r="Q1559" s="5" t="s">
        <v>50</v>
      </c>
      <c r="R1559" s="6" t="s">
        <v>44</v>
      </c>
      <c r="S1559" s="5" t="s">
        <v>3178</v>
      </c>
      <c r="T1559" s="5" t="s">
        <v>3179</v>
      </c>
      <c r="U1559" s="5">
        <v>2002</v>
      </c>
      <c r="V1559" s="11">
        <v>5</v>
      </c>
      <c r="W1559" s="11">
        <v>29</v>
      </c>
      <c r="X1559" s="11">
        <v>70</v>
      </c>
      <c r="Y1559" s="26">
        <v>72</v>
      </c>
      <c r="Z1559" s="10">
        <f t="shared" si="246"/>
        <v>176</v>
      </c>
      <c r="AA1559" s="27">
        <f t="shared" si="242"/>
        <v>-98855.953908687909</v>
      </c>
      <c r="AB1559" s="10">
        <f t="shared" si="243"/>
        <v>-8229591.2416160451</v>
      </c>
      <c r="AC1559" s="10">
        <f t="shared" si="244"/>
        <v>-7405762.9048112351</v>
      </c>
      <c r="AD1559" s="28">
        <f t="shared" si="245"/>
        <v>-9734417.2522028927</v>
      </c>
      <c r="AF1559" s="27">
        <f>IF(V1559 &lt;&gt; "-", (V1559-V$1883)^4, "-")</f>
        <v>4570921.6266198922</v>
      </c>
      <c r="AG1559" s="10">
        <f>(W1559-W$1883)^4</f>
        <v>1661515330.6764901</v>
      </c>
      <c r="AH1559" s="10">
        <f>(X1559-X$1883)^4</f>
        <v>1443531965.6214516</v>
      </c>
      <c r="AI1559" s="28">
        <f>(Y1559-Y$1883)^4</f>
        <v>2078483639.235158</v>
      </c>
      <c r="AK1559" s="27">
        <f t="shared" si="247"/>
        <v>28.409090909090907</v>
      </c>
      <c r="AL1559" s="10">
        <f t="shared" si="248"/>
        <v>164.77272727272725</v>
      </c>
      <c r="AM1559" s="10">
        <f t="shared" si="249"/>
        <v>397.72727272727269</v>
      </c>
      <c r="AN1559" s="28">
        <f t="shared" si="250"/>
        <v>409.09090909090912</v>
      </c>
      <c r="AP1559" s="56">
        <f t="shared" si="251"/>
        <v>2.4137931034482758</v>
      </c>
    </row>
    <row r="1560" spans="1:42" ht="15" customHeight="1">
      <c r="A1560" s="5" t="s">
        <v>23</v>
      </c>
      <c r="B1560" s="5" t="s">
        <v>74</v>
      </c>
      <c r="C1560" s="5" t="s">
        <v>34</v>
      </c>
      <c r="D1560" s="6" t="s">
        <v>44</v>
      </c>
      <c r="E1560" s="5" t="s">
        <v>2858</v>
      </c>
      <c r="F1560" s="5" t="s">
        <v>2859</v>
      </c>
      <c r="G1560" s="5">
        <v>2002</v>
      </c>
      <c r="H1560" s="11">
        <v>10</v>
      </c>
      <c r="I1560" s="11">
        <v>59</v>
      </c>
      <c r="J1560" s="11">
        <v>112</v>
      </c>
      <c r="K1560" s="11">
        <v>133</v>
      </c>
      <c r="O1560" s="25" t="s">
        <v>23</v>
      </c>
      <c r="P1560" s="5" t="s">
        <v>104</v>
      </c>
      <c r="Q1560" s="5" t="s">
        <v>50</v>
      </c>
      <c r="R1560" s="6" t="s">
        <v>44</v>
      </c>
      <c r="S1560" s="5" t="s">
        <v>3180</v>
      </c>
      <c r="T1560" s="5" t="s">
        <v>131</v>
      </c>
      <c r="U1560" s="5">
        <v>2002</v>
      </c>
      <c r="V1560" s="11">
        <v>5</v>
      </c>
      <c r="W1560" s="11">
        <v>45</v>
      </c>
      <c r="X1560" s="11">
        <v>105</v>
      </c>
      <c r="Y1560" s="26">
        <v>75</v>
      </c>
      <c r="Z1560" s="10">
        <f t="shared" si="246"/>
        <v>230</v>
      </c>
      <c r="AA1560" s="27">
        <f t="shared" si="242"/>
        <v>-98855.953908687909</v>
      </c>
      <c r="AB1560" s="10">
        <f t="shared" si="243"/>
        <v>-6423989.6930365143</v>
      </c>
      <c r="AC1560" s="10">
        <f t="shared" si="244"/>
        <v>-4089865.9112827093</v>
      </c>
      <c r="AD1560" s="28">
        <f t="shared" si="245"/>
        <v>-9329841.7589568812</v>
      </c>
      <c r="AF1560" s="27">
        <f>IF(V1560 &lt;&gt; "-", (V1560-V$1883)^4, "-")</f>
        <v>4570921.6266198922</v>
      </c>
      <c r="AG1560" s="10">
        <f>(W1560-W$1883)^4</f>
        <v>1194189130.6053913</v>
      </c>
      <c r="AH1560" s="10">
        <f>(X1560-X$1883)^4</f>
        <v>654051721.13939404</v>
      </c>
      <c r="AI1560" s="28">
        <f>(Y1560-Y$1883)^4</f>
        <v>1964109534.1975381</v>
      </c>
      <c r="AK1560" s="27">
        <f t="shared" si="247"/>
        <v>21.739130434782609</v>
      </c>
      <c r="AL1560" s="10">
        <f t="shared" si="248"/>
        <v>195.6521739130435</v>
      </c>
      <c r="AM1560" s="10">
        <f t="shared" si="249"/>
        <v>456.52173913043475</v>
      </c>
      <c r="AN1560" s="28">
        <f t="shared" si="250"/>
        <v>326.08695652173913</v>
      </c>
      <c r="AP1560" s="56">
        <f t="shared" si="251"/>
        <v>2.333333333333333</v>
      </c>
    </row>
    <row r="1561" spans="1:42" ht="15" customHeight="1">
      <c r="A1561" s="5" t="s">
        <v>23</v>
      </c>
      <c r="B1561" s="5" t="s">
        <v>74</v>
      </c>
      <c r="C1561" s="5" t="s">
        <v>34</v>
      </c>
      <c r="D1561" s="6" t="s">
        <v>44</v>
      </c>
      <c r="E1561" s="5" t="s">
        <v>2860</v>
      </c>
      <c r="F1561" s="5" t="s">
        <v>2861</v>
      </c>
      <c r="G1561" s="5">
        <v>2002</v>
      </c>
      <c r="H1561" s="11">
        <v>7</v>
      </c>
      <c r="I1561" s="11">
        <v>43</v>
      </c>
      <c r="J1561" s="11">
        <v>75</v>
      </c>
      <c r="K1561" s="11">
        <v>94</v>
      </c>
      <c r="O1561" s="25" t="s">
        <v>23</v>
      </c>
      <c r="P1561" s="5" t="s">
        <v>104</v>
      </c>
      <c r="Q1561" s="5" t="s">
        <v>50</v>
      </c>
      <c r="R1561" s="6" t="s">
        <v>44</v>
      </c>
      <c r="S1561" s="5" t="s">
        <v>3181</v>
      </c>
      <c r="T1561" s="5" t="s">
        <v>3182</v>
      </c>
      <c r="U1561" s="5">
        <v>2002</v>
      </c>
      <c r="V1561" s="11">
        <v>16</v>
      </c>
      <c r="W1561" s="11">
        <v>107</v>
      </c>
      <c r="X1561" s="11">
        <v>145</v>
      </c>
      <c r="Y1561" s="26">
        <v>223</v>
      </c>
      <c r="Z1561" s="10">
        <f t="shared" si="246"/>
        <v>491</v>
      </c>
      <c r="AA1561" s="27">
        <f t="shared" si="242"/>
        <v>-43756.365880289959</v>
      </c>
      <c r="AB1561" s="10">
        <f t="shared" si="243"/>
        <v>-1901795.8903567961</v>
      </c>
      <c r="AC1561" s="10">
        <f t="shared" si="244"/>
        <v>-1724550.1495902431</v>
      </c>
      <c r="AD1561" s="28">
        <f t="shared" si="245"/>
        <v>-244364.07405600991</v>
      </c>
      <c r="AF1561" s="27">
        <f>IF(V1561 &lt;&gt; "-", (V1561-V$1883)^4, "-")</f>
        <v>1541895.6866259559</v>
      </c>
      <c r="AG1561" s="10">
        <f>(W1561-W$1883)^4</f>
        <v>235623465.62671965</v>
      </c>
      <c r="AH1561" s="10">
        <f>(X1561-X$1883)^4</f>
        <v>206808207.68061754</v>
      </c>
      <c r="AI1561" s="28">
        <f>(Y1561-Y$1883)^4</f>
        <v>15277412.657022679</v>
      </c>
      <c r="AK1561" s="27">
        <f t="shared" si="247"/>
        <v>32.586558044806516</v>
      </c>
      <c r="AL1561" s="10">
        <f t="shared" si="248"/>
        <v>217.92260692464359</v>
      </c>
      <c r="AM1561" s="10">
        <f t="shared" si="249"/>
        <v>295.31568228105908</v>
      </c>
      <c r="AN1561" s="28">
        <f t="shared" si="250"/>
        <v>454.17515274949085</v>
      </c>
      <c r="AP1561" s="56">
        <f t="shared" si="251"/>
        <v>1.3551401869158879</v>
      </c>
    </row>
    <row r="1562" spans="1:42" ht="15" customHeight="1">
      <c r="A1562" s="5" t="s">
        <v>23</v>
      </c>
      <c r="B1562" s="5" t="s">
        <v>74</v>
      </c>
      <c r="C1562" s="5" t="s">
        <v>34</v>
      </c>
      <c r="D1562" s="6" t="s">
        <v>44</v>
      </c>
      <c r="E1562" s="5" t="s">
        <v>2862</v>
      </c>
      <c r="F1562" s="5" t="s">
        <v>2863</v>
      </c>
      <c r="G1562" s="5">
        <v>2002</v>
      </c>
      <c r="H1562" s="11">
        <v>15</v>
      </c>
      <c r="I1562" s="11">
        <v>70</v>
      </c>
      <c r="J1562" s="11">
        <v>86</v>
      </c>
      <c r="K1562" s="11">
        <v>77</v>
      </c>
      <c r="O1562" s="25" t="s">
        <v>23</v>
      </c>
      <c r="P1562" s="5" t="s">
        <v>104</v>
      </c>
      <c r="Q1562" s="5" t="s">
        <v>50</v>
      </c>
      <c r="R1562" s="6" t="s">
        <v>44</v>
      </c>
      <c r="S1562" s="5" t="s">
        <v>3183</v>
      </c>
      <c r="T1562" s="5" t="s">
        <v>3184</v>
      </c>
      <c r="U1562" s="5">
        <v>2002</v>
      </c>
      <c r="V1562" s="11">
        <v>26</v>
      </c>
      <c r="W1562" s="11">
        <v>193</v>
      </c>
      <c r="X1562" s="11">
        <v>312</v>
      </c>
      <c r="Y1562" s="26">
        <v>372</v>
      </c>
      <c r="Z1562" s="10">
        <f t="shared" si="246"/>
        <v>903</v>
      </c>
      <c r="AA1562" s="27">
        <f t="shared" si="242"/>
        <v>-16075.898957048272</v>
      </c>
      <c r="AB1562" s="10">
        <f t="shared" si="243"/>
        <v>-54419.446313795714</v>
      </c>
      <c r="AC1562" s="10">
        <f t="shared" si="244"/>
        <v>104353.47011042536</v>
      </c>
      <c r="AD1562" s="28">
        <f t="shared" si="245"/>
        <v>646786.84295934462</v>
      </c>
      <c r="AF1562" s="27">
        <f>IF(V1562 &lt;&gt; "-", (V1562-V$1883)^4, "-")</f>
        <v>405726.79511103028</v>
      </c>
      <c r="AG1562" s="10">
        <f>(W1562-W$1883)^4</f>
        <v>2062238.1893316782</v>
      </c>
      <c r="AH1562" s="10">
        <f>(X1562-X$1883)^4</f>
        <v>4912952.0698013464</v>
      </c>
      <c r="AI1562" s="28">
        <f>(Y1562-Y$1883)^4</f>
        <v>55934732.969619833</v>
      </c>
      <c r="AK1562" s="27">
        <f t="shared" si="247"/>
        <v>28.792912513842747</v>
      </c>
      <c r="AL1562" s="10">
        <f t="shared" si="248"/>
        <v>213.73200442967885</v>
      </c>
      <c r="AM1562" s="10">
        <f t="shared" si="249"/>
        <v>345.51495016611295</v>
      </c>
      <c r="AN1562" s="28">
        <f t="shared" si="250"/>
        <v>411.9601328903654</v>
      </c>
      <c r="AP1562" s="56">
        <f t="shared" si="251"/>
        <v>1.616580310880829</v>
      </c>
    </row>
    <row r="1563" spans="1:42" ht="15" customHeight="1">
      <c r="A1563" s="5" t="s">
        <v>23</v>
      </c>
      <c r="B1563" s="5" t="s">
        <v>74</v>
      </c>
      <c r="C1563" s="5" t="s">
        <v>34</v>
      </c>
      <c r="D1563" s="6" t="s">
        <v>44</v>
      </c>
      <c r="E1563" s="5" t="s">
        <v>2864</v>
      </c>
      <c r="F1563" s="5" t="s">
        <v>2865</v>
      </c>
      <c r="G1563" s="5">
        <v>2002</v>
      </c>
      <c r="H1563" s="11">
        <v>1</v>
      </c>
      <c r="I1563" s="11">
        <v>17</v>
      </c>
      <c r="J1563" s="11">
        <v>52</v>
      </c>
      <c r="K1563" s="11">
        <v>84</v>
      </c>
      <c r="O1563" s="25" t="s">
        <v>23</v>
      </c>
      <c r="P1563" s="5" t="s">
        <v>104</v>
      </c>
      <c r="Q1563" s="5" t="s">
        <v>50</v>
      </c>
      <c r="R1563" s="6" t="s">
        <v>44</v>
      </c>
      <c r="S1563" s="5" t="s">
        <v>3185</v>
      </c>
      <c r="T1563" s="5" t="s">
        <v>3186</v>
      </c>
      <c r="U1563" s="5">
        <v>2002</v>
      </c>
      <c r="V1563" s="11">
        <v>16</v>
      </c>
      <c r="W1563" s="11">
        <v>168</v>
      </c>
      <c r="X1563" s="11">
        <v>219</v>
      </c>
      <c r="Y1563" s="26">
        <v>294</v>
      </c>
      <c r="Z1563" s="10">
        <f t="shared" si="246"/>
        <v>697</v>
      </c>
      <c r="AA1563" s="27">
        <f t="shared" si="242"/>
        <v>-43756.365880289959</v>
      </c>
      <c r="AB1563" s="10">
        <f t="shared" si="243"/>
        <v>-248801.74166755602</v>
      </c>
      <c r="AC1563" s="10">
        <f t="shared" si="244"/>
        <v>-96829.60663964074</v>
      </c>
      <c r="AD1563" s="28">
        <f t="shared" si="245"/>
        <v>610.00260509159591</v>
      </c>
      <c r="AF1563" s="27">
        <f>IF(V1563 &lt;&gt; "-", (V1563-V$1883)^4, "-")</f>
        <v>1541895.6866259559</v>
      </c>
      <c r="AG1563" s="10">
        <f>(W1563-W$1883)^4</f>
        <v>15648446.217461754</v>
      </c>
      <c r="AH1563" s="10">
        <f>(X1563-X$1883)^4</f>
        <v>4446424.1691456009</v>
      </c>
      <c r="AI1563" s="28">
        <f>(Y1563-Y$1883)^4</f>
        <v>5173.3943721177557</v>
      </c>
      <c r="AK1563" s="27">
        <f t="shared" si="247"/>
        <v>22.955523672883789</v>
      </c>
      <c r="AL1563" s="10">
        <f t="shared" si="248"/>
        <v>241.03299856527977</v>
      </c>
      <c r="AM1563" s="10">
        <f t="shared" si="249"/>
        <v>314.20373027259683</v>
      </c>
      <c r="AN1563" s="28">
        <f t="shared" si="250"/>
        <v>421.8077474892396</v>
      </c>
      <c r="AP1563" s="56">
        <f t="shared" si="251"/>
        <v>1.3035714285714286</v>
      </c>
    </row>
    <row r="1564" spans="1:42" ht="15" customHeight="1">
      <c r="A1564" s="5" t="s">
        <v>23</v>
      </c>
      <c r="B1564" s="5" t="s">
        <v>74</v>
      </c>
      <c r="C1564" s="5" t="s">
        <v>37</v>
      </c>
      <c r="D1564" s="6" t="s">
        <v>44</v>
      </c>
      <c r="E1564" s="6" t="s">
        <v>26</v>
      </c>
      <c r="F1564" s="5" t="s">
        <v>3187</v>
      </c>
      <c r="G1564" s="5">
        <v>2002</v>
      </c>
      <c r="H1564" s="11">
        <v>152</v>
      </c>
      <c r="I1564" s="11">
        <v>991</v>
      </c>
      <c r="J1564" s="11">
        <v>1556</v>
      </c>
      <c r="K1564" s="11">
        <v>1823</v>
      </c>
      <c r="O1564" s="25" t="s">
        <v>23</v>
      </c>
      <c r="P1564" s="5" t="s">
        <v>104</v>
      </c>
      <c r="Q1564" s="5" t="s">
        <v>50</v>
      </c>
      <c r="R1564" s="6" t="s">
        <v>44</v>
      </c>
      <c r="S1564" s="5" t="s">
        <v>3188</v>
      </c>
      <c r="T1564" s="5" t="s">
        <v>3189</v>
      </c>
      <c r="U1564" s="5">
        <v>2002</v>
      </c>
      <c r="V1564" s="11">
        <v>7</v>
      </c>
      <c r="W1564" s="11">
        <v>62</v>
      </c>
      <c r="X1564" s="11">
        <v>96</v>
      </c>
      <c r="Y1564" s="26">
        <v>142</v>
      </c>
      <c r="Z1564" s="10">
        <f t="shared" si="246"/>
        <v>307</v>
      </c>
      <c r="AA1564" s="27">
        <f t="shared" si="242"/>
        <v>-86574.984053174077</v>
      </c>
      <c r="AB1564" s="10">
        <f t="shared" si="243"/>
        <v>-4817838.7431039726</v>
      </c>
      <c r="AC1564" s="10">
        <f t="shared" si="244"/>
        <v>-4819965.2356075132</v>
      </c>
      <c r="AD1564" s="28">
        <f t="shared" si="245"/>
        <v>-2956165.609864064</v>
      </c>
      <c r="AF1564" s="27">
        <f>IF(V1564 &lt;&gt; "-", (V1564-V$1883)^4, "-")</f>
        <v>3829921.6860142983</v>
      </c>
      <c r="AG1564" s="10">
        <f>(W1564-W$1883)^4</f>
        <v>813710049.44288135</v>
      </c>
      <c r="AH1564" s="10">
        <f>(X1564-X$1883)^4</f>
        <v>814188957.29343879</v>
      </c>
      <c r="AI1564" s="28">
        <f>(Y1564-Y$1883)^4</f>
        <v>424266114.96701473</v>
      </c>
      <c r="AK1564" s="27">
        <f t="shared" si="247"/>
        <v>22.801302931596091</v>
      </c>
      <c r="AL1564" s="10">
        <f t="shared" si="248"/>
        <v>201.95439739413681</v>
      </c>
      <c r="AM1564" s="10">
        <f t="shared" si="249"/>
        <v>312.70358306188922</v>
      </c>
      <c r="AN1564" s="28">
        <f t="shared" si="250"/>
        <v>462.54071661237782</v>
      </c>
      <c r="AP1564" s="56">
        <f t="shared" si="251"/>
        <v>1.5483870967741935</v>
      </c>
    </row>
    <row r="1565" spans="1:42" ht="15" customHeight="1">
      <c r="A1565" s="5" t="s">
        <v>23</v>
      </c>
      <c r="B1565" s="5" t="s">
        <v>74</v>
      </c>
      <c r="C1565" s="5" t="s">
        <v>37</v>
      </c>
      <c r="D1565" s="6" t="s">
        <v>44</v>
      </c>
      <c r="E1565" s="5" t="s">
        <v>2866</v>
      </c>
      <c r="F1565" s="5" t="s">
        <v>2867</v>
      </c>
      <c r="G1565" s="5">
        <v>2002</v>
      </c>
      <c r="H1565" s="11">
        <v>4</v>
      </c>
      <c r="I1565" s="11">
        <v>30</v>
      </c>
      <c r="J1565" s="11">
        <v>79</v>
      </c>
      <c r="K1565" s="11">
        <v>93</v>
      </c>
      <c r="O1565" s="25" t="s">
        <v>23</v>
      </c>
      <c r="P1565" s="5" t="s">
        <v>104</v>
      </c>
      <c r="Q1565" s="5" t="s">
        <v>29</v>
      </c>
      <c r="R1565" s="6" t="s">
        <v>235</v>
      </c>
      <c r="S1565" s="5" t="s">
        <v>3190</v>
      </c>
      <c r="T1565" s="5" t="s">
        <v>3191</v>
      </c>
      <c r="U1565" s="5">
        <v>2002</v>
      </c>
      <c r="V1565" s="11">
        <v>9</v>
      </c>
      <c r="W1565" s="11">
        <v>130</v>
      </c>
      <c r="X1565" s="11">
        <v>125</v>
      </c>
      <c r="Y1565" s="26">
        <v>177</v>
      </c>
      <c r="Z1565" s="10">
        <f t="shared" si="246"/>
        <v>441</v>
      </c>
      <c r="AA1565" s="27">
        <f t="shared" si="242"/>
        <v>-75355.731060442326</v>
      </c>
      <c r="AB1565" s="10">
        <f t="shared" si="243"/>
        <v>-1027098.4720796141</v>
      </c>
      <c r="AC1565" s="10">
        <f t="shared" si="244"/>
        <v>-2739303.9234577916</v>
      </c>
      <c r="AD1565" s="28">
        <f t="shared" si="245"/>
        <v>-1277962.4454644374</v>
      </c>
      <c r="AF1565" s="27">
        <f>IF(V1565 &lt;&gt; "-", (V1565-V$1883)^4, "-")</f>
        <v>3182890.6368016875</v>
      </c>
      <c r="AG1565" s="10">
        <f>(W1565-W$1883)^4</f>
        <v>103629350.81897737</v>
      </c>
      <c r="AH1565" s="10">
        <f>(X1565-X$1883)^4</f>
        <v>383283649.1761564</v>
      </c>
      <c r="AI1565" s="28">
        <f>(Y1565-Y$1883)^4</f>
        <v>138683285.64667362</v>
      </c>
      <c r="AK1565" s="27">
        <f t="shared" si="247"/>
        <v>20.408163265306122</v>
      </c>
      <c r="AL1565" s="10">
        <f t="shared" si="248"/>
        <v>294.78458049886621</v>
      </c>
      <c r="AM1565" s="10">
        <f t="shared" si="249"/>
        <v>283.4467120181406</v>
      </c>
      <c r="AN1565" s="28">
        <f t="shared" si="250"/>
        <v>401.36054421768705</v>
      </c>
      <c r="AP1565" s="56">
        <f t="shared" si="251"/>
        <v>0.96153846153846156</v>
      </c>
    </row>
    <row r="1566" spans="1:42" ht="15" customHeight="1">
      <c r="A1566" s="5" t="s">
        <v>23</v>
      </c>
      <c r="B1566" s="5" t="s">
        <v>74</v>
      </c>
      <c r="C1566" s="5" t="s">
        <v>37</v>
      </c>
      <c r="D1566" s="6" t="s">
        <v>44</v>
      </c>
      <c r="E1566" s="5" t="s">
        <v>2868</v>
      </c>
      <c r="F1566" s="5" t="s">
        <v>1899</v>
      </c>
      <c r="G1566" s="5">
        <v>2002</v>
      </c>
      <c r="H1566" s="11">
        <v>4</v>
      </c>
      <c r="I1566" s="11">
        <v>22</v>
      </c>
      <c r="J1566" s="11">
        <v>80</v>
      </c>
      <c r="K1566" s="11">
        <v>110</v>
      </c>
      <c r="O1566" s="25" t="s">
        <v>23</v>
      </c>
      <c r="P1566" s="5" t="s">
        <v>104</v>
      </c>
      <c r="Q1566" s="5" t="s">
        <v>29</v>
      </c>
      <c r="R1566" s="6" t="s">
        <v>235</v>
      </c>
      <c r="S1566" s="5" t="s">
        <v>3192</v>
      </c>
      <c r="T1566" s="5" t="s">
        <v>3193</v>
      </c>
      <c r="U1566" s="5">
        <v>2002</v>
      </c>
      <c r="V1566" s="11">
        <v>10</v>
      </c>
      <c r="W1566" s="11">
        <v>109</v>
      </c>
      <c r="X1566" s="11">
        <v>181</v>
      </c>
      <c r="Y1566" s="26">
        <v>267</v>
      </c>
      <c r="Z1566" s="10">
        <f t="shared" si="246"/>
        <v>567</v>
      </c>
      <c r="AA1566" s="27">
        <f t="shared" si="242"/>
        <v>-70129.248387619737</v>
      </c>
      <c r="AB1566" s="10">
        <f t="shared" si="243"/>
        <v>-1811174.4445615951</v>
      </c>
      <c r="AC1566" s="10">
        <f t="shared" si="244"/>
        <v>-591014.05580122676</v>
      </c>
      <c r="AD1566" s="28">
        <f t="shared" si="245"/>
        <v>-6351.2169157660101</v>
      </c>
      <c r="AF1566" s="27">
        <f>IF(V1566 &lt;&gt; "-", (V1566-V$1883)^4, "-")</f>
        <v>2892004.1543107955</v>
      </c>
      <c r="AG1566" s="10">
        <f>(W1566-W$1883)^4</f>
        <v>220773550.610948</v>
      </c>
      <c r="AH1566" s="10">
        <f>(X1566-X$1883)^4</f>
        <v>49597952.251094215</v>
      </c>
      <c r="AI1566" s="28">
        <f>(Y1566-Y$1883)^4</f>
        <v>117618.57881298513</v>
      </c>
      <c r="AK1566" s="27">
        <f t="shared" si="247"/>
        <v>17.636684303350968</v>
      </c>
      <c r="AL1566" s="10">
        <f t="shared" si="248"/>
        <v>192.23985890652557</v>
      </c>
      <c r="AM1566" s="10">
        <f t="shared" si="249"/>
        <v>319.22398589065256</v>
      </c>
      <c r="AN1566" s="28">
        <f t="shared" si="250"/>
        <v>470.89947089947088</v>
      </c>
      <c r="AP1566" s="56">
        <f t="shared" si="251"/>
        <v>1.6605504587155964</v>
      </c>
    </row>
    <row r="1567" spans="1:42" ht="15" customHeight="1">
      <c r="A1567" s="5" t="s">
        <v>23</v>
      </c>
      <c r="B1567" s="5" t="s">
        <v>74</v>
      </c>
      <c r="C1567" s="5" t="s">
        <v>37</v>
      </c>
      <c r="D1567" s="6" t="s">
        <v>44</v>
      </c>
      <c r="E1567" s="5" t="s">
        <v>2870</v>
      </c>
      <c r="F1567" s="5" t="s">
        <v>2871</v>
      </c>
      <c r="G1567" s="5">
        <v>2002</v>
      </c>
      <c r="H1567" s="11">
        <v>12</v>
      </c>
      <c r="I1567" s="11">
        <v>109</v>
      </c>
      <c r="J1567" s="11">
        <v>197</v>
      </c>
      <c r="K1567" s="11">
        <v>215</v>
      </c>
      <c r="O1567" s="25" t="s">
        <v>23</v>
      </c>
      <c r="P1567" s="5" t="s">
        <v>104</v>
      </c>
      <c r="Q1567" s="5" t="s">
        <v>29</v>
      </c>
      <c r="R1567" s="6" t="s">
        <v>235</v>
      </c>
      <c r="S1567" s="5" t="s">
        <v>3194</v>
      </c>
      <c r="T1567" s="5" t="s">
        <v>3195</v>
      </c>
      <c r="U1567" s="5">
        <v>2002</v>
      </c>
      <c r="V1567" s="11">
        <v>14</v>
      </c>
      <c r="W1567" s="11">
        <v>112</v>
      </c>
      <c r="X1567" s="11">
        <v>230</v>
      </c>
      <c r="Y1567" s="26">
        <v>348</v>
      </c>
      <c r="Z1567" s="10">
        <f t="shared" si="246"/>
        <v>704</v>
      </c>
      <c r="AA1567" s="27">
        <f t="shared" si="242"/>
        <v>-51637.609853284492</v>
      </c>
      <c r="AB1567" s="10">
        <f t="shared" si="243"/>
        <v>-1680712.5618429433</v>
      </c>
      <c r="AC1567" s="10">
        <f t="shared" si="244"/>
        <v>-42581.997615064538</v>
      </c>
      <c r="AD1567" s="28">
        <f t="shared" si="245"/>
        <v>243917.31220162314</v>
      </c>
      <c r="AF1567" s="27">
        <f>IF(V1567 &lt;&gt; "-", (V1567-V$1883)^4, "-")</f>
        <v>1922891.7783183996</v>
      </c>
      <c r="AG1567" s="10">
        <f>(W1567-W$1883)^4</f>
        <v>199828729.91568974</v>
      </c>
      <c r="AH1567" s="10">
        <f>(X1567-X$1883)^4</f>
        <v>1486967.1528564675</v>
      </c>
      <c r="AI1567" s="28">
        <f>(Y1567-Y$1883)^4</f>
        <v>15240182.500181718</v>
      </c>
      <c r="AK1567" s="27">
        <f t="shared" si="247"/>
        <v>19.886363636363637</v>
      </c>
      <c r="AL1567" s="10">
        <f t="shared" si="248"/>
        <v>159.09090909090909</v>
      </c>
      <c r="AM1567" s="10">
        <f t="shared" si="249"/>
        <v>326.7045454545455</v>
      </c>
      <c r="AN1567" s="28">
        <f t="shared" si="250"/>
        <v>494.31818181818181</v>
      </c>
      <c r="AP1567" s="56">
        <f t="shared" si="251"/>
        <v>2.0535714285714288</v>
      </c>
    </row>
    <row r="1568" spans="1:42" ht="15" customHeight="1">
      <c r="A1568" s="5" t="s">
        <v>23</v>
      </c>
      <c r="B1568" s="5" t="s">
        <v>74</v>
      </c>
      <c r="C1568" s="5" t="s">
        <v>37</v>
      </c>
      <c r="D1568" s="6" t="s">
        <v>44</v>
      </c>
      <c r="E1568" s="5" t="s">
        <v>2872</v>
      </c>
      <c r="F1568" s="5" t="s">
        <v>2873</v>
      </c>
      <c r="G1568" s="5">
        <v>2002</v>
      </c>
      <c r="H1568" s="11">
        <v>2</v>
      </c>
      <c r="I1568" s="11">
        <v>37</v>
      </c>
      <c r="J1568" s="11">
        <v>114</v>
      </c>
      <c r="K1568" s="11">
        <v>115</v>
      </c>
      <c r="O1568" s="25" t="s">
        <v>23</v>
      </c>
      <c r="P1568" s="5" t="s">
        <v>104</v>
      </c>
      <c r="Q1568" s="5" t="s">
        <v>29</v>
      </c>
      <c r="R1568" s="6" t="s">
        <v>235</v>
      </c>
      <c r="S1568" s="5" t="s">
        <v>3196</v>
      </c>
      <c r="T1568" s="5" t="s">
        <v>3197</v>
      </c>
      <c r="U1568" s="5">
        <v>2002</v>
      </c>
      <c r="V1568" s="11">
        <v>34</v>
      </c>
      <c r="W1568" s="11">
        <v>244</v>
      </c>
      <c r="X1568" s="11">
        <v>505</v>
      </c>
      <c r="Y1568" s="26">
        <v>645</v>
      </c>
      <c r="Z1568" s="10">
        <f t="shared" si="246"/>
        <v>1428</v>
      </c>
      <c r="AA1568" s="27">
        <f t="shared" si="242"/>
        <v>-5122.4289485320642</v>
      </c>
      <c r="AB1568" s="10">
        <f t="shared" si="243"/>
        <v>2250.5404875116878</v>
      </c>
      <c r="AC1568" s="10">
        <f t="shared" si="244"/>
        <v>13837813.193315463</v>
      </c>
      <c r="AD1568" s="28">
        <f t="shared" si="245"/>
        <v>46454479.596539006</v>
      </c>
      <c r="AF1568" s="27">
        <f>IF(V1568 &lt;&gt; "-", (V1568-V$1883)^4, "-")</f>
        <v>88301.468100446233</v>
      </c>
      <c r="AG1568" s="10">
        <f>(W1568-W$1883)^4</f>
        <v>29492.784249531273</v>
      </c>
      <c r="AH1568" s="10">
        <f>(X1568-X$1883)^4</f>
        <v>3322180957.8252978</v>
      </c>
      <c r="AI1568" s="28">
        <f>(Y1568-Y$1883)^4</f>
        <v>16699499907.166733</v>
      </c>
      <c r="AK1568" s="27">
        <f t="shared" si="247"/>
        <v>23.809523809523807</v>
      </c>
      <c r="AL1568" s="10">
        <f t="shared" si="248"/>
        <v>170.86834733893556</v>
      </c>
      <c r="AM1568" s="10">
        <f t="shared" si="249"/>
        <v>353.64145658263305</v>
      </c>
      <c r="AN1568" s="28">
        <f t="shared" si="250"/>
        <v>451.68067226890759</v>
      </c>
      <c r="AP1568" s="56">
        <f t="shared" si="251"/>
        <v>2.069672131147541</v>
      </c>
    </row>
    <row r="1569" spans="1:42" ht="15" customHeight="1">
      <c r="A1569" s="5" t="s">
        <v>23</v>
      </c>
      <c r="B1569" s="5" t="s">
        <v>74</v>
      </c>
      <c r="C1569" s="5" t="s">
        <v>37</v>
      </c>
      <c r="D1569" s="6" t="s">
        <v>44</v>
      </c>
      <c r="E1569" s="5" t="s">
        <v>2874</v>
      </c>
      <c r="F1569" s="5" t="s">
        <v>107</v>
      </c>
      <c r="G1569" s="5">
        <v>2002</v>
      </c>
      <c r="H1569" s="11">
        <v>3</v>
      </c>
      <c r="I1569" s="11">
        <v>33</v>
      </c>
      <c r="J1569" s="11">
        <v>58</v>
      </c>
      <c r="K1569" s="11">
        <v>103</v>
      </c>
      <c r="O1569" s="25" t="s">
        <v>23</v>
      </c>
      <c r="P1569" s="5" t="s">
        <v>104</v>
      </c>
      <c r="Q1569" s="5" t="s">
        <v>29</v>
      </c>
      <c r="R1569" s="6" t="s">
        <v>235</v>
      </c>
      <c r="S1569" s="5" t="s">
        <v>3198</v>
      </c>
      <c r="T1569" s="5" t="s">
        <v>3199</v>
      </c>
      <c r="U1569" s="5">
        <v>2002</v>
      </c>
      <c r="V1569" s="11">
        <v>4</v>
      </c>
      <c r="W1569" s="11">
        <v>54</v>
      </c>
      <c r="X1569" s="11">
        <v>72</v>
      </c>
      <c r="Y1569" s="26">
        <v>92</v>
      </c>
      <c r="Z1569" s="10">
        <f t="shared" si="246"/>
        <v>222</v>
      </c>
      <c r="AA1569" s="27">
        <f t="shared" si="242"/>
        <v>-105409.58265998808</v>
      </c>
      <c r="AB1569" s="10">
        <f t="shared" si="243"/>
        <v>-5535393.1115727779</v>
      </c>
      <c r="AC1569" s="10">
        <f t="shared" si="244"/>
        <v>-7180130.8989581224</v>
      </c>
      <c r="AD1569" s="28">
        <f t="shared" si="245"/>
        <v>-7247216.7403047821</v>
      </c>
      <c r="AF1569" s="27">
        <f>IF(V1569 &lt;&gt; "-", (V1569-V$1883)^4, "-")</f>
        <v>4979359.2233520132</v>
      </c>
      <c r="AG1569" s="10">
        <f>(W1569-W$1883)^4</f>
        <v>979184714.38798642</v>
      </c>
      <c r="AH1569" s="10">
        <f>(X1569-X$1883)^4</f>
        <v>1385191493.1278005</v>
      </c>
      <c r="AI1569" s="28">
        <f>(Y1569-Y$1883)^4</f>
        <v>1402474584.5242672</v>
      </c>
      <c r="AK1569" s="27">
        <f t="shared" si="247"/>
        <v>18.018018018018019</v>
      </c>
      <c r="AL1569" s="10">
        <f t="shared" si="248"/>
        <v>243.24324324324326</v>
      </c>
      <c r="AM1569" s="10">
        <f t="shared" si="249"/>
        <v>324.32432432432432</v>
      </c>
      <c r="AN1569" s="28">
        <f t="shared" si="250"/>
        <v>414.41441441441441</v>
      </c>
      <c r="AP1569" s="56">
        <f t="shared" si="251"/>
        <v>1.3333333333333333</v>
      </c>
    </row>
    <row r="1570" spans="1:42" ht="15" customHeight="1">
      <c r="A1570" s="5" t="s">
        <v>23</v>
      </c>
      <c r="B1570" s="5" t="s">
        <v>74</v>
      </c>
      <c r="C1570" s="5" t="s">
        <v>37</v>
      </c>
      <c r="D1570" s="6" t="s">
        <v>44</v>
      </c>
      <c r="E1570" s="5" t="s">
        <v>2875</v>
      </c>
      <c r="F1570" s="5" t="s">
        <v>2876</v>
      </c>
      <c r="G1570" s="5">
        <v>2002</v>
      </c>
      <c r="H1570" s="11">
        <v>8</v>
      </c>
      <c r="I1570" s="11">
        <v>45</v>
      </c>
      <c r="J1570" s="11">
        <v>69</v>
      </c>
      <c r="K1570" s="11">
        <v>76</v>
      </c>
      <c r="O1570" s="25" t="s">
        <v>23</v>
      </c>
      <c r="P1570" s="5" t="s">
        <v>104</v>
      </c>
      <c r="Q1570" s="5" t="s">
        <v>29</v>
      </c>
      <c r="R1570" s="6" t="s">
        <v>235</v>
      </c>
      <c r="S1570" s="5" t="s">
        <v>3200</v>
      </c>
      <c r="T1570" s="5" t="s">
        <v>3201</v>
      </c>
      <c r="U1570" s="5">
        <v>2002</v>
      </c>
      <c r="V1570" s="11">
        <v>8</v>
      </c>
      <c r="W1570" s="11">
        <v>71</v>
      </c>
      <c r="X1570" s="11">
        <v>249</v>
      </c>
      <c r="Y1570" s="26">
        <v>257</v>
      </c>
      <c r="Z1570" s="10">
        <f t="shared" si="246"/>
        <v>585</v>
      </c>
      <c r="AA1570" s="27">
        <f t="shared" si="242"/>
        <v>-80835.642948960449</v>
      </c>
      <c r="AB1570" s="10">
        <f t="shared" si="243"/>
        <v>-4087959.9955128971</v>
      </c>
      <c r="AC1570" s="10">
        <f t="shared" si="244"/>
        <v>-4034.9344717858562</v>
      </c>
      <c r="AD1570" s="28">
        <f t="shared" si="245"/>
        <v>-23195.605008703202</v>
      </c>
      <c r="AF1570" s="27">
        <f>IF(V1570 &lt;&gt; "-", (V1570-V$1883)^4, "-")</f>
        <v>3495187.9084152617</v>
      </c>
      <c r="AG1570" s="10">
        <f>(W1570-W$1883)^4</f>
        <v>653645360.41333997</v>
      </c>
      <c r="AH1570" s="10">
        <f>(X1570-X$1883)^4</f>
        <v>64236.516500816346</v>
      </c>
      <c r="AI1570" s="28">
        <f>(Y1570-Y$1883)^4</f>
        <v>661516.89362531039</v>
      </c>
      <c r="AK1570" s="27">
        <f t="shared" si="247"/>
        <v>13.675213675213675</v>
      </c>
      <c r="AL1570" s="10">
        <f t="shared" si="248"/>
        <v>121.36752136752136</v>
      </c>
      <c r="AM1570" s="10">
        <f t="shared" si="249"/>
        <v>425.64102564102564</v>
      </c>
      <c r="AN1570" s="28">
        <f t="shared" si="250"/>
        <v>439.31623931623932</v>
      </c>
      <c r="AP1570" s="56">
        <f t="shared" si="251"/>
        <v>3.507042253521127</v>
      </c>
    </row>
    <row r="1571" spans="1:42" ht="15" customHeight="1">
      <c r="A1571" s="5" t="s">
        <v>23</v>
      </c>
      <c r="B1571" s="5" t="s">
        <v>74</v>
      </c>
      <c r="C1571" s="5" t="s">
        <v>37</v>
      </c>
      <c r="D1571" s="6" t="s">
        <v>44</v>
      </c>
      <c r="E1571" s="5" t="s">
        <v>2877</v>
      </c>
      <c r="F1571" s="5" t="s">
        <v>2878</v>
      </c>
      <c r="G1571" s="5">
        <v>2002</v>
      </c>
      <c r="H1571" s="11" t="s">
        <v>96</v>
      </c>
      <c r="I1571" s="11">
        <v>19</v>
      </c>
      <c r="J1571" s="11">
        <v>53</v>
      </c>
      <c r="K1571" s="11">
        <v>53</v>
      </c>
      <c r="O1571" s="25" t="s">
        <v>23</v>
      </c>
      <c r="P1571" s="5" t="s">
        <v>104</v>
      </c>
      <c r="Q1571" s="5" t="s">
        <v>29</v>
      </c>
      <c r="R1571" s="6" t="s">
        <v>235</v>
      </c>
      <c r="S1571" s="5" t="s">
        <v>3202</v>
      </c>
      <c r="T1571" s="5" t="s">
        <v>3203</v>
      </c>
      <c r="U1571" s="5">
        <v>2002</v>
      </c>
      <c r="V1571" s="11">
        <v>70</v>
      </c>
      <c r="W1571" s="11">
        <v>380</v>
      </c>
      <c r="X1571" s="11">
        <v>824</v>
      </c>
      <c r="Y1571" s="26">
        <v>883</v>
      </c>
      <c r="Z1571" s="10">
        <f t="shared" si="246"/>
        <v>2157</v>
      </c>
      <c r="AA1571" s="27">
        <f t="shared" si="242"/>
        <v>6604.2472589422905</v>
      </c>
      <c r="AB1571" s="10">
        <f t="shared" si="243"/>
        <v>3314930.978985454</v>
      </c>
      <c r="AC1571" s="10">
        <f t="shared" si="244"/>
        <v>174751801.57738727</v>
      </c>
      <c r="AD1571" s="28">
        <f t="shared" si="245"/>
        <v>213290819.43982998</v>
      </c>
      <c r="AF1571" s="27">
        <f>IF(V1571 &lt;&gt; "-", (V1571-V$1883)^4, "-")</f>
        <v>123907.54894664552</v>
      </c>
      <c r="AG1571" s="10">
        <f>(W1571-W$1883)^4</f>
        <v>494271975.20940721</v>
      </c>
      <c r="AH1571" s="10">
        <f>(X1571-X$1883)^4</f>
        <v>97700221646.954117</v>
      </c>
      <c r="AI1571" s="28">
        <f>(Y1571-Y$1883)^4</f>
        <v>127437198900.13841</v>
      </c>
      <c r="AK1571" s="27">
        <f t="shared" si="247"/>
        <v>32.452480296708394</v>
      </c>
      <c r="AL1571" s="10">
        <f t="shared" si="248"/>
        <v>176.1706073249884</v>
      </c>
      <c r="AM1571" s="10">
        <f t="shared" si="249"/>
        <v>382.01205377839591</v>
      </c>
      <c r="AN1571" s="28">
        <f t="shared" si="250"/>
        <v>409.36485859990728</v>
      </c>
      <c r="AP1571" s="56">
        <f t="shared" si="251"/>
        <v>2.168421052631579</v>
      </c>
    </row>
    <row r="1572" spans="1:42" ht="15" customHeight="1">
      <c r="A1572" s="5" t="s">
        <v>23</v>
      </c>
      <c r="B1572" s="5" t="s">
        <v>74</v>
      </c>
      <c r="C1572" s="5" t="s">
        <v>37</v>
      </c>
      <c r="D1572" s="6" t="s">
        <v>44</v>
      </c>
      <c r="E1572" s="5" t="s">
        <v>2879</v>
      </c>
      <c r="F1572" s="5" t="s">
        <v>2880</v>
      </c>
      <c r="G1572" s="5">
        <v>2002</v>
      </c>
      <c r="H1572" s="11">
        <v>90</v>
      </c>
      <c r="I1572" s="11">
        <v>433</v>
      </c>
      <c r="J1572" s="11">
        <v>439</v>
      </c>
      <c r="K1572" s="11">
        <v>411</v>
      </c>
      <c r="O1572" s="25" t="s">
        <v>23</v>
      </c>
      <c r="P1572" s="5" t="s">
        <v>104</v>
      </c>
      <c r="Q1572" s="5" t="s">
        <v>89</v>
      </c>
      <c r="R1572" s="6" t="s">
        <v>44</v>
      </c>
      <c r="S1572" s="5" t="s">
        <v>3204</v>
      </c>
      <c r="T1572" s="5" t="s">
        <v>489</v>
      </c>
      <c r="U1572" s="5">
        <v>2002</v>
      </c>
      <c r="V1572" s="11">
        <v>43</v>
      </c>
      <c r="W1572" s="11">
        <v>288</v>
      </c>
      <c r="X1572" s="11">
        <v>540</v>
      </c>
      <c r="Y1572" s="26">
        <v>711</v>
      </c>
      <c r="Z1572" s="10">
        <f t="shared" si="246"/>
        <v>1582</v>
      </c>
      <c r="AA1572" s="27">
        <f t="shared" si="242"/>
        <v>-559.11018965829612</v>
      </c>
      <c r="AB1572" s="10">
        <f t="shared" si="243"/>
        <v>186215.93567648274</v>
      </c>
      <c r="AC1572" s="10">
        <f t="shared" si="244"/>
        <v>20815010.043091618</v>
      </c>
      <c r="AD1572" s="28">
        <f t="shared" si="245"/>
        <v>77026528.386920393</v>
      </c>
      <c r="AF1572" s="27">
        <f>IF(V1572 &lt;&gt; "-", (V1572-V$1883)^4, "-")</f>
        <v>4606.063027030119</v>
      </c>
      <c r="AG1572" s="10">
        <f>(W1572-W$1883)^4</f>
        <v>10633815.594325254</v>
      </c>
      <c r="AH1572" s="10">
        <f>(X1572-X$1883)^4</f>
        <v>5725791107.0183115</v>
      </c>
      <c r="AI1572" s="28">
        <f>(Y1572-Y$1883)^4</f>
        <v>32773319561.388031</v>
      </c>
      <c r="AK1572" s="27">
        <f t="shared" si="247"/>
        <v>27.180783817951959</v>
      </c>
      <c r="AL1572" s="10">
        <f t="shared" si="248"/>
        <v>182.04804045512012</v>
      </c>
      <c r="AM1572" s="10">
        <f t="shared" si="249"/>
        <v>341.34007585335019</v>
      </c>
      <c r="AN1572" s="28">
        <f t="shared" si="250"/>
        <v>449.43109987357775</v>
      </c>
      <c r="AP1572" s="56">
        <f t="shared" si="251"/>
        <v>1.8749999999999998</v>
      </c>
    </row>
    <row r="1573" spans="1:42" ht="15" customHeight="1">
      <c r="A1573" s="5" t="s">
        <v>23</v>
      </c>
      <c r="B1573" s="5" t="s">
        <v>74</v>
      </c>
      <c r="C1573" s="5" t="s">
        <v>37</v>
      </c>
      <c r="D1573" s="6" t="s">
        <v>44</v>
      </c>
      <c r="E1573" s="5" t="s">
        <v>2881</v>
      </c>
      <c r="F1573" s="5" t="s">
        <v>2882</v>
      </c>
      <c r="G1573" s="5">
        <v>2002</v>
      </c>
      <c r="H1573" s="11">
        <v>2</v>
      </c>
      <c r="I1573" s="11">
        <v>22</v>
      </c>
      <c r="J1573" s="11">
        <v>59</v>
      </c>
      <c r="K1573" s="11">
        <v>112</v>
      </c>
      <c r="O1573" s="25" t="s">
        <v>23</v>
      </c>
      <c r="P1573" s="5" t="s">
        <v>104</v>
      </c>
      <c r="Q1573" s="5" t="s">
        <v>89</v>
      </c>
      <c r="R1573" s="6" t="s">
        <v>44</v>
      </c>
      <c r="S1573" s="5" t="s">
        <v>3205</v>
      </c>
      <c r="T1573" s="5" t="s">
        <v>3206</v>
      </c>
      <c r="U1573" s="5">
        <v>2002</v>
      </c>
      <c r="V1573" s="11">
        <v>30</v>
      </c>
      <c r="W1573" s="11">
        <v>207</v>
      </c>
      <c r="X1573" s="11">
        <v>361</v>
      </c>
      <c r="Y1573" s="26">
        <v>466</v>
      </c>
      <c r="Z1573" s="10">
        <f t="shared" si="246"/>
        <v>1064</v>
      </c>
      <c r="AA1573" s="27">
        <f t="shared" si="242"/>
        <v>-9579.7302272260404</v>
      </c>
      <c r="AB1573" s="10">
        <f t="shared" si="243"/>
        <v>-13643.770374750444</v>
      </c>
      <c r="AC1573" s="10">
        <f t="shared" si="244"/>
        <v>886947.21481570241</v>
      </c>
      <c r="AD1573" s="28">
        <f t="shared" si="245"/>
        <v>5878872.2033548467</v>
      </c>
      <c r="AF1573" s="27">
        <f>IF(V1573 &lt;&gt; "-", (V1573-V$1883)^4, "-")</f>
        <v>203456.25157167341</v>
      </c>
      <c r="AG1573" s="10">
        <f>(W1573-W$1883)^4</f>
        <v>326021.2204109474</v>
      </c>
      <c r="AH1573" s="10">
        <f>(X1573-X$1883)^4</f>
        <v>85217809.329120666</v>
      </c>
      <c r="AI1573" s="28">
        <f>(Y1573-Y$1883)^4</f>
        <v>1061024370.5928741</v>
      </c>
      <c r="AK1573" s="27">
        <f t="shared" si="247"/>
        <v>28.195488721804509</v>
      </c>
      <c r="AL1573" s="10">
        <f t="shared" si="248"/>
        <v>194.54887218045113</v>
      </c>
      <c r="AM1573" s="10">
        <f t="shared" si="249"/>
        <v>339.28571428571428</v>
      </c>
      <c r="AN1573" s="28">
        <f t="shared" si="250"/>
        <v>437.96992481203006</v>
      </c>
      <c r="AP1573" s="56">
        <f t="shared" si="251"/>
        <v>1.7439613526570048</v>
      </c>
    </row>
    <row r="1574" spans="1:42" ht="15" customHeight="1">
      <c r="A1574" s="5" t="s">
        <v>23</v>
      </c>
      <c r="B1574" s="5" t="s">
        <v>74</v>
      </c>
      <c r="C1574" s="5" t="s">
        <v>37</v>
      </c>
      <c r="D1574" s="6" t="s">
        <v>44</v>
      </c>
      <c r="E1574" s="5" t="s">
        <v>2883</v>
      </c>
      <c r="F1574" s="5" t="s">
        <v>1161</v>
      </c>
      <c r="G1574" s="5">
        <v>2002</v>
      </c>
      <c r="H1574" s="11">
        <v>3</v>
      </c>
      <c r="I1574" s="11">
        <v>18</v>
      </c>
      <c r="J1574" s="11">
        <v>45</v>
      </c>
      <c r="K1574" s="11">
        <v>60</v>
      </c>
      <c r="O1574" s="25" t="s">
        <v>23</v>
      </c>
      <c r="P1574" s="5" t="s">
        <v>104</v>
      </c>
      <c r="Q1574" s="5" t="s">
        <v>89</v>
      </c>
      <c r="R1574" s="6" t="s">
        <v>44</v>
      </c>
      <c r="S1574" s="5" t="s">
        <v>3207</v>
      </c>
      <c r="T1574" s="5" t="s">
        <v>3208</v>
      </c>
      <c r="U1574" s="5">
        <v>2002</v>
      </c>
      <c r="V1574" s="11">
        <v>21</v>
      </c>
      <c r="W1574" s="11">
        <v>221</v>
      </c>
      <c r="X1574" s="11">
        <v>371</v>
      </c>
      <c r="Y1574" s="26">
        <v>330</v>
      </c>
      <c r="Z1574" s="10">
        <f t="shared" si="246"/>
        <v>943</v>
      </c>
      <c r="AA1574" s="27">
        <f t="shared" si="242"/>
        <v>-27648.267222475166</v>
      </c>
      <c r="AB1574" s="10">
        <f t="shared" si="243"/>
        <v>-968.90122682555057</v>
      </c>
      <c r="AC1574" s="10">
        <f t="shared" si="244"/>
        <v>1193711.6661456684</v>
      </c>
      <c r="AD1574" s="28">
        <f t="shared" si="245"/>
        <v>88007.931883547251</v>
      </c>
      <c r="AF1574" s="27">
        <f>IF(V1574 &lt;&gt; "-", (V1574-V$1883)^4, "-")</f>
        <v>836033.90625228477</v>
      </c>
      <c r="AG1574" s="10">
        <f>(W1574-W$1883)^4</f>
        <v>9587.513925381314</v>
      </c>
      <c r="AH1574" s="10">
        <f>(X1574-X$1883)^4</f>
        <v>126628827.12664588</v>
      </c>
      <c r="AI1574" s="28">
        <f>(Y1574-Y$1883)^4</f>
        <v>3914675.3758309763</v>
      </c>
      <c r="AK1574" s="27">
        <f t="shared" si="247"/>
        <v>22.269353128313892</v>
      </c>
      <c r="AL1574" s="10">
        <f t="shared" si="248"/>
        <v>234.35843054082713</v>
      </c>
      <c r="AM1574" s="10">
        <f t="shared" si="249"/>
        <v>393.42523860021214</v>
      </c>
      <c r="AN1574" s="28">
        <f t="shared" si="250"/>
        <v>349.94697773064689</v>
      </c>
      <c r="AP1574" s="56">
        <f t="shared" si="251"/>
        <v>1.6787330316742084</v>
      </c>
    </row>
    <row r="1575" spans="1:42" ht="15" customHeight="1">
      <c r="A1575" s="5" t="s">
        <v>23</v>
      </c>
      <c r="B1575" s="5" t="s">
        <v>74</v>
      </c>
      <c r="C1575" s="5" t="s">
        <v>37</v>
      </c>
      <c r="D1575" s="6" t="s">
        <v>44</v>
      </c>
      <c r="E1575" s="5" t="s">
        <v>2884</v>
      </c>
      <c r="F1575" s="5" t="s">
        <v>2885</v>
      </c>
      <c r="G1575" s="5">
        <v>2002</v>
      </c>
      <c r="H1575" s="11">
        <v>2</v>
      </c>
      <c r="I1575" s="11">
        <v>55</v>
      </c>
      <c r="J1575" s="11">
        <v>85</v>
      </c>
      <c r="K1575" s="11">
        <v>142</v>
      </c>
      <c r="O1575" s="25" t="s">
        <v>23</v>
      </c>
      <c r="P1575" s="5" t="s">
        <v>104</v>
      </c>
      <c r="Q1575" s="5" t="s">
        <v>89</v>
      </c>
      <c r="R1575" s="6" t="s">
        <v>44</v>
      </c>
      <c r="S1575" s="5" t="s">
        <v>3209</v>
      </c>
      <c r="T1575" s="5" t="s">
        <v>3210</v>
      </c>
      <c r="U1575" s="5">
        <v>2002</v>
      </c>
      <c r="V1575" s="11">
        <v>21</v>
      </c>
      <c r="W1575" s="11">
        <v>113</v>
      </c>
      <c r="X1575" s="11">
        <v>166</v>
      </c>
      <c r="Y1575" s="26">
        <v>214</v>
      </c>
      <c r="Z1575" s="10">
        <f t="shared" si="246"/>
        <v>514</v>
      </c>
      <c r="AA1575" s="27">
        <f t="shared" ref="AA1575:AA1638" si="252">IF(V1575 &lt;&gt; "-", (V1575-V$1883)^3, "-")</f>
        <v>-27648.267222475166</v>
      </c>
      <c r="AB1575" s="10">
        <f t="shared" ref="AB1575:AB1638" si="253">IF(W1575 &lt;&gt; "-", (W1575-W$1883)^3, "-")</f>
        <v>-1638660.0105298329</v>
      </c>
      <c r="AC1575" s="10">
        <f t="shared" ref="AC1575:AC1638" si="254">IF(X1575 &lt;&gt; "-", (X1575-X$1883)^3, "-")</f>
        <v>-967951.27730093605</v>
      </c>
      <c r="AD1575" s="28">
        <f t="shared" ref="AD1575:AD1638" si="255">IF(Y1575 &lt;&gt; "-", (Y1575-Y$1883)^3, "-")</f>
        <v>-365818.2995983591</v>
      </c>
      <c r="AF1575" s="27">
        <f>IF(V1575 &lt;&gt; "-", (V1575-V$1883)^4, "-")</f>
        <v>836033.90625228477</v>
      </c>
      <c r="AG1575" s="10">
        <f>(W1575-W$1883)^4</f>
        <v>193190221.56143194</v>
      </c>
      <c r="AH1575" s="10">
        <f>(X1575-X$1883)^4</f>
        <v>95749826.642404005</v>
      </c>
      <c r="AI1575" s="28">
        <f>(Y1575-Y$1883)^4</f>
        <v>26162981.590640742</v>
      </c>
      <c r="AK1575" s="27">
        <f t="shared" si="247"/>
        <v>40.856031128404673</v>
      </c>
      <c r="AL1575" s="10">
        <f t="shared" si="248"/>
        <v>219.8443579766537</v>
      </c>
      <c r="AM1575" s="10">
        <f t="shared" si="249"/>
        <v>322.95719844357978</v>
      </c>
      <c r="AN1575" s="28">
        <f t="shared" si="250"/>
        <v>416.34241245136189</v>
      </c>
      <c r="AP1575" s="56">
        <f t="shared" si="251"/>
        <v>1.4690265486725664</v>
      </c>
    </row>
    <row r="1576" spans="1:42" ht="15" customHeight="1">
      <c r="A1576" s="5" t="s">
        <v>23</v>
      </c>
      <c r="B1576" s="5" t="s">
        <v>74</v>
      </c>
      <c r="C1576" s="5" t="s">
        <v>37</v>
      </c>
      <c r="D1576" s="6" t="s">
        <v>44</v>
      </c>
      <c r="E1576" s="5" t="s">
        <v>2886</v>
      </c>
      <c r="F1576" s="5" t="s">
        <v>2887</v>
      </c>
      <c r="G1576" s="5">
        <v>2002</v>
      </c>
      <c r="H1576" s="11">
        <v>2</v>
      </c>
      <c r="I1576" s="11">
        <v>24</v>
      </c>
      <c r="J1576" s="11">
        <v>58</v>
      </c>
      <c r="K1576" s="11">
        <v>78</v>
      </c>
      <c r="O1576" s="25" t="s">
        <v>23</v>
      </c>
      <c r="P1576" s="5" t="s">
        <v>104</v>
      </c>
      <c r="Q1576" s="5" t="s">
        <v>89</v>
      </c>
      <c r="R1576" s="6" t="s">
        <v>44</v>
      </c>
      <c r="S1576" s="5" t="s">
        <v>3211</v>
      </c>
      <c r="T1576" s="5" t="s">
        <v>3212</v>
      </c>
      <c r="U1576" s="5">
        <v>2002</v>
      </c>
      <c r="V1576" s="11">
        <v>35</v>
      </c>
      <c r="W1576" s="11">
        <v>214</v>
      </c>
      <c r="X1576" s="11">
        <v>291</v>
      </c>
      <c r="Y1576" s="26">
        <v>335</v>
      </c>
      <c r="Z1576" s="10">
        <f t="shared" si="246"/>
        <v>875</v>
      </c>
      <c r="AA1576" s="27">
        <f t="shared" si="252"/>
        <v>-4281.6766680973597</v>
      </c>
      <c r="AB1576" s="10">
        <f t="shared" si="253"/>
        <v>-4822.7349518979518</v>
      </c>
      <c r="AC1576" s="10">
        <f t="shared" si="254"/>
        <v>17738.557804354699</v>
      </c>
      <c r="AD1576" s="28">
        <f t="shared" si="255"/>
        <v>121147.31014152603</v>
      </c>
      <c r="AF1576" s="27">
        <f>IF(V1576 &lt;&gt; "-", (V1576-V$1883)^4, "-")</f>
        <v>69526.733272419238</v>
      </c>
      <c r="AG1576" s="10">
        <f>(W1576-W$1883)^4</f>
        <v>81481.283132690121</v>
      </c>
      <c r="AH1576" s="10">
        <f>(X1576-X$1883)^4</f>
        <v>462620.0061645853</v>
      </c>
      <c r="AI1576" s="28">
        <f>(Y1576-Y$1883)^4</f>
        <v>5994482.5615413422</v>
      </c>
      <c r="AK1576" s="27">
        <f t="shared" si="247"/>
        <v>40</v>
      </c>
      <c r="AL1576" s="10">
        <f t="shared" si="248"/>
        <v>244.57142857142858</v>
      </c>
      <c r="AM1576" s="10">
        <f t="shared" si="249"/>
        <v>332.57142857142856</v>
      </c>
      <c r="AN1576" s="28">
        <f t="shared" si="250"/>
        <v>382.85714285714283</v>
      </c>
      <c r="AP1576" s="56">
        <f t="shared" si="251"/>
        <v>1.3598130841121494</v>
      </c>
    </row>
    <row r="1577" spans="1:42" ht="15" customHeight="1">
      <c r="A1577" s="5" t="s">
        <v>23</v>
      </c>
      <c r="B1577" s="5" t="s">
        <v>74</v>
      </c>
      <c r="C1577" s="5" t="s">
        <v>37</v>
      </c>
      <c r="D1577" s="6" t="s">
        <v>44</v>
      </c>
      <c r="E1577" s="5" t="s">
        <v>2888</v>
      </c>
      <c r="F1577" s="5" t="s">
        <v>2889</v>
      </c>
      <c r="G1577" s="5">
        <v>2002</v>
      </c>
      <c r="H1577" s="11">
        <v>11</v>
      </c>
      <c r="I1577" s="11">
        <v>48</v>
      </c>
      <c r="J1577" s="11">
        <v>52</v>
      </c>
      <c r="K1577" s="11">
        <v>88</v>
      </c>
      <c r="O1577" s="25" t="s">
        <v>23</v>
      </c>
      <c r="P1577" s="5" t="s">
        <v>104</v>
      </c>
      <c r="Q1577" s="5" t="s">
        <v>78</v>
      </c>
      <c r="R1577" s="6" t="s">
        <v>44</v>
      </c>
      <c r="S1577" s="5" t="s">
        <v>3213</v>
      </c>
      <c r="T1577" s="5" t="s">
        <v>3214</v>
      </c>
      <c r="U1577" s="5">
        <v>2002</v>
      </c>
      <c r="V1577" s="11">
        <v>53</v>
      </c>
      <c r="W1577" s="11">
        <v>314</v>
      </c>
      <c r="X1577" s="11">
        <v>392</v>
      </c>
      <c r="Y1577" s="26">
        <v>281</v>
      </c>
      <c r="Z1577" s="10">
        <f t="shared" si="246"/>
        <v>1040</v>
      </c>
      <c r="AA1577" s="27">
        <f t="shared" si="252"/>
        <v>5.4684957941043537</v>
      </c>
      <c r="AB1577" s="10">
        <f t="shared" si="253"/>
        <v>573954.72857612756</v>
      </c>
      <c r="AC1577" s="10">
        <f t="shared" si="254"/>
        <v>2052252.0798307874</v>
      </c>
      <c r="AD1577" s="28">
        <f t="shared" si="255"/>
        <v>-92.287918891644111</v>
      </c>
      <c r="AF1577" s="27">
        <f>IF(V1577 &lt;&gt; "-", (V1577-V$1883)^4, "-")</f>
        <v>9.6343815849092884</v>
      </c>
      <c r="AG1577" s="10">
        <f>(W1577-W$1883)^4</f>
        <v>47698367.747979246</v>
      </c>
      <c r="AH1577" s="10">
        <f>(X1577-X$1883)^4</f>
        <v>260800011.34887302</v>
      </c>
      <c r="AI1577" s="28">
        <f>(Y1577-Y$1883)^4</f>
        <v>417.05481242053156</v>
      </c>
      <c r="AK1577" s="27">
        <f t="shared" si="247"/>
        <v>50.96153846153846</v>
      </c>
      <c r="AL1577" s="10">
        <f t="shared" si="248"/>
        <v>301.92307692307691</v>
      </c>
      <c r="AM1577" s="10">
        <f t="shared" si="249"/>
        <v>376.92307692307691</v>
      </c>
      <c r="AN1577" s="28">
        <f t="shared" si="250"/>
        <v>270.19230769230768</v>
      </c>
      <c r="AP1577" s="56">
        <f t="shared" si="251"/>
        <v>1.2484076433121019</v>
      </c>
    </row>
    <row r="1578" spans="1:42" ht="15" customHeight="1">
      <c r="A1578" s="5" t="s">
        <v>23</v>
      </c>
      <c r="B1578" s="5" t="s">
        <v>74</v>
      </c>
      <c r="C1578" s="5" t="s">
        <v>37</v>
      </c>
      <c r="D1578" s="6" t="s">
        <v>44</v>
      </c>
      <c r="E1578" s="5" t="s">
        <v>2890</v>
      </c>
      <c r="F1578" s="5" t="s">
        <v>2891</v>
      </c>
      <c r="G1578" s="5">
        <v>2002</v>
      </c>
      <c r="H1578" s="11">
        <v>9</v>
      </c>
      <c r="I1578" s="11">
        <v>96</v>
      </c>
      <c r="J1578" s="11">
        <v>168</v>
      </c>
      <c r="K1578" s="11">
        <v>167</v>
      </c>
      <c r="O1578" s="25" t="s">
        <v>23</v>
      </c>
      <c r="P1578" s="5" t="s">
        <v>104</v>
      </c>
      <c r="Q1578" s="5" t="s">
        <v>78</v>
      </c>
      <c r="R1578" s="6" t="s">
        <v>44</v>
      </c>
      <c r="S1578" s="5" t="s">
        <v>3215</v>
      </c>
      <c r="T1578" s="5" t="s">
        <v>3216</v>
      </c>
      <c r="U1578" s="5">
        <v>2002</v>
      </c>
      <c r="V1578" s="11">
        <v>50</v>
      </c>
      <c r="W1578" s="11">
        <v>290</v>
      </c>
      <c r="X1578" s="11">
        <v>629</v>
      </c>
      <c r="Y1578" s="26">
        <v>583</v>
      </c>
      <c r="Z1578" s="10">
        <f t="shared" si="246"/>
        <v>1552</v>
      </c>
      <c r="AA1578" s="27">
        <f t="shared" si="252"/>
        <v>-1.8983450386990621</v>
      </c>
      <c r="AB1578" s="10">
        <f t="shared" si="253"/>
        <v>206474.91178604317</v>
      </c>
      <c r="AC1578" s="10">
        <f t="shared" si="254"/>
        <v>48260314.578123353</v>
      </c>
      <c r="AD1578" s="28">
        <f t="shared" si="255"/>
        <v>26325548.423747197</v>
      </c>
      <c r="AF1578" s="27">
        <f>IF(V1578 &lt;&gt; "-", (V1578-V$1883)^4, "-")</f>
        <v>2.3505357928346284</v>
      </c>
      <c r="AG1578" s="10">
        <f>(W1578-W$1883)^4</f>
        <v>12203649.308077279</v>
      </c>
      <c r="AH1578" s="10">
        <f>(X1578-X$1883)^4</f>
        <v>17570611029.249001</v>
      </c>
      <c r="AI1578" s="28">
        <f>(Y1578-Y$1883)^4</f>
        <v>7831348842.7115383</v>
      </c>
      <c r="AK1578" s="27">
        <f t="shared" si="247"/>
        <v>32.21649484536082</v>
      </c>
      <c r="AL1578" s="10">
        <f t="shared" si="248"/>
        <v>186.85567010309279</v>
      </c>
      <c r="AM1578" s="10">
        <f t="shared" si="249"/>
        <v>405.28350515463916</v>
      </c>
      <c r="AN1578" s="28">
        <f t="shared" si="250"/>
        <v>375.64432989690721</v>
      </c>
      <c r="AP1578" s="56">
        <f t="shared" si="251"/>
        <v>2.1689655172413791</v>
      </c>
    </row>
    <row r="1579" spans="1:42" ht="15" customHeight="1">
      <c r="A1579" s="5" t="s">
        <v>23</v>
      </c>
      <c r="B1579" s="5" t="s">
        <v>74</v>
      </c>
      <c r="C1579" s="5" t="s">
        <v>46</v>
      </c>
      <c r="D1579" s="6" t="s">
        <v>44</v>
      </c>
      <c r="E1579" s="6" t="s">
        <v>26</v>
      </c>
      <c r="F1579" s="5" t="s">
        <v>3217</v>
      </c>
      <c r="G1579" s="5">
        <v>2002</v>
      </c>
      <c r="H1579" s="11">
        <v>55</v>
      </c>
      <c r="I1579" s="11">
        <v>493</v>
      </c>
      <c r="J1579" s="11">
        <v>937</v>
      </c>
      <c r="K1579" s="11">
        <v>1316</v>
      </c>
      <c r="O1579" s="25" t="s">
        <v>23</v>
      </c>
      <c r="P1579" s="5" t="s">
        <v>104</v>
      </c>
      <c r="Q1579" s="5" t="s">
        <v>78</v>
      </c>
      <c r="R1579" s="6" t="s">
        <v>44</v>
      </c>
      <c r="S1579" s="5" t="s">
        <v>3218</v>
      </c>
      <c r="T1579" s="5" t="s">
        <v>3219</v>
      </c>
      <c r="U1579" s="5">
        <v>2002</v>
      </c>
      <c r="V1579" s="11">
        <v>81</v>
      </c>
      <c r="W1579" s="11">
        <v>450</v>
      </c>
      <c r="X1579" s="11">
        <v>724</v>
      </c>
      <c r="Y1579" s="26">
        <v>661</v>
      </c>
      <c r="Z1579" s="10">
        <f t="shared" si="246"/>
        <v>1916</v>
      </c>
      <c r="AA1579" s="27">
        <f t="shared" si="252"/>
        <v>26361.946065046381</v>
      </c>
      <c r="AB1579" s="10">
        <f t="shared" si="253"/>
        <v>10518538.837219652</v>
      </c>
      <c r="AC1579" s="10">
        <f t="shared" si="254"/>
        <v>96753094.887739271</v>
      </c>
      <c r="AD1579" s="28">
        <f t="shared" si="255"/>
        <v>52937531.112316661</v>
      </c>
      <c r="AF1579" s="27">
        <f>IF(V1579 &lt;&gt; "-", (V1579-V$1883)^4, "-")</f>
        <v>784578.89743797353</v>
      </c>
      <c r="AG1579" s="10">
        <f>(W1579-W$1883)^4</f>
        <v>2304661886.7729425</v>
      </c>
      <c r="AH1579" s="10">
        <f>(X1579-X$1883)^4</f>
        <v>44417402175.630981</v>
      </c>
      <c r="AI1579" s="28">
        <f>(Y1579-Y$1883)^4</f>
        <v>19877033846.004696</v>
      </c>
      <c r="AK1579" s="27">
        <f t="shared" si="247"/>
        <v>42.275574112734866</v>
      </c>
      <c r="AL1579" s="10">
        <f t="shared" si="248"/>
        <v>234.86430062630481</v>
      </c>
      <c r="AM1579" s="10">
        <f t="shared" si="249"/>
        <v>377.87056367432149</v>
      </c>
      <c r="AN1579" s="28">
        <f t="shared" si="250"/>
        <v>344.98956158663884</v>
      </c>
      <c r="AP1579" s="56">
        <f t="shared" si="251"/>
        <v>1.6088888888888888</v>
      </c>
    </row>
    <row r="1580" spans="1:42" ht="15" customHeight="1">
      <c r="A1580" s="5" t="s">
        <v>23</v>
      </c>
      <c r="B1580" s="5" t="s">
        <v>74</v>
      </c>
      <c r="C1580" s="5" t="s">
        <v>46</v>
      </c>
      <c r="D1580" s="6" t="s">
        <v>44</v>
      </c>
      <c r="E1580" s="5" t="s">
        <v>2892</v>
      </c>
      <c r="F1580" s="5" t="s">
        <v>2893</v>
      </c>
      <c r="G1580" s="5">
        <v>2002</v>
      </c>
      <c r="H1580" s="11" t="s">
        <v>96</v>
      </c>
      <c r="I1580" s="11">
        <v>4</v>
      </c>
      <c r="J1580" s="11">
        <v>15</v>
      </c>
      <c r="K1580" s="11">
        <v>46</v>
      </c>
      <c r="O1580" s="25" t="s">
        <v>23</v>
      </c>
      <c r="P1580" s="5" t="s">
        <v>104</v>
      </c>
      <c r="Q1580" s="5" t="s">
        <v>78</v>
      </c>
      <c r="R1580" s="6" t="s">
        <v>44</v>
      </c>
      <c r="S1580" s="5" t="s">
        <v>3220</v>
      </c>
      <c r="T1580" s="5" t="s">
        <v>3221</v>
      </c>
      <c r="U1580" s="5">
        <v>2002</v>
      </c>
      <c r="V1580" s="11">
        <v>189</v>
      </c>
      <c r="W1580" s="11">
        <v>837</v>
      </c>
      <c r="X1580" s="11">
        <v>886</v>
      </c>
      <c r="Y1580" s="26">
        <v>716</v>
      </c>
      <c r="Z1580" s="10">
        <f t="shared" si="246"/>
        <v>2628</v>
      </c>
      <c r="AA1580" s="27">
        <f t="shared" si="252"/>
        <v>2614486.4851928651</v>
      </c>
      <c r="AB1580" s="10">
        <f t="shared" si="253"/>
        <v>222660446.61807275</v>
      </c>
      <c r="AC1580" s="10">
        <f t="shared" si="254"/>
        <v>239575523.59873423</v>
      </c>
      <c r="AD1580" s="28">
        <f t="shared" si="255"/>
        <v>79774074.888363972</v>
      </c>
      <c r="AF1580" s="27">
        <f>IF(V1580 &lt;&gt; "-", (V1580-V$1883)^4, "-")</f>
        <v>360176357.43655676</v>
      </c>
      <c r="AG1580" s="10">
        <f>(W1580-W$1883)^4</f>
        <v>134955555697.24379</v>
      </c>
      <c r="AH1580" s="10">
        <f>(X1580-X$1883)^4</f>
        <v>148795544838.80652</v>
      </c>
      <c r="AI1580" s="28">
        <f>(Y1580-Y$1883)^4</f>
        <v>34341218598.90633</v>
      </c>
      <c r="AK1580" s="27">
        <f t="shared" si="247"/>
        <v>71.917808219178085</v>
      </c>
      <c r="AL1580" s="10">
        <f t="shared" si="248"/>
        <v>318.49315068493149</v>
      </c>
      <c r="AM1580" s="10">
        <f t="shared" si="249"/>
        <v>337.13850837138511</v>
      </c>
      <c r="AN1580" s="28">
        <f t="shared" si="250"/>
        <v>272.45053272450531</v>
      </c>
      <c r="AP1580" s="56">
        <f t="shared" si="251"/>
        <v>1.0585424133811232</v>
      </c>
    </row>
    <row r="1581" spans="1:42" ht="15" customHeight="1">
      <c r="A1581" s="5" t="s">
        <v>23</v>
      </c>
      <c r="B1581" s="5" t="s">
        <v>74</v>
      </c>
      <c r="C1581" s="5" t="s">
        <v>46</v>
      </c>
      <c r="D1581" s="6" t="s">
        <v>44</v>
      </c>
      <c r="E1581" s="5" t="s">
        <v>2894</v>
      </c>
      <c r="F1581" s="5" t="s">
        <v>2895</v>
      </c>
      <c r="G1581" s="5">
        <v>2002</v>
      </c>
      <c r="H1581" s="11">
        <v>5</v>
      </c>
      <c r="I1581" s="11">
        <v>78</v>
      </c>
      <c r="J1581" s="11">
        <v>173</v>
      </c>
      <c r="K1581" s="11">
        <v>218</v>
      </c>
      <c r="O1581" s="25" t="s">
        <v>23</v>
      </c>
      <c r="P1581" s="5" t="s">
        <v>104</v>
      </c>
      <c r="Q1581" s="5" t="s">
        <v>78</v>
      </c>
      <c r="R1581" s="6" t="s">
        <v>44</v>
      </c>
      <c r="S1581" s="5" t="s">
        <v>3222</v>
      </c>
      <c r="T1581" s="5" t="s">
        <v>3223</v>
      </c>
      <c r="U1581" s="5">
        <v>2002</v>
      </c>
      <c r="V1581" s="11">
        <v>76</v>
      </c>
      <c r="W1581" s="11">
        <v>422</v>
      </c>
      <c r="X1581" s="11">
        <v>822</v>
      </c>
      <c r="Y1581" s="26">
        <v>888</v>
      </c>
      <c r="Z1581" s="10">
        <f t="shared" si="246"/>
        <v>2208</v>
      </c>
      <c r="AA1581" s="27">
        <f t="shared" si="252"/>
        <v>15182.612115886348</v>
      </c>
      <c r="AB1581" s="10">
        <f t="shared" si="253"/>
        <v>6979342.1142993346</v>
      </c>
      <c r="AC1581" s="10">
        <f t="shared" si="254"/>
        <v>172883080.45601386</v>
      </c>
      <c r="AD1581" s="28">
        <f t="shared" si="255"/>
        <v>218690507.58218676</v>
      </c>
      <c r="AF1581" s="27">
        <f>IF(V1581 &lt;&gt; "-", (V1581-V$1883)^4, "-")</f>
        <v>375948.76497466629</v>
      </c>
      <c r="AG1581" s="10">
        <f>(W1581-W$1883)^4</f>
        <v>1333785472.7010107</v>
      </c>
      <c r="AH1581" s="10">
        <f>(X1581-X$1883)^4</f>
        <v>96309691048.099075</v>
      </c>
      <c r="AI1581" s="28">
        <f>(Y1581-Y$1883)^4</f>
        <v>131756862175.12405</v>
      </c>
      <c r="AK1581" s="27">
        <f t="shared" si="247"/>
        <v>34.420289855072461</v>
      </c>
      <c r="AL1581" s="10">
        <f t="shared" si="248"/>
        <v>191.12318840579709</v>
      </c>
      <c r="AM1581" s="10">
        <f t="shared" si="249"/>
        <v>372.28260869565219</v>
      </c>
      <c r="AN1581" s="28">
        <f t="shared" si="250"/>
        <v>402.17391304347825</v>
      </c>
      <c r="AP1581" s="56">
        <f t="shared" si="251"/>
        <v>1.9478672985781993</v>
      </c>
    </row>
    <row r="1582" spans="1:42" ht="15" customHeight="1">
      <c r="A1582" s="5" t="s">
        <v>23</v>
      </c>
      <c r="B1582" s="5" t="s">
        <v>74</v>
      </c>
      <c r="C1582" s="5" t="s">
        <v>46</v>
      </c>
      <c r="D1582" s="6" t="s">
        <v>44</v>
      </c>
      <c r="E1582" s="5" t="s">
        <v>2896</v>
      </c>
      <c r="F1582" s="5" t="s">
        <v>1899</v>
      </c>
      <c r="G1582" s="5">
        <v>2002</v>
      </c>
      <c r="H1582" s="11">
        <v>9</v>
      </c>
      <c r="I1582" s="11">
        <v>45</v>
      </c>
      <c r="J1582" s="11">
        <v>89</v>
      </c>
      <c r="K1582" s="11">
        <v>78</v>
      </c>
      <c r="O1582" s="25" t="s">
        <v>23</v>
      </c>
      <c r="P1582" s="5" t="s">
        <v>104</v>
      </c>
      <c r="Q1582" s="5" t="s">
        <v>82</v>
      </c>
      <c r="R1582" s="6" t="s">
        <v>44</v>
      </c>
      <c r="S1582" s="5" t="s">
        <v>3224</v>
      </c>
      <c r="T1582" s="5" t="s">
        <v>3225</v>
      </c>
      <c r="U1582" s="5">
        <v>2002</v>
      </c>
      <c r="V1582" s="11">
        <v>9</v>
      </c>
      <c r="W1582" s="11">
        <v>58</v>
      </c>
      <c r="X1582" s="11">
        <v>136</v>
      </c>
      <c r="Y1582" s="26">
        <v>121</v>
      </c>
      <c r="Z1582" s="10">
        <f t="shared" si="246"/>
        <v>324</v>
      </c>
      <c r="AA1582" s="27">
        <f t="shared" si="252"/>
        <v>-75355.731060442326</v>
      </c>
      <c r="AB1582" s="10">
        <f t="shared" si="253"/>
        <v>-5168316.9556326158</v>
      </c>
      <c r="AC1582" s="10">
        <f t="shared" si="254"/>
        <v>-2142702.0813534153</v>
      </c>
      <c r="AD1582" s="28">
        <f t="shared" si="255"/>
        <v>-4452958.7586701727</v>
      </c>
      <c r="AF1582" s="27">
        <f>IF(V1582 &lt;&gt; "-", (V1582-V$1883)^4, "-")</f>
        <v>3182890.6368016875</v>
      </c>
      <c r="AG1582" s="10">
        <f>(W1582-W$1883)^4</f>
        <v>893577420.44155872</v>
      </c>
      <c r="AH1582" s="10">
        <f>(X1582-X$1883)^4</f>
        <v>276237343.34762424</v>
      </c>
      <c r="AI1582" s="28">
        <f>(Y1582-Y$1883)^4</f>
        <v>732596597.3820796</v>
      </c>
      <c r="AK1582" s="27">
        <f t="shared" si="247"/>
        <v>27.777777777777775</v>
      </c>
      <c r="AL1582" s="10">
        <f t="shared" si="248"/>
        <v>179.01234567901233</v>
      </c>
      <c r="AM1582" s="10">
        <f t="shared" si="249"/>
        <v>419.75308641975306</v>
      </c>
      <c r="AN1582" s="28">
        <f t="shared" si="250"/>
        <v>373.45679012345676</v>
      </c>
      <c r="AP1582" s="56">
        <f t="shared" si="251"/>
        <v>2.3448275862068968</v>
      </c>
    </row>
    <row r="1583" spans="1:42" ht="15" customHeight="1">
      <c r="A1583" s="5" t="s">
        <v>23</v>
      </c>
      <c r="B1583" s="5" t="s">
        <v>74</v>
      </c>
      <c r="C1583" s="5" t="s">
        <v>46</v>
      </c>
      <c r="D1583" s="6" t="s">
        <v>44</v>
      </c>
      <c r="E1583" s="5" t="s">
        <v>2898</v>
      </c>
      <c r="F1583" s="5" t="s">
        <v>2899</v>
      </c>
      <c r="G1583" s="5">
        <v>2002</v>
      </c>
      <c r="H1583" s="11">
        <v>7</v>
      </c>
      <c r="I1583" s="11">
        <v>36</v>
      </c>
      <c r="J1583" s="11">
        <v>51</v>
      </c>
      <c r="K1583" s="11">
        <v>33</v>
      </c>
      <c r="O1583" s="25" t="s">
        <v>23</v>
      </c>
      <c r="P1583" s="5" t="s">
        <v>104</v>
      </c>
      <c r="Q1583" s="5" t="s">
        <v>82</v>
      </c>
      <c r="R1583" s="6" t="s">
        <v>44</v>
      </c>
      <c r="S1583" s="5" t="s">
        <v>3226</v>
      </c>
      <c r="T1583" s="5" t="s">
        <v>3227</v>
      </c>
      <c r="U1583" s="5">
        <v>2002</v>
      </c>
      <c r="V1583" s="11">
        <v>31</v>
      </c>
      <c r="W1583" s="11">
        <v>158</v>
      </c>
      <c r="X1583" s="11">
        <v>195</v>
      </c>
      <c r="Y1583" s="26">
        <v>108</v>
      </c>
      <c r="Z1583" s="10">
        <f t="shared" si="246"/>
        <v>492</v>
      </c>
      <c r="AA1583" s="27">
        <f t="shared" si="252"/>
        <v>-8289.261084009273</v>
      </c>
      <c r="AB1583" s="10">
        <f t="shared" si="253"/>
        <v>-387344.66587256046</v>
      </c>
      <c r="AC1583" s="10">
        <f t="shared" si="254"/>
        <v>-341826.65098486311</v>
      </c>
      <c r="AD1583" s="28">
        <f t="shared" si="255"/>
        <v>-5594161.2696432723</v>
      </c>
      <c r="AF1583" s="27">
        <f>IF(V1583 &lt;&gt; "-", (V1583-V$1883)^4, "-")</f>
        <v>167759.74535443462</v>
      </c>
      <c r="AG1583" s="10">
        <f>(W1583-W$1883)^4</f>
        <v>28235583.88052408</v>
      </c>
      <c r="AH1583" s="10">
        <f>(X1583-X$1883)^4</f>
        <v>23900549.910332892</v>
      </c>
      <c r="AI1583" s="28">
        <f>(Y1583-Y$1883)^4</f>
        <v>993070260.36051047</v>
      </c>
      <c r="AK1583" s="27">
        <f t="shared" si="247"/>
        <v>63.008130081300806</v>
      </c>
      <c r="AL1583" s="10">
        <f t="shared" si="248"/>
        <v>321.13821138211387</v>
      </c>
      <c r="AM1583" s="10">
        <f t="shared" si="249"/>
        <v>396.34146341463418</v>
      </c>
      <c r="AN1583" s="28">
        <f t="shared" si="250"/>
        <v>219.51219512195121</v>
      </c>
      <c r="AP1583" s="56">
        <f t="shared" si="251"/>
        <v>1.2341772151898733</v>
      </c>
    </row>
    <row r="1584" spans="1:42" ht="15" customHeight="1">
      <c r="A1584" s="5" t="s">
        <v>23</v>
      </c>
      <c r="B1584" s="5" t="s">
        <v>74</v>
      </c>
      <c r="C1584" s="5" t="s">
        <v>46</v>
      </c>
      <c r="D1584" s="6" t="s">
        <v>44</v>
      </c>
      <c r="E1584" s="5" t="s">
        <v>2900</v>
      </c>
      <c r="F1584" s="5" t="s">
        <v>2901</v>
      </c>
      <c r="G1584" s="5">
        <v>2002</v>
      </c>
      <c r="H1584" s="11">
        <v>2</v>
      </c>
      <c r="I1584" s="11">
        <v>23</v>
      </c>
      <c r="J1584" s="11">
        <v>55</v>
      </c>
      <c r="K1584" s="11">
        <v>73</v>
      </c>
      <c r="O1584" s="25" t="s">
        <v>23</v>
      </c>
      <c r="P1584" s="5" t="s">
        <v>104</v>
      </c>
      <c r="Q1584" s="5" t="s">
        <v>82</v>
      </c>
      <c r="R1584" s="6" t="s">
        <v>44</v>
      </c>
      <c r="S1584" s="5" t="s">
        <v>3228</v>
      </c>
      <c r="T1584" s="5" t="s">
        <v>3229</v>
      </c>
      <c r="U1584" s="5">
        <v>2002</v>
      </c>
      <c r="V1584" s="11">
        <v>34</v>
      </c>
      <c r="W1584" s="11">
        <v>178</v>
      </c>
      <c r="X1584" s="11">
        <v>323</v>
      </c>
      <c r="Y1584" s="26">
        <v>270</v>
      </c>
      <c r="Z1584" s="10">
        <f t="shared" si="246"/>
        <v>805</v>
      </c>
      <c r="AA1584" s="27">
        <f t="shared" si="252"/>
        <v>-5122.4289485320642</v>
      </c>
      <c r="AB1584" s="10">
        <f t="shared" si="253"/>
        <v>-147995.96378455174</v>
      </c>
      <c r="AC1584" s="10">
        <f t="shared" si="254"/>
        <v>195919.57193902935</v>
      </c>
      <c r="AD1584" s="28">
        <f t="shared" si="255"/>
        <v>-3737.6307229928007</v>
      </c>
      <c r="AF1584" s="27">
        <f>IF(V1584 &lt;&gt; "-", (V1584-V$1883)^4, "-")</f>
        <v>88301.468100446233</v>
      </c>
      <c r="AG1584" s="10">
        <f>(W1584-W$1883)^4</f>
        <v>7828282.5961595997</v>
      </c>
      <c r="AH1584" s="10">
        <f>(X1584-X$1883)^4</f>
        <v>11378991.27220373</v>
      </c>
      <c r="AI1584" s="28">
        <f>(Y1584-Y$1883)^4</f>
        <v>58004.522319712873</v>
      </c>
      <c r="AK1584" s="27">
        <f t="shared" si="247"/>
        <v>42.236024844720497</v>
      </c>
      <c r="AL1584" s="10">
        <f t="shared" si="248"/>
        <v>221.11801242236027</v>
      </c>
      <c r="AM1584" s="10">
        <f t="shared" si="249"/>
        <v>401.24223602484471</v>
      </c>
      <c r="AN1584" s="28">
        <f t="shared" si="250"/>
        <v>335.40372670807454</v>
      </c>
      <c r="AP1584" s="56">
        <f t="shared" si="251"/>
        <v>1.8146067415730336</v>
      </c>
    </row>
    <row r="1585" spans="1:42" ht="15" customHeight="1">
      <c r="A1585" s="5" t="s">
        <v>23</v>
      </c>
      <c r="B1585" s="5" t="s">
        <v>74</v>
      </c>
      <c r="C1585" s="5" t="s">
        <v>46</v>
      </c>
      <c r="D1585" s="6" t="s">
        <v>44</v>
      </c>
      <c r="E1585" s="5" t="s">
        <v>2903</v>
      </c>
      <c r="F1585" s="5" t="s">
        <v>2904</v>
      </c>
      <c r="G1585" s="5">
        <v>2002</v>
      </c>
      <c r="H1585" s="11" t="s">
        <v>96</v>
      </c>
      <c r="I1585" s="11">
        <v>4</v>
      </c>
      <c r="J1585" s="11">
        <v>21</v>
      </c>
      <c r="K1585" s="11">
        <v>58</v>
      </c>
      <c r="O1585" s="25" t="s">
        <v>23</v>
      </c>
      <c r="P1585" s="5" t="s">
        <v>104</v>
      </c>
      <c r="Q1585" s="5" t="s">
        <v>82</v>
      </c>
      <c r="R1585" s="6" t="s">
        <v>44</v>
      </c>
      <c r="S1585" s="5" t="s">
        <v>3230</v>
      </c>
      <c r="T1585" s="5" t="s">
        <v>3231</v>
      </c>
      <c r="U1585" s="5">
        <v>2002</v>
      </c>
      <c r="V1585" s="11">
        <v>80</v>
      </c>
      <c r="W1585" s="11">
        <v>389</v>
      </c>
      <c r="X1585" s="11">
        <v>417</v>
      </c>
      <c r="Y1585" s="26">
        <v>294</v>
      </c>
      <c r="Z1585" s="10">
        <f t="shared" si="246"/>
        <v>1180</v>
      </c>
      <c r="AA1585" s="27">
        <f t="shared" si="252"/>
        <v>23792.937706605404</v>
      </c>
      <c r="AB1585" s="10">
        <f t="shared" si="253"/>
        <v>3952162.5988408844</v>
      </c>
      <c r="AC1585" s="10">
        <f t="shared" si="254"/>
        <v>3517349.6933207824</v>
      </c>
      <c r="AD1585" s="28">
        <f t="shared" si="255"/>
        <v>610.00260509159591</v>
      </c>
      <c r="AF1585" s="27">
        <f>IF(V1585 &lt;&gt; "-", (V1585-V$1883)^4, "-")</f>
        <v>684327.65348943812</v>
      </c>
      <c r="AG1585" s="10">
        <f>(W1585-W$1883)^4</f>
        <v>624855703.87584376</v>
      </c>
      <c r="AH1585" s="10">
        <f>(X1585-X$1883)^4</f>
        <v>534918227.7923547</v>
      </c>
      <c r="AI1585" s="28">
        <f>(Y1585-Y$1883)^4</f>
        <v>5173.3943721177557</v>
      </c>
      <c r="AK1585" s="27">
        <f t="shared" si="247"/>
        <v>67.79661016949153</v>
      </c>
      <c r="AL1585" s="10">
        <f t="shared" si="248"/>
        <v>329.66101694915255</v>
      </c>
      <c r="AM1585" s="10">
        <f t="shared" si="249"/>
        <v>353.38983050847457</v>
      </c>
      <c r="AN1585" s="28">
        <f t="shared" si="250"/>
        <v>249.15254237288136</v>
      </c>
      <c r="AP1585" s="56">
        <f t="shared" si="251"/>
        <v>1.0719794344473008</v>
      </c>
    </row>
    <row r="1586" spans="1:42" ht="15" customHeight="1">
      <c r="A1586" s="5" t="s">
        <v>23</v>
      </c>
      <c r="B1586" s="5" t="s">
        <v>74</v>
      </c>
      <c r="C1586" s="5" t="s">
        <v>46</v>
      </c>
      <c r="D1586" s="6" t="s">
        <v>44</v>
      </c>
      <c r="E1586" s="5" t="s">
        <v>2905</v>
      </c>
      <c r="F1586" s="5" t="s">
        <v>2906</v>
      </c>
      <c r="G1586" s="5">
        <v>2002</v>
      </c>
      <c r="H1586" s="11">
        <v>3</v>
      </c>
      <c r="I1586" s="11">
        <v>50</v>
      </c>
      <c r="J1586" s="11">
        <v>91</v>
      </c>
      <c r="K1586" s="11">
        <v>191</v>
      </c>
      <c r="O1586" s="25" t="s">
        <v>23</v>
      </c>
      <c r="P1586" s="5" t="s">
        <v>104</v>
      </c>
      <c r="Q1586" s="5" t="s">
        <v>82</v>
      </c>
      <c r="R1586" s="6" t="s">
        <v>44</v>
      </c>
      <c r="S1586" s="5" t="s">
        <v>3232</v>
      </c>
      <c r="T1586" s="5" t="s">
        <v>3233</v>
      </c>
      <c r="U1586" s="5">
        <v>2002</v>
      </c>
      <c r="V1586" s="11">
        <v>174</v>
      </c>
      <c r="W1586" s="11">
        <v>641</v>
      </c>
      <c r="X1586" s="11">
        <v>543</v>
      </c>
      <c r="Y1586" s="26">
        <v>426</v>
      </c>
      <c r="Z1586" s="10">
        <f t="shared" si="246"/>
        <v>1784</v>
      </c>
      <c r="AA1586" s="27">
        <f t="shared" si="252"/>
        <v>1850076.6215949573</v>
      </c>
      <c r="AB1586" s="10">
        <f t="shared" si="253"/>
        <v>68973842.015339956</v>
      </c>
      <c r="AC1586" s="10">
        <f t="shared" si="254"/>
        <v>21503484.816869218</v>
      </c>
      <c r="AD1586" s="28">
        <f t="shared" si="255"/>
        <v>2772376.4217725592</v>
      </c>
      <c r="AF1586" s="27">
        <f>IF(V1586 &lt;&gt; "-", (V1586-V$1883)^4, "-")</f>
        <v>227118731.36526468</v>
      </c>
      <c r="AG1586" s="10">
        <f>(W1586-W$1883)^4</f>
        <v>28286500659.050121</v>
      </c>
      <c r="AH1586" s="10">
        <f>(X1586-X$1883)^4</f>
        <v>5979687140.8628902</v>
      </c>
      <c r="AI1586" s="28">
        <f>(Y1586-Y$1883)^4</f>
        <v>389466040.66734987</v>
      </c>
      <c r="AK1586" s="27">
        <f t="shared" si="247"/>
        <v>97.533632286995527</v>
      </c>
      <c r="AL1586" s="10">
        <f t="shared" si="248"/>
        <v>359.30493273542601</v>
      </c>
      <c r="AM1586" s="10">
        <f t="shared" si="249"/>
        <v>304.37219730941706</v>
      </c>
      <c r="AN1586" s="28">
        <f t="shared" si="250"/>
        <v>238.78923766816143</v>
      </c>
      <c r="AP1586" s="56">
        <f t="shared" si="251"/>
        <v>0.84711388455538228</v>
      </c>
    </row>
    <row r="1587" spans="1:42" ht="15" customHeight="1">
      <c r="A1587" s="5" t="s">
        <v>23</v>
      </c>
      <c r="B1587" s="5" t="s">
        <v>74</v>
      </c>
      <c r="C1587" s="5" t="s">
        <v>46</v>
      </c>
      <c r="D1587" s="6" t="s">
        <v>44</v>
      </c>
      <c r="E1587" s="5" t="s">
        <v>2907</v>
      </c>
      <c r="F1587" s="5" t="s">
        <v>2908</v>
      </c>
      <c r="G1587" s="5">
        <v>2002</v>
      </c>
      <c r="H1587" s="11" t="s">
        <v>96</v>
      </c>
      <c r="I1587" s="11">
        <v>20</v>
      </c>
      <c r="J1587" s="11">
        <v>46</v>
      </c>
      <c r="K1587" s="11">
        <v>64</v>
      </c>
      <c r="O1587" s="25" t="s">
        <v>23</v>
      </c>
      <c r="P1587" s="5" t="s">
        <v>104</v>
      </c>
      <c r="Q1587" s="5" t="s">
        <v>82</v>
      </c>
      <c r="R1587" s="6" t="s">
        <v>44</v>
      </c>
      <c r="S1587" s="5" t="s">
        <v>3234</v>
      </c>
      <c r="T1587" s="5" t="s">
        <v>3235</v>
      </c>
      <c r="U1587" s="5">
        <v>2002</v>
      </c>
      <c r="V1587" s="11">
        <v>15</v>
      </c>
      <c r="W1587" s="11">
        <v>74</v>
      </c>
      <c r="X1587" s="11">
        <v>213</v>
      </c>
      <c r="Y1587" s="26">
        <v>195</v>
      </c>
      <c r="Z1587" s="10">
        <f t="shared" si="246"/>
        <v>497</v>
      </c>
      <c r="AA1587" s="27">
        <f t="shared" si="252"/>
        <v>-47588.273258939465</v>
      </c>
      <c r="AB1587" s="10">
        <f t="shared" si="253"/>
        <v>-3862151.7659871657</v>
      </c>
      <c r="AC1587" s="10">
        <f t="shared" si="254"/>
        <v>-139960.75884170146</v>
      </c>
      <c r="AD1587" s="28">
        <f t="shared" si="255"/>
        <v>-741686.08732650045</v>
      </c>
      <c r="AF1587" s="27">
        <f>IF(V1587 &lt;&gt; "-", (V1587-V$1883)^4, "-")</f>
        <v>1724513.4884991832</v>
      </c>
      <c r="AG1587" s="10">
        <f>(W1587-W$1883)^4</f>
        <v>605953243.1875087</v>
      </c>
      <c r="AH1587" s="10">
        <f>(X1587-X$1883)^4</f>
        <v>7266775.0764093809</v>
      </c>
      <c r="AI1587" s="28">
        <f>(Y1587-Y$1883)^4</f>
        <v>67136728.803484455</v>
      </c>
      <c r="AK1587" s="27">
        <f t="shared" si="247"/>
        <v>30.18108651911469</v>
      </c>
      <c r="AL1587" s="10">
        <f t="shared" si="248"/>
        <v>148.89336016096581</v>
      </c>
      <c r="AM1587" s="10">
        <f t="shared" si="249"/>
        <v>428.57142857142856</v>
      </c>
      <c r="AN1587" s="28">
        <f t="shared" si="250"/>
        <v>392.35412474849096</v>
      </c>
      <c r="AP1587" s="56">
        <f t="shared" si="251"/>
        <v>2.8783783783783781</v>
      </c>
    </row>
    <row r="1588" spans="1:42" ht="15" customHeight="1">
      <c r="A1588" s="5" t="s">
        <v>23</v>
      </c>
      <c r="B1588" s="5" t="s">
        <v>74</v>
      </c>
      <c r="C1588" s="5" t="s">
        <v>46</v>
      </c>
      <c r="D1588" s="6" t="s">
        <v>44</v>
      </c>
      <c r="E1588" s="5" t="s">
        <v>2909</v>
      </c>
      <c r="F1588" s="5" t="s">
        <v>2910</v>
      </c>
      <c r="G1588" s="5">
        <v>2002</v>
      </c>
      <c r="H1588" s="11">
        <v>20</v>
      </c>
      <c r="I1588" s="11">
        <v>98</v>
      </c>
      <c r="J1588" s="11">
        <v>111</v>
      </c>
      <c r="K1588" s="11">
        <v>190</v>
      </c>
      <c r="O1588" s="25" t="s">
        <v>23</v>
      </c>
      <c r="P1588" s="5" t="s">
        <v>104</v>
      </c>
      <c r="Q1588" s="5" t="s">
        <v>82</v>
      </c>
      <c r="R1588" s="6" t="s">
        <v>44</v>
      </c>
      <c r="S1588" s="5" t="s">
        <v>3236</v>
      </c>
      <c r="T1588" s="5" t="s">
        <v>3237</v>
      </c>
      <c r="U1588" s="5">
        <v>2002</v>
      </c>
      <c r="V1588" s="11">
        <v>29</v>
      </c>
      <c r="W1588" s="11">
        <v>149</v>
      </c>
      <c r="X1588" s="11">
        <v>126</v>
      </c>
      <c r="Y1588" s="26">
        <v>124</v>
      </c>
      <c r="Z1588" s="10">
        <f t="shared" si="246"/>
        <v>428</v>
      </c>
      <c r="AA1588" s="27">
        <f t="shared" si="252"/>
        <v>-10997.628586138324</v>
      </c>
      <c r="AB1588" s="10">
        <f t="shared" si="253"/>
        <v>-549257.55776237464</v>
      </c>
      <c r="AC1588" s="10">
        <f t="shared" si="254"/>
        <v>-2680989.7896829266</v>
      </c>
      <c r="AD1588" s="28">
        <f t="shared" si="255"/>
        <v>-4213775.0779657438</v>
      </c>
      <c r="AF1588" s="27">
        <f>IF(V1588 &lt;&gt; "-", (V1588-V$1883)^4, "-")</f>
        <v>244567.49279317027</v>
      </c>
      <c r="AG1588" s="10">
        <f>(W1588-W$1883)^4</f>
        <v>44981581.640390456</v>
      </c>
      <c r="AH1588" s="10">
        <f>(X1588-X$1883)^4</f>
        <v>372443340.59005332</v>
      </c>
      <c r="AI1588" s="28">
        <f>(Y1588-Y$1883)^4</f>
        <v>680604997.39160335</v>
      </c>
      <c r="AK1588" s="27">
        <f t="shared" si="247"/>
        <v>67.757009345794387</v>
      </c>
      <c r="AL1588" s="10">
        <f t="shared" si="248"/>
        <v>348.13084112149534</v>
      </c>
      <c r="AM1588" s="10">
        <f t="shared" si="249"/>
        <v>294.39252336448595</v>
      </c>
      <c r="AN1588" s="28">
        <f t="shared" si="250"/>
        <v>289.71962616822429</v>
      </c>
      <c r="AP1588" s="56">
        <f t="shared" si="251"/>
        <v>0.84563758389261734</v>
      </c>
    </row>
    <row r="1589" spans="1:42" ht="15" customHeight="1">
      <c r="A1589" s="5" t="s">
        <v>23</v>
      </c>
      <c r="B1589" s="5" t="s">
        <v>74</v>
      </c>
      <c r="C1589" s="5" t="s">
        <v>46</v>
      </c>
      <c r="D1589" s="6" t="s">
        <v>44</v>
      </c>
      <c r="E1589" s="5" t="s">
        <v>2911</v>
      </c>
      <c r="F1589" s="5" t="s">
        <v>2912</v>
      </c>
      <c r="G1589" s="5">
        <v>2002</v>
      </c>
      <c r="H1589" s="11">
        <v>3</v>
      </c>
      <c r="I1589" s="11">
        <v>26</v>
      </c>
      <c r="J1589" s="11">
        <v>95</v>
      </c>
      <c r="K1589" s="11">
        <v>90</v>
      </c>
      <c r="O1589" s="25" t="s">
        <v>23</v>
      </c>
      <c r="P1589" s="5" t="s">
        <v>104</v>
      </c>
      <c r="Q1589" s="5" t="s">
        <v>82</v>
      </c>
      <c r="R1589" s="6" t="s">
        <v>44</v>
      </c>
      <c r="S1589" s="5" t="s">
        <v>3238</v>
      </c>
      <c r="T1589" s="5" t="s">
        <v>3239</v>
      </c>
      <c r="U1589" s="5">
        <v>2002</v>
      </c>
      <c r="V1589" s="11">
        <v>19</v>
      </c>
      <c r="W1589" s="11">
        <v>116</v>
      </c>
      <c r="X1589" s="11">
        <v>231</v>
      </c>
      <c r="Y1589" s="26">
        <v>197</v>
      </c>
      <c r="Z1589" s="10">
        <f t="shared" si="246"/>
        <v>563</v>
      </c>
      <c r="AA1589" s="27">
        <f t="shared" si="252"/>
        <v>-33505.219038514537</v>
      </c>
      <c r="AB1589" s="10">
        <f t="shared" si="253"/>
        <v>-1516722.5853698212</v>
      </c>
      <c r="AC1589" s="10">
        <f t="shared" si="254"/>
        <v>-39027.520004009057</v>
      </c>
      <c r="AD1589" s="28">
        <f t="shared" si="255"/>
        <v>-693602.11273179762</v>
      </c>
      <c r="AF1589" s="27">
        <f>IF(V1589 &lt;&gt; "-", (V1589-V$1883)^4, "-")</f>
        <v>1080148.040054389</v>
      </c>
      <c r="AG1589" s="10">
        <f>(W1589-W$1883)^4</f>
        <v>174264211.32920298</v>
      </c>
      <c r="AH1589" s="10">
        <f>(X1589-X$1883)^4</f>
        <v>1323816.9577966181</v>
      </c>
      <c r="AI1589" s="28">
        <f>(Y1589-Y$1883)^4</f>
        <v>61397008.308240682</v>
      </c>
      <c r="AK1589" s="27">
        <f t="shared" si="247"/>
        <v>33.747779751332146</v>
      </c>
      <c r="AL1589" s="10">
        <f t="shared" si="248"/>
        <v>206.03907637655416</v>
      </c>
      <c r="AM1589" s="10">
        <f t="shared" si="249"/>
        <v>410.30195381882771</v>
      </c>
      <c r="AN1589" s="28">
        <f t="shared" si="250"/>
        <v>349.91119005328596</v>
      </c>
      <c r="AP1589" s="56">
        <f t="shared" si="251"/>
        <v>1.9913793103448276</v>
      </c>
    </row>
    <row r="1590" spans="1:42" ht="15" customHeight="1">
      <c r="A1590" s="5" t="s">
        <v>23</v>
      </c>
      <c r="B1590" s="5" t="s">
        <v>74</v>
      </c>
      <c r="C1590" s="5" t="s">
        <v>46</v>
      </c>
      <c r="D1590" s="6" t="s">
        <v>44</v>
      </c>
      <c r="E1590" s="5" t="s">
        <v>2913</v>
      </c>
      <c r="F1590" s="5" t="s">
        <v>2914</v>
      </c>
      <c r="G1590" s="5">
        <v>2002</v>
      </c>
      <c r="H1590" s="11">
        <v>3</v>
      </c>
      <c r="I1590" s="11">
        <v>29</v>
      </c>
      <c r="J1590" s="11">
        <v>55</v>
      </c>
      <c r="K1590" s="11">
        <v>79</v>
      </c>
      <c r="O1590" s="25" t="s">
        <v>23</v>
      </c>
      <c r="P1590" s="5" t="s">
        <v>104</v>
      </c>
      <c r="Q1590" s="5" t="s">
        <v>82</v>
      </c>
      <c r="R1590" s="6" t="s">
        <v>44</v>
      </c>
      <c r="S1590" s="5" t="s">
        <v>3240</v>
      </c>
      <c r="T1590" s="5" t="s">
        <v>3241</v>
      </c>
      <c r="U1590" s="5">
        <v>2002</v>
      </c>
      <c r="V1590" s="11">
        <v>7</v>
      </c>
      <c r="W1590" s="11">
        <v>106</v>
      </c>
      <c r="X1590" s="11">
        <v>196</v>
      </c>
      <c r="Y1590" s="26">
        <v>130</v>
      </c>
      <c r="Z1590" s="10">
        <f t="shared" si="246"/>
        <v>439</v>
      </c>
      <c r="AA1590" s="27">
        <f t="shared" si="252"/>
        <v>-86574.984053174077</v>
      </c>
      <c r="AB1590" s="10">
        <f t="shared" si="253"/>
        <v>-1948218.6704492266</v>
      </c>
      <c r="AC1590" s="10">
        <f t="shared" si="254"/>
        <v>-327368.95465253777</v>
      </c>
      <c r="AD1590" s="28">
        <f t="shared" si="255"/>
        <v>-3761411.804574728</v>
      </c>
      <c r="AF1590" s="27">
        <f>IF(V1590 &lt;&gt; "-", (V1590-V$1883)^4, "-")</f>
        <v>3829921.6860142983</v>
      </c>
      <c r="AG1590" s="10">
        <f>(W1590-W$1883)^4</f>
        <v>243323245.95784393</v>
      </c>
      <c r="AH1590" s="10">
        <f>(X1590-X$1883)^4</f>
        <v>22562297.539236385</v>
      </c>
      <c r="AI1590" s="28">
        <f>(Y1590-Y$1883)^4</f>
        <v>584971235.03583193</v>
      </c>
      <c r="AK1590" s="27">
        <f t="shared" si="247"/>
        <v>15.945330296127564</v>
      </c>
      <c r="AL1590" s="10">
        <f t="shared" si="248"/>
        <v>241.45785876993168</v>
      </c>
      <c r="AM1590" s="10">
        <f t="shared" si="249"/>
        <v>446.46924829157177</v>
      </c>
      <c r="AN1590" s="28">
        <f t="shared" si="250"/>
        <v>296.12756264236901</v>
      </c>
      <c r="AP1590" s="56">
        <f t="shared" si="251"/>
        <v>1.8490566037735849</v>
      </c>
    </row>
    <row r="1591" spans="1:42" ht="15" customHeight="1">
      <c r="A1591" s="5" t="s">
        <v>23</v>
      </c>
      <c r="B1591" s="5" t="s">
        <v>74</v>
      </c>
      <c r="C1591" s="5" t="s">
        <v>46</v>
      </c>
      <c r="D1591" s="6" t="s">
        <v>44</v>
      </c>
      <c r="E1591" s="5" t="s">
        <v>2915</v>
      </c>
      <c r="F1591" s="5" t="s">
        <v>2916</v>
      </c>
      <c r="G1591" s="5">
        <v>2002</v>
      </c>
      <c r="H1591" s="11">
        <v>1</v>
      </c>
      <c r="I1591" s="11">
        <v>8</v>
      </c>
      <c r="J1591" s="11">
        <v>27</v>
      </c>
      <c r="K1591" s="11">
        <v>44</v>
      </c>
      <c r="O1591" s="25" t="s">
        <v>23</v>
      </c>
      <c r="P1591" s="5" t="s">
        <v>104</v>
      </c>
      <c r="Q1591" s="5" t="s">
        <v>82</v>
      </c>
      <c r="R1591" s="6" t="s">
        <v>44</v>
      </c>
      <c r="S1591" s="5" t="s">
        <v>3242</v>
      </c>
      <c r="T1591" s="5" t="s">
        <v>3243</v>
      </c>
      <c r="U1591" s="5">
        <v>2002</v>
      </c>
      <c r="V1591" s="11">
        <v>177</v>
      </c>
      <c r="W1591" s="11">
        <v>553</v>
      </c>
      <c r="X1591" s="11">
        <v>433</v>
      </c>
      <c r="Y1591" s="26">
        <v>296</v>
      </c>
      <c r="Z1591" s="10">
        <f t="shared" si="246"/>
        <v>1459</v>
      </c>
      <c r="AA1591" s="27">
        <f t="shared" si="252"/>
        <v>1989052.3201970584</v>
      </c>
      <c r="AB1591" s="10">
        <f t="shared" si="253"/>
        <v>33418843.205634233</v>
      </c>
      <c r="AC1591" s="10">
        <f t="shared" si="254"/>
        <v>4748401.4305093363</v>
      </c>
      <c r="AD1591" s="28">
        <f t="shared" si="255"/>
        <v>1151.3317356213654</v>
      </c>
      <c r="AF1591" s="27">
        <f>IF(V1591 &lt;&gt; "-", (V1591-V$1883)^4, "-")</f>
        <v>250146794.87895805</v>
      </c>
      <c r="AG1591" s="10">
        <f>(W1591-W$1883)^4</f>
        <v>10764368340.897512</v>
      </c>
      <c r="AH1591" s="10">
        <f>(X1591-X$1883)^4</f>
        <v>798110889.12522626</v>
      </c>
      <c r="AI1591" s="28">
        <f>(Y1591-Y$1883)^4</f>
        <v>12067.036724386073</v>
      </c>
      <c r="AK1591" s="27">
        <f t="shared" si="247"/>
        <v>121.31596984235777</v>
      </c>
      <c r="AL1591" s="10">
        <f t="shared" si="248"/>
        <v>379.02673063742287</v>
      </c>
      <c r="AM1591" s="10">
        <f t="shared" si="249"/>
        <v>296.77861549006167</v>
      </c>
      <c r="AN1591" s="28">
        <f t="shared" si="250"/>
        <v>202.87868403015764</v>
      </c>
      <c r="AP1591" s="56">
        <f t="shared" si="251"/>
        <v>0.78300180831826405</v>
      </c>
    </row>
    <row r="1592" spans="1:42" ht="15" customHeight="1">
      <c r="A1592" s="5" t="s">
        <v>23</v>
      </c>
      <c r="B1592" s="5" t="s">
        <v>74</v>
      </c>
      <c r="C1592" s="5" t="s">
        <v>46</v>
      </c>
      <c r="D1592" s="6" t="s">
        <v>44</v>
      </c>
      <c r="E1592" s="5" t="s">
        <v>2917</v>
      </c>
      <c r="F1592" s="5" t="s">
        <v>2918</v>
      </c>
      <c r="G1592" s="5">
        <v>2002</v>
      </c>
      <c r="H1592" s="11">
        <v>1</v>
      </c>
      <c r="I1592" s="11">
        <v>47</v>
      </c>
      <c r="J1592" s="11">
        <v>38</v>
      </c>
      <c r="K1592" s="11">
        <v>50</v>
      </c>
      <c r="O1592" s="25" t="s">
        <v>23</v>
      </c>
      <c r="P1592" s="5" t="s">
        <v>104</v>
      </c>
      <c r="Q1592" s="5" t="s">
        <v>82</v>
      </c>
      <c r="R1592" s="6" t="s">
        <v>44</v>
      </c>
      <c r="S1592" s="5" t="s">
        <v>3244</v>
      </c>
      <c r="T1592" s="5" t="s">
        <v>3245</v>
      </c>
      <c r="U1592" s="5">
        <v>2002</v>
      </c>
      <c r="V1592" s="11">
        <v>259</v>
      </c>
      <c r="W1592" s="11">
        <v>1339</v>
      </c>
      <c r="X1592" s="11">
        <v>1466</v>
      </c>
      <c r="Y1592" s="26">
        <v>1166</v>
      </c>
      <c r="Z1592" s="10">
        <f t="shared" si="246"/>
        <v>4230</v>
      </c>
      <c r="AA1592" s="27">
        <f t="shared" si="252"/>
        <v>8968030.5986222774</v>
      </c>
      <c r="AB1592" s="10">
        <f t="shared" si="253"/>
        <v>1360637564.4669561</v>
      </c>
      <c r="AC1592" s="10">
        <f t="shared" si="254"/>
        <v>1732669414.4829414</v>
      </c>
      <c r="AD1592" s="28">
        <f t="shared" si="255"/>
        <v>682589926.28397</v>
      </c>
      <c r="AF1592" s="27">
        <f>IF(V1592 &lt;&gt; "-", (V1592-V$1883)^4, "-")</f>
        <v>1863214156.1651974</v>
      </c>
      <c r="AG1592" s="10">
        <f>(W1592-W$1883)^4</f>
        <v>1507728956554.9731</v>
      </c>
      <c r="AH1592" s="10">
        <f>(X1592-X$1883)^4</f>
        <v>2081074425881.592</v>
      </c>
      <c r="AI1592" s="28">
        <f>(Y1592-Y$1883)^4</f>
        <v>601007418674.07886</v>
      </c>
      <c r="AK1592" s="27">
        <f t="shared" si="247"/>
        <v>61.229314420803782</v>
      </c>
      <c r="AL1592" s="10">
        <f t="shared" si="248"/>
        <v>316.54846335697403</v>
      </c>
      <c r="AM1592" s="10">
        <f t="shared" si="249"/>
        <v>346.57210401891251</v>
      </c>
      <c r="AN1592" s="28">
        <f t="shared" si="250"/>
        <v>275.65011820330972</v>
      </c>
      <c r="AP1592" s="56">
        <f t="shared" si="251"/>
        <v>1.0948469006721433</v>
      </c>
    </row>
    <row r="1593" spans="1:42" ht="15" customHeight="1">
      <c r="A1593" s="5" t="s">
        <v>23</v>
      </c>
      <c r="B1593" s="5" t="s">
        <v>74</v>
      </c>
      <c r="C1593" s="5" t="s">
        <v>46</v>
      </c>
      <c r="D1593" s="6" t="s">
        <v>44</v>
      </c>
      <c r="E1593" s="5" t="s">
        <v>2919</v>
      </c>
      <c r="F1593" s="5" t="s">
        <v>2920</v>
      </c>
      <c r="G1593" s="5">
        <v>2002</v>
      </c>
      <c r="H1593" s="11">
        <v>1</v>
      </c>
      <c r="I1593" s="11">
        <v>25</v>
      </c>
      <c r="J1593" s="11">
        <v>70</v>
      </c>
      <c r="K1593" s="11">
        <v>102</v>
      </c>
      <c r="O1593" s="25" t="s">
        <v>23</v>
      </c>
      <c r="P1593" s="5" t="s">
        <v>104</v>
      </c>
      <c r="Q1593" s="5" t="s">
        <v>82</v>
      </c>
      <c r="R1593" s="6" t="s">
        <v>44</v>
      </c>
      <c r="S1593" s="5" t="s">
        <v>3246</v>
      </c>
      <c r="T1593" s="5" t="s">
        <v>147</v>
      </c>
      <c r="U1593" s="5">
        <v>2002</v>
      </c>
      <c r="V1593" s="11">
        <v>37</v>
      </c>
      <c r="W1593" s="11">
        <v>157</v>
      </c>
      <c r="X1593" s="11">
        <v>230</v>
      </c>
      <c r="Y1593" s="26">
        <v>210</v>
      </c>
      <c r="Z1593" s="10">
        <f t="shared" si="246"/>
        <v>634</v>
      </c>
      <c r="AA1593" s="27">
        <f t="shared" si="252"/>
        <v>-2886.4597543144987</v>
      </c>
      <c r="AB1593" s="10">
        <f t="shared" si="253"/>
        <v>-403505.50134077092</v>
      </c>
      <c r="AC1593" s="10">
        <f t="shared" si="254"/>
        <v>-42581.997615064538</v>
      </c>
      <c r="AD1593" s="28">
        <f t="shared" si="255"/>
        <v>-430694.92904176936</v>
      </c>
      <c r="AF1593" s="27">
        <f>IF(V1593 &lt;&gt; "-", (V1593-V$1883)^4, "-")</f>
        <v>41097.998824626513</v>
      </c>
      <c r="AG1593" s="10">
        <f>(W1593-W$1883)^4</f>
        <v>29817137.424463004</v>
      </c>
      <c r="AH1593" s="10">
        <f>(X1593-X$1883)^4</f>
        <v>1486967.1528564675</v>
      </c>
      <c r="AI1593" s="28">
        <f>(Y1593-Y$1883)^4</f>
        <v>32525676.979846444</v>
      </c>
      <c r="AK1593" s="27">
        <f t="shared" si="247"/>
        <v>58.359621451104097</v>
      </c>
      <c r="AL1593" s="10">
        <f t="shared" si="248"/>
        <v>247.63406940063089</v>
      </c>
      <c r="AM1593" s="10">
        <f t="shared" si="249"/>
        <v>362.77602523659306</v>
      </c>
      <c r="AN1593" s="28">
        <f t="shared" si="250"/>
        <v>331.2302839116719</v>
      </c>
      <c r="AP1593" s="56">
        <f t="shared" si="251"/>
        <v>1.4649681528662422</v>
      </c>
    </row>
    <row r="1594" spans="1:42" ht="15" customHeight="1">
      <c r="A1594" s="5" t="s">
        <v>23</v>
      </c>
      <c r="B1594" s="5" t="s">
        <v>74</v>
      </c>
      <c r="C1594" s="5" t="s">
        <v>50</v>
      </c>
      <c r="D1594" s="6" t="s">
        <v>233</v>
      </c>
      <c r="E1594" s="6" t="s">
        <v>26</v>
      </c>
      <c r="F1594" s="5" t="s">
        <v>3247</v>
      </c>
      <c r="G1594" s="5">
        <v>2002</v>
      </c>
      <c r="H1594" s="11">
        <v>773</v>
      </c>
      <c r="I1594" s="11">
        <v>3729</v>
      </c>
      <c r="J1594" s="11">
        <v>3632</v>
      </c>
      <c r="K1594" s="11">
        <v>4678</v>
      </c>
      <c r="O1594" s="25" t="s">
        <v>23</v>
      </c>
      <c r="P1594" s="5" t="s">
        <v>104</v>
      </c>
      <c r="Q1594" s="5" t="s">
        <v>82</v>
      </c>
      <c r="R1594" s="6" t="s">
        <v>44</v>
      </c>
      <c r="S1594" s="5" t="s">
        <v>3248</v>
      </c>
      <c r="T1594" s="5" t="s">
        <v>3249</v>
      </c>
      <c r="U1594" s="5">
        <v>2002</v>
      </c>
      <c r="V1594" s="11">
        <v>220</v>
      </c>
      <c r="W1594" s="11">
        <v>685</v>
      </c>
      <c r="X1594" s="11">
        <v>580</v>
      </c>
      <c r="Y1594" s="26">
        <v>377</v>
      </c>
      <c r="Z1594" s="10">
        <f t="shared" si="246"/>
        <v>1862</v>
      </c>
      <c r="AA1594" s="27">
        <f t="shared" si="252"/>
        <v>4806427.8391709728</v>
      </c>
      <c r="AB1594" s="10">
        <f t="shared" si="253"/>
        <v>93641454.691001952</v>
      </c>
      <c r="AC1594" s="10">
        <f t="shared" si="254"/>
        <v>31279668.497638512</v>
      </c>
      <c r="AD1594" s="28">
        <f t="shared" si="255"/>
        <v>765582.20330077619</v>
      </c>
      <c r="AF1594" s="27">
        <f>IF(V1594 &lt;&gt; "-", (V1594-V$1883)^4, "-")</f>
        <v>811141401.13537645</v>
      </c>
      <c r="AG1594" s="10">
        <f>(W1594-W$1883)^4</f>
        <v>42523029946.11586</v>
      </c>
      <c r="AH1594" s="10">
        <f>(X1594-X$1883)^4</f>
        <v>9855595161.6877804</v>
      </c>
      <c r="AI1594" s="28">
        <f>(Y1594-Y$1883)^4</f>
        <v>70036178.197680667</v>
      </c>
      <c r="AK1594" s="27">
        <f t="shared" si="247"/>
        <v>118.15252416756177</v>
      </c>
      <c r="AL1594" s="10">
        <f t="shared" si="248"/>
        <v>367.8839957035446</v>
      </c>
      <c r="AM1594" s="10">
        <f t="shared" si="249"/>
        <v>311.49301825993552</v>
      </c>
      <c r="AN1594" s="28">
        <f t="shared" si="250"/>
        <v>202.47046186895813</v>
      </c>
      <c r="AP1594" s="56">
        <f t="shared" si="251"/>
        <v>0.84671532846715314</v>
      </c>
    </row>
    <row r="1595" spans="1:42" ht="15" customHeight="1">
      <c r="A1595" s="5" t="s">
        <v>23</v>
      </c>
      <c r="B1595" s="5" t="s">
        <v>74</v>
      </c>
      <c r="C1595" s="5" t="s">
        <v>50</v>
      </c>
      <c r="D1595" s="6" t="s">
        <v>30</v>
      </c>
      <c r="E1595" s="6" t="s">
        <v>26</v>
      </c>
      <c r="F1595" s="5" t="s">
        <v>129</v>
      </c>
      <c r="G1595" s="5">
        <v>2002</v>
      </c>
      <c r="H1595" s="11">
        <v>517</v>
      </c>
      <c r="I1595" s="11">
        <v>2090</v>
      </c>
      <c r="J1595" s="11">
        <v>1218</v>
      </c>
      <c r="K1595" s="11">
        <v>1153</v>
      </c>
      <c r="O1595" s="25" t="s">
        <v>23</v>
      </c>
      <c r="P1595" s="5" t="s">
        <v>104</v>
      </c>
      <c r="Q1595" s="5" t="s">
        <v>82</v>
      </c>
      <c r="R1595" s="6" t="s">
        <v>44</v>
      </c>
      <c r="S1595" s="5" t="s">
        <v>3250</v>
      </c>
      <c r="T1595" s="5" t="s">
        <v>3251</v>
      </c>
      <c r="U1595" s="5">
        <v>2002</v>
      </c>
      <c r="V1595" s="11">
        <v>164</v>
      </c>
      <c r="W1595" s="11">
        <v>613</v>
      </c>
      <c r="X1595" s="11">
        <v>591</v>
      </c>
      <c r="Y1595" s="26">
        <v>431</v>
      </c>
      <c r="Z1595" s="10">
        <f t="shared" si="246"/>
        <v>1799</v>
      </c>
      <c r="AA1595" s="27">
        <f t="shared" si="252"/>
        <v>1433791.3939010792</v>
      </c>
      <c r="AB1595" s="10">
        <f t="shared" si="253"/>
        <v>55788839.877720214</v>
      </c>
      <c r="AC1595" s="10">
        <f t="shared" si="254"/>
        <v>34671460.062601306</v>
      </c>
      <c r="AD1595" s="28">
        <f t="shared" si="255"/>
        <v>3079060.9019355732</v>
      </c>
      <c r="AF1595" s="27">
        <f>IF(V1595 &lt;&gt; "-", (V1595-V$1883)^4, "-")</f>
        <v>161676894.65011209</v>
      </c>
      <c r="AG1595" s="10">
        <f>(W1595-W$1883)^4</f>
        <v>21317181056.251884</v>
      </c>
      <c r="AH1595" s="10">
        <f>(X1595-X$1883)^4</f>
        <v>11305666606.290373</v>
      </c>
      <c r="AI1595" s="28">
        <f>(Y1595-Y$1883)^4</f>
        <v>447944668.66989076</v>
      </c>
      <c r="AK1595" s="27">
        <f t="shared" si="247"/>
        <v>91.161756531406326</v>
      </c>
      <c r="AL1595" s="10">
        <f t="shared" si="248"/>
        <v>340.74485825458589</v>
      </c>
      <c r="AM1595" s="10">
        <f t="shared" si="249"/>
        <v>328.51584213451918</v>
      </c>
      <c r="AN1595" s="28">
        <f t="shared" si="250"/>
        <v>239.57754307948861</v>
      </c>
      <c r="AP1595" s="56">
        <f t="shared" si="251"/>
        <v>0.96411092985318103</v>
      </c>
    </row>
    <row r="1596" spans="1:42" ht="15" customHeight="1">
      <c r="A1596" s="5" t="s">
        <v>23</v>
      </c>
      <c r="B1596" s="5" t="s">
        <v>74</v>
      </c>
      <c r="C1596" s="5" t="s">
        <v>50</v>
      </c>
      <c r="D1596" s="6" t="s">
        <v>235</v>
      </c>
      <c r="E1596" s="6" t="s">
        <v>26</v>
      </c>
      <c r="F1596" s="5" t="s">
        <v>3252</v>
      </c>
      <c r="G1596" s="5">
        <v>2002</v>
      </c>
      <c r="H1596" s="11">
        <v>256</v>
      </c>
      <c r="I1596" s="11">
        <v>1639</v>
      </c>
      <c r="J1596" s="11">
        <v>2414</v>
      </c>
      <c r="K1596" s="11">
        <v>3525</v>
      </c>
      <c r="O1596" s="25" t="s">
        <v>23</v>
      </c>
      <c r="P1596" s="5" t="s">
        <v>104</v>
      </c>
      <c r="Q1596" s="5" t="s">
        <v>63</v>
      </c>
      <c r="R1596" s="6" t="s">
        <v>235</v>
      </c>
      <c r="S1596" s="5" t="s">
        <v>3253</v>
      </c>
      <c r="T1596" s="5" t="s">
        <v>3254</v>
      </c>
      <c r="U1596" s="5">
        <v>2002</v>
      </c>
      <c r="V1596" s="11">
        <v>8</v>
      </c>
      <c r="W1596" s="11">
        <v>79</v>
      </c>
      <c r="X1596" s="11">
        <v>186</v>
      </c>
      <c r="Y1596" s="26">
        <v>229</v>
      </c>
      <c r="Z1596" s="10">
        <f t="shared" si="246"/>
        <v>502</v>
      </c>
      <c r="AA1596" s="27">
        <f t="shared" si="252"/>
        <v>-80835.642948960449</v>
      </c>
      <c r="AB1596" s="10">
        <f t="shared" si="253"/>
        <v>-3504552.1460420121</v>
      </c>
      <c r="AC1596" s="10">
        <f t="shared" si="254"/>
        <v>-491544.34204599482</v>
      </c>
      <c r="AD1596" s="28">
        <f t="shared" si="255"/>
        <v>-180544.73705751341</v>
      </c>
      <c r="AF1596" s="27">
        <f>IF(V1596 &lt;&gt; "-", (V1596-V$1883)^4, "-")</f>
        <v>3495187.9084152617</v>
      </c>
      <c r="AG1596" s="10">
        <f>(W1596-W$1883)^4</f>
        <v>532324802.87818438</v>
      </c>
      <c r="AH1596" s="10">
        <f>(X1596-X$1883)^4</f>
        <v>38792723.294909224</v>
      </c>
      <c r="AI1596" s="28">
        <f>(Y1596-Y$1883)^4</f>
        <v>10204219.158374643</v>
      </c>
      <c r="AK1596" s="27">
        <f t="shared" si="247"/>
        <v>15.936254980079681</v>
      </c>
      <c r="AL1596" s="10">
        <f t="shared" si="248"/>
        <v>157.37051792828686</v>
      </c>
      <c r="AM1596" s="10">
        <f t="shared" si="249"/>
        <v>370.51792828685257</v>
      </c>
      <c r="AN1596" s="28">
        <f t="shared" si="250"/>
        <v>456.17529880478088</v>
      </c>
      <c r="AP1596" s="56">
        <f t="shared" si="251"/>
        <v>2.3544303797468351</v>
      </c>
    </row>
    <row r="1597" spans="1:42" ht="15" customHeight="1">
      <c r="A1597" s="5" t="s">
        <v>23</v>
      </c>
      <c r="B1597" s="5" t="s">
        <v>74</v>
      </c>
      <c r="C1597" s="5" t="s">
        <v>50</v>
      </c>
      <c r="D1597" s="6" t="s">
        <v>235</v>
      </c>
      <c r="E1597" s="5" t="s">
        <v>2921</v>
      </c>
      <c r="F1597" s="5" t="s">
        <v>2922</v>
      </c>
      <c r="G1597" s="5">
        <v>2002</v>
      </c>
      <c r="H1597" s="11">
        <v>2</v>
      </c>
      <c r="I1597" s="11">
        <v>58</v>
      </c>
      <c r="J1597" s="11">
        <v>90</v>
      </c>
      <c r="K1597" s="11">
        <v>145</v>
      </c>
      <c r="O1597" s="25" t="s">
        <v>23</v>
      </c>
      <c r="P1597" s="5" t="s">
        <v>104</v>
      </c>
      <c r="Q1597" s="5" t="s">
        <v>63</v>
      </c>
      <c r="R1597" s="6" t="s">
        <v>235</v>
      </c>
      <c r="S1597" s="5" t="s">
        <v>3255</v>
      </c>
      <c r="T1597" s="5" t="s">
        <v>3256</v>
      </c>
      <c r="U1597" s="5">
        <v>2002</v>
      </c>
      <c r="V1597" s="11">
        <v>38</v>
      </c>
      <c r="W1597" s="11">
        <v>296</v>
      </c>
      <c r="X1597" s="11">
        <v>275</v>
      </c>
      <c r="Y1597" s="26">
        <v>312</v>
      </c>
      <c r="Z1597" s="10">
        <f t="shared" si="246"/>
        <v>921</v>
      </c>
      <c r="AA1597" s="27">
        <f t="shared" si="252"/>
        <v>-2319.9951209663418</v>
      </c>
      <c r="AB1597" s="10">
        <f t="shared" si="253"/>
        <v>275954.92499744438</v>
      </c>
      <c r="AC1597" s="10">
        <f t="shared" si="254"/>
        <v>1024.165337942761</v>
      </c>
      <c r="AD1597" s="28">
        <f t="shared" si="255"/>
        <v>18569.49535137006</v>
      </c>
      <c r="AF1597" s="27">
        <f>IF(V1597 &lt;&gt; "-", (V1597-V$1883)^4, "-")</f>
        <v>30712.565479296667</v>
      </c>
      <c r="AG1597" s="10">
        <f>(W1597-W$1883)^4</f>
        <v>17965978.094830971</v>
      </c>
      <c r="AH1597" s="10">
        <f>(X1597-X$1883)^4</f>
        <v>10323.495303245729</v>
      </c>
      <c r="AI1597" s="28">
        <f>(Y1597-Y$1883)^4</f>
        <v>491737.65808934509</v>
      </c>
      <c r="AK1597" s="27">
        <f t="shared" si="247"/>
        <v>41.259500542888162</v>
      </c>
      <c r="AL1597" s="10">
        <f t="shared" si="248"/>
        <v>321.38979370249729</v>
      </c>
      <c r="AM1597" s="10">
        <f t="shared" si="249"/>
        <v>298.58849077090122</v>
      </c>
      <c r="AN1597" s="28">
        <f t="shared" si="250"/>
        <v>338.76221498371336</v>
      </c>
      <c r="AP1597" s="56">
        <f t="shared" si="251"/>
        <v>0.92905405405405417</v>
      </c>
    </row>
    <row r="1598" spans="1:42" ht="15" customHeight="1">
      <c r="A1598" s="5" t="s">
        <v>23</v>
      </c>
      <c r="B1598" s="5" t="s">
        <v>74</v>
      </c>
      <c r="C1598" s="5" t="s">
        <v>50</v>
      </c>
      <c r="D1598" s="6" t="s">
        <v>235</v>
      </c>
      <c r="E1598" s="5" t="s">
        <v>2923</v>
      </c>
      <c r="F1598" s="5" t="s">
        <v>2924</v>
      </c>
      <c r="G1598" s="5">
        <v>2002</v>
      </c>
      <c r="H1598" s="11">
        <v>3</v>
      </c>
      <c r="I1598" s="11">
        <v>15</v>
      </c>
      <c r="J1598" s="11">
        <v>33</v>
      </c>
      <c r="K1598" s="11">
        <v>49</v>
      </c>
      <c r="O1598" s="25" t="s">
        <v>23</v>
      </c>
      <c r="P1598" s="5" t="s">
        <v>104</v>
      </c>
      <c r="Q1598" s="5" t="s">
        <v>63</v>
      </c>
      <c r="R1598" s="6" t="s">
        <v>235</v>
      </c>
      <c r="S1598" s="5" t="s">
        <v>3257</v>
      </c>
      <c r="T1598" s="5" t="s">
        <v>3258</v>
      </c>
      <c r="U1598" s="5">
        <v>2002</v>
      </c>
      <c r="V1598" s="11">
        <v>22</v>
      </c>
      <c r="W1598" s="11">
        <v>172</v>
      </c>
      <c r="X1598" s="11">
        <v>208</v>
      </c>
      <c r="Y1598" s="26">
        <v>181</v>
      </c>
      <c r="Z1598" s="10">
        <f t="shared" si="246"/>
        <v>583</v>
      </c>
      <c r="AA1598" s="27">
        <f t="shared" si="252"/>
        <v>-24994.935137998757</v>
      </c>
      <c r="AB1598" s="10">
        <f t="shared" si="253"/>
        <v>-204286.9729557143</v>
      </c>
      <c r="AC1598" s="10">
        <f t="shared" si="254"/>
        <v>-184415.2003863212</v>
      </c>
      <c r="AD1598" s="28">
        <f t="shared" si="255"/>
        <v>-1141790.7190449117</v>
      </c>
      <c r="AF1598" s="27">
        <f>IF(V1598 &lt;&gt; "-", (V1598-V$1883)^4, "-")</f>
        <v>730806.97793656879</v>
      </c>
      <c r="AG1598" s="10">
        <f>(W1598-W$1883)^4</f>
        <v>12031531.091690952</v>
      </c>
      <c r="AH1598" s="10">
        <f>(X1598-X$1883)^4</f>
        <v>10496929.646402383</v>
      </c>
      <c r="AI1598" s="28">
        <f>(Y1598-Y$1883)^4</f>
        <v>119338894.77051415</v>
      </c>
      <c r="AK1598" s="27">
        <f t="shared" si="247"/>
        <v>37.735849056603769</v>
      </c>
      <c r="AL1598" s="10">
        <f t="shared" si="248"/>
        <v>295.02572898799309</v>
      </c>
      <c r="AM1598" s="10">
        <f t="shared" si="249"/>
        <v>356.77530017152657</v>
      </c>
      <c r="AN1598" s="28">
        <f t="shared" si="250"/>
        <v>310.46312178387655</v>
      </c>
      <c r="AP1598" s="56">
        <f t="shared" si="251"/>
        <v>1.2093023255813955</v>
      </c>
    </row>
    <row r="1599" spans="1:42" ht="15" customHeight="1">
      <c r="A1599" s="5" t="s">
        <v>23</v>
      </c>
      <c r="B1599" s="5" t="s">
        <v>74</v>
      </c>
      <c r="C1599" s="5" t="s">
        <v>50</v>
      </c>
      <c r="D1599" s="6" t="s">
        <v>235</v>
      </c>
      <c r="E1599" s="5" t="s">
        <v>2925</v>
      </c>
      <c r="F1599" s="5" t="s">
        <v>2926</v>
      </c>
      <c r="G1599" s="5">
        <v>2002</v>
      </c>
      <c r="H1599" s="11">
        <v>1</v>
      </c>
      <c r="I1599" s="11">
        <v>28</v>
      </c>
      <c r="J1599" s="11">
        <v>66</v>
      </c>
      <c r="K1599" s="11">
        <v>88</v>
      </c>
      <c r="O1599" s="25" t="s">
        <v>23</v>
      </c>
      <c r="P1599" s="5" t="s">
        <v>104</v>
      </c>
      <c r="Q1599" s="5" t="s">
        <v>63</v>
      </c>
      <c r="R1599" s="6" t="s">
        <v>235</v>
      </c>
      <c r="S1599" s="5" t="s">
        <v>3259</v>
      </c>
      <c r="T1599" s="5" t="s">
        <v>3260</v>
      </c>
      <c r="U1599" s="5">
        <v>2002</v>
      </c>
      <c r="V1599" s="11">
        <v>24</v>
      </c>
      <c r="W1599" s="11">
        <v>153</v>
      </c>
      <c r="X1599" s="11">
        <v>330</v>
      </c>
      <c r="Y1599" s="26">
        <v>434</v>
      </c>
      <c r="Z1599" s="10">
        <f t="shared" si="246"/>
        <v>941</v>
      </c>
      <c r="AA1599" s="27">
        <f t="shared" si="252"/>
        <v>-20208.558616132483</v>
      </c>
      <c r="AB1599" s="10">
        <f t="shared" si="253"/>
        <v>-472642.55784581281</v>
      </c>
      <c r="AC1599" s="10">
        <f t="shared" si="254"/>
        <v>275639.1157680371</v>
      </c>
      <c r="AD1599" s="28">
        <f t="shared" si="255"/>
        <v>3273498.2175810072</v>
      </c>
      <c r="AF1599" s="27">
        <f>IF(V1599 &lt;&gt; "-", (V1599-V$1883)^4, "-")</f>
        <v>550444.81416189857</v>
      </c>
      <c r="AG1599" s="10">
        <f>(W1599-W$1883)^4</f>
        <v>36816607.306740321</v>
      </c>
      <c r="AH1599" s="10">
        <f>(X1599-X$1883)^4</f>
        <v>17938569.081258807</v>
      </c>
      <c r="AI1599" s="28">
        <f>(Y1599-Y$1883)^4</f>
        <v>486052086.4163295</v>
      </c>
      <c r="AK1599" s="27">
        <f t="shared" si="247"/>
        <v>25.504782146652495</v>
      </c>
      <c r="AL1599" s="10">
        <f t="shared" si="248"/>
        <v>162.59298618490968</v>
      </c>
      <c r="AM1599" s="10">
        <f t="shared" si="249"/>
        <v>350.69075451647188</v>
      </c>
      <c r="AN1599" s="28">
        <f t="shared" si="250"/>
        <v>461.21147715196599</v>
      </c>
      <c r="AP1599" s="56">
        <f t="shared" si="251"/>
        <v>2.1568627450980395</v>
      </c>
    </row>
    <row r="1600" spans="1:42" ht="15" customHeight="1">
      <c r="A1600" s="5" t="s">
        <v>23</v>
      </c>
      <c r="B1600" s="5" t="s">
        <v>74</v>
      </c>
      <c r="C1600" s="5" t="s">
        <v>50</v>
      </c>
      <c r="D1600" s="6" t="s">
        <v>235</v>
      </c>
      <c r="E1600" s="5" t="s">
        <v>2927</v>
      </c>
      <c r="F1600" s="5" t="s">
        <v>2928</v>
      </c>
      <c r="G1600" s="5">
        <v>2002</v>
      </c>
      <c r="H1600" s="11">
        <v>15</v>
      </c>
      <c r="I1600" s="11">
        <v>48</v>
      </c>
      <c r="J1600" s="11">
        <v>84</v>
      </c>
      <c r="K1600" s="11">
        <v>127</v>
      </c>
      <c r="O1600" s="25" t="s">
        <v>23</v>
      </c>
      <c r="P1600" s="5" t="s">
        <v>104</v>
      </c>
      <c r="Q1600" s="5" t="s">
        <v>63</v>
      </c>
      <c r="R1600" s="6" t="s">
        <v>235</v>
      </c>
      <c r="S1600" s="5" t="s">
        <v>3261</v>
      </c>
      <c r="T1600" s="5" t="s">
        <v>3262</v>
      </c>
      <c r="U1600" s="5">
        <v>2002</v>
      </c>
      <c r="V1600" s="11">
        <v>30</v>
      </c>
      <c r="W1600" s="11">
        <v>142</v>
      </c>
      <c r="X1600" s="11">
        <v>193</v>
      </c>
      <c r="Y1600" s="26">
        <v>251</v>
      </c>
      <c r="Z1600" s="10">
        <f t="shared" si="246"/>
        <v>616</v>
      </c>
      <c r="AA1600" s="27">
        <f t="shared" si="252"/>
        <v>-9579.7302272260404</v>
      </c>
      <c r="AB1600" s="10">
        <f t="shared" si="253"/>
        <v>-702482.60895032797</v>
      </c>
      <c r="AC1600" s="10">
        <f t="shared" si="254"/>
        <v>-372006.60525419394</v>
      </c>
      <c r="AD1600" s="28">
        <f t="shared" si="255"/>
        <v>-41131.727673962007</v>
      </c>
      <c r="AF1600" s="27">
        <f>IF(V1600 &lt;&gt; "-", (V1600-V$1883)^4, "-")</f>
        <v>203456.25157167341</v>
      </c>
      <c r="AG1600" s="10">
        <f>(W1600-W$1883)^4</f>
        <v>62447362.837073468</v>
      </c>
      <c r="AH1600" s="10">
        <f>(X1600-X$1883)^4</f>
        <v>26754748.213862732</v>
      </c>
      <c r="AI1600" s="28">
        <f>(Y1600-Y$1883)^4</f>
        <v>1419828.6511030481</v>
      </c>
      <c r="AK1600" s="27">
        <f t="shared" si="247"/>
        <v>48.701298701298704</v>
      </c>
      <c r="AL1600" s="10">
        <f t="shared" si="248"/>
        <v>230.51948051948051</v>
      </c>
      <c r="AM1600" s="10">
        <f t="shared" si="249"/>
        <v>313.31168831168833</v>
      </c>
      <c r="AN1600" s="28">
        <f t="shared" si="250"/>
        <v>407.46753246753246</v>
      </c>
      <c r="AP1600" s="56">
        <f t="shared" si="251"/>
        <v>1.359154929577465</v>
      </c>
    </row>
    <row r="1601" spans="1:42" ht="15" customHeight="1">
      <c r="A1601" s="5" t="s">
        <v>23</v>
      </c>
      <c r="B1601" s="5" t="s">
        <v>74</v>
      </c>
      <c r="C1601" s="5" t="s">
        <v>50</v>
      </c>
      <c r="D1601" s="6" t="s">
        <v>235</v>
      </c>
      <c r="E1601" s="5" t="s">
        <v>2929</v>
      </c>
      <c r="F1601" s="5" t="s">
        <v>2930</v>
      </c>
      <c r="G1601" s="5">
        <v>2002</v>
      </c>
      <c r="H1601" s="11">
        <v>16</v>
      </c>
      <c r="I1601" s="11">
        <v>73</v>
      </c>
      <c r="J1601" s="11">
        <v>89</v>
      </c>
      <c r="K1601" s="11">
        <v>104</v>
      </c>
      <c r="O1601" s="25" t="s">
        <v>23</v>
      </c>
      <c r="P1601" s="5" t="s">
        <v>104</v>
      </c>
      <c r="Q1601" s="5" t="s">
        <v>63</v>
      </c>
      <c r="R1601" s="6" t="s">
        <v>235</v>
      </c>
      <c r="S1601" s="5" t="s">
        <v>3263</v>
      </c>
      <c r="T1601" s="5" t="s">
        <v>3264</v>
      </c>
      <c r="U1601" s="5">
        <v>2002</v>
      </c>
      <c r="V1601" s="11">
        <v>26</v>
      </c>
      <c r="W1601" s="11">
        <v>139</v>
      </c>
      <c r="X1601" s="11">
        <v>205</v>
      </c>
      <c r="Y1601" s="26">
        <v>212</v>
      </c>
      <c r="Z1601" s="10">
        <f t="shared" si="246"/>
        <v>582</v>
      </c>
      <c r="AA1601" s="27">
        <f t="shared" si="252"/>
        <v>-16075.898957048272</v>
      </c>
      <c r="AB1601" s="10">
        <f t="shared" si="253"/>
        <v>-776031.05997917952</v>
      </c>
      <c r="AC1601" s="10">
        <f t="shared" si="254"/>
        <v>-215138.11173181413</v>
      </c>
      <c r="AD1601" s="28">
        <f t="shared" si="255"/>
        <v>-397374.38557800185</v>
      </c>
      <c r="AF1601" s="27">
        <f>IF(V1601 &lt;&gt; "-", (V1601-V$1883)^4, "-")</f>
        <v>405726.79511103028</v>
      </c>
      <c r="AG1601" s="10">
        <f>(W1601-W$1883)^4</f>
        <v>71313563.507481545</v>
      </c>
      <c r="AH1601" s="10">
        <f>(X1601-X$1883)^4</f>
        <v>12891094.834297152</v>
      </c>
      <c r="AI1601" s="28">
        <f>(Y1601-Y$1883)^4</f>
        <v>29214592.026356772</v>
      </c>
      <c r="AK1601" s="27">
        <f t="shared" si="247"/>
        <v>44.673539518900341</v>
      </c>
      <c r="AL1601" s="10">
        <f t="shared" si="248"/>
        <v>238.83161512027493</v>
      </c>
      <c r="AM1601" s="10">
        <f t="shared" si="249"/>
        <v>352.23367697594506</v>
      </c>
      <c r="AN1601" s="28">
        <f t="shared" si="250"/>
        <v>364.26116838487968</v>
      </c>
      <c r="AP1601" s="56">
        <f t="shared" si="251"/>
        <v>1.4748201438848922</v>
      </c>
    </row>
    <row r="1602" spans="1:42" ht="15" customHeight="1">
      <c r="A1602" s="5" t="s">
        <v>23</v>
      </c>
      <c r="B1602" s="5" t="s">
        <v>74</v>
      </c>
      <c r="C1602" s="5" t="s">
        <v>50</v>
      </c>
      <c r="D1602" s="6" t="s">
        <v>235</v>
      </c>
      <c r="E1602" s="5" t="s">
        <v>2931</v>
      </c>
      <c r="F1602" s="5" t="s">
        <v>2932</v>
      </c>
      <c r="G1602" s="5">
        <v>2002</v>
      </c>
      <c r="H1602" s="11">
        <v>17</v>
      </c>
      <c r="I1602" s="11">
        <v>65</v>
      </c>
      <c r="J1602" s="11">
        <v>95</v>
      </c>
      <c r="K1602" s="11">
        <v>120</v>
      </c>
      <c r="O1602" s="25" t="s">
        <v>23</v>
      </c>
      <c r="P1602" s="5" t="s">
        <v>104</v>
      </c>
      <c r="Q1602" s="5" t="s">
        <v>63</v>
      </c>
      <c r="R1602" s="6" t="s">
        <v>235</v>
      </c>
      <c r="S1602" s="5" t="s">
        <v>3265</v>
      </c>
      <c r="T1602" s="5" t="s">
        <v>3266</v>
      </c>
      <c r="U1602" s="5">
        <v>2002</v>
      </c>
      <c r="V1602" s="11">
        <v>12</v>
      </c>
      <c r="W1602" s="11">
        <v>55</v>
      </c>
      <c r="X1602" s="11">
        <v>107</v>
      </c>
      <c r="Y1602" s="26">
        <v>153</v>
      </c>
      <c r="Z1602" s="10">
        <f t="shared" si="246"/>
        <v>327</v>
      </c>
      <c r="AA1602" s="27">
        <f t="shared" si="252"/>
        <v>-60412.570689061082</v>
      </c>
      <c r="AB1602" s="10">
        <f t="shared" si="253"/>
        <v>-5442047.0153929079</v>
      </c>
      <c r="AC1602" s="10">
        <f t="shared" si="254"/>
        <v>-3938330.3428721353</v>
      </c>
      <c r="AD1602" s="28">
        <f t="shared" si="255"/>
        <v>-2327207.2326480662</v>
      </c>
      <c r="AF1602" s="27">
        <f>IF(V1602 &lt;&gt; "-", (V1602-V$1883)^4, "-")</f>
        <v>2370480.6892459271</v>
      </c>
      <c r="AG1602" s="10">
        <f>(W1602-W$1883)^4</f>
        <v>957230186.9245429</v>
      </c>
      <c r="AH1602" s="10">
        <f>(X1602-X$1883)^4</f>
        <v>621941478.84420097</v>
      </c>
      <c r="AI1602" s="28">
        <f>(Y1602-Y$1883)^4</f>
        <v>308399319.17436212</v>
      </c>
      <c r="AK1602" s="27">
        <f t="shared" si="247"/>
        <v>36.697247706422019</v>
      </c>
      <c r="AL1602" s="10">
        <f t="shared" si="248"/>
        <v>168.19571865443424</v>
      </c>
      <c r="AM1602" s="10">
        <f t="shared" si="249"/>
        <v>327.21712538226302</v>
      </c>
      <c r="AN1602" s="28">
        <f t="shared" si="250"/>
        <v>467.88990825688074</v>
      </c>
      <c r="AP1602" s="56">
        <f t="shared" si="251"/>
        <v>1.9454545454545458</v>
      </c>
    </row>
    <row r="1603" spans="1:42" ht="15" customHeight="1">
      <c r="A1603" s="5" t="s">
        <v>23</v>
      </c>
      <c r="B1603" s="5" t="s">
        <v>74</v>
      </c>
      <c r="C1603" s="5" t="s">
        <v>50</v>
      </c>
      <c r="D1603" s="6" t="s">
        <v>235</v>
      </c>
      <c r="E1603" s="5" t="s">
        <v>2933</v>
      </c>
      <c r="F1603" s="5" t="s">
        <v>2934</v>
      </c>
      <c r="G1603" s="5">
        <v>2002</v>
      </c>
      <c r="H1603" s="11">
        <v>19</v>
      </c>
      <c r="I1603" s="11">
        <v>39</v>
      </c>
      <c r="J1603" s="11">
        <v>9</v>
      </c>
      <c r="K1603" s="11">
        <v>25</v>
      </c>
      <c r="O1603" s="25" t="s">
        <v>23</v>
      </c>
      <c r="P1603" s="5" t="s">
        <v>104</v>
      </c>
      <c r="Q1603" s="5" t="s">
        <v>63</v>
      </c>
      <c r="R1603" s="6" t="s">
        <v>235</v>
      </c>
      <c r="S1603" s="5" t="s">
        <v>3267</v>
      </c>
      <c r="T1603" s="5" t="s">
        <v>3268</v>
      </c>
      <c r="U1603" s="5">
        <v>2002</v>
      </c>
      <c r="V1603" s="11">
        <v>5</v>
      </c>
      <c r="W1603" s="11">
        <v>53</v>
      </c>
      <c r="X1603" s="11">
        <v>127</v>
      </c>
      <c r="Y1603" s="26">
        <v>171</v>
      </c>
      <c r="Z1603" s="10">
        <f t="shared" si="246"/>
        <v>356</v>
      </c>
      <c r="AA1603" s="27">
        <f t="shared" si="252"/>
        <v>-98855.953908687909</v>
      </c>
      <c r="AB1603" s="10">
        <f t="shared" si="253"/>
        <v>-5629800.5792158684</v>
      </c>
      <c r="AC1603" s="10">
        <f t="shared" si="254"/>
        <v>-2623509.1764429552</v>
      </c>
      <c r="AD1603" s="28">
        <f t="shared" si="255"/>
        <v>-1501873.4662246609</v>
      </c>
      <c r="AF1603" s="27">
        <f>IF(V1603 &lt;&gt; "-", (V1603-V$1883)^4, "-")</f>
        <v>4570921.6266198922</v>
      </c>
      <c r="AG1603" s="10">
        <f>(W1603-W$1883)^4</f>
        <v>1001514746.9790759</v>
      </c>
      <c r="AH1603" s="10">
        <f>(X1603-X$1883)^4</f>
        <v>361834619.49797988</v>
      </c>
      <c r="AI1603" s="28">
        <f>(Y1603-Y$1883)^4</f>
        <v>171993140.35222852</v>
      </c>
      <c r="AK1603" s="27">
        <f t="shared" si="247"/>
        <v>14.044943820224718</v>
      </c>
      <c r="AL1603" s="10">
        <f t="shared" si="248"/>
        <v>148.87640449438203</v>
      </c>
      <c r="AM1603" s="10">
        <f t="shared" si="249"/>
        <v>356.74157303370782</v>
      </c>
      <c r="AN1603" s="28">
        <f t="shared" si="250"/>
        <v>480.33707865168537</v>
      </c>
      <c r="AP1603" s="56">
        <f t="shared" si="251"/>
        <v>2.3962264150943393</v>
      </c>
    </row>
    <row r="1604" spans="1:42" ht="15" customHeight="1">
      <c r="A1604" s="5" t="s">
        <v>23</v>
      </c>
      <c r="B1604" s="5" t="s">
        <v>74</v>
      </c>
      <c r="C1604" s="5" t="s">
        <v>50</v>
      </c>
      <c r="D1604" s="6" t="s">
        <v>235</v>
      </c>
      <c r="E1604" s="5" t="s">
        <v>2935</v>
      </c>
      <c r="F1604" s="5" t="s">
        <v>2936</v>
      </c>
      <c r="G1604" s="5">
        <v>2002</v>
      </c>
      <c r="H1604" s="11" t="s">
        <v>96</v>
      </c>
      <c r="I1604" s="11">
        <v>24</v>
      </c>
      <c r="J1604" s="11">
        <v>61</v>
      </c>
      <c r="K1604" s="11">
        <v>95</v>
      </c>
      <c r="O1604" s="25" t="s">
        <v>23</v>
      </c>
      <c r="P1604" s="5" t="s">
        <v>104</v>
      </c>
      <c r="Q1604" s="5" t="s">
        <v>63</v>
      </c>
      <c r="R1604" s="6" t="s">
        <v>235</v>
      </c>
      <c r="S1604" s="5" t="s">
        <v>3269</v>
      </c>
      <c r="T1604" s="5" t="s">
        <v>3270</v>
      </c>
      <c r="U1604" s="5">
        <v>2002</v>
      </c>
      <c r="V1604" s="11">
        <v>25</v>
      </c>
      <c r="W1604" s="11">
        <v>111</v>
      </c>
      <c r="X1604" s="11">
        <v>260</v>
      </c>
      <c r="Y1604" s="26">
        <v>291</v>
      </c>
      <c r="Z1604" s="10">
        <f t="shared" si="246"/>
        <v>687</v>
      </c>
      <c r="AA1604" s="27">
        <f t="shared" si="252"/>
        <v>-18063.514178742618</v>
      </c>
      <c r="AB1604" s="10">
        <f t="shared" si="253"/>
        <v>-1723478.484619274</v>
      </c>
      <c r="AC1604" s="10">
        <f t="shared" si="254"/>
        <v>-119.10196203938919</v>
      </c>
      <c r="AD1604" s="28">
        <f t="shared" si="255"/>
        <v>164.65112656311558</v>
      </c>
      <c r="AF1604" s="27">
        <f>IF(V1604 &lt;&gt; "-", (V1604-V$1883)^4, "-")</f>
        <v>473954.14497738023</v>
      </c>
      <c r="AG1604" s="10">
        <f>(W1604-W$1883)^4</f>
        <v>206636873.21812645</v>
      </c>
      <c r="AH1604" s="10">
        <f>(X1604-X$1883)^4</f>
        <v>585.99227104316446</v>
      </c>
      <c r="AI1604" s="28">
        <f>(Y1604-Y$1883)^4</f>
        <v>902.44264290889464</v>
      </c>
      <c r="AK1604" s="27">
        <f t="shared" si="247"/>
        <v>36.390101892285294</v>
      </c>
      <c r="AL1604" s="10">
        <f t="shared" si="248"/>
        <v>161.5720524017467</v>
      </c>
      <c r="AM1604" s="10">
        <f t="shared" si="249"/>
        <v>378.4570596797671</v>
      </c>
      <c r="AN1604" s="28">
        <f t="shared" si="250"/>
        <v>423.58078602620088</v>
      </c>
      <c r="AP1604" s="56">
        <f t="shared" si="251"/>
        <v>2.3423423423423428</v>
      </c>
    </row>
    <row r="1605" spans="1:42" ht="15" customHeight="1">
      <c r="A1605" s="5" t="s">
        <v>23</v>
      </c>
      <c r="B1605" s="5" t="s">
        <v>74</v>
      </c>
      <c r="C1605" s="5" t="s">
        <v>50</v>
      </c>
      <c r="D1605" s="6" t="s">
        <v>235</v>
      </c>
      <c r="E1605" s="5" t="s">
        <v>2937</v>
      </c>
      <c r="F1605" s="5" t="s">
        <v>2938</v>
      </c>
      <c r="G1605" s="5">
        <v>2002</v>
      </c>
      <c r="H1605" s="11">
        <v>29</v>
      </c>
      <c r="I1605" s="11">
        <v>223</v>
      </c>
      <c r="J1605" s="11">
        <v>346</v>
      </c>
      <c r="K1605" s="11">
        <v>457</v>
      </c>
      <c r="O1605" s="25" t="s">
        <v>23</v>
      </c>
      <c r="P1605" s="5" t="s">
        <v>104</v>
      </c>
      <c r="Q1605" s="5" t="s">
        <v>63</v>
      </c>
      <c r="R1605" s="6" t="s">
        <v>235</v>
      </c>
      <c r="S1605" s="5" t="s">
        <v>3271</v>
      </c>
      <c r="T1605" s="5" t="s">
        <v>732</v>
      </c>
      <c r="U1605" s="5">
        <v>2002</v>
      </c>
      <c r="V1605" s="11">
        <v>41</v>
      </c>
      <c r="W1605" s="11">
        <v>313</v>
      </c>
      <c r="X1605" s="11">
        <v>565</v>
      </c>
      <c r="Y1605" s="26">
        <v>692</v>
      </c>
      <c r="Z1605" s="10">
        <f t="shared" si="246"/>
        <v>1611</v>
      </c>
      <c r="AA1605" s="27">
        <f t="shared" si="252"/>
        <v>-1073.1765150949668</v>
      </c>
      <c r="AB1605" s="10">
        <f t="shared" si="253"/>
        <v>553483.84137023741</v>
      </c>
      <c r="AC1605" s="10">
        <f t="shared" si="254"/>
        <v>27021581.677475948</v>
      </c>
      <c r="AD1605" s="28">
        <f t="shared" si="255"/>
        <v>67161525.604839653</v>
      </c>
      <c r="AF1605" s="27">
        <f>IF(V1605 &lt;&gt; "-", (V1605-V$1883)^4, "-")</f>
        <v>10987.398604188462</v>
      </c>
      <c r="AG1605" s="10">
        <f>(W1605-W$1883)^4</f>
        <v>45443655.817598775</v>
      </c>
      <c r="AH1605" s="10">
        <f>(X1605-X$1883)^4</f>
        <v>8108633820.8325939</v>
      </c>
      <c r="AI1605" s="28">
        <f>(Y1605-Y$1883)^4</f>
        <v>27299879936.210846</v>
      </c>
      <c r="AK1605" s="27">
        <f t="shared" si="247"/>
        <v>25.450031036623216</v>
      </c>
      <c r="AL1605" s="10">
        <f t="shared" si="248"/>
        <v>194.28926132836747</v>
      </c>
      <c r="AM1605" s="10">
        <f t="shared" si="249"/>
        <v>350.71384233395406</v>
      </c>
      <c r="AN1605" s="28">
        <f t="shared" si="250"/>
        <v>429.54686530105522</v>
      </c>
      <c r="AP1605" s="56">
        <f t="shared" si="251"/>
        <v>1.805111821086262</v>
      </c>
    </row>
    <row r="1606" spans="1:42" ht="15" customHeight="1">
      <c r="A1606" s="5" t="s">
        <v>23</v>
      </c>
      <c r="B1606" s="5" t="s">
        <v>74</v>
      </c>
      <c r="C1606" s="5" t="s">
        <v>50</v>
      </c>
      <c r="D1606" s="6" t="s">
        <v>235</v>
      </c>
      <c r="E1606" s="5" t="s">
        <v>2939</v>
      </c>
      <c r="F1606" s="5" t="s">
        <v>2940</v>
      </c>
      <c r="G1606" s="5">
        <v>2002</v>
      </c>
      <c r="H1606" s="11">
        <v>13</v>
      </c>
      <c r="I1606" s="11">
        <v>28</v>
      </c>
      <c r="J1606" s="11">
        <v>71</v>
      </c>
      <c r="K1606" s="11">
        <v>126</v>
      </c>
      <c r="O1606" s="25" t="s">
        <v>23</v>
      </c>
      <c r="P1606" s="5" t="s">
        <v>104</v>
      </c>
      <c r="Q1606" s="5" t="s">
        <v>63</v>
      </c>
      <c r="R1606" s="6" t="s">
        <v>235</v>
      </c>
      <c r="S1606" s="5" t="s">
        <v>3272</v>
      </c>
      <c r="T1606" s="5" t="s">
        <v>3273</v>
      </c>
      <c r="U1606" s="5">
        <v>2002</v>
      </c>
      <c r="V1606" s="11">
        <v>8</v>
      </c>
      <c r="W1606" s="11">
        <v>60</v>
      </c>
      <c r="X1606" s="11">
        <v>74</v>
      </c>
      <c r="Y1606" s="26">
        <v>150</v>
      </c>
      <c r="Z1606" s="10">
        <f t="shared" si="246"/>
        <v>292</v>
      </c>
      <c r="AA1606" s="27">
        <f t="shared" si="252"/>
        <v>-80835.642948960449</v>
      </c>
      <c r="AB1606" s="10">
        <f t="shared" si="253"/>
        <v>-4991027.1064418536</v>
      </c>
      <c r="AC1606" s="10">
        <f t="shared" si="254"/>
        <v>-6959128.9752445836</v>
      </c>
      <c r="AD1606" s="28">
        <f t="shared" si="255"/>
        <v>-2488863.9630727824</v>
      </c>
      <c r="AF1606" s="27">
        <f>IF(V1606 &lt;&gt; "-", (V1606-V$1883)^4, "-")</f>
        <v>3495187.9084152617</v>
      </c>
      <c r="AG1606" s="10">
        <f>(W1606-W$1883)^4</f>
        <v>852942794.51716256</v>
      </c>
      <c r="AH1606" s="10">
        <f>(X1606-X$1883)^4</f>
        <v>1328637524.3524163</v>
      </c>
      <c r="AI1606" s="28">
        <f>(Y1606-Y$1883)^4</f>
        <v>337288509.31934798</v>
      </c>
      <c r="AK1606" s="27">
        <f t="shared" si="247"/>
        <v>27.397260273972602</v>
      </c>
      <c r="AL1606" s="10">
        <f t="shared" si="248"/>
        <v>205.47945205479451</v>
      </c>
      <c r="AM1606" s="10">
        <f t="shared" si="249"/>
        <v>253.42465753424659</v>
      </c>
      <c r="AN1606" s="28">
        <f t="shared" si="250"/>
        <v>513.69863013698637</v>
      </c>
      <c r="AP1606" s="56">
        <f t="shared" si="251"/>
        <v>1.2333333333333334</v>
      </c>
    </row>
    <row r="1607" spans="1:42" ht="15" customHeight="1">
      <c r="A1607" s="5" t="s">
        <v>23</v>
      </c>
      <c r="B1607" s="5" t="s">
        <v>74</v>
      </c>
      <c r="C1607" s="5" t="s">
        <v>50</v>
      </c>
      <c r="D1607" s="6" t="s">
        <v>235</v>
      </c>
      <c r="E1607" s="5" t="s">
        <v>2941</v>
      </c>
      <c r="F1607" s="5" t="s">
        <v>2942</v>
      </c>
      <c r="G1607" s="5">
        <v>2002</v>
      </c>
      <c r="H1607" s="11">
        <v>25</v>
      </c>
      <c r="I1607" s="11">
        <v>93</v>
      </c>
      <c r="J1607" s="11">
        <v>189</v>
      </c>
      <c r="K1607" s="11">
        <v>176</v>
      </c>
      <c r="O1607" s="25" t="s">
        <v>23</v>
      </c>
      <c r="P1607" s="5" t="s">
        <v>104</v>
      </c>
      <c r="Q1607" s="5" t="s">
        <v>63</v>
      </c>
      <c r="R1607" s="6" t="s">
        <v>235</v>
      </c>
      <c r="S1607" s="5" t="s">
        <v>3274</v>
      </c>
      <c r="T1607" s="5" t="s">
        <v>3275</v>
      </c>
      <c r="U1607" s="5">
        <v>2002</v>
      </c>
      <c r="V1607" s="11">
        <v>16</v>
      </c>
      <c r="W1607" s="11">
        <v>87</v>
      </c>
      <c r="X1607" s="11">
        <v>232</v>
      </c>
      <c r="Y1607" s="26">
        <v>256</v>
      </c>
      <c r="Z1607" s="10">
        <f t="shared" ref="Z1607:Z1670" si="256">IF(V1607 &lt;&gt; "-", V1607, 0) + IF(W1607 &lt;&gt; "-", W1607, 0) + IF(X1607 &lt;&gt; "-", X1607, 0) + IF(Y1607 &lt;&gt; "-", Y1607, 0)</f>
        <v>591</v>
      </c>
      <c r="AA1607" s="27">
        <f t="shared" si="252"/>
        <v>-43756.365880289959</v>
      </c>
      <c r="AB1607" s="10">
        <f t="shared" si="253"/>
        <v>-2979472.0702172075</v>
      </c>
      <c r="AC1607" s="10">
        <f t="shared" si="254"/>
        <v>-35676.562927847008</v>
      </c>
      <c r="AD1607" s="28">
        <f t="shared" si="255"/>
        <v>-25722.172858668393</v>
      </c>
      <c r="AF1607" s="27">
        <f>IF(V1607 &lt;&gt; "-", (V1607-V$1883)^4, "-")</f>
        <v>1541895.6866259559</v>
      </c>
      <c r="AG1607" s="10">
        <f>(W1607-W$1883)^4</f>
        <v>428731860.14775974</v>
      </c>
      <c r="AH1607" s="10">
        <f>(X1607-X$1883)^4</f>
        <v>1174475.6321112039</v>
      </c>
      <c r="AI1607" s="28">
        <f>(Y1607-Y$1883)^4</f>
        <v>759294.41123637662</v>
      </c>
      <c r="AK1607" s="27">
        <f t="shared" ref="AK1607:AK1670" si="257">IF(V1607 &lt;&gt; "-", (V1607/$Z1607)*1000, 0)</f>
        <v>27.072758037225043</v>
      </c>
      <c r="AL1607" s="10">
        <f t="shared" ref="AL1607:AL1670" si="258">IF(W1607 &lt;&gt; "-", (W1607/$Z1607)*1000, 0)</f>
        <v>147.20812182741116</v>
      </c>
      <c r="AM1607" s="10">
        <f t="shared" ref="AM1607:AM1670" si="259">IF(X1607 &lt;&gt; "-", (X1607/$Z1607)*1000, 0)</f>
        <v>392.55499153976308</v>
      </c>
      <c r="AN1607" s="28">
        <f t="shared" ref="AN1607:AN1670" si="260">IF(Y1607 &lt;&gt; "-", (Y1607/$Z1607)*1000, 0)</f>
        <v>433.16412859560069</v>
      </c>
      <c r="AP1607" s="56">
        <f t="shared" ref="AP1607:AP1670" si="261">AM1607/AL1607</f>
        <v>2.6666666666666665</v>
      </c>
    </row>
    <row r="1608" spans="1:42" ht="15" customHeight="1">
      <c r="A1608" s="5" t="s">
        <v>23</v>
      </c>
      <c r="B1608" s="5" t="s">
        <v>74</v>
      </c>
      <c r="C1608" s="5" t="s">
        <v>50</v>
      </c>
      <c r="D1608" s="6" t="s">
        <v>235</v>
      </c>
      <c r="E1608" s="5" t="s">
        <v>2943</v>
      </c>
      <c r="F1608" s="5" t="s">
        <v>2944</v>
      </c>
      <c r="G1608" s="5">
        <v>2002</v>
      </c>
      <c r="H1608" s="11">
        <v>6</v>
      </c>
      <c r="I1608" s="11">
        <v>54</v>
      </c>
      <c r="J1608" s="11">
        <v>69</v>
      </c>
      <c r="K1608" s="11">
        <v>107</v>
      </c>
      <c r="O1608" s="25" t="s">
        <v>23</v>
      </c>
      <c r="P1608" s="5" t="s">
        <v>104</v>
      </c>
      <c r="Q1608" s="5" t="s">
        <v>67</v>
      </c>
      <c r="R1608" s="6" t="s">
        <v>44</v>
      </c>
      <c r="S1608" s="5" t="s">
        <v>3276</v>
      </c>
      <c r="T1608" s="5" t="s">
        <v>3277</v>
      </c>
      <c r="U1608" s="5">
        <v>2002</v>
      </c>
      <c r="V1608" s="11">
        <v>17</v>
      </c>
      <c r="W1608" s="11">
        <v>138</v>
      </c>
      <c r="X1608" s="11">
        <v>282</v>
      </c>
      <c r="Y1608" s="26">
        <v>240</v>
      </c>
      <c r="Z1608" s="10">
        <f t="shared" si="256"/>
        <v>677</v>
      </c>
      <c r="AA1608" s="27">
        <f t="shared" si="252"/>
        <v>-40135.887717335972</v>
      </c>
      <c r="AB1608" s="10">
        <f t="shared" si="253"/>
        <v>-801641.95324856986</v>
      </c>
      <c r="AC1608" s="10">
        <f t="shared" si="254"/>
        <v>4982.6088911408233</v>
      </c>
      <c r="AD1608" s="28">
        <f t="shared" si="255"/>
        <v>-94314.812918351512</v>
      </c>
      <c r="AF1608" s="27">
        <f>IF(V1608 &lt;&gt; "-", (V1608-V$1883)^4, "-")</f>
        <v>1374180.6558359363</v>
      </c>
      <c r="AG1608" s="10">
        <f>(W1608-W$1883)^4</f>
        <v>74468724.743449286</v>
      </c>
      <c r="AH1608" s="10">
        <f>(X1608-X$1883)^4</f>
        <v>85102.515666563995</v>
      </c>
      <c r="AI1608" s="28">
        <f>(Y1608-Y$1883)^4</f>
        <v>4293121.8015197804</v>
      </c>
      <c r="AK1608" s="27">
        <f t="shared" si="257"/>
        <v>25.110782865583456</v>
      </c>
      <c r="AL1608" s="10">
        <f t="shared" si="258"/>
        <v>203.84047267355982</v>
      </c>
      <c r="AM1608" s="10">
        <f t="shared" si="259"/>
        <v>416.54357459379617</v>
      </c>
      <c r="AN1608" s="28">
        <f t="shared" si="260"/>
        <v>354.50516986706054</v>
      </c>
      <c r="AP1608" s="56">
        <f t="shared" si="261"/>
        <v>2.0434782608695654</v>
      </c>
    </row>
    <row r="1609" spans="1:42" ht="15" customHeight="1">
      <c r="A1609" s="5" t="s">
        <v>23</v>
      </c>
      <c r="B1609" s="5" t="s">
        <v>74</v>
      </c>
      <c r="C1609" s="5" t="s">
        <v>50</v>
      </c>
      <c r="D1609" s="6" t="s">
        <v>235</v>
      </c>
      <c r="E1609" s="5" t="s">
        <v>2945</v>
      </c>
      <c r="F1609" s="5" t="s">
        <v>2946</v>
      </c>
      <c r="G1609" s="5">
        <v>2002</v>
      </c>
      <c r="H1609" s="11">
        <v>9</v>
      </c>
      <c r="I1609" s="11">
        <v>84</v>
      </c>
      <c r="J1609" s="11">
        <v>73</v>
      </c>
      <c r="K1609" s="11">
        <v>122</v>
      </c>
      <c r="O1609" s="25" t="s">
        <v>23</v>
      </c>
      <c r="P1609" s="5" t="s">
        <v>104</v>
      </c>
      <c r="Q1609" s="5" t="s">
        <v>67</v>
      </c>
      <c r="R1609" s="6" t="s">
        <v>44</v>
      </c>
      <c r="S1609" s="5" t="s">
        <v>3278</v>
      </c>
      <c r="T1609" s="5" t="s">
        <v>3279</v>
      </c>
      <c r="U1609" s="5">
        <v>2002</v>
      </c>
      <c r="V1609" s="11">
        <v>84</v>
      </c>
      <c r="W1609" s="11">
        <v>319</v>
      </c>
      <c r="X1609" s="11">
        <v>229</v>
      </c>
      <c r="Y1609" s="26">
        <v>189</v>
      </c>
      <c r="Z1609" s="10">
        <f t="shared" si="256"/>
        <v>821</v>
      </c>
      <c r="AA1609" s="27">
        <f t="shared" si="252"/>
        <v>35164.395846196203</v>
      </c>
      <c r="AB1609" s="10">
        <f t="shared" si="253"/>
        <v>683908.59265727829</v>
      </c>
      <c r="AC1609" s="10">
        <f t="shared" si="254"/>
        <v>-46345.995761013437</v>
      </c>
      <c r="AD1609" s="28">
        <f t="shared" si="255"/>
        <v>-899164.7560153571</v>
      </c>
      <c r="AF1609" s="27">
        <f>IF(V1609 &lt;&gt; "-", (V1609-V$1883)^4, "-")</f>
        <v>1152048.8118466886</v>
      </c>
      <c r="AG1609" s="10">
        <f>(W1609-W$1883)^4</f>
        <v>60255599.771280803</v>
      </c>
      <c r="AH1609" s="10">
        <f>(X1609-X$1883)^4</f>
        <v>1664752.2994303256</v>
      </c>
      <c r="AI1609" s="28">
        <f>(Y1609-Y$1883)^4</f>
        <v>86786538.688872516</v>
      </c>
      <c r="AK1609" s="27">
        <f t="shared" si="257"/>
        <v>102.3142509135201</v>
      </c>
      <c r="AL1609" s="10">
        <f t="shared" si="258"/>
        <v>388.55054811205849</v>
      </c>
      <c r="AM1609" s="10">
        <f t="shared" si="259"/>
        <v>278.92813641900119</v>
      </c>
      <c r="AN1609" s="28">
        <f t="shared" si="260"/>
        <v>230.20706455542023</v>
      </c>
      <c r="AP1609" s="56">
        <f t="shared" si="261"/>
        <v>0.71786833855799359</v>
      </c>
    </row>
    <row r="1610" spans="1:42" ht="15" customHeight="1">
      <c r="A1610" s="5" t="s">
        <v>23</v>
      </c>
      <c r="B1610" s="5" t="s">
        <v>74</v>
      </c>
      <c r="C1610" s="5" t="s">
        <v>50</v>
      </c>
      <c r="D1610" s="6" t="s">
        <v>235</v>
      </c>
      <c r="E1610" s="5" t="s">
        <v>2947</v>
      </c>
      <c r="F1610" s="5" t="s">
        <v>2948</v>
      </c>
      <c r="G1610" s="5">
        <v>2002</v>
      </c>
      <c r="H1610" s="11">
        <v>5</v>
      </c>
      <c r="I1610" s="11">
        <v>50</v>
      </c>
      <c r="J1610" s="11">
        <v>71</v>
      </c>
      <c r="K1610" s="11">
        <v>149</v>
      </c>
      <c r="O1610" s="25" t="s">
        <v>23</v>
      </c>
      <c r="P1610" s="5" t="s">
        <v>104</v>
      </c>
      <c r="Q1610" s="5" t="s">
        <v>67</v>
      </c>
      <c r="R1610" s="6" t="s">
        <v>44</v>
      </c>
      <c r="S1610" s="5" t="s">
        <v>3280</v>
      </c>
      <c r="T1610" s="5" t="s">
        <v>3281</v>
      </c>
      <c r="U1610" s="5">
        <v>2002</v>
      </c>
      <c r="V1610" s="11">
        <v>9</v>
      </c>
      <c r="W1610" s="11">
        <v>69</v>
      </c>
      <c r="X1610" s="11">
        <v>128</v>
      </c>
      <c r="Y1610" s="26">
        <v>84</v>
      </c>
      <c r="Z1610" s="10">
        <f t="shared" si="256"/>
        <v>290</v>
      </c>
      <c r="AA1610" s="27">
        <f t="shared" si="252"/>
        <v>-75355.731060442326</v>
      </c>
      <c r="AB1610" s="10">
        <f t="shared" si="253"/>
        <v>-4243285.6725128181</v>
      </c>
      <c r="AC1610" s="10">
        <f t="shared" si="254"/>
        <v>-2566856.0837378767</v>
      </c>
      <c r="AD1610" s="28">
        <f t="shared" si="255"/>
        <v>-8183675.4552545305</v>
      </c>
      <c r="AF1610" s="27">
        <f>IF(V1610 &lt;&gt; "-", (V1610-V$1883)^4, "-")</f>
        <v>3182890.6368016875</v>
      </c>
      <c r="AG1610" s="10">
        <f>(W1610-W$1883)^4</f>
        <v>686967768.76154101</v>
      </c>
      <c r="AH1610" s="10">
        <f>(X1610-X$1883)^4</f>
        <v>351454163.81779641</v>
      </c>
      <c r="AI1610" s="28">
        <f>(Y1610-Y$1883)^4</f>
        <v>1649166600.1338935</v>
      </c>
      <c r="AK1610" s="27">
        <f t="shared" si="257"/>
        <v>31.03448275862069</v>
      </c>
      <c r="AL1610" s="10">
        <f t="shared" si="258"/>
        <v>237.93103448275863</v>
      </c>
      <c r="AM1610" s="10">
        <f t="shared" si="259"/>
        <v>441.37931034482756</v>
      </c>
      <c r="AN1610" s="28">
        <f t="shared" si="260"/>
        <v>289.65517241379314</v>
      </c>
      <c r="AP1610" s="56">
        <f t="shared" si="261"/>
        <v>1.8550724637681157</v>
      </c>
    </row>
    <row r="1611" spans="1:42" ht="15" customHeight="1">
      <c r="A1611" s="5" t="s">
        <v>23</v>
      </c>
      <c r="B1611" s="5" t="s">
        <v>74</v>
      </c>
      <c r="C1611" s="5" t="s">
        <v>50</v>
      </c>
      <c r="D1611" s="6" t="s">
        <v>235</v>
      </c>
      <c r="E1611" s="5" t="s">
        <v>2949</v>
      </c>
      <c r="F1611" s="5" t="s">
        <v>2950</v>
      </c>
      <c r="G1611" s="5">
        <v>2002</v>
      </c>
      <c r="H1611" s="11">
        <v>2</v>
      </c>
      <c r="I1611" s="11">
        <v>35</v>
      </c>
      <c r="J1611" s="11">
        <v>30</v>
      </c>
      <c r="K1611" s="11">
        <v>45</v>
      </c>
      <c r="O1611" s="25" t="s">
        <v>23</v>
      </c>
      <c r="P1611" s="5" t="s">
        <v>104</v>
      </c>
      <c r="Q1611" s="5" t="s">
        <v>67</v>
      </c>
      <c r="R1611" s="6" t="s">
        <v>44</v>
      </c>
      <c r="S1611" s="5" t="s">
        <v>3282</v>
      </c>
      <c r="T1611" s="5" t="s">
        <v>3283</v>
      </c>
      <c r="U1611" s="5">
        <v>2002</v>
      </c>
      <c r="V1611" s="11">
        <v>34</v>
      </c>
      <c r="W1611" s="11">
        <v>124</v>
      </c>
      <c r="X1611" s="11">
        <v>98</v>
      </c>
      <c r="Y1611" s="26">
        <v>79</v>
      </c>
      <c r="Z1611" s="10">
        <f t="shared" si="256"/>
        <v>335</v>
      </c>
      <c r="AA1611" s="27">
        <f t="shared" si="252"/>
        <v>-5122.4289485320642</v>
      </c>
      <c r="AB1611" s="10">
        <f t="shared" si="253"/>
        <v>-1221448.4626581371</v>
      </c>
      <c r="AC1611" s="10">
        <f t="shared" si="254"/>
        <v>-4650780.2975688586</v>
      </c>
      <c r="AD1611" s="28">
        <f t="shared" si="255"/>
        <v>-8808063.3691566344</v>
      </c>
      <c r="AF1611" s="27">
        <f>IF(V1611 &lt;&gt; "-", (V1611-V$1883)^4, "-")</f>
        <v>88301.468100446233</v>
      </c>
      <c r="AG1611" s="10">
        <f>(W1611-W$1883)^4</f>
        <v>130567031.29047854</v>
      </c>
      <c r="AH1611" s="10">
        <f>(X1611-X$1883)^4</f>
        <v>776308661.88215983</v>
      </c>
      <c r="AI1611" s="28">
        <f>(Y1611-Y$1883)^4</f>
        <v>1819032983.6125453</v>
      </c>
      <c r="AK1611" s="27">
        <f t="shared" si="257"/>
        <v>101.49253731343283</v>
      </c>
      <c r="AL1611" s="10">
        <f t="shared" si="258"/>
        <v>370.14925373134326</v>
      </c>
      <c r="AM1611" s="10">
        <f t="shared" si="259"/>
        <v>292.53731343283584</v>
      </c>
      <c r="AN1611" s="28">
        <f t="shared" si="260"/>
        <v>235.82089552238804</v>
      </c>
      <c r="AP1611" s="56">
        <f t="shared" si="261"/>
        <v>0.79032258064516137</v>
      </c>
    </row>
    <row r="1612" spans="1:42" ht="15" customHeight="1">
      <c r="A1612" s="5" t="s">
        <v>23</v>
      </c>
      <c r="B1612" s="5" t="s">
        <v>74</v>
      </c>
      <c r="C1612" s="5" t="s">
        <v>50</v>
      </c>
      <c r="D1612" s="6" t="s">
        <v>235</v>
      </c>
      <c r="E1612" s="5" t="s">
        <v>2951</v>
      </c>
      <c r="F1612" s="5" t="s">
        <v>2952</v>
      </c>
      <c r="G1612" s="5">
        <v>2002</v>
      </c>
      <c r="H1612" s="11">
        <v>35</v>
      </c>
      <c r="I1612" s="11">
        <v>223</v>
      </c>
      <c r="J1612" s="11">
        <v>159</v>
      </c>
      <c r="K1612" s="11">
        <v>208</v>
      </c>
      <c r="O1612" s="25" t="s">
        <v>23</v>
      </c>
      <c r="P1612" s="5" t="s">
        <v>104</v>
      </c>
      <c r="Q1612" s="5" t="s">
        <v>67</v>
      </c>
      <c r="R1612" s="6" t="s">
        <v>44</v>
      </c>
      <c r="S1612" s="5" t="s">
        <v>3284</v>
      </c>
      <c r="T1612" s="5" t="s">
        <v>1728</v>
      </c>
      <c r="U1612" s="5">
        <v>2002</v>
      </c>
      <c r="V1612" s="11">
        <v>13</v>
      </c>
      <c r="W1612" s="11">
        <v>114</v>
      </c>
      <c r="X1612" s="11">
        <v>189</v>
      </c>
      <c r="Y1612" s="26">
        <v>130</v>
      </c>
      <c r="Z1612" s="10">
        <f t="shared" si="256"/>
        <v>446</v>
      </c>
      <c r="AA1612" s="27">
        <f t="shared" si="252"/>
        <v>-55910.375663325023</v>
      </c>
      <c r="AB1612" s="10">
        <f t="shared" si="253"/>
        <v>-1597314.8306799424</v>
      </c>
      <c r="AC1612" s="10">
        <f t="shared" si="254"/>
        <v>-437592.76021157677</v>
      </c>
      <c r="AD1612" s="28">
        <f t="shared" si="255"/>
        <v>-3761411.804574728</v>
      </c>
      <c r="AF1612" s="27">
        <f>IF(V1612 &lt;&gt; "-", (V1612-V$1883)^4, "-")</f>
        <v>2137912.2729463866</v>
      </c>
      <c r="AG1612" s="10">
        <f>(W1612-W$1883)^4</f>
        <v>186718506.66950011</v>
      </c>
      <c r="AH1612" s="10">
        <f>(X1612-X$1883)^4</f>
        <v>33222081.366177838</v>
      </c>
      <c r="AI1612" s="28">
        <f>(Y1612-Y$1883)^4</f>
        <v>584971235.03583193</v>
      </c>
      <c r="AK1612" s="27">
        <f t="shared" si="257"/>
        <v>29.147982062780269</v>
      </c>
      <c r="AL1612" s="10">
        <f t="shared" si="258"/>
        <v>255.60538116591931</v>
      </c>
      <c r="AM1612" s="10">
        <f t="shared" si="259"/>
        <v>423.76681614349775</v>
      </c>
      <c r="AN1612" s="28">
        <f t="shared" si="260"/>
        <v>291.47982062780272</v>
      </c>
      <c r="AP1612" s="56">
        <f t="shared" si="261"/>
        <v>1.6578947368421051</v>
      </c>
    </row>
    <row r="1613" spans="1:42" ht="15" customHeight="1">
      <c r="A1613" s="5" t="s">
        <v>23</v>
      </c>
      <c r="B1613" s="5" t="s">
        <v>74</v>
      </c>
      <c r="C1613" s="5" t="s">
        <v>50</v>
      </c>
      <c r="D1613" s="6" t="s">
        <v>235</v>
      </c>
      <c r="E1613" s="5" t="s">
        <v>2953</v>
      </c>
      <c r="F1613" s="5" t="s">
        <v>2954</v>
      </c>
      <c r="G1613" s="5">
        <v>2002</v>
      </c>
      <c r="H1613" s="11">
        <v>13</v>
      </c>
      <c r="I1613" s="11">
        <v>71</v>
      </c>
      <c r="J1613" s="11">
        <v>170</v>
      </c>
      <c r="K1613" s="11">
        <v>251</v>
      </c>
      <c r="O1613" s="25" t="s">
        <v>23</v>
      </c>
      <c r="P1613" s="5" t="s">
        <v>104</v>
      </c>
      <c r="Q1613" s="5" t="s">
        <v>67</v>
      </c>
      <c r="R1613" s="6" t="s">
        <v>44</v>
      </c>
      <c r="S1613" s="5" t="s">
        <v>3285</v>
      </c>
      <c r="T1613" s="5" t="s">
        <v>3286</v>
      </c>
      <c r="U1613" s="5">
        <v>2002</v>
      </c>
      <c r="V1613" s="11">
        <v>26</v>
      </c>
      <c r="W1613" s="11">
        <v>360</v>
      </c>
      <c r="X1613" s="11">
        <v>546</v>
      </c>
      <c r="Y1613" s="26">
        <v>386</v>
      </c>
      <c r="Z1613" s="10">
        <f t="shared" si="256"/>
        <v>1318</v>
      </c>
      <c r="AA1613" s="27">
        <f t="shared" si="252"/>
        <v>-16075.898957048272</v>
      </c>
      <c r="AB1613" s="10">
        <f t="shared" si="253"/>
        <v>2151922.9883062532</v>
      </c>
      <c r="AC1613" s="10">
        <f t="shared" si="254"/>
        <v>22206975.905832779</v>
      </c>
      <c r="AD1613" s="28">
        <f t="shared" si="255"/>
        <v>1014497.646540389</v>
      </c>
      <c r="AF1613" s="27">
        <f>IF(V1613 &lt;&gt; "-", (V1613-V$1883)^4, "-")</f>
        <v>405726.79511103028</v>
      </c>
      <c r="AG1613" s="10">
        <f>(W1613-W$1883)^4</f>
        <v>277823492.61581898</v>
      </c>
      <c r="AH1613" s="10">
        <f>(X1613-X$1883)^4</f>
        <v>6241934807.8839159</v>
      </c>
      <c r="AI1613" s="28">
        <f>(Y1613-Y$1883)^4</f>
        <v>101937675.28698222</v>
      </c>
      <c r="AK1613" s="27">
        <f t="shared" si="257"/>
        <v>19.726858877086492</v>
      </c>
      <c r="AL1613" s="10">
        <f t="shared" si="258"/>
        <v>273.14112291350528</v>
      </c>
      <c r="AM1613" s="10">
        <f t="shared" si="259"/>
        <v>414.26403641881637</v>
      </c>
      <c r="AN1613" s="28">
        <f t="shared" si="260"/>
        <v>292.86798179059184</v>
      </c>
      <c r="AP1613" s="56">
        <f t="shared" si="261"/>
        <v>1.5166666666666668</v>
      </c>
    </row>
    <row r="1614" spans="1:42" ht="15" customHeight="1">
      <c r="A1614" s="5" t="s">
        <v>23</v>
      </c>
      <c r="B1614" s="5" t="s">
        <v>74</v>
      </c>
      <c r="C1614" s="5" t="s">
        <v>50</v>
      </c>
      <c r="D1614" s="6" t="s">
        <v>235</v>
      </c>
      <c r="E1614" s="5" t="s">
        <v>2955</v>
      </c>
      <c r="F1614" s="5" t="s">
        <v>1079</v>
      </c>
      <c r="G1614" s="5">
        <v>2002</v>
      </c>
      <c r="H1614" s="11">
        <v>2</v>
      </c>
      <c r="I1614" s="11">
        <v>31</v>
      </c>
      <c r="J1614" s="11">
        <v>68</v>
      </c>
      <c r="K1614" s="11">
        <v>104</v>
      </c>
      <c r="O1614" s="25" t="s">
        <v>23</v>
      </c>
      <c r="P1614" s="5" t="s">
        <v>104</v>
      </c>
      <c r="Q1614" s="5" t="s">
        <v>67</v>
      </c>
      <c r="R1614" s="6" t="s">
        <v>44</v>
      </c>
      <c r="S1614" s="5" t="s">
        <v>3287</v>
      </c>
      <c r="T1614" s="5" t="s">
        <v>3288</v>
      </c>
      <c r="U1614" s="5">
        <v>2002</v>
      </c>
      <c r="V1614" s="11">
        <v>38</v>
      </c>
      <c r="W1614" s="11">
        <v>210</v>
      </c>
      <c r="X1614" s="11">
        <v>273</v>
      </c>
      <c r="Y1614" s="26">
        <v>206</v>
      </c>
      <c r="Z1614" s="10">
        <f t="shared" si="256"/>
        <v>727</v>
      </c>
      <c r="AA1614" s="27">
        <f t="shared" si="252"/>
        <v>-2319.9951209663418</v>
      </c>
      <c r="AB1614" s="10">
        <f t="shared" si="253"/>
        <v>-9123.0978427793652</v>
      </c>
      <c r="AC1614" s="10">
        <f t="shared" si="254"/>
        <v>527.49665155964612</v>
      </c>
      <c r="AD1614" s="28">
        <f t="shared" si="255"/>
        <v>-502821.38842167839</v>
      </c>
      <c r="AF1614" s="27">
        <f>IF(V1614 &lt;&gt; "-", (V1614-V$1883)^4, "-")</f>
        <v>30712.565479296667</v>
      </c>
      <c r="AG1614" s="10">
        <f>(W1614-W$1883)^4</f>
        <v>190629.35427474862</v>
      </c>
      <c r="AH1614" s="10">
        <f>(X1614-X$1883)^4</f>
        <v>4262.1259188536369</v>
      </c>
      <c r="AI1614" s="28">
        <f>(Y1614-Y$1883)^4</f>
        <v>39983885.07963869</v>
      </c>
      <c r="AK1614" s="27">
        <f t="shared" si="257"/>
        <v>52.269601100412658</v>
      </c>
      <c r="AL1614" s="10">
        <f t="shared" si="258"/>
        <v>288.85832187070156</v>
      </c>
      <c r="AM1614" s="10">
        <f t="shared" si="259"/>
        <v>375.51581843191195</v>
      </c>
      <c r="AN1614" s="28">
        <f t="shared" si="260"/>
        <v>283.35625859697387</v>
      </c>
      <c r="AP1614" s="56">
        <f t="shared" si="261"/>
        <v>1.2999999999999998</v>
      </c>
    </row>
    <row r="1615" spans="1:42" ht="15" customHeight="1">
      <c r="A1615" s="5" t="s">
        <v>23</v>
      </c>
      <c r="B1615" s="5" t="s">
        <v>74</v>
      </c>
      <c r="C1615" s="5" t="s">
        <v>50</v>
      </c>
      <c r="D1615" s="6" t="s">
        <v>235</v>
      </c>
      <c r="E1615" s="5" t="s">
        <v>2956</v>
      </c>
      <c r="F1615" s="5" t="s">
        <v>2957</v>
      </c>
      <c r="G1615" s="5">
        <v>2002</v>
      </c>
      <c r="H1615" s="11">
        <v>3</v>
      </c>
      <c r="I1615" s="11">
        <v>16</v>
      </c>
      <c r="J1615" s="11">
        <v>24</v>
      </c>
      <c r="K1615" s="11">
        <v>68</v>
      </c>
      <c r="O1615" s="25" t="s">
        <v>23</v>
      </c>
      <c r="P1615" s="5" t="s">
        <v>104</v>
      </c>
      <c r="Q1615" s="5" t="s">
        <v>67</v>
      </c>
      <c r="R1615" s="6" t="s">
        <v>44</v>
      </c>
      <c r="S1615" s="5" t="s">
        <v>3289</v>
      </c>
      <c r="T1615" s="5" t="s">
        <v>2954</v>
      </c>
      <c r="U1615" s="5">
        <v>2002</v>
      </c>
      <c r="V1615" s="11">
        <v>36</v>
      </c>
      <c r="W1615" s="11">
        <v>147</v>
      </c>
      <c r="X1615" s="11">
        <v>122</v>
      </c>
      <c r="Y1615" s="26">
        <v>90</v>
      </c>
      <c r="Z1615" s="10">
        <f t="shared" si="256"/>
        <v>395</v>
      </c>
      <c r="AA1615" s="27">
        <f t="shared" si="252"/>
        <v>-3538.3536033581713</v>
      </c>
      <c r="AB1615" s="10">
        <f t="shared" si="253"/>
        <v>-590489.2864999756</v>
      </c>
      <c r="AC1615" s="10">
        <f t="shared" si="254"/>
        <v>-2919307.4479917469</v>
      </c>
      <c r="AD1615" s="28">
        <f t="shared" si="255"/>
        <v>-7474244.7328160321</v>
      </c>
      <c r="AF1615" s="27">
        <f>IF(V1615 &lt;&gt; "-", (V1615-V$1883)^4, "-")</f>
        <v>53918.149134740008</v>
      </c>
      <c r="AG1615" s="10">
        <f>(W1615-W$1883)^4</f>
        <v>49539242.693537936</v>
      </c>
      <c r="AH1615" s="10">
        <f>(X1615-X$1883)^4</f>
        <v>417227680.72003967</v>
      </c>
      <c r="AI1615" s="28">
        <f>(Y1615-Y$1883)^4</f>
        <v>1461357318.1117611</v>
      </c>
      <c r="AK1615" s="27">
        <f t="shared" si="257"/>
        <v>91.139240506329116</v>
      </c>
      <c r="AL1615" s="10">
        <f t="shared" si="258"/>
        <v>372.15189873417722</v>
      </c>
      <c r="AM1615" s="10">
        <f t="shared" si="259"/>
        <v>308.86075949367086</v>
      </c>
      <c r="AN1615" s="28">
        <f t="shared" si="260"/>
        <v>227.84810126582278</v>
      </c>
      <c r="AP1615" s="56">
        <f t="shared" si="261"/>
        <v>0.82993197278911557</v>
      </c>
    </row>
    <row r="1616" spans="1:42" ht="15" customHeight="1">
      <c r="A1616" s="5" t="s">
        <v>23</v>
      </c>
      <c r="B1616" s="5" t="s">
        <v>74</v>
      </c>
      <c r="C1616" s="5" t="s">
        <v>50</v>
      </c>
      <c r="D1616" s="6" t="s">
        <v>235</v>
      </c>
      <c r="E1616" s="5" t="s">
        <v>2958</v>
      </c>
      <c r="F1616" s="5" t="s">
        <v>2959</v>
      </c>
      <c r="G1616" s="5">
        <v>2002</v>
      </c>
      <c r="H1616" s="11">
        <v>6</v>
      </c>
      <c r="I1616" s="11">
        <v>34</v>
      </c>
      <c r="J1616" s="11">
        <v>100</v>
      </c>
      <c r="K1616" s="11">
        <v>109</v>
      </c>
      <c r="O1616" s="25" t="s">
        <v>23</v>
      </c>
      <c r="P1616" s="5" t="s">
        <v>104</v>
      </c>
      <c r="Q1616" s="5" t="s">
        <v>67</v>
      </c>
      <c r="R1616" s="6" t="s">
        <v>44</v>
      </c>
      <c r="S1616" s="5" t="s">
        <v>3290</v>
      </c>
      <c r="T1616" s="5" t="s">
        <v>3291</v>
      </c>
      <c r="U1616" s="5">
        <v>2002</v>
      </c>
      <c r="V1616" s="11">
        <v>11</v>
      </c>
      <c r="W1616" s="11">
        <v>82</v>
      </c>
      <c r="X1616" s="11">
        <v>227</v>
      </c>
      <c r="Y1616" s="26">
        <v>210</v>
      </c>
      <c r="Z1616" s="10">
        <f t="shared" si="256"/>
        <v>530</v>
      </c>
      <c r="AA1616" s="27">
        <f t="shared" si="252"/>
        <v>-65150.194930492646</v>
      </c>
      <c r="AB1616" s="10">
        <f t="shared" si="253"/>
        <v>-3300976.8316335608</v>
      </c>
      <c r="AC1616" s="10">
        <f t="shared" si="254"/>
        <v>-54526.553657591518</v>
      </c>
      <c r="AD1616" s="28">
        <f t="shared" si="255"/>
        <v>-430694.92904176936</v>
      </c>
      <c r="AF1616" s="27">
        <f>IF(V1616 &lt;&gt; "-", (V1616-V$1883)^4, "-")</f>
        <v>2621526.7440798022</v>
      </c>
      <c r="AG1616" s="10">
        <f>(W1616-W$1883)^4</f>
        <v>491499750.35530001</v>
      </c>
      <c r="AH1616" s="10">
        <f>(X1616-X$1883)^4</f>
        <v>2067651.7756783632</v>
      </c>
      <c r="AI1616" s="28">
        <f>(Y1616-Y$1883)^4</f>
        <v>32525676.979846444</v>
      </c>
      <c r="AK1616" s="27">
        <f t="shared" si="257"/>
        <v>20.754716981132074</v>
      </c>
      <c r="AL1616" s="10">
        <f t="shared" si="258"/>
        <v>154.71698113207546</v>
      </c>
      <c r="AM1616" s="10">
        <f t="shared" si="259"/>
        <v>428.30188679245282</v>
      </c>
      <c r="AN1616" s="28">
        <f t="shared" si="260"/>
        <v>396.22641509433964</v>
      </c>
      <c r="AP1616" s="56">
        <f t="shared" si="261"/>
        <v>2.7682926829268295</v>
      </c>
    </row>
    <row r="1617" spans="1:42" ht="15" customHeight="1">
      <c r="A1617" s="5" t="s">
        <v>23</v>
      </c>
      <c r="B1617" s="5" t="s">
        <v>74</v>
      </c>
      <c r="C1617" s="5" t="s">
        <v>50</v>
      </c>
      <c r="D1617" s="6" t="s">
        <v>235</v>
      </c>
      <c r="E1617" s="5" t="s">
        <v>2960</v>
      </c>
      <c r="F1617" s="5" t="s">
        <v>2961</v>
      </c>
      <c r="G1617" s="5">
        <v>2002</v>
      </c>
      <c r="H1617" s="11">
        <v>7</v>
      </c>
      <c r="I1617" s="11">
        <v>64</v>
      </c>
      <c r="J1617" s="11">
        <v>100</v>
      </c>
      <c r="K1617" s="11">
        <v>164</v>
      </c>
      <c r="O1617" s="25" t="s">
        <v>23</v>
      </c>
      <c r="P1617" s="5" t="s">
        <v>104</v>
      </c>
      <c r="Q1617" s="5" t="s">
        <v>67</v>
      </c>
      <c r="R1617" s="6" t="s">
        <v>44</v>
      </c>
      <c r="S1617" s="5" t="s">
        <v>3292</v>
      </c>
      <c r="T1617" s="5" t="s">
        <v>942</v>
      </c>
      <c r="U1617" s="5">
        <v>2002</v>
      </c>
      <c r="V1617" s="11">
        <v>7</v>
      </c>
      <c r="W1617" s="11">
        <v>31</v>
      </c>
      <c r="X1617" s="11">
        <v>55</v>
      </c>
      <c r="Y1617" s="26">
        <v>29</v>
      </c>
      <c r="Z1617" s="10">
        <f t="shared" si="256"/>
        <v>122</v>
      </c>
      <c r="AA1617" s="27">
        <f t="shared" si="252"/>
        <v>-86574.984053174077</v>
      </c>
      <c r="AB1617" s="10">
        <f t="shared" si="253"/>
        <v>-7987435.8475585245</v>
      </c>
      <c r="AC1617" s="10">
        <f t="shared" si="254"/>
        <v>-9250431.8169084955</v>
      </c>
      <c r="AD1617" s="28">
        <f t="shared" si="255"/>
        <v>-16879474.768345561</v>
      </c>
      <c r="AF1617" s="27">
        <f>IF(V1617 &lt;&gt; "-", (V1617-V$1883)^4, "-")</f>
        <v>3829921.6860142983</v>
      </c>
      <c r="AG1617" s="10">
        <f>(W1617-W$1883)^4</f>
        <v>1596650436.6436939</v>
      </c>
      <c r="AH1617" s="10">
        <f>(X1617-X$1883)^4</f>
        <v>1941851471.6712883</v>
      </c>
      <c r="AI1617" s="28">
        <f>(Y1617-Y$1883)^4</f>
        <v>4329907031.9031334</v>
      </c>
      <c r="AK1617" s="27">
        <f t="shared" si="257"/>
        <v>57.377049180327873</v>
      </c>
      <c r="AL1617" s="10">
        <f t="shared" si="258"/>
        <v>254.09836065573771</v>
      </c>
      <c r="AM1617" s="10">
        <f t="shared" si="259"/>
        <v>450.81967213114757</v>
      </c>
      <c r="AN1617" s="28">
        <f t="shared" si="260"/>
        <v>237.70491803278688</v>
      </c>
      <c r="AP1617" s="56">
        <f t="shared" si="261"/>
        <v>1.774193548387097</v>
      </c>
    </row>
    <row r="1618" spans="1:42" ht="15" customHeight="1">
      <c r="A1618" s="5" t="s">
        <v>23</v>
      </c>
      <c r="B1618" s="5" t="s">
        <v>74</v>
      </c>
      <c r="C1618" s="5" t="s">
        <v>50</v>
      </c>
      <c r="D1618" s="6" t="s">
        <v>235</v>
      </c>
      <c r="E1618" s="5" t="s">
        <v>2963</v>
      </c>
      <c r="F1618" s="5" t="s">
        <v>2964</v>
      </c>
      <c r="G1618" s="5">
        <v>2002</v>
      </c>
      <c r="H1618" s="11">
        <v>11</v>
      </c>
      <c r="I1618" s="11">
        <v>53</v>
      </c>
      <c r="J1618" s="11">
        <v>83</v>
      </c>
      <c r="K1618" s="11">
        <v>138</v>
      </c>
      <c r="O1618" s="25" t="s">
        <v>23</v>
      </c>
      <c r="P1618" s="5" t="s">
        <v>104</v>
      </c>
      <c r="Q1618" s="5" t="s">
        <v>67</v>
      </c>
      <c r="R1618" s="6" t="s">
        <v>44</v>
      </c>
      <c r="S1618" s="5" t="s">
        <v>3293</v>
      </c>
      <c r="T1618" s="5" t="s">
        <v>3294</v>
      </c>
      <c r="U1618" s="5">
        <v>2002</v>
      </c>
      <c r="V1618" s="11">
        <v>137</v>
      </c>
      <c r="W1618" s="11">
        <v>762</v>
      </c>
      <c r="X1618" s="11">
        <v>871</v>
      </c>
      <c r="Y1618" s="26">
        <v>653</v>
      </c>
      <c r="Z1618" s="10">
        <f t="shared" si="256"/>
        <v>2423</v>
      </c>
      <c r="AA1618" s="27">
        <f t="shared" si="252"/>
        <v>630785.38588769769</v>
      </c>
      <c r="AB1618" s="10">
        <f t="shared" si="253"/>
        <v>149809919.91200003</v>
      </c>
      <c r="AC1618" s="10">
        <f t="shared" si="254"/>
        <v>222633066.03373247</v>
      </c>
      <c r="AD1618" s="28">
        <f t="shared" si="255"/>
        <v>49625449.014300831</v>
      </c>
      <c r="AF1618" s="27">
        <f>IF(V1618 &lt;&gt; "-", (V1618-V$1883)^4, "-")</f>
        <v>54097288.457339883</v>
      </c>
      <c r="AG1618" s="10">
        <f>(W1618-W$1883)^4</f>
        <v>79564760980.717545</v>
      </c>
      <c r="AH1618" s="10">
        <f>(X1618-X$1883)^4</f>
        <v>134933428814.23077</v>
      </c>
      <c r="AI1618" s="28">
        <f>(Y1618-Y$1883)^4</f>
        <v>18236406560.459492</v>
      </c>
      <c r="AK1618" s="27">
        <f t="shared" si="257"/>
        <v>56.541477507222453</v>
      </c>
      <c r="AL1618" s="10">
        <f t="shared" si="258"/>
        <v>314.48617416425918</v>
      </c>
      <c r="AM1618" s="10">
        <f t="shared" si="259"/>
        <v>359.47172926124637</v>
      </c>
      <c r="AN1618" s="28">
        <f t="shared" si="260"/>
        <v>269.50061906727194</v>
      </c>
      <c r="AP1618" s="56">
        <f t="shared" si="261"/>
        <v>1.1430446194225721</v>
      </c>
    </row>
    <row r="1619" spans="1:42" ht="15" customHeight="1">
      <c r="A1619" s="5" t="s">
        <v>23</v>
      </c>
      <c r="B1619" s="5" t="s">
        <v>74</v>
      </c>
      <c r="C1619" s="5" t="s">
        <v>50</v>
      </c>
      <c r="D1619" s="6" t="s">
        <v>235</v>
      </c>
      <c r="E1619" s="5" t="s">
        <v>2966</v>
      </c>
      <c r="F1619" s="5" t="s">
        <v>2967</v>
      </c>
      <c r="G1619" s="5">
        <v>2002</v>
      </c>
      <c r="H1619" s="11">
        <v>1</v>
      </c>
      <c r="I1619" s="11">
        <v>20</v>
      </c>
      <c r="J1619" s="11">
        <v>64</v>
      </c>
      <c r="K1619" s="11">
        <v>70</v>
      </c>
      <c r="O1619" s="25" t="s">
        <v>23</v>
      </c>
      <c r="P1619" s="5" t="s">
        <v>104</v>
      </c>
      <c r="Q1619" s="5" t="s">
        <v>23</v>
      </c>
      <c r="R1619" s="6" t="s">
        <v>44</v>
      </c>
      <c r="S1619" s="5" t="s">
        <v>3295</v>
      </c>
      <c r="T1619" s="5" t="s">
        <v>3296</v>
      </c>
      <c r="U1619" s="5">
        <v>2002</v>
      </c>
      <c r="V1619" s="11">
        <v>8</v>
      </c>
      <c r="W1619" s="11">
        <v>100</v>
      </c>
      <c r="X1619" s="11">
        <v>36</v>
      </c>
      <c r="Y1619" s="26">
        <v>116</v>
      </c>
      <c r="Z1619" s="10">
        <f t="shared" si="256"/>
        <v>260</v>
      </c>
      <c r="AA1619" s="27">
        <f t="shared" si="252"/>
        <v>-80835.642948960449</v>
      </c>
      <c r="AB1619" s="10">
        <f t="shared" si="253"/>
        <v>-2242702.1517314301</v>
      </c>
      <c r="AC1619" s="10">
        <f t="shared" si="254"/>
        <v>-11996421.571668932</v>
      </c>
      <c r="AD1619" s="28">
        <f t="shared" si="255"/>
        <v>-4871420.51393151</v>
      </c>
      <c r="AF1619" s="27">
        <f>IF(V1619 &lt;&gt; "-", (V1619-V$1883)^4, "-")</f>
        <v>3495187.9084152617</v>
      </c>
      <c r="AG1619" s="10">
        <f>(W1619-W$1883)^4</f>
        <v>293559045.07866001</v>
      </c>
      <c r="AH1619" s="10">
        <f>(X1619-X$1883)^4</f>
        <v>2746221895.6542859</v>
      </c>
      <c r="AI1619" s="28">
        <f>(Y1619-Y$1883)^4</f>
        <v>825798635.34263659</v>
      </c>
      <c r="AK1619" s="27">
        <f t="shared" si="257"/>
        <v>30.76923076923077</v>
      </c>
      <c r="AL1619" s="10">
        <f t="shared" si="258"/>
        <v>384.61538461538464</v>
      </c>
      <c r="AM1619" s="10">
        <f t="shared" si="259"/>
        <v>138.46153846153848</v>
      </c>
      <c r="AN1619" s="28">
        <f t="shared" si="260"/>
        <v>446.15384615384619</v>
      </c>
      <c r="AP1619" s="56">
        <f t="shared" si="261"/>
        <v>0.36000000000000004</v>
      </c>
    </row>
    <row r="1620" spans="1:42" ht="15" customHeight="1">
      <c r="A1620" s="5" t="s">
        <v>23</v>
      </c>
      <c r="B1620" s="5" t="s">
        <v>74</v>
      </c>
      <c r="C1620" s="5" t="s">
        <v>50</v>
      </c>
      <c r="D1620" s="6" t="s">
        <v>235</v>
      </c>
      <c r="E1620" s="5" t="s">
        <v>2969</v>
      </c>
      <c r="F1620" s="5" t="s">
        <v>2970</v>
      </c>
      <c r="G1620" s="5">
        <v>2002</v>
      </c>
      <c r="H1620" s="11" t="s">
        <v>96</v>
      </c>
      <c r="I1620" s="11">
        <v>45</v>
      </c>
      <c r="J1620" s="11">
        <v>11</v>
      </c>
      <c r="K1620" s="11">
        <v>35</v>
      </c>
      <c r="O1620" s="25" t="s">
        <v>23</v>
      </c>
      <c r="P1620" s="5" t="s">
        <v>104</v>
      </c>
      <c r="Q1620" s="5" t="s">
        <v>23</v>
      </c>
      <c r="R1620" s="6" t="s">
        <v>44</v>
      </c>
      <c r="S1620" s="5" t="s">
        <v>3297</v>
      </c>
      <c r="T1620" s="5" t="s">
        <v>3298</v>
      </c>
      <c r="U1620" s="5">
        <v>2002</v>
      </c>
      <c r="V1620" s="11">
        <v>20</v>
      </c>
      <c r="W1620" s="11">
        <v>124</v>
      </c>
      <c r="X1620" s="11">
        <v>241</v>
      </c>
      <c r="Y1620" s="26">
        <v>385</v>
      </c>
      <c r="Z1620" s="10">
        <f t="shared" si="256"/>
        <v>770</v>
      </c>
      <c r="AA1620" s="27">
        <f t="shared" si="252"/>
        <v>-30483.028522647091</v>
      </c>
      <c r="AB1620" s="10">
        <f t="shared" si="253"/>
        <v>-1221448.4626581371</v>
      </c>
      <c r="AC1620" s="10">
        <f t="shared" si="254"/>
        <v>-13686.373312592561</v>
      </c>
      <c r="AD1620" s="28">
        <f t="shared" si="255"/>
        <v>984508.83255344571</v>
      </c>
      <c r="AF1620" s="27">
        <f>IF(V1620 &lt;&gt; "-", (V1620-V$1883)^4, "-")</f>
        <v>952235.0213372974</v>
      </c>
      <c r="AG1620" s="10">
        <f>(W1620-W$1883)^4</f>
        <v>130567031.29047854</v>
      </c>
      <c r="AH1620" s="10">
        <f>(X1620-X$1883)^4</f>
        <v>327379.26976239344</v>
      </c>
      <c r="AI1620" s="28">
        <f>(Y1620-Y$1883)^4</f>
        <v>97939862.290670887</v>
      </c>
      <c r="AK1620" s="27">
        <f t="shared" si="257"/>
        <v>25.974025974025977</v>
      </c>
      <c r="AL1620" s="10">
        <f t="shared" si="258"/>
        <v>161.03896103896105</v>
      </c>
      <c r="AM1620" s="10">
        <f t="shared" si="259"/>
        <v>312.98701298701297</v>
      </c>
      <c r="AN1620" s="28">
        <f t="shared" si="260"/>
        <v>500</v>
      </c>
      <c r="AP1620" s="56">
        <f t="shared" si="261"/>
        <v>1.943548387096774</v>
      </c>
    </row>
    <row r="1621" spans="1:42" ht="15" customHeight="1">
      <c r="A1621" s="5" t="s">
        <v>23</v>
      </c>
      <c r="B1621" s="5" t="s">
        <v>74</v>
      </c>
      <c r="C1621" s="5" t="s">
        <v>50</v>
      </c>
      <c r="D1621" s="6" t="s">
        <v>235</v>
      </c>
      <c r="E1621" s="5" t="s">
        <v>2971</v>
      </c>
      <c r="F1621" s="5" t="s">
        <v>2972</v>
      </c>
      <c r="G1621" s="5">
        <v>2002</v>
      </c>
      <c r="H1621" s="11">
        <v>4</v>
      </c>
      <c r="I1621" s="11">
        <v>62</v>
      </c>
      <c r="J1621" s="11">
        <v>67</v>
      </c>
      <c r="K1621" s="11">
        <v>107</v>
      </c>
      <c r="O1621" s="25" t="s">
        <v>23</v>
      </c>
      <c r="P1621" s="5" t="s">
        <v>104</v>
      </c>
      <c r="Q1621" s="5" t="s">
        <v>23</v>
      </c>
      <c r="R1621" s="6" t="s">
        <v>44</v>
      </c>
      <c r="S1621" s="5" t="s">
        <v>3299</v>
      </c>
      <c r="T1621" s="5" t="s">
        <v>3300</v>
      </c>
      <c r="U1621" s="5">
        <v>2002</v>
      </c>
      <c r="V1621" s="11">
        <v>4</v>
      </c>
      <c r="W1621" s="11">
        <v>51</v>
      </c>
      <c r="X1621" s="11">
        <v>114</v>
      </c>
      <c r="Y1621" s="26">
        <v>224</v>
      </c>
      <c r="Z1621" s="10">
        <f t="shared" si="256"/>
        <v>393</v>
      </c>
      <c r="AA1621" s="27">
        <f t="shared" si="252"/>
        <v>-105409.58265998808</v>
      </c>
      <c r="AB1621" s="10">
        <f t="shared" si="253"/>
        <v>-5821823.6288917102</v>
      </c>
      <c r="AC1621" s="10">
        <f t="shared" si="254"/>
        <v>-3437487.7502842718</v>
      </c>
      <c r="AD1621" s="28">
        <f t="shared" si="255"/>
        <v>-232824.73196201588</v>
      </c>
      <c r="AF1621" s="27">
        <f>IF(V1621 &lt;&gt; "-", (V1621-V$1883)^4, "-")</f>
        <v>4979359.2233520132</v>
      </c>
      <c r="AG1621" s="10">
        <f>(W1621-W$1883)^4</f>
        <v>1047318381.4876044</v>
      </c>
      <c r="AH1621" s="10">
        <f>(X1621-X$1883)^4</f>
        <v>518785957.72116745</v>
      </c>
      <c r="AI1621" s="28">
        <f>(Y1621-Y$1883)^4</f>
        <v>14323159.083110303</v>
      </c>
      <c r="AK1621" s="27">
        <f t="shared" si="257"/>
        <v>10.178117048346056</v>
      </c>
      <c r="AL1621" s="10">
        <f t="shared" si="258"/>
        <v>129.7709923664122</v>
      </c>
      <c r="AM1621" s="10">
        <f t="shared" si="259"/>
        <v>290.07633587786256</v>
      </c>
      <c r="AN1621" s="28">
        <f t="shared" si="260"/>
        <v>569.97455470737907</v>
      </c>
      <c r="AP1621" s="56">
        <f t="shared" si="261"/>
        <v>2.2352941176470589</v>
      </c>
    </row>
    <row r="1622" spans="1:42" ht="15" customHeight="1">
      <c r="A1622" s="5" t="s">
        <v>23</v>
      </c>
      <c r="B1622" s="5" t="s">
        <v>74</v>
      </c>
      <c r="C1622" s="5" t="s">
        <v>50</v>
      </c>
      <c r="D1622" s="6" t="s">
        <v>235</v>
      </c>
      <c r="E1622" s="5" t="s">
        <v>2974</v>
      </c>
      <c r="F1622" s="5" t="s">
        <v>1339</v>
      </c>
      <c r="G1622" s="5">
        <v>2002</v>
      </c>
      <c r="H1622" s="11">
        <v>1</v>
      </c>
      <c r="I1622" s="11">
        <v>33</v>
      </c>
      <c r="J1622" s="11">
        <v>73</v>
      </c>
      <c r="K1622" s="11">
        <v>142</v>
      </c>
      <c r="O1622" s="25" t="s">
        <v>23</v>
      </c>
      <c r="P1622" s="5" t="s">
        <v>104</v>
      </c>
      <c r="Q1622" s="5" t="s">
        <v>23</v>
      </c>
      <c r="R1622" s="6" t="s">
        <v>44</v>
      </c>
      <c r="S1622" s="5" t="s">
        <v>3301</v>
      </c>
      <c r="T1622" s="5" t="s">
        <v>3302</v>
      </c>
      <c r="U1622" s="5">
        <v>2002</v>
      </c>
      <c r="V1622" s="11">
        <v>10</v>
      </c>
      <c r="W1622" s="11">
        <v>69</v>
      </c>
      <c r="X1622" s="11">
        <v>130</v>
      </c>
      <c r="Y1622" s="26">
        <v>192</v>
      </c>
      <c r="Z1622" s="10">
        <f t="shared" si="256"/>
        <v>401</v>
      </c>
      <c r="AA1622" s="27">
        <f t="shared" si="252"/>
        <v>-70129.248387619737</v>
      </c>
      <c r="AB1622" s="10">
        <f t="shared" si="253"/>
        <v>-4243285.6725128181</v>
      </c>
      <c r="AC1622" s="10">
        <f t="shared" si="254"/>
        <v>-2456008.4599324008</v>
      </c>
      <c r="AD1622" s="28">
        <f t="shared" si="255"/>
        <v>-817900.40700128849</v>
      </c>
      <c r="AF1622" s="27">
        <f>IF(V1622 &lt;&gt; "-", (V1622-V$1883)^4, "-")</f>
        <v>2892004.1543107955</v>
      </c>
      <c r="AG1622" s="10">
        <f>(W1622-W$1883)^4</f>
        <v>686967768.76154101</v>
      </c>
      <c r="AH1622" s="10">
        <f>(X1622-X$1883)^4</f>
        <v>331364880.36454171</v>
      </c>
      <c r="AI1622" s="28">
        <f>(Y1622-Y$1883)^4</f>
        <v>76489278.740111917</v>
      </c>
      <c r="AK1622" s="27">
        <f t="shared" si="257"/>
        <v>24.937655860349128</v>
      </c>
      <c r="AL1622" s="10">
        <f t="shared" si="258"/>
        <v>172.06982543640896</v>
      </c>
      <c r="AM1622" s="10">
        <f t="shared" si="259"/>
        <v>324.18952618453869</v>
      </c>
      <c r="AN1622" s="28">
        <f t="shared" si="260"/>
        <v>478.80299251870321</v>
      </c>
      <c r="AP1622" s="56">
        <f t="shared" si="261"/>
        <v>1.8840579710144931</v>
      </c>
    </row>
    <row r="1623" spans="1:42" ht="15" customHeight="1">
      <c r="A1623" s="5" t="s">
        <v>23</v>
      </c>
      <c r="B1623" s="5" t="s">
        <v>74</v>
      </c>
      <c r="C1623" s="5" t="s">
        <v>50</v>
      </c>
      <c r="D1623" s="6" t="s">
        <v>235</v>
      </c>
      <c r="E1623" s="5" t="s">
        <v>2975</v>
      </c>
      <c r="F1623" s="5" t="s">
        <v>2976</v>
      </c>
      <c r="G1623" s="5">
        <v>2002</v>
      </c>
      <c r="H1623" s="11">
        <v>1</v>
      </c>
      <c r="I1623" s="11">
        <v>23</v>
      </c>
      <c r="J1623" s="11">
        <v>27</v>
      </c>
      <c r="K1623" s="11">
        <v>42</v>
      </c>
      <c r="O1623" s="25" t="s">
        <v>23</v>
      </c>
      <c r="P1623" s="5" t="s">
        <v>104</v>
      </c>
      <c r="Q1623" s="5" t="s">
        <v>23</v>
      </c>
      <c r="R1623" s="6" t="s">
        <v>44</v>
      </c>
      <c r="S1623" s="5" t="s">
        <v>3303</v>
      </c>
      <c r="T1623" s="5" t="s">
        <v>3304</v>
      </c>
      <c r="U1623" s="5">
        <v>2002</v>
      </c>
      <c r="V1623" s="11">
        <v>2</v>
      </c>
      <c r="W1623" s="11">
        <v>17</v>
      </c>
      <c r="X1623" s="11">
        <v>32</v>
      </c>
      <c r="Y1623" s="26">
        <v>53</v>
      </c>
      <c r="Z1623" s="10">
        <f t="shared" si="256"/>
        <v>104</v>
      </c>
      <c r="AA1623" s="27">
        <f t="shared" si="252"/>
        <v>-119373.12780967499</v>
      </c>
      <c r="AB1623" s="10">
        <f t="shared" si="253"/>
        <v>-9785958.8088716529</v>
      </c>
      <c r="AC1623" s="10">
        <f t="shared" si="254"/>
        <v>-12636326.622539386</v>
      </c>
      <c r="AD1623" s="28">
        <f t="shared" si="255"/>
        <v>-12571169.61297315</v>
      </c>
      <c r="AF1623" s="27">
        <f>IF(V1623 &lt;&gt; "-", (V1623-V$1883)^4, "-")</f>
        <v>5877718.253988809</v>
      </c>
      <c r="AG1623" s="10">
        <f>(W1623-W$1883)^4</f>
        <v>2093170045.9253798</v>
      </c>
      <c r="AH1623" s="10">
        <f>(X1623-X$1883)^4</f>
        <v>2943254323.4365416</v>
      </c>
      <c r="AI1623" s="28">
        <f>(Y1623-Y$1883)^4</f>
        <v>2923036564.6215463</v>
      </c>
      <c r="AK1623" s="27">
        <f t="shared" si="257"/>
        <v>19.230769230769234</v>
      </c>
      <c r="AL1623" s="10">
        <f t="shared" si="258"/>
        <v>163.46153846153845</v>
      </c>
      <c r="AM1623" s="10">
        <f t="shared" si="259"/>
        <v>307.69230769230774</v>
      </c>
      <c r="AN1623" s="28">
        <f t="shared" si="260"/>
        <v>509.61538461538458</v>
      </c>
      <c r="AP1623" s="56">
        <f t="shared" si="261"/>
        <v>1.882352941176471</v>
      </c>
    </row>
    <row r="1624" spans="1:42" ht="15" customHeight="1">
      <c r="A1624" s="5" t="s">
        <v>23</v>
      </c>
      <c r="B1624" s="5" t="s">
        <v>74</v>
      </c>
      <c r="C1624" s="5" t="s">
        <v>50</v>
      </c>
      <c r="D1624" s="6" t="s">
        <v>235</v>
      </c>
      <c r="E1624" s="5" t="s">
        <v>2977</v>
      </c>
      <c r="F1624" s="5" t="s">
        <v>2978</v>
      </c>
      <c r="G1624" s="5">
        <v>2002</v>
      </c>
      <c r="H1624" s="11">
        <v>10</v>
      </c>
      <c r="I1624" s="11">
        <v>47</v>
      </c>
      <c r="J1624" s="11">
        <v>92</v>
      </c>
      <c r="K1624" s="11">
        <v>152</v>
      </c>
      <c r="O1624" s="25" t="s">
        <v>23</v>
      </c>
      <c r="P1624" s="5" t="s">
        <v>104</v>
      </c>
      <c r="Q1624" s="5" t="s">
        <v>23</v>
      </c>
      <c r="R1624" s="6" t="s">
        <v>44</v>
      </c>
      <c r="S1624" s="5" t="s">
        <v>3305</v>
      </c>
      <c r="T1624" s="5" t="s">
        <v>3306</v>
      </c>
      <c r="U1624" s="5">
        <v>2002</v>
      </c>
      <c r="V1624" s="11">
        <v>1</v>
      </c>
      <c r="W1624" s="11">
        <v>6</v>
      </c>
      <c r="X1624" s="11">
        <v>30</v>
      </c>
      <c r="Y1624" s="26">
        <v>29</v>
      </c>
      <c r="Z1624" s="10">
        <f t="shared" si="256"/>
        <v>66</v>
      </c>
      <c r="AA1624" s="27">
        <f t="shared" si="252"/>
        <v>-126795.04420806172</v>
      </c>
      <c r="AB1624" s="10">
        <f t="shared" si="253"/>
        <v>-11374722.568953292</v>
      </c>
      <c r="AC1624" s="10">
        <f t="shared" si="254"/>
        <v>-12964640.271183971</v>
      </c>
      <c r="AD1624" s="28">
        <f t="shared" si="255"/>
        <v>-16879474.768345561</v>
      </c>
      <c r="AF1624" s="27">
        <f>IF(V1624 &lt;&gt; "-", (V1624-V$1883)^4, "-")</f>
        <v>6369955.1216190513</v>
      </c>
      <c r="AG1624" s="10">
        <f>(W1624-W$1883)^4</f>
        <v>2558121006.0983472</v>
      </c>
      <c r="AH1624" s="10">
        <f>(X1624-X$1883)^4</f>
        <v>3045654448.2900085</v>
      </c>
      <c r="AI1624" s="28">
        <f>(Y1624-Y$1883)^4</f>
        <v>4329907031.9031334</v>
      </c>
      <c r="AK1624" s="27">
        <f t="shared" si="257"/>
        <v>15.151515151515152</v>
      </c>
      <c r="AL1624" s="10">
        <f t="shared" si="258"/>
        <v>90.909090909090907</v>
      </c>
      <c r="AM1624" s="10">
        <f t="shared" si="259"/>
        <v>454.5454545454545</v>
      </c>
      <c r="AN1624" s="28">
        <f t="shared" si="260"/>
        <v>439.39393939393938</v>
      </c>
      <c r="AP1624" s="56">
        <f t="shared" si="261"/>
        <v>5</v>
      </c>
    </row>
    <row r="1625" spans="1:42" ht="15" customHeight="1">
      <c r="A1625" s="5" t="s">
        <v>23</v>
      </c>
      <c r="B1625" s="5" t="s">
        <v>74</v>
      </c>
      <c r="C1625" s="5" t="s">
        <v>29</v>
      </c>
      <c r="D1625" s="6" t="s">
        <v>44</v>
      </c>
      <c r="E1625" s="6" t="s">
        <v>26</v>
      </c>
      <c r="F1625" s="5" t="s">
        <v>3307</v>
      </c>
      <c r="G1625" s="5">
        <v>2002</v>
      </c>
      <c r="H1625" s="11">
        <v>71</v>
      </c>
      <c r="I1625" s="11">
        <v>524</v>
      </c>
      <c r="J1625" s="11">
        <v>872</v>
      </c>
      <c r="K1625" s="11">
        <v>1184</v>
      </c>
      <c r="O1625" s="25" t="s">
        <v>23</v>
      </c>
      <c r="P1625" s="5" t="s">
        <v>104</v>
      </c>
      <c r="Q1625" s="5" t="s">
        <v>23</v>
      </c>
      <c r="R1625" s="6" t="s">
        <v>44</v>
      </c>
      <c r="S1625" s="5" t="s">
        <v>3308</v>
      </c>
      <c r="T1625" s="5" t="s">
        <v>3309</v>
      </c>
      <c r="U1625" s="5">
        <v>2002</v>
      </c>
      <c r="V1625" s="11">
        <v>7</v>
      </c>
      <c r="W1625" s="11">
        <v>93</v>
      </c>
      <c r="X1625" s="11">
        <v>99</v>
      </c>
      <c r="Y1625" s="26">
        <v>156</v>
      </c>
      <c r="Z1625" s="10">
        <f t="shared" si="256"/>
        <v>355</v>
      </c>
      <c r="AA1625" s="27">
        <f t="shared" si="252"/>
        <v>-86574.984053174077</v>
      </c>
      <c r="AB1625" s="10">
        <f t="shared" si="253"/>
        <v>-2622091.6148038441</v>
      </c>
      <c r="AC1625" s="10">
        <f t="shared" si="254"/>
        <v>-4567693.1093518715</v>
      </c>
      <c r="AD1625" s="28">
        <f t="shared" si="255"/>
        <v>-2172706.5315626306</v>
      </c>
      <c r="AF1625" s="27">
        <f>IF(V1625 &lt;&gt; "-", (V1625-V$1883)^4, "-")</f>
        <v>3829921.6860142983</v>
      </c>
      <c r="AG1625" s="10">
        <f>(W1625-W$1883)^4</f>
        <v>361573962.67285907</v>
      </c>
      <c r="AH1625" s="10">
        <f>(X1625-X$1883)^4</f>
        <v>757872047.90849662</v>
      </c>
      <c r="AI1625" s="28">
        <f>(Y1625-Y$1883)^4</f>
        <v>281406911.61843723</v>
      </c>
      <c r="AK1625" s="27">
        <f t="shared" si="257"/>
        <v>19.718309859154932</v>
      </c>
      <c r="AL1625" s="10">
        <f t="shared" si="258"/>
        <v>261.97183098591546</v>
      </c>
      <c r="AM1625" s="10">
        <f t="shared" si="259"/>
        <v>278.87323943661971</v>
      </c>
      <c r="AN1625" s="28">
        <f t="shared" si="260"/>
        <v>439.43661971830988</v>
      </c>
      <c r="AP1625" s="56">
        <f t="shared" si="261"/>
        <v>1.0645161290322582</v>
      </c>
    </row>
    <row r="1626" spans="1:42" ht="15" customHeight="1">
      <c r="A1626" s="5" t="s">
        <v>23</v>
      </c>
      <c r="B1626" s="5" t="s">
        <v>74</v>
      </c>
      <c r="C1626" s="5" t="s">
        <v>29</v>
      </c>
      <c r="D1626" s="6" t="s">
        <v>44</v>
      </c>
      <c r="E1626" s="5" t="s">
        <v>2979</v>
      </c>
      <c r="F1626" s="5" t="s">
        <v>2980</v>
      </c>
      <c r="G1626" s="5">
        <v>2002</v>
      </c>
      <c r="H1626" s="11" t="s">
        <v>96</v>
      </c>
      <c r="I1626" s="11">
        <v>38</v>
      </c>
      <c r="J1626" s="11">
        <v>74</v>
      </c>
      <c r="K1626" s="11">
        <v>97</v>
      </c>
      <c r="O1626" s="25" t="s">
        <v>23</v>
      </c>
      <c r="P1626" s="5" t="s">
        <v>104</v>
      </c>
      <c r="Q1626" s="5" t="s">
        <v>23</v>
      </c>
      <c r="R1626" s="6" t="s">
        <v>44</v>
      </c>
      <c r="S1626" s="5" t="s">
        <v>3310</v>
      </c>
      <c r="T1626" s="5" t="s">
        <v>3311</v>
      </c>
      <c r="U1626" s="5">
        <v>2002</v>
      </c>
      <c r="V1626" s="11">
        <v>29</v>
      </c>
      <c r="W1626" s="11">
        <v>165</v>
      </c>
      <c r="X1626" s="11">
        <v>124</v>
      </c>
      <c r="Y1626" s="26">
        <v>207</v>
      </c>
      <c r="Z1626" s="10">
        <f t="shared" si="256"/>
        <v>525</v>
      </c>
      <c r="AA1626" s="27">
        <f t="shared" si="252"/>
        <v>-10997.628586138324</v>
      </c>
      <c r="AB1626" s="10">
        <f t="shared" si="253"/>
        <v>-286129.21856524737</v>
      </c>
      <c r="AC1626" s="10">
        <f t="shared" si="254"/>
        <v>-2798457.5777675495</v>
      </c>
      <c r="AD1626" s="28">
        <f t="shared" si="255"/>
        <v>-484089.10202015436</v>
      </c>
      <c r="AF1626" s="27">
        <f>IF(V1626 &lt;&gt; "-", (V1626-V$1883)^4, "-")</f>
        <v>244567.49279317027</v>
      </c>
      <c r="AG1626" s="10">
        <f>(W1626-W$1883)^4</f>
        <v>18854554.635689598</v>
      </c>
      <c r="AH1626" s="10">
        <f>(X1626-X$1883)^4</f>
        <v>394358891.3384288</v>
      </c>
      <c r="AI1626" s="28">
        <f>(Y1626-Y$1883)^4</f>
        <v>38010222.136878699</v>
      </c>
      <c r="AK1626" s="27">
        <f t="shared" si="257"/>
        <v>55.238095238095241</v>
      </c>
      <c r="AL1626" s="10">
        <f t="shared" si="258"/>
        <v>314.28571428571428</v>
      </c>
      <c r="AM1626" s="10">
        <f t="shared" si="259"/>
        <v>236.1904761904762</v>
      </c>
      <c r="AN1626" s="28">
        <f t="shared" si="260"/>
        <v>394.28571428571428</v>
      </c>
      <c r="AP1626" s="56">
        <f t="shared" si="261"/>
        <v>0.75151515151515158</v>
      </c>
    </row>
    <row r="1627" spans="1:42" ht="15" customHeight="1">
      <c r="A1627" s="5" t="s">
        <v>23</v>
      </c>
      <c r="B1627" s="5" t="s">
        <v>74</v>
      </c>
      <c r="C1627" s="5" t="s">
        <v>29</v>
      </c>
      <c r="D1627" s="6" t="s">
        <v>44</v>
      </c>
      <c r="E1627" s="5" t="s">
        <v>2981</v>
      </c>
      <c r="F1627" s="5" t="s">
        <v>2982</v>
      </c>
      <c r="G1627" s="5">
        <v>2002</v>
      </c>
      <c r="H1627" s="11" t="s">
        <v>96</v>
      </c>
      <c r="I1627" s="11">
        <v>14</v>
      </c>
      <c r="J1627" s="11">
        <v>45</v>
      </c>
      <c r="K1627" s="11">
        <v>61</v>
      </c>
      <c r="O1627" s="25" t="s">
        <v>23</v>
      </c>
      <c r="P1627" s="5" t="s">
        <v>104</v>
      </c>
      <c r="Q1627" s="5" t="s">
        <v>23</v>
      </c>
      <c r="R1627" s="6" t="s">
        <v>44</v>
      </c>
      <c r="S1627" s="5" t="s">
        <v>3312</v>
      </c>
      <c r="T1627" s="5" t="s">
        <v>3313</v>
      </c>
      <c r="U1627" s="5">
        <v>2002</v>
      </c>
      <c r="V1627" s="11">
        <v>16</v>
      </c>
      <c r="W1627" s="11">
        <v>85</v>
      </c>
      <c r="X1627" s="11">
        <v>102</v>
      </c>
      <c r="Y1627" s="26">
        <v>195</v>
      </c>
      <c r="Z1627" s="10">
        <f t="shared" si="256"/>
        <v>398</v>
      </c>
      <c r="AA1627" s="27">
        <f t="shared" si="252"/>
        <v>-43756.365880289959</v>
      </c>
      <c r="AB1627" s="10">
        <f t="shared" si="253"/>
        <v>-3105441.860394089</v>
      </c>
      <c r="AC1627" s="10">
        <f t="shared" si="254"/>
        <v>-4324380.6679102695</v>
      </c>
      <c r="AD1627" s="28">
        <f t="shared" si="255"/>
        <v>-741686.08732650045</v>
      </c>
      <c r="AF1627" s="27">
        <f>IF(V1627 &lt;&gt; "-", (V1627-V$1883)^4, "-")</f>
        <v>1541895.6866259559</v>
      </c>
      <c r="AG1627" s="10">
        <f>(W1627-W$1883)^4</f>
        <v>453069197.54630309</v>
      </c>
      <c r="AH1627" s="10">
        <f>(X1627-X$1883)^4</f>
        <v>704528483.92973781</v>
      </c>
      <c r="AI1627" s="28">
        <f>(Y1627-Y$1883)^4</f>
        <v>67136728.803484455</v>
      </c>
      <c r="AK1627" s="27">
        <f t="shared" si="257"/>
        <v>40.201005025125632</v>
      </c>
      <c r="AL1627" s="10">
        <f t="shared" si="258"/>
        <v>213.5678391959799</v>
      </c>
      <c r="AM1627" s="10">
        <f t="shared" si="259"/>
        <v>256.2814070351759</v>
      </c>
      <c r="AN1627" s="28">
        <f t="shared" si="260"/>
        <v>489.9497487437186</v>
      </c>
      <c r="AP1627" s="56">
        <f t="shared" si="261"/>
        <v>1.2000000000000002</v>
      </c>
    </row>
    <row r="1628" spans="1:42" ht="15" customHeight="1">
      <c r="A1628" s="5" t="s">
        <v>23</v>
      </c>
      <c r="B1628" s="5" t="s">
        <v>74</v>
      </c>
      <c r="C1628" s="5" t="s">
        <v>29</v>
      </c>
      <c r="D1628" s="6" t="s">
        <v>44</v>
      </c>
      <c r="E1628" s="5" t="s">
        <v>2983</v>
      </c>
      <c r="F1628" s="5" t="s">
        <v>2984</v>
      </c>
      <c r="G1628" s="5">
        <v>2002</v>
      </c>
      <c r="H1628" s="11">
        <v>1</v>
      </c>
      <c r="I1628" s="11">
        <v>22</v>
      </c>
      <c r="J1628" s="11">
        <v>23</v>
      </c>
      <c r="K1628" s="11">
        <v>28</v>
      </c>
      <c r="O1628" s="25" t="s">
        <v>23</v>
      </c>
      <c r="P1628" s="5" t="s">
        <v>104</v>
      </c>
      <c r="Q1628" s="5" t="s">
        <v>100</v>
      </c>
      <c r="R1628" s="6" t="s">
        <v>44</v>
      </c>
      <c r="S1628" s="5" t="s">
        <v>3314</v>
      </c>
      <c r="T1628" s="5" t="s">
        <v>3315</v>
      </c>
      <c r="U1628" s="5">
        <v>2002</v>
      </c>
      <c r="V1628" s="11">
        <v>28</v>
      </c>
      <c r="W1628" s="11">
        <v>267</v>
      </c>
      <c r="X1628" s="11">
        <v>343</v>
      </c>
      <c r="Y1628" s="26">
        <v>286</v>
      </c>
      <c r="Z1628" s="10">
        <f t="shared" si="256"/>
        <v>924</v>
      </c>
      <c r="AA1628" s="27">
        <f t="shared" si="252"/>
        <v>-12548.956160746124</v>
      </c>
      <c r="AB1628" s="10">
        <f t="shared" si="253"/>
        <v>47064.478158467929</v>
      </c>
      <c r="AC1628" s="10">
        <f t="shared" si="254"/>
        <v>476012.02762862085</v>
      </c>
      <c r="AD1628" s="28">
        <f t="shared" si="255"/>
        <v>0.11124172544575288</v>
      </c>
      <c r="AF1628" s="27">
        <f>IF(V1628 &lt;&gt; "-", (V1628-V$1883)^4, "-")</f>
        <v>291615.18588170729</v>
      </c>
      <c r="AG1628" s="10">
        <f>(W1628-W$1883)^4</f>
        <v>1699251.5062971811</v>
      </c>
      <c r="AH1628" s="10">
        <f>(X1628-X$1883)^4</f>
        <v>37166976.681292206</v>
      </c>
      <c r="AI1628" s="28">
        <f>(Y1628-Y$1883)^4</f>
        <v>5.35003909146902E-2</v>
      </c>
      <c r="AK1628" s="27">
        <f t="shared" si="257"/>
        <v>30.303030303030305</v>
      </c>
      <c r="AL1628" s="10">
        <f t="shared" si="258"/>
        <v>288.96103896103898</v>
      </c>
      <c r="AM1628" s="10">
        <f t="shared" si="259"/>
        <v>371.21212121212119</v>
      </c>
      <c r="AN1628" s="28">
        <f t="shared" si="260"/>
        <v>309.52380952380952</v>
      </c>
      <c r="AP1628" s="56">
        <f t="shared" si="261"/>
        <v>1.2846441947565541</v>
      </c>
    </row>
    <row r="1629" spans="1:42" ht="15" customHeight="1">
      <c r="A1629" s="5" t="s">
        <v>23</v>
      </c>
      <c r="B1629" s="5" t="s">
        <v>74</v>
      </c>
      <c r="C1629" s="5" t="s">
        <v>29</v>
      </c>
      <c r="D1629" s="6" t="s">
        <v>44</v>
      </c>
      <c r="E1629" s="5" t="s">
        <v>2986</v>
      </c>
      <c r="F1629" s="5" t="s">
        <v>408</v>
      </c>
      <c r="G1629" s="5">
        <v>2002</v>
      </c>
      <c r="H1629" s="11">
        <v>2</v>
      </c>
      <c r="I1629" s="11">
        <v>5</v>
      </c>
      <c r="J1629" s="11">
        <v>10</v>
      </c>
      <c r="K1629" s="11">
        <v>32</v>
      </c>
      <c r="O1629" s="25" t="s">
        <v>23</v>
      </c>
      <c r="P1629" s="5" t="s">
        <v>104</v>
      </c>
      <c r="Q1629" s="5" t="s">
        <v>100</v>
      </c>
      <c r="R1629" s="6" t="s">
        <v>44</v>
      </c>
      <c r="S1629" s="5" t="s">
        <v>3316</v>
      </c>
      <c r="T1629" s="5" t="s">
        <v>3317</v>
      </c>
      <c r="U1629" s="5">
        <v>2002</v>
      </c>
      <c r="V1629" s="11">
        <v>4</v>
      </c>
      <c r="W1629" s="11">
        <v>30</v>
      </c>
      <c r="X1629" s="11">
        <v>83</v>
      </c>
      <c r="Y1629" s="26">
        <v>63</v>
      </c>
      <c r="Z1629" s="10">
        <f t="shared" si="256"/>
        <v>180</v>
      </c>
      <c r="AA1629" s="27">
        <f t="shared" si="252"/>
        <v>-105409.58265998808</v>
      </c>
      <c r="AB1629" s="10">
        <f t="shared" si="253"/>
        <v>-8107910.858855675</v>
      </c>
      <c r="AC1629" s="10">
        <f t="shared" si="254"/>
        <v>-6020630.5850108797</v>
      </c>
      <c r="AD1629" s="28">
        <f t="shared" si="255"/>
        <v>-11017971.907976611</v>
      </c>
      <c r="AF1629" s="27">
        <f>IF(V1629 &lt;&gt; "-", (V1629-V$1883)^4, "-")</f>
        <v>4979359.2233520132</v>
      </c>
      <c r="AG1629" s="10">
        <f>(W1629-W$1883)^4</f>
        <v>1628840729.2660346</v>
      </c>
      <c r="AH1629" s="10">
        <f>(X1629-X$1883)^4</f>
        <v>1095273652.7577968</v>
      </c>
      <c r="AI1629" s="28">
        <f>(Y1629-Y$1883)^4</f>
        <v>2451708772.3262281</v>
      </c>
      <c r="AK1629" s="27">
        <f t="shared" si="257"/>
        <v>22.222222222222221</v>
      </c>
      <c r="AL1629" s="10">
        <f t="shared" si="258"/>
        <v>166.66666666666666</v>
      </c>
      <c r="AM1629" s="10">
        <f t="shared" si="259"/>
        <v>461.11111111111114</v>
      </c>
      <c r="AN1629" s="28">
        <f t="shared" si="260"/>
        <v>350</v>
      </c>
      <c r="AP1629" s="56">
        <f t="shared" si="261"/>
        <v>2.7666666666666671</v>
      </c>
    </row>
    <row r="1630" spans="1:42" ht="15" customHeight="1">
      <c r="A1630" s="5" t="s">
        <v>23</v>
      </c>
      <c r="B1630" s="5" t="s">
        <v>74</v>
      </c>
      <c r="C1630" s="5" t="s">
        <v>29</v>
      </c>
      <c r="D1630" s="6" t="s">
        <v>44</v>
      </c>
      <c r="E1630" s="5" t="s">
        <v>2987</v>
      </c>
      <c r="F1630" s="5" t="s">
        <v>2988</v>
      </c>
      <c r="G1630" s="5">
        <v>2002</v>
      </c>
      <c r="H1630" s="11">
        <v>1</v>
      </c>
      <c r="I1630" s="11">
        <v>54</v>
      </c>
      <c r="J1630" s="11">
        <v>82</v>
      </c>
      <c r="K1630" s="11">
        <v>95</v>
      </c>
      <c r="O1630" s="25" t="s">
        <v>23</v>
      </c>
      <c r="P1630" s="5" t="s">
        <v>104</v>
      </c>
      <c r="Q1630" s="5" t="s">
        <v>100</v>
      </c>
      <c r="R1630" s="6" t="s">
        <v>44</v>
      </c>
      <c r="S1630" s="5" t="s">
        <v>3318</v>
      </c>
      <c r="T1630" s="5" t="s">
        <v>3319</v>
      </c>
      <c r="U1630" s="5">
        <v>2002</v>
      </c>
      <c r="V1630" s="11">
        <v>8</v>
      </c>
      <c r="W1630" s="11">
        <v>50</v>
      </c>
      <c r="X1630" s="11">
        <v>128</v>
      </c>
      <c r="Y1630" s="26">
        <v>93</v>
      </c>
      <c r="Z1630" s="10">
        <f t="shared" si="256"/>
        <v>279</v>
      </c>
      <c r="AA1630" s="27">
        <f t="shared" si="252"/>
        <v>-80835.642948960449</v>
      </c>
      <c r="AB1630" s="10">
        <f t="shared" si="253"/>
        <v>-5919451.2109244606</v>
      </c>
      <c r="AC1630" s="10">
        <f t="shared" si="254"/>
        <v>-2566856.0837378767</v>
      </c>
      <c r="AD1630" s="28">
        <f t="shared" si="255"/>
        <v>-7135447.4156057034</v>
      </c>
      <c r="AF1630" s="27">
        <f>IF(V1630 &lt;&gt; "-", (V1630-V$1883)^4, "-")</f>
        <v>3495187.9084152617</v>
      </c>
      <c r="AG1630" s="10">
        <f>(W1630-W$1883)^4</f>
        <v>1070800570.3767489</v>
      </c>
      <c r="AH1630" s="10">
        <f>(X1630-X$1883)^4</f>
        <v>351454163.81779641</v>
      </c>
      <c r="AI1630" s="28">
        <f>(Y1630-Y$1883)^4</f>
        <v>1373709642.2505696</v>
      </c>
      <c r="AK1630" s="27">
        <f t="shared" si="257"/>
        <v>28.673835125448029</v>
      </c>
      <c r="AL1630" s="10">
        <f t="shared" si="258"/>
        <v>179.21146953405017</v>
      </c>
      <c r="AM1630" s="10">
        <f t="shared" si="259"/>
        <v>458.78136200716847</v>
      </c>
      <c r="AN1630" s="28">
        <f t="shared" si="260"/>
        <v>333.33333333333331</v>
      </c>
      <c r="AP1630" s="56">
        <f t="shared" si="261"/>
        <v>2.56</v>
      </c>
    </row>
    <row r="1631" spans="1:42" ht="15" customHeight="1">
      <c r="A1631" s="5" t="s">
        <v>23</v>
      </c>
      <c r="B1631" s="5" t="s">
        <v>74</v>
      </c>
      <c r="C1631" s="5" t="s">
        <v>29</v>
      </c>
      <c r="D1631" s="6" t="s">
        <v>44</v>
      </c>
      <c r="E1631" s="5" t="s">
        <v>2990</v>
      </c>
      <c r="F1631" s="5" t="s">
        <v>2991</v>
      </c>
      <c r="G1631" s="5">
        <v>2002</v>
      </c>
      <c r="H1631" s="11" t="s">
        <v>96</v>
      </c>
      <c r="I1631" s="11">
        <v>12</v>
      </c>
      <c r="J1631" s="11">
        <v>24</v>
      </c>
      <c r="K1631" s="11">
        <v>49</v>
      </c>
      <c r="O1631" s="25" t="s">
        <v>23</v>
      </c>
      <c r="P1631" s="5" t="s">
        <v>104</v>
      </c>
      <c r="Q1631" s="5" t="s">
        <v>100</v>
      </c>
      <c r="R1631" s="6" t="s">
        <v>44</v>
      </c>
      <c r="S1631" s="5" t="s">
        <v>3320</v>
      </c>
      <c r="T1631" s="5" t="s">
        <v>3321</v>
      </c>
      <c r="U1631" s="5">
        <v>2002</v>
      </c>
      <c r="V1631" s="11">
        <v>27</v>
      </c>
      <c r="W1631" s="11">
        <v>180</v>
      </c>
      <c r="X1631" s="11">
        <v>417</v>
      </c>
      <c r="Y1631" s="26">
        <v>310</v>
      </c>
      <c r="Z1631" s="10">
        <f t="shared" si="256"/>
        <v>934</v>
      </c>
      <c r="AA1631" s="27">
        <f t="shared" si="252"/>
        <v>-14239.712951049438</v>
      </c>
      <c r="AB1631" s="10">
        <f t="shared" si="253"/>
        <v>-131835.26576659092</v>
      </c>
      <c r="AC1631" s="10">
        <f t="shared" si="254"/>
        <v>3517349.6933207824</v>
      </c>
      <c r="AD1631" s="28">
        <f t="shared" si="255"/>
        <v>14671.82609383795</v>
      </c>
      <c r="AF1631" s="27">
        <f>IF(V1631 &lt;&gt; "-", (V1631-V$1883)^4, "-")</f>
        <v>345145.04770006659</v>
      </c>
      <c r="AG1631" s="10">
        <f>(W1631-W$1883)^4</f>
        <v>6709788.0018569492</v>
      </c>
      <c r="AH1631" s="10">
        <f>(X1631-X$1883)^4</f>
        <v>534918227.7923547</v>
      </c>
      <c r="AI1631" s="28">
        <f>(Y1631-Y$1883)^4</f>
        <v>359180.06731909659</v>
      </c>
      <c r="AK1631" s="27">
        <f t="shared" si="257"/>
        <v>28.907922912205567</v>
      </c>
      <c r="AL1631" s="10">
        <f t="shared" si="258"/>
        <v>192.71948608137046</v>
      </c>
      <c r="AM1631" s="10">
        <f t="shared" si="259"/>
        <v>446.4668094218415</v>
      </c>
      <c r="AN1631" s="28">
        <f t="shared" si="260"/>
        <v>331.90578158458243</v>
      </c>
      <c r="AP1631" s="56">
        <f t="shared" si="261"/>
        <v>2.3166666666666664</v>
      </c>
    </row>
    <row r="1632" spans="1:42" ht="15" customHeight="1">
      <c r="A1632" s="5" t="s">
        <v>23</v>
      </c>
      <c r="B1632" s="5" t="s">
        <v>74</v>
      </c>
      <c r="C1632" s="5" t="s">
        <v>29</v>
      </c>
      <c r="D1632" s="6" t="s">
        <v>44</v>
      </c>
      <c r="E1632" s="5" t="s">
        <v>2992</v>
      </c>
      <c r="F1632" s="5" t="s">
        <v>2993</v>
      </c>
      <c r="G1632" s="5">
        <v>2002</v>
      </c>
      <c r="H1632" s="11">
        <v>13</v>
      </c>
      <c r="I1632" s="11">
        <v>54</v>
      </c>
      <c r="J1632" s="11">
        <v>94</v>
      </c>
      <c r="K1632" s="11">
        <v>92</v>
      </c>
      <c r="O1632" s="25" t="s">
        <v>23</v>
      </c>
      <c r="P1632" s="5" t="s">
        <v>104</v>
      </c>
      <c r="Q1632" s="5" t="s">
        <v>100</v>
      </c>
      <c r="R1632" s="6" t="s">
        <v>44</v>
      </c>
      <c r="S1632" s="5" t="s">
        <v>3322</v>
      </c>
      <c r="T1632" s="5" t="s">
        <v>3323</v>
      </c>
      <c r="U1632" s="5">
        <v>2002</v>
      </c>
      <c r="V1632" s="11">
        <v>3</v>
      </c>
      <c r="W1632" s="11">
        <v>44</v>
      </c>
      <c r="X1632" s="11">
        <v>82</v>
      </c>
      <c r="Y1632" s="26">
        <v>52</v>
      </c>
      <c r="Z1632" s="10">
        <f t="shared" si="256"/>
        <v>181</v>
      </c>
      <c r="AA1632" s="27">
        <f t="shared" si="252"/>
        <v>-112246.64062698378</v>
      </c>
      <c r="AB1632" s="10">
        <f t="shared" si="253"/>
        <v>-6528219.5038485853</v>
      </c>
      <c r="AC1632" s="10">
        <f t="shared" si="254"/>
        <v>-6120462.1017861627</v>
      </c>
      <c r="AD1632" s="28">
        <f t="shared" si="255"/>
        <v>-12734063.512513474</v>
      </c>
      <c r="AF1632" s="27">
        <f>IF(V1632 &lt;&gt; "-", (V1632-V$1883)^4, "-")</f>
        <v>5414576.1935207229</v>
      </c>
      <c r="AG1632" s="10">
        <f>(W1632-W$1883)^4</f>
        <v>1220093176.2086737</v>
      </c>
      <c r="AH1632" s="10">
        <f>(X1632-X$1883)^4</f>
        <v>1119555473.2912126</v>
      </c>
      <c r="AI1632" s="28">
        <f>(Y1632-Y$1883)^4</f>
        <v>2973646564.8343954</v>
      </c>
      <c r="AK1632" s="27">
        <f t="shared" si="257"/>
        <v>16.574585635359114</v>
      </c>
      <c r="AL1632" s="10">
        <f t="shared" si="258"/>
        <v>243.0939226519337</v>
      </c>
      <c r="AM1632" s="10">
        <f t="shared" si="259"/>
        <v>453.03867403314916</v>
      </c>
      <c r="AN1632" s="28">
        <f t="shared" si="260"/>
        <v>287.29281767955803</v>
      </c>
      <c r="AP1632" s="56">
        <f t="shared" si="261"/>
        <v>1.8636363636363638</v>
      </c>
    </row>
    <row r="1633" spans="1:42" ht="15" customHeight="1">
      <c r="A1633" s="5" t="s">
        <v>23</v>
      </c>
      <c r="B1633" s="5" t="s">
        <v>74</v>
      </c>
      <c r="C1633" s="5" t="s">
        <v>29</v>
      </c>
      <c r="D1633" s="6" t="s">
        <v>44</v>
      </c>
      <c r="E1633" s="5" t="s">
        <v>2994</v>
      </c>
      <c r="F1633" s="5" t="s">
        <v>2995</v>
      </c>
      <c r="G1633" s="5">
        <v>2002</v>
      </c>
      <c r="H1633" s="11">
        <v>4</v>
      </c>
      <c r="I1633" s="11">
        <v>59</v>
      </c>
      <c r="J1633" s="11">
        <v>59</v>
      </c>
      <c r="K1633" s="11">
        <v>86</v>
      </c>
      <c r="O1633" s="25" t="s">
        <v>23</v>
      </c>
      <c r="P1633" s="5" t="s">
        <v>104</v>
      </c>
      <c r="Q1633" s="5" t="s">
        <v>100</v>
      </c>
      <c r="R1633" s="6" t="s">
        <v>44</v>
      </c>
      <c r="S1633" s="5" t="s">
        <v>3324</v>
      </c>
      <c r="T1633" s="5" t="s">
        <v>3325</v>
      </c>
      <c r="U1633" s="5">
        <v>2002</v>
      </c>
      <c r="V1633" s="11">
        <v>25</v>
      </c>
      <c r="W1633" s="11">
        <v>163</v>
      </c>
      <c r="X1633" s="11">
        <v>264</v>
      </c>
      <c r="Y1633" s="26">
        <v>154</v>
      </c>
      <c r="Z1633" s="10">
        <f t="shared" si="256"/>
        <v>606</v>
      </c>
      <c r="AA1633" s="27">
        <f t="shared" si="252"/>
        <v>-18063.514178742618</v>
      </c>
      <c r="AB1633" s="10">
        <f t="shared" si="253"/>
        <v>-312981.06047980825</v>
      </c>
      <c r="AC1633" s="10">
        <f t="shared" si="254"/>
        <v>-0.77891438883269726</v>
      </c>
      <c r="AD1633" s="28">
        <f t="shared" si="255"/>
        <v>-2274919.88458189</v>
      </c>
      <c r="AF1633" s="27">
        <f>IF(V1633 &lt;&gt; "-", (V1633-V$1883)^4, "-")</f>
        <v>473954.14497738023</v>
      </c>
      <c r="AG1633" s="10">
        <f>(W1633-W$1883)^4</f>
        <v>21249925.427967899</v>
      </c>
      <c r="AH1633" s="10">
        <f>(X1633-X$1883)^4</f>
        <v>0.71667067709008747</v>
      </c>
      <c r="AI1633" s="28">
        <f>(Y1633-Y$1883)^4</f>
        <v>299195328.97802591</v>
      </c>
      <c r="AK1633" s="27">
        <f t="shared" si="257"/>
        <v>41.254125412541256</v>
      </c>
      <c r="AL1633" s="10">
        <f t="shared" si="258"/>
        <v>268.97689768976898</v>
      </c>
      <c r="AM1633" s="10">
        <f t="shared" si="259"/>
        <v>435.64356435643566</v>
      </c>
      <c r="AN1633" s="28">
        <f t="shared" si="260"/>
        <v>254.12541254125415</v>
      </c>
      <c r="AP1633" s="56">
        <f t="shared" si="261"/>
        <v>1.6196319018404908</v>
      </c>
    </row>
    <row r="1634" spans="1:42" ht="15" customHeight="1">
      <c r="A1634" s="5" t="s">
        <v>23</v>
      </c>
      <c r="B1634" s="5" t="s">
        <v>74</v>
      </c>
      <c r="C1634" s="5" t="s">
        <v>29</v>
      </c>
      <c r="D1634" s="6" t="s">
        <v>44</v>
      </c>
      <c r="E1634" s="5" t="s">
        <v>2997</v>
      </c>
      <c r="F1634" s="5" t="s">
        <v>2998</v>
      </c>
      <c r="G1634" s="5">
        <v>2002</v>
      </c>
      <c r="H1634" s="11">
        <v>2</v>
      </c>
      <c r="I1634" s="11">
        <v>23</v>
      </c>
      <c r="J1634" s="11">
        <v>44</v>
      </c>
      <c r="K1634" s="11">
        <v>69</v>
      </c>
      <c r="O1634" s="25" t="s">
        <v>23</v>
      </c>
      <c r="P1634" s="5" t="s">
        <v>104</v>
      </c>
      <c r="Q1634" s="5" t="s">
        <v>100</v>
      </c>
      <c r="R1634" s="6" t="s">
        <v>44</v>
      </c>
      <c r="S1634" s="5" t="s">
        <v>3326</v>
      </c>
      <c r="T1634" s="5" t="s">
        <v>3327</v>
      </c>
      <c r="U1634" s="5">
        <v>2002</v>
      </c>
      <c r="V1634" s="11">
        <v>24</v>
      </c>
      <c r="W1634" s="11">
        <v>160</v>
      </c>
      <c r="X1634" s="11">
        <v>311</v>
      </c>
      <c r="Y1634" s="26">
        <v>194</v>
      </c>
      <c r="Z1634" s="10">
        <f t="shared" si="256"/>
        <v>689</v>
      </c>
      <c r="AA1634" s="27">
        <f t="shared" si="252"/>
        <v>-20208.558616132483</v>
      </c>
      <c r="AB1634" s="10">
        <f t="shared" si="253"/>
        <v>-356329.10932579957</v>
      </c>
      <c r="AC1634" s="10">
        <f t="shared" si="254"/>
        <v>97844.155825737165</v>
      </c>
      <c r="AD1634" s="28">
        <f t="shared" si="255"/>
        <v>-766539.74618039862</v>
      </c>
      <c r="AF1634" s="27">
        <f>IF(V1634 &lt;&gt; "-", (V1634-V$1883)^4, "-")</f>
        <v>550444.81416189857</v>
      </c>
      <c r="AG1634" s="10">
        <f>(W1634-W$1883)^4</f>
        <v>25262039.103632562</v>
      </c>
      <c r="AH1634" s="10">
        <f>(X1634-X$1883)^4</f>
        <v>4508649.9777507223</v>
      </c>
      <c r="AI1634" s="28">
        <f>(Y1634-Y$1883)^4</f>
        <v>70152998.432374582</v>
      </c>
      <c r="AK1634" s="27">
        <f t="shared" si="257"/>
        <v>34.833091436865018</v>
      </c>
      <c r="AL1634" s="10">
        <f t="shared" si="258"/>
        <v>232.22060957910014</v>
      </c>
      <c r="AM1634" s="10">
        <f t="shared" si="259"/>
        <v>451.37880986937591</v>
      </c>
      <c r="AN1634" s="28">
        <f t="shared" si="260"/>
        <v>281.56748911465894</v>
      </c>
      <c r="AP1634" s="56">
        <f t="shared" si="261"/>
        <v>1.9437500000000001</v>
      </c>
    </row>
    <row r="1635" spans="1:42" ht="15" customHeight="1">
      <c r="A1635" s="5" t="s">
        <v>23</v>
      </c>
      <c r="B1635" s="5" t="s">
        <v>74</v>
      </c>
      <c r="C1635" s="5" t="s">
        <v>29</v>
      </c>
      <c r="D1635" s="6" t="s">
        <v>44</v>
      </c>
      <c r="E1635" s="5" t="s">
        <v>2999</v>
      </c>
      <c r="F1635" s="5" t="s">
        <v>3000</v>
      </c>
      <c r="G1635" s="5">
        <v>2002</v>
      </c>
      <c r="H1635" s="11">
        <v>3</v>
      </c>
      <c r="I1635" s="11">
        <v>20</v>
      </c>
      <c r="J1635" s="11">
        <v>37</v>
      </c>
      <c r="K1635" s="11">
        <v>61</v>
      </c>
      <c r="O1635" s="25" t="s">
        <v>23</v>
      </c>
      <c r="P1635" s="5" t="s">
        <v>104</v>
      </c>
      <c r="Q1635" s="5" t="s">
        <v>100</v>
      </c>
      <c r="R1635" s="6" t="s">
        <v>44</v>
      </c>
      <c r="S1635" s="5" t="s">
        <v>3328</v>
      </c>
      <c r="T1635" s="5" t="s">
        <v>3329</v>
      </c>
      <c r="U1635" s="5">
        <v>2002</v>
      </c>
      <c r="V1635" s="11">
        <v>7</v>
      </c>
      <c r="W1635" s="11">
        <v>78</v>
      </c>
      <c r="X1635" s="11">
        <v>174</v>
      </c>
      <c r="Y1635" s="26">
        <v>182</v>
      </c>
      <c r="Z1635" s="10">
        <f t="shared" si="256"/>
        <v>441</v>
      </c>
      <c r="AA1635" s="27">
        <f t="shared" si="252"/>
        <v>-86574.984053174077</v>
      </c>
      <c r="AB1635" s="10">
        <f t="shared" si="253"/>
        <v>-3574225.3271046029</v>
      </c>
      <c r="AC1635" s="10">
        <f t="shared" si="254"/>
        <v>-751587.51752407523</v>
      </c>
      <c r="AD1635" s="28">
        <f t="shared" si="255"/>
        <v>-1109330.5733676082</v>
      </c>
      <c r="AF1635" s="27">
        <f>IF(V1635 &lt;&gt; "-", (V1635-V$1883)^4, "-")</f>
        <v>3829921.6860142983</v>
      </c>
      <c r="AG1635" s="10">
        <f>(W1635-W$1883)^4</f>
        <v>546482053.03399003</v>
      </c>
      <c r="AH1635" s="10">
        <f>(X1635-X$1883)^4</f>
        <v>68334404.096492305</v>
      </c>
      <c r="AI1635" s="28">
        <f>(Y1635-Y$1883)^4</f>
        <v>114836860.22381277</v>
      </c>
      <c r="AK1635" s="27">
        <f t="shared" si="257"/>
        <v>15.873015873015872</v>
      </c>
      <c r="AL1635" s="10">
        <f t="shared" si="258"/>
        <v>176.87074829931973</v>
      </c>
      <c r="AM1635" s="10">
        <f t="shared" si="259"/>
        <v>394.55782312925169</v>
      </c>
      <c r="AN1635" s="28">
        <f t="shared" si="260"/>
        <v>412.69841269841265</v>
      </c>
      <c r="AP1635" s="56">
        <f t="shared" si="261"/>
        <v>2.2307692307692308</v>
      </c>
    </row>
    <row r="1636" spans="1:42" ht="15" customHeight="1">
      <c r="A1636" s="5" t="s">
        <v>23</v>
      </c>
      <c r="B1636" s="5" t="s">
        <v>74</v>
      </c>
      <c r="C1636" s="5" t="s">
        <v>29</v>
      </c>
      <c r="D1636" s="6" t="s">
        <v>44</v>
      </c>
      <c r="E1636" s="5" t="s">
        <v>3002</v>
      </c>
      <c r="F1636" s="5" t="s">
        <v>3003</v>
      </c>
      <c r="G1636" s="5">
        <v>2002</v>
      </c>
      <c r="H1636" s="11">
        <v>4</v>
      </c>
      <c r="I1636" s="11">
        <v>46</v>
      </c>
      <c r="J1636" s="11">
        <v>61</v>
      </c>
      <c r="K1636" s="11">
        <v>115</v>
      </c>
      <c r="O1636" s="25" t="s">
        <v>23</v>
      </c>
      <c r="P1636" s="5" t="s">
        <v>104</v>
      </c>
      <c r="Q1636" s="5" t="s">
        <v>100</v>
      </c>
      <c r="R1636" s="6" t="s">
        <v>44</v>
      </c>
      <c r="S1636" s="5" t="s">
        <v>3330</v>
      </c>
      <c r="T1636" s="5" t="s">
        <v>489</v>
      </c>
      <c r="U1636" s="5">
        <v>2002</v>
      </c>
      <c r="V1636" s="11">
        <v>27</v>
      </c>
      <c r="W1636" s="11">
        <v>133</v>
      </c>
      <c r="X1636" s="11">
        <v>254</v>
      </c>
      <c r="Y1636" s="26">
        <v>244</v>
      </c>
      <c r="Z1636" s="10">
        <f t="shared" si="256"/>
        <v>658</v>
      </c>
      <c r="AA1636" s="27">
        <f t="shared" si="252"/>
        <v>-14239.712951049438</v>
      </c>
      <c r="AB1636" s="10">
        <f t="shared" si="253"/>
        <v>-938176.99154382246</v>
      </c>
      <c r="AC1636" s="10">
        <f t="shared" si="254"/>
        <v>-1302.2025803179281</v>
      </c>
      <c r="AD1636" s="28">
        <f t="shared" si="255"/>
        <v>-71571.907998682495</v>
      </c>
      <c r="AF1636" s="27">
        <f>IF(V1636 &lt;&gt; "-", (V1636-V$1883)^4, "-")</f>
        <v>345145.04770006659</v>
      </c>
      <c r="AG1636" s="10">
        <f>(W1636-W$1883)^4</f>
        <v>91843065.380405724</v>
      </c>
      <c r="AH1636" s="10">
        <f>(X1636-X$1883)^4</f>
        <v>14220.168267004481</v>
      </c>
      <c r="AI1636" s="28">
        <f>(Y1636-Y$1883)^4</f>
        <v>2971598.4740988403</v>
      </c>
      <c r="AK1636" s="27">
        <f t="shared" si="257"/>
        <v>41.033434650455924</v>
      </c>
      <c r="AL1636" s="10">
        <f t="shared" si="258"/>
        <v>202.12765957446808</v>
      </c>
      <c r="AM1636" s="10">
        <f t="shared" si="259"/>
        <v>386.01823708206689</v>
      </c>
      <c r="AN1636" s="28">
        <f t="shared" si="260"/>
        <v>370.82066869300911</v>
      </c>
      <c r="AP1636" s="56">
        <f t="shared" si="261"/>
        <v>1.9097744360902258</v>
      </c>
    </row>
    <row r="1637" spans="1:42" ht="15" customHeight="1">
      <c r="A1637" s="5" t="s">
        <v>23</v>
      </c>
      <c r="B1637" s="5" t="s">
        <v>74</v>
      </c>
      <c r="C1637" s="5" t="s">
        <v>29</v>
      </c>
      <c r="D1637" s="6" t="s">
        <v>44</v>
      </c>
      <c r="E1637" s="5" t="s">
        <v>3004</v>
      </c>
      <c r="F1637" s="5" t="s">
        <v>3005</v>
      </c>
      <c r="G1637" s="5">
        <v>2002</v>
      </c>
      <c r="H1637" s="11">
        <v>22</v>
      </c>
      <c r="I1637" s="11">
        <v>61</v>
      </c>
      <c r="J1637" s="11">
        <v>92</v>
      </c>
      <c r="K1637" s="11">
        <v>119</v>
      </c>
      <c r="O1637" s="25" t="s">
        <v>23</v>
      </c>
      <c r="P1637" s="5" t="s">
        <v>104</v>
      </c>
      <c r="Q1637" s="5" t="s">
        <v>100</v>
      </c>
      <c r="R1637" s="6" t="s">
        <v>44</v>
      </c>
      <c r="S1637" s="5" t="s">
        <v>3331</v>
      </c>
      <c r="T1637" s="5" t="s">
        <v>3291</v>
      </c>
      <c r="U1637" s="5">
        <v>2002</v>
      </c>
      <c r="V1637" s="11">
        <v>2</v>
      </c>
      <c r="W1637" s="11">
        <v>24</v>
      </c>
      <c r="X1637" s="11">
        <v>66</v>
      </c>
      <c r="Y1637" s="26">
        <v>54</v>
      </c>
      <c r="Z1637" s="10">
        <f t="shared" si="256"/>
        <v>146</v>
      </c>
      <c r="AA1637" s="27">
        <f t="shared" si="252"/>
        <v>-119373.12780967499</v>
      </c>
      <c r="AB1637" s="10">
        <f t="shared" si="253"/>
        <v>-8856283.7273661979</v>
      </c>
      <c r="AC1637" s="10">
        <f t="shared" si="254"/>
        <v>-7871109.1629361836</v>
      </c>
      <c r="AD1637" s="28">
        <f t="shared" si="255"/>
        <v>-12409670.827803854</v>
      </c>
      <c r="AF1637" s="27">
        <f>IF(V1637 &lt;&gt; "-", (V1637-V$1883)^4, "-")</f>
        <v>5877718.253988809</v>
      </c>
      <c r="AG1637" s="10">
        <f>(W1637-W$1883)^4</f>
        <v>1832322981.5553448</v>
      </c>
      <c r="AH1637" s="10">
        <f>(X1637-X$1883)^4</f>
        <v>1565721736.3920202</v>
      </c>
      <c r="AI1637" s="28">
        <f>(Y1637-Y$1883)^4</f>
        <v>2873075347.7781157</v>
      </c>
      <c r="AK1637" s="27">
        <f t="shared" si="257"/>
        <v>13.698630136986301</v>
      </c>
      <c r="AL1637" s="10">
        <f t="shared" si="258"/>
        <v>164.38356164383561</v>
      </c>
      <c r="AM1637" s="10">
        <f t="shared" si="259"/>
        <v>452.05479452054794</v>
      </c>
      <c r="AN1637" s="28">
        <f t="shared" si="260"/>
        <v>369.86301369863014</v>
      </c>
      <c r="AP1637" s="56">
        <f t="shared" si="261"/>
        <v>2.75</v>
      </c>
    </row>
    <row r="1638" spans="1:42" ht="15" customHeight="1">
      <c r="A1638" s="5" t="s">
        <v>23</v>
      </c>
      <c r="B1638" s="5" t="s">
        <v>74</v>
      </c>
      <c r="C1638" s="5" t="s">
        <v>29</v>
      </c>
      <c r="D1638" s="6" t="s">
        <v>44</v>
      </c>
      <c r="E1638" s="5" t="s">
        <v>3006</v>
      </c>
      <c r="F1638" s="5" t="s">
        <v>3007</v>
      </c>
      <c r="G1638" s="5">
        <v>2002</v>
      </c>
      <c r="H1638" s="11">
        <v>2</v>
      </c>
      <c r="I1638" s="11">
        <v>11</v>
      </c>
      <c r="J1638" s="11">
        <v>38</v>
      </c>
      <c r="K1638" s="11">
        <v>75</v>
      </c>
      <c r="O1638" s="25" t="s">
        <v>23</v>
      </c>
      <c r="P1638" s="5" t="s">
        <v>104</v>
      </c>
      <c r="Q1638" s="5" t="s">
        <v>100</v>
      </c>
      <c r="R1638" s="6" t="s">
        <v>44</v>
      </c>
      <c r="S1638" s="5" t="s">
        <v>3332</v>
      </c>
      <c r="T1638" s="5" t="s">
        <v>3333</v>
      </c>
      <c r="U1638" s="5">
        <v>2002</v>
      </c>
      <c r="V1638" s="11">
        <v>9</v>
      </c>
      <c r="W1638" s="11">
        <v>59</v>
      </c>
      <c r="X1638" s="11">
        <v>175</v>
      </c>
      <c r="Y1638" s="26">
        <v>112</v>
      </c>
      <c r="Z1638" s="10">
        <f t="shared" si="256"/>
        <v>355</v>
      </c>
      <c r="AA1638" s="27">
        <f t="shared" si="252"/>
        <v>-75355.731060442326</v>
      </c>
      <c r="AB1638" s="10">
        <f t="shared" si="253"/>
        <v>-5079156.3453056253</v>
      </c>
      <c r="AC1638" s="10">
        <f t="shared" si="254"/>
        <v>-727059.88995898806</v>
      </c>
      <c r="AD1638" s="28">
        <f t="shared" si="255"/>
        <v>-5224461.9768191418</v>
      </c>
      <c r="AF1638" s="27">
        <f>IF(V1638 &lt;&gt; "-", (V1638-V$1883)^4, "-")</f>
        <v>3182890.6368016875</v>
      </c>
      <c r="AG1638" s="10">
        <f>(W1638-W$1883)^4</f>
        <v>873082818.63016999</v>
      </c>
      <c r="AH1638" s="10">
        <f>(X1638-X$1883)^4</f>
        <v>65377290.121704474</v>
      </c>
      <c r="AI1638" s="28">
        <f>(Y1638-Y$1883)^4</f>
        <v>906543740.82872653</v>
      </c>
      <c r="AK1638" s="27">
        <f t="shared" si="257"/>
        <v>25.35211267605634</v>
      </c>
      <c r="AL1638" s="10">
        <f t="shared" si="258"/>
        <v>166.19718309859155</v>
      </c>
      <c r="AM1638" s="10">
        <f t="shared" si="259"/>
        <v>492.95774647887328</v>
      </c>
      <c r="AN1638" s="28">
        <f t="shared" si="260"/>
        <v>315.49295774647891</v>
      </c>
      <c r="AP1638" s="56">
        <f t="shared" si="261"/>
        <v>2.9661016949152543</v>
      </c>
    </row>
    <row r="1639" spans="1:42" ht="15" customHeight="1">
      <c r="A1639" s="5" t="s">
        <v>23</v>
      </c>
      <c r="B1639" s="5" t="s">
        <v>74</v>
      </c>
      <c r="C1639" s="5" t="s">
        <v>29</v>
      </c>
      <c r="D1639" s="6" t="s">
        <v>44</v>
      </c>
      <c r="E1639" s="5" t="s">
        <v>3008</v>
      </c>
      <c r="F1639" s="5" t="s">
        <v>1656</v>
      </c>
      <c r="G1639" s="5">
        <v>2002</v>
      </c>
      <c r="H1639" s="11">
        <v>4</v>
      </c>
      <c r="I1639" s="11">
        <v>32</v>
      </c>
      <c r="J1639" s="11">
        <v>60</v>
      </c>
      <c r="K1639" s="11">
        <v>41</v>
      </c>
      <c r="O1639" s="25" t="s">
        <v>23</v>
      </c>
      <c r="P1639" s="5" t="s">
        <v>104</v>
      </c>
      <c r="Q1639" s="5" t="s">
        <v>100</v>
      </c>
      <c r="R1639" s="6" t="s">
        <v>44</v>
      </c>
      <c r="S1639" s="5" t="s">
        <v>3334</v>
      </c>
      <c r="T1639" s="5" t="s">
        <v>1297</v>
      </c>
      <c r="U1639" s="5">
        <v>2002</v>
      </c>
      <c r="V1639" s="11">
        <v>40</v>
      </c>
      <c r="W1639" s="11">
        <v>294</v>
      </c>
      <c r="X1639" s="11">
        <v>359</v>
      </c>
      <c r="Y1639" s="26">
        <v>268</v>
      </c>
      <c r="Z1639" s="10">
        <f t="shared" si="256"/>
        <v>961</v>
      </c>
      <c r="AA1639" s="27">
        <f t="shared" ref="AA1639:AA1702" si="262">IF(V1639 &lt;&gt; "-", (V1639-V$1883)^3, "-")</f>
        <v>-1419.3535013565759</v>
      </c>
      <c r="AB1639" s="10">
        <f t="shared" ref="AB1639:AB1702" si="263">IF(W1639 &lt;&gt; "-", (W1639-W$1883)^3, "-")</f>
        <v>251296.40644652399</v>
      </c>
      <c r="AC1639" s="10">
        <f t="shared" ref="AC1639:AC1702" si="264">IF(X1639 &lt;&gt; "-", (X1639-X$1883)^3, "-")</f>
        <v>832704.07813098794</v>
      </c>
      <c r="AD1639" s="28">
        <f t="shared" ref="AD1639:AD1702" si="265">IF(Y1639 &lt;&gt; "-", (Y1639-Y$1883)^3, "-")</f>
        <v>-5376.9071471437628</v>
      </c>
      <c r="AF1639" s="27">
        <f>IF(V1639 &lt;&gt; "-", (V1639-V$1883)^4, "-")</f>
        <v>15950.982231859709</v>
      </c>
      <c r="AG1639" s="10">
        <f>(W1639-W$1883)^4</f>
        <v>15857998.445153179</v>
      </c>
      <c r="AH1639" s="10">
        <f>(X1639-X$1883)^4</f>
        <v>78340725.435907498</v>
      </c>
      <c r="AI1639" s="28">
        <f>(Y1639-Y$1883)^4</f>
        <v>94198.368810842643</v>
      </c>
      <c r="AK1639" s="27">
        <f t="shared" si="257"/>
        <v>41.623309053069718</v>
      </c>
      <c r="AL1639" s="10">
        <f t="shared" si="258"/>
        <v>305.93132154006241</v>
      </c>
      <c r="AM1639" s="10">
        <f t="shared" si="259"/>
        <v>373.56919875130075</v>
      </c>
      <c r="AN1639" s="28">
        <f t="shared" si="260"/>
        <v>278.87617065556714</v>
      </c>
      <c r="AP1639" s="56">
        <f t="shared" si="261"/>
        <v>1.2210884353741498</v>
      </c>
    </row>
    <row r="1640" spans="1:42" ht="15" customHeight="1">
      <c r="A1640" s="5" t="s">
        <v>23</v>
      </c>
      <c r="B1640" s="5" t="s">
        <v>74</v>
      </c>
      <c r="C1640" s="5" t="s">
        <v>29</v>
      </c>
      <c r="D1640" s="6" t="s">
        <v>44</v>
      </c>
      <c r="E1640" s="5" t="s">
        <v>3009</v>
      </c>
      <c r="F1640" s="5" t="s">
        <v>3010</v>
      </c>
      <c r="G1640" s="5">
        <v>2002</v>
      </c>
      <c r="H1640" s="11">
        <v>1</v>
      </c>
      <c r="I1640" s="11">
        <v>15</v>
      </c>
      <c r="J1640" s="11">
        <v>12</v>
      </c>
      <c r="K1640" s="11">
        <v>23</v>
      </c>
      <c r="O1640" s="25" t="s">
        <v>23</v>
      </c>
      <c r="P1640" s="5" t="s">
        <v>104</v>
      </c>
      <c r="Q1640" s="5" t="s">
        <v>100</v>
      </c>
      <c r="R1640" s="6" t="s">
        <v>44</v>
      </c>
      <c r="S1640" s="5" t="s">
        <v>3335</v>
      </c>
      <c r="T1640" s="5" t="s">
        <v>1339</v>
      </c>
      <c r="U1640" s="5">
        <v>2002</v>
      </c>
      <c r="V1640" s="11">
        <v>14</v>
      </c>
      <c r="W1640" s="11">
        <v>224</v>
      </c>
      <c r="X1640" s="11">
        <v>73</v>
      </c>
      <c r="Y1640" s="26">
        <v>119</v>
      </c>
      <c r="Z1640" s="10">
        <f t="shared" si="256"/>
        <v>430</v>
      </c>
      <c r="AA1640" s="27">
        <f t="shared" si="262"/>
        <v>-51637.609853284492</v>
      </c>
      <c r="AB1640" s="10">
        <f t="shared" si="263"/>
        <v>-327.83015009454982</v>
      </c>
      <c r="AC1640" s="10">
        <f t="shared" si="264"/>
        <v>-7069054.1768339053</v>
      </c>
      <c r="AD1640" s="28">
        <f t="shared" si="265"/>
        <v>-4617340.117661614</v>
      </c>
      <c r="AF1640" s="27">
        <f>IF(V1640 &lt;&gt; "-", (V1640-V$1883)^4, "-")</f>
        <v>1922891.7783183996</v>
      </c>
      <c r="AG1640" s="10">
        <f>(W1640-W$1883)^4</f>
        <v>2260.4688328407274</v>
      </c>
      <c r="AH1640" s="10">
        <f>(X1640-X$1883)^4</f>
        <v>1356693507.8163946</v>
      </c>
      <c r="AI1640" s="28">
        <f>(Y1640-Y$1883)^4</f>
        <v>768875144.58241725</v>
      </c>
      <c r="AK1640" s="27">
        <f t="shared" si="257"/>
        <v>32.558139534883722</v>
      </c>
      <c r="AL1640" s="10">
        <f t="shared" si="258"/>
        <v>520.93023255813955</v>
      </c>
      <c r="AM1640" s="10">
        <f t="shared" si="259"/>
        <v>169.76744186046511</v>
      </c>
      <c r="AN1640" s="28">
        <f t="shared" si="260"/>
        <v>276.74418604651163</v>
      </c>
      <c r="AP1640" s="56">
        <f t="shared" si="261"/>
        <v>0.32589285714285715</v>
      </c>
    </row>
    <row r="1641" spans="1:42" ht="15" customHeight="1">
      <c r="A1641" s="5" t="s">
        <v>23</v>
      </c>
      <c r="B1641" s="5" t="s">
        <v>74</v>
      </c>
      <c r="C1641" s="5" t="s">
        <v>29</v>
      </c>
      <c r="D1641" s="6" t="s">
        <v>44</v>
      </c>
      <c r="E1641" s="5" t="s">
        <v>3011</v>
      </c>
      <c r="F1641" s="5" t="s">
        <v>3012</v>
      </c>
      <c r="G1641" s="5">
        <v>2002</v>
      </c>
      <c r="H1641" s="11">
        <v>7</v>
      </c>
      <c r="I1641" s="11">
        <v>22</v>
      </c>
      <c r="J1641" s="11">
        <v>44</v>
      </c>
      <c r="K1641" s="11">
        <v>53</v>
      </c>
      <c r="O1641" s="25" t="s">
        <v>23</v>
      </c>
      <c r="P1641" s="5" t="s">
        <v>104</v>
      </c>
      <c r="Q1641" s="5" t="s">
        <v>100</v>
      </c>
      <c r="R1641" s="6" t="s">
        <v>44</v>
      </c>
      <c r="S1641" s="5" t="s">
        <v>3336</v>
      </c>
      <c r="T1641" s="5" t="s">
        <v>3337</v>
      </c>
      <c r="U1641" s="5">
        <v>2002</v>
      </c>
      <c r="V1641" s="11">
        <v>290</v>
      </c>
      <c r="W1641" s="11">
        <v>950</v>
      </c>
      <c r="X1641" s="11">
        <v>759</v>
      </c>
      <c r="Y1641" s="26">
        <v>572</v>
      </c>
      <c r="Z1641" s="10">
        <f t="shared" si="256"/>
        <v>2571</v>
      </c>
      <c r="AA1641" s="27">
        <f t="shared" si="262"/>
        <v>13611140.554541115</v>
      </c>
      <c r="AB1641" s="10">
        <f t="shared" si="263"/>
        <v>371857447.17289943</v>
      </c>
      <c r="AC1641" s="10">
        <f t="shared" si="264"/>
        <v>120612296.83755733</v>
      </c>
      <c r="AD1641" s="28">
        <f t="shared" si="265"/>
        <v>23511871.021508664</v>
      </c>
      <c r="AF1641" s="27">
        <f>IF(V1641 &lt;&gt; "-", (V1641-V$1883)^4, "-")</f>
        <v>3249820383.2495894</v>
      </c>
      <c r="AG1641" s="10">
        <f>(W1641-W$1883)^4</f>
        <v>267404458864.39212</v>
      </c>
      <c r="AH1641" s="10">
        <f>(X1641-X$1883)^4</f>
        <v>59592112869.046265</v>
      </c>
      <c r="AI1641" s="28">
        <f>(Y1641-Y$1883)^4</f>
        <v>6735702868.173295</v>
      </c>
      <c r="AK1641" s="27">
        <f t="shared" si="257"/>
        <v>112.79657720731232</v>
      </c>
      <c r="AL1641" s="10">
        <f t="shared" si="258"/>
        <v>369.5060287825749</v>
      </c>
      <c r="AM1641" s="10">
        <f t="shared" si="259"/>
        <v>295.2158693115519</v>
      </c>
      <c r="AN1641" s="28">
        <f t="shared" si="260"/>
        <v>222.48152469856086</v>
      </c>
      <c r="AP1641" s="56">
        <f t="shared" si="261"/>
        <v>0.79894736842105252</v>
      </c>
    </row>
    <row r="1642" spans="1:42" ht="15" customHeight="1">
      <c r="A1642" s="5" t="s">
        <v>23</v>
      </c>
      <c r="B1642" s="5" t="s">
        <v>74</v>
      </c>
      <c r="C1642" s="5" t="s">
        <v>29</v>
      </c>
      <c r="D1642" s="6" t="s">
        <v>44</v>
      </c>
      <c r="E1642" s="5" t="s">
        <v>3013</v>
      </c>
      <c r="F1642" s="5" t="s">
        <v>3014</v>
      </c>
      <c r="G1642" s="5">
        <v>2002</v>
      </c>
      <c r="H1642" s="11">
        <v>5</v>
      </c>
      <c r="I1642" s="11">
        <v>36</v>
      </c>
      <c r="J1642" s="11">
        <v>73</v>
      </c>
      <c r="K1642" s="11">
        <v>88</v>
      </c>
      <c r="O1642" s="25" t="s">
        <v>23</v>
      </c>
      <c r="P1642" s="5" t="s">
        <v>104</v>
      </c>
      <c r="Q1642" s="5" t="s">
        <v>100</v>
      </c>
      <c r="R1642" s="6" t="s">
        <v>44</v>
      </c>
      <c r="S1642" s="5" t="s">
        <v>3338</v>
      </c>
      <c r="T1642" s="5" t="s">
        <v>3339</v>
      </c>
      <c r="U1642" s="5">
        <v>2002</v>
      </c>
      <c r="V1642" s="11">
        <v>21</v>
      </c>
      <c r="W1642" s="11">
        <v>109</v>
      </c>
      <c r="X1642" s="11">
        <v>108</v>
      </c>
      <c r="Y1642" s="26">
        <v>80</v>
      </c>
      <c r="Z1642" s="10">
        <f t="shared" si="256"/>
        <v>318</v>
      </c>
      <c r="AA1642" s="27">
        <f t="shared" si="262"/>
        <v>-27648.267222475166</v>
      </c>
      <c r="AB1642" s="10">
        <f t="shared" si="263"/>
        <v>-1811174.4445615951</v>
      </c>
      <c r="AC1642" s="10">
        <f t="shared" si="264"/>
        <v>-3863986.8394691893</v>
      </c>
      <c r="AD1642" s="28">
        <f t="shared" si="265"/>
        <v>-8680731.5576341525</v>
      </c>
      <c r="AF1642" s="27">
        <f>IF(V1642 &lt;&gt; "-", (V1642-V$1883)^4, "-")</f>
        <v>836033.90625228477</v>
      </c>
      <c r="AG1642" s="10">
        <f>(W1642-W$1883)^4</f>
        <v>220773550.610948</v>
      </c>
      <c r="AH1642" s="10">
        <f>(X1642-X$1883)^4</f>
        <v>606337159.31969666</v>
      </c>
      <c r="AI1642" s="28">
        <f>(Y1642-Y$1883)^4</f>
        <v>1784055805.7970877</v>
      </c>
      <c r="AK1642" s="27">
        <f t="shared" si="257"/>
        <v>66.037735849056602</v>
      </c>
      <c r="AL1642" s="10">
        <f t="shared" si="258"/>
        <v>342.76729559748424</v>
      </c>
      <c r="AM1642" s="10">
        <f t="shared" si="259"/>
        <v>339.62264150943395</v>
      </c>
      <c r="AN1642" s="28">
        <f t="shared" si="260"/>
        <v>251.57232704402514</v>
      </c>
      <c r="AP1642" s="56">
        <f t="shared" si="261"/>
        <v>0.99082568807339455</v>
      </c>
    </row>
    <row r="1643" spans="1:42" ht="15" customHeight="1">
      <c r="A1643" s="5" t="s">
        <v>23</v>
      </c>
      <c r="B1643" s="5" t="s">
        <v>132</v>
      </c>
      <c r="C1643" s="5" t="s">
        <v>24</v>
      </c>
      <c r="D1643" s="6" t="s">
        <v>25</v>
      </c>
      <c r="E1643" s="6" t="s">
        <v>26</v>
      </c>
      <c r="F1643" s="5" t="s">
        <v>3340</v>
      </c>
      <c r="G1643" s="5">
        <v>2002</v>
      </c>
      <c r="H1643" s="11">
        <v>3557</v>
      </c>
      <c r="I1643" s="11">
        <v>16629</v>
      </c>
      <c r="J1643" s="11">
        <v>18033</v>
      </c>
      <c r="K1643" s="11">
        <v>22966</v>
      </c>
      <c r="O1643" s="25" t="s">
        <v>23</v>
      </c>
      <c r="P1643" s="5" t="s">
        <v>104</v>
      </c>
      <c r="Q1643" s="5" t="s">
        <v>74</v>
      </c>
      <c r="R1643" s="6" t="s">
        <v>44</v>
      </c>
      <c r="S1643" s="5" t="s">
        <v>3341</v>
      </c>
      <c r="T1643" s="5" t="s">
        <v>773</v>
      </c>
      <c r="U1643" s="5">
        <v>2002</v>
      </c>
      <c r="V1643" s="11">
        <v>3</v>
      </c>
      <c r="W1643" s="11">
        <v>30</v>
      </c>
      <c r="X1643" s="11">
        <v>81</v>
      </c>
      <c r="Y1643" s="26">
        <v>61</v>
      </c>
      <c r="Z1643" s="10">
        <f t="shared" si="256"/>
        <v>175</v>
      </c>
      <c r="AA1643" s="27">
        <f t="shared" si="262"/>
        <v>-112246.64062698378</v>
      </c>
      <c r="AB1643" s="10">
        <f t="shared" si="263"/>
        <v>-8107910.858855675</v>
      </c>
      <c r="AC1643" s="10">
        <f t="shared" si="264"/>
        <v>-6221391.1390963383</v>
      </c>
      <c r="AD1643" s="28">
        <f t="shared" si="265"/>
        <v>-11317738.53400767</v>
      </c>
      <c r="AF1643" s="27">
        <f>IF(V1643 &lt;&gt; "-", (V1643-V$1883)^4, "-")</f>
        <v>5414576.1935207229</v>
      </c>
      <c r="AG1643" s="10">
        <f>(W1643-W$1883)^4</f>
        <v>1628840729.2660346</v>
      </c>
      <c r="AH1643" s="10">
        <f>(X1643-X$1883)^4</f>
        <v>1144238812.9327996</v>
      </c>
      <c r="AI1643" s="28">
        <f>(Y1643-Y$1883)^4</f>
        <v>2541048037.789176</v>
      </c>
      <c r="AK1643" s="27">
        <f t="shared" si="257"/>
        <v>17.142857142857142</v>
      </c>
      <c r="AL1643" s="10">
        <f t="shared" si="258"/>
        <v>171.42857142857142</v>
      </c>
      <c r="AM1643" s="10">
        <f t="shared" si="259"/>
        <v>462.85714285714283</v>
      </c>
      <c r="AN1643" s="28">
        <f t="shared" si="260"/>
        <v>348.57142857142861</v>
      </c>
      <c r="AP1643" s="56">
        <f t="shared" si="261"/>
        <v>2.7</v>
      </c>
    </row>
    <row r="1644" spans="1:42" ht="15" customHeight="1">
      <c r="A1644" s="5" t="s">
        <v>23</v>
      </c>
      <c r="B1644" s="5" t="s">
        <v>132</v>
      </c>
      <c r="C1644" s="5" t="s">
        <v>28</v>
      </c>
      <c r="D1644" s="6" t="s">
        <v>41</v>
      </c>
      <c r="E1644" s="6" t="s">
        <v>26</v>
      </c>
      <c r="F1644" s="5" t="s">
        <v>3342</v>
      </c>
      <c r="G1644" s="5">
        <v>2002</v>
      </c>
      <c r="H1644" s="11">
        <v>397</v>
      </c>
      <c r="I1644" s="11">
        <v>1454</v>
      </c>
      <c r="J1644" s="11">
        <v>1044</v>
      </c>
      <c r="K1644" s="11">
        <v>995</v>
      </c>
      <c r="O1644" s="25" t="s">
        <v>23</v>
      </c>
      <c r="P1644" s="5" t="s">
        <v>104</v>
      </c>
      <c r="Q1644" s="5" t="s">
        <v>74</v>
      </c>
      <c r="R1644" s="6" t="s">
        <v>44</v>
      </c>
      <c r="S1644" s="5" t="s">
        <v>3343</v>
      </c>
      <c r="T1644" s="5" t="s">
        <v>3344</v>
      </c>
      <c r="U1644" s="5">
        <v>2002</v>
      </c>
      <c r="V1644" s="11">
        <v>4</v>
      </c>
      <c r="W1644" s="11">
        <v>28</v>
      </c>
      <c r="X1644" s="11">
        <v>73</v>
      </c>
      <c r="Y1644" s="26">
        <v>86</v>
      </c>
      <c r="Z1644" s="10">
        <f t="shared" si="256"/>
        <v>191</v>
      </c>
      <c r="AA1644" s="27">
        <f t="shared" si="262"/>
        <v>-105409.58265998808</v>
      </c>
      <c r="AB1644" s="10">
        <f t="shared" si="263"/>
        <v>-8352482.9958396358</v>
      </c>
      <c r="AC1644" s="10">
        <f t="shared" si="264"/>
        <v>-7069054.1768339053</v>
      </c>
      <c r="AD1644" s="28">
        <f t="shared" si="265"/>
        <v>-7942426.0902909059</v>
      </c>
      <c r="AF1644" s="27">
        <f>IF(V1644 &lt;&gt; "-", (V1644-V$1883)^4, "-")</f>
        <v>4979359.2233520132</v>
      </c>
      <c r="AG1644" s="10">
        <f>(W1644-W$1883)^4</f>
        <v>1694679074.3609138</v>
      </c>
      <c r="AH1644" s="10">
        <f>(X1644-X$1883)^4</f>
        <v>1356693507.8163946</v>
      </c>
      <c r="AI1644" s="28">
        <f>(Y1644-Y$1883)^4</f>
        <v>1584665402.2567012</v>
      </c>
      <c r="AK1644" s="27">
        <f t="shared" si="257"/>
        <v>20.942408376963353</v>
      </c>
      <c r="AL1644" s="10">
        <f t="shared" si="258"/>
        <v>146.59685863874344</v>
      </c>
      <c r="AM1644" s="10">
        <f t="shared" si="259"/>
        <v>382.19895287958116</v>
      </c>
      <c r="AN1644" s="28">
        <f t="shared" si="260"/>
        <v>450.26178010471205</v>
      </c>
      <c r="AP1644" s="56">
        <f t="shared" si="261"/>
        <v>2.6071428571428572</v>
      </c>
    </row>
    <row r="1645" spans="1:42" ht="15" customHeight="1">
      <c r="A1645" s="5" t="s">
        <v>23</v>
      </c>
      <c r="B1645" s="5" t="s">
        <v>132</v>
      </c>
      <c r="C1645" s="5" t="s">
        <v>34</v>
      </c>
      <c r="D1645" s="6" t="s">
        <v>41</v>
      </c>
      <c r="E1645" s="6" t="s">
        <v>26</v>
      </c>
      <c r="F1645" s="5" t="s">
        <v>3345</v>
      </c>
      <c r="G1645" s="5">
        <v>2002</v>
      </c>
      <c r="H1645" s="11">
        <v>889</v>
      </c>
      <c r="I1645" s="11">
        <v>3222</v>
      </c>
      <c r="J1645" s="11">
        <v>1846</v>
      </c>
      <c r="K1645" s="11">
        <v>1742</v>
      </c>
      <c r="O1645" s="25" t="s">
        <v>23</v>
      </c>
      <c r="P1645" s="5" t="s">
        <v>104</v>
      </c>
      <c r="Q1645" s="5" t="s">
        <v>74</v>
      </c>
      <c r="R1645" s="6" t="s">
        <v>44</v>
      </c>
      <c r="S1645" s="5" t="s">
        <v>3346</v>
      </c>
      <c r="T1645" s="5" t="s">
        <v>3347</v>
      </c>
      <c r="U1645" s="5">
        <v>2002</v>
      </c>
      <c r="V1645" s="11">
        <v>5</v>
      </c>
      <c r="W1645" s="11">
        <v>37</v>
      </c>
      <c r="X1645" s="11">
        <v>131</v>
      </c>
      <c r="Y1645" s="26">
        <v>92</v>
      </c>
      <c r="Z1645" s="10">
        <f t="shared" si="256"/>
        <v>265</v>
      </c>
      <c r="AA1645" s="27">
        <f t="shared" si="262"/>
        <v>-98855.953908687909</v>
      </c>
      <c r="AB1645" s="10">
        <f t="shared" si="263"/>
        <v>-7289562.5805032393</v>
      </c>
      <c r="AC1645" s="10">
        <f t="shared" si="264"/>
        <v>-2401801.9288320029</v>
      </c>
      <c r="AD1645" s="28">
        <f t="shared" si="265"/>
        <v>-7247216.7403047821</v>
      </c>
      <c r="AF1645" s="27">
        <f>IF(V1645 &lt;&gt; "-", (V1645-V$1883)^4, "-")</f>
        <v>4570921.6266198922</v>
      </c>
      <c r="AG1645" s="10">
        <f>(W1645-W$1883)^4</f>
        <v>1413411514.2523046</v>
      </c>
      <c r="AH1645" s="10">
        <f>(X1645-X$1883)^4</f>
        <v>321649528.42719126</v>
      </c>
      <c r="AI1645" s="28">
        <f>(Y1645-Y$1883)^4</f>
        <v>1402474584.5242672</v>
      </c>
      <c r="AK1645" s="27">
        <f t="shared" si="257"/>
        <v>18.867924528301884</v>
      </c>
      <c r="AL1645" s="10">
        <f t="shared" si="258"/>
        <v>139.62264150943395</v>
      </c>
      <c r="AM1645" s="10">
        <f t="shared" si="259"/>
        <v>494.33962264150944</v>
      </c>
      <c r="AN1645" s="28">
        <f t="shared" si="260"/>
        <v>347.16981132075472</v>
      </c>
      <c r="AP1645" s="56">
        <f t="shared" si="261"/>
        <v>3.5405405405405408</v>
      </c>
    </row>
    <row r="1646" spans="1:42" ht="15" customHeight="1">
      <c r="A1646" s="5" t="s">
        <v>23</v>
      </c>
      <c r="B1646" s="5" t="s">
        <v>132</v>
      </c>
      <c r="C1646" s="5" t="s">
        <v>37</v>
      </c>
      <c r="D1646" s="6" t="s">
        <v>44</v>
      </c>
      <c r="E1646" s="6" t="s">
        <v>26</v>
      </c>
      <c r="F1646" s="5" t="s">
        <v>3348</v>
      </c>
      <c r="G1646" s="5">
        <v>2002</v>
      </c>
      <c r="H1646" s="11">
        <v>213</v>
      </c>
      <c r="I1646" s="11">
        <v>915</v>
      </c>
      <c r="J1646" s="11">
        <v>1853</v>
      </c>
      <c r="K1646" s="11">
        <v>3000</v>
      </c>
      <c r="O1646" s="25" t="s">
        <v>23</v>
      </c>
      <c r="P1646" s="5" t="s">
        <v>104</v>
      </c>
      <c r="Q1646" s="5" t="s">
        <v>74</v>
      </c>
      <c r="R1646" s="6" t="s">
        <v>44</v>
      </c>
      <c r="S1646" s="5" t="s">
        <v>3349</v>
      </c>
      <c r="T1646" s="5" t="s">
        <v>3350</v>
      </c>
      <c r="U1646" s="5">
        <v>2002</v>
      </c>
      <c r="V1646" s="11">
        <v>2</v>
      </c>
      <c r="W1646" s="11">
        <v>42</v>
      </c>
      <c r="X1646" s="11">
        <v>90</v>
      </c>
      <c r="Y1646" s="26">
        <v>119</v>
      </c>
      <c r="Z1646" s="10">
        <f t="shared" si="256"/>
        <v>253</v>
      </c>
      <c r="AA1646" s="27">
        <f t="shared" si="262"/>
        <v>-119373.12780967499</v>
      </c>
      <c r="AB1646" s="10">
        <f t="shared" si="263"/>
        <v>-6740049.2398623861</v>
      </c>
      <c r="AC1646" s="10">
        <f t="shared" si="264"/>
        <v>-5352036.5425609211</v>
      </c>
      <c r="AD1646" s="28">
        <f t="shared" si="265"/>
        <v>-4617340.117661614</v>
      </c>
      <c r="AF1646" s="27">
        <f>IF(V1646 &lt;&gt; "-", (V1646-V$1883)^4, "-")</f>
        <v>5877718.253988809</v>
      </c>
      <c r="AG1646" s="10">
        <f>(W1646-W$1883)^4</f>
        <v>1273163244.8596156</v>
      </c>
      <c r="AH1646" s="10">
        <f>(X1646-X$1883)^4</f>
        <v>936178709.1529479</v>
      </c>
      <c r="AI1646" s="28">
        <f>(Y1646-Y$1883)^4</f>
        <v>768875144.58241725</v>
      </c>
      <c r="AK1646" s="27">
        <f t="shared" si="257"/>
        <v>7.9051383399209483</v>
      </c>
      <c r="AL1646" s="10">
        <f t="shared" si="258"/>
        <v>166.00790513833994</v>
      </c>
      <c r="AM1646" s="10">
        <f t="shared" si="259"/>
        <v>355.73122529644269</v>
      </c>
      <c r="AN1646" s="28">
        <f t="shared" si="260"/>
        <v>470.35573122529644</v>
      </c>
      <c r="AP1646" s="56">
        <f t="shared" si="261"/>
        <v>2.1428571428571428</v>
      </c>
    </row>
    <row r="1647" spans="1:42" ht="15" customHeight="1">
      <c r="A1647" s="5" t="s">
        <v>23</v>
      </c>
      <c r="B1647" s="5" t="s">
        <v>132</v>
      </c>
      <c r="C1647" s="5" t="s">
        <v>37</v>
      </c>
      <c r="D1647" s="6" t="s">
        <v>44</v>
      </c>
      <c r="E1647" s="5" t="s">
        <v>3016</v>
      </c>
      <c r="F1647" s="5" t="s">
        <v>3017</v>
      </c>
      <c r="G1647" s="5">
        <v>2002</v>
      </c>
      <c r="H1647" s="11">
        <v>20</v>
      </c>
      <c r="I1647" s="11">
        <v>103</v>
      </c>
      <c r="J1647" s="11">
        <v>176</v>
      </c>
      <c r="K1647" s="11">
        <v>329</v>
      </c>
      <c r="O1647" s="25" t="s">
        <v>23</v>
      </c>
      <c r="P1647" s="5" t="s">
        <v>104</v>
      </c>
      <c r="Q1647" s="5" t="s">
        <v>74</v>
      </c>
      <c r="R1647" s="6" t="s">
        <v>44</v>
      </c>
      <c r="S1647" s="5" t="s">
        <v>3351</v>
      </c>
      <c r="T1647" s="5" t="s">
        <v>3352</v>
      </c>
      <c r="U1647" s="5">
        <v>2002</v>
      </c>
      <c r="V1647" s="11">
        <v>7</v>
      </c>
      <c r="W1647" s="11">
        <v>37</v>
      </c>
      <c r="X1647" s="11">
        <v>91</v>
      </c>
      <c r="Y1647" s="26">
        <v>92</v>
      </c>
      <c r="Z1647" s="10">
        <f t="shared" si="256"/>
        <v>227</v>
      </c>
      <c r="AA1647" s="27">
        <f t="shared" si="262"/>
        <v>-86574.984053174077</v>
      </c>
      <c r="AB1647" s="10">
        <f t="shared" si="263"/>
        <v>-7289562.5805032393</v>
      </c>
      <c r="AC1647" s="10">
        <f t="shared" si="264"/>
        <v>-5260769.190064786</v>
      </c>
      <c r="AD1647" s="28">
        <f t="shared" si="265"/>
        <v>-7247216.7403047821</v>
      </c>
      <c r="AF1647" s="27">
        <f>IF(V1647 &lt;&gt; "-", (V1647-V$1883)^4, "-")</f>
        <v>3829921.6860142983</v>
      </c>
      <c r="AG1647" s="10">
        <f>(W1647-W$1883)^4</f>
        <v>1413411514.2523046</v>
      </c>
      <c r="AH1647" s="10">
        <f>(X1647-X$1883)^4</f>
        <v>914953446.52787459</v>
      </c>
      <c r="AI1647" s="28">
        <f>(Y1647-Y$1883)^4</f>
        <v>1402474584.5242672</v>
      </c>
      <c r="AK1647" s="27">
        <f t="shared" si="257"/>
        <v>30.837004405286343</v>
      </c>
      <c r="AL1647" s="10">
        <f t="shared" si="258"/>
        <v>162.99559471365637</v>
      </c>
      <c r="AM1647" s="10">
        <f t="shared" si="259"/>
        <v>400.88105726872249</v>
      </c>
      <c r="AN1647" s="28">
        <f t="shared" si="260"/>
        <v>405.2863436123348</v>
      </c>
      <c r="AP1647" s="56">
        <f t="shared" si="261"/>
        <v>2.4594594594594597</v>
      </c>
    </row>
    <row r="1648" spans="1:42" ht="15" customHeight="1">
      <c r="A1648" s="5" t="s">
        <v>23</v>
      </c>
      <c r="B1648" s="5" t="s">
        <v>132</v>
      </c>
      <c r="C1648" s="5" t="s">
        <v>37</v>
      </c>
      <c r="D1648" s="6" t="s">
        <v>44</v>
      </c>
      <c r="E1648" s="5" t="s">
        <v>3018</v>
      </c>
      <c r="F1648" s="5" t="s">
        <v>3019</v>
      </c>
      <c r="G1648" s="5">
        <v>2002</v>
      </c>
      <c r="H1648" s="11">
        <v>61</v>
      </c>
      <c r="I1648" s="11">
        <v>224</v>
      </c>
      <c r="J1648" s="11">
        <v>422</v>
      </c>
      <c r="K1648" s="11">
        <v>877</v>
      </c>
      <c r="O1648" s="25" t="s">
        <v>23</v>
      </c>
      <c r="P1648" s="5" t="s">
        <v>104</v>
      </c>
      <c r="Q1648" s="5" t="s">
        <v>74</v>
      </c>
      <c r="R1648" s="6" t="s">
        <v>44</v>
      </c>
      <c r="S1648" s="5" t="s">
        <v>3353</v>
      </c>
      <c r="T1648" s="5" t="s">
        <v>3354</v>
      </c>
      <c r="U1648" s="5">
        <v>2002</v>
      </c>
      <c r="V1648" s="11">
        <v>21</v>
      </c>
      <c r="W1648" s="11">
        <v>107</v>
      </c>
      <c r="X1648" s="11">
        <v>167</v>
      </c>
      <c r="Y1648" s="26">
        <v>137</v>
      </c>
      <c r="Z1648" s="10">
        <f t="shared" si="256"/>
        <v>432</v>
      </c>
      <c r="AA1648" s="27">
        <f t="shared" si="262"/>
        <v>-27648.267222475166</v>
      </c>
      <c r="AB1648" s="10">
        <f t="shared" si="263"/>
        <v>-1901795.8903567961</v>
      </c>
      <c r="AC1648" s="10">
        <f t="shared" si="264"/>
        <v>-938891.48545670137</v>
      </c>
      <c r="AD1648" s="28">
        <f t="shared" si="265"/>
        <v>-3276020.3561671283</v>
      </c>
      <c r="AF1648" s="27">
        <f>IF(V1648 &lt;&gt; "-", (V1648-V$1883)^4, "-")</f>
        <v>836033.90625228477</v>
      </c>
      <c r="AG1648" s="10">
        <f>(W1648-W$1883)^4</f>
        <v>235623465.62671965</v>
      </c>
      <c r="AH1648" s="10">
        <f>(X1648-X$1883)^4</f>
        <v>91936337.957067013</v>
      </c>
      <c r="AI1648" s="28">
        <f>(Y1648-Y$1883)^4</f>
        <v>486551469.86186707</v>
      </c>
      <c r="AK1648" s="27">
        <f t="shared" si="257"/>
        <v>48.611111111111114</v>
      </c>
      <c r="AL1648" s="10">
        <f t="shared" si="258"/>
        <v>247.68518518518516</v>
      </c>
      <c r="AM1648" s="10">
        <f t="shared" si="259"/>
        <v>386.57407407407408</v>
      </c>
      <c r="AN1648" s="28">
        <f t="shared" si="260"/>
        <v>317.12962962962968</v>
      </c>
      <c r="AP1648" s="56">
        <f t="shared" si="261"/>
        <v>1.5607476635514019</v>
      </c>
    </row>
    <row r="1649" spans="1:42" ht="15" customHeight="1">
      <c r="A1649" s="5" t="s">
        <v>23</v>
      </c>
      <c r="B1649" s="5" t="s">
        <v>132</v>
      </c>
      <c r="C1649" s="5" t="s">
        <v>37</v>
      </c>
      <c r="D1649" s="6" t="s">
        <v>44</v>
      </c>
      <c r="E1649" s="5" t="s">
        <v>3020</v>
      </c>
      <c r="F1649" s="5" t="s">
        <v>3021</v>
      </c>
      <c r="G1649" s="5">
        <v>2002</v>
      </c>
      <c r="H1649" s="11">
        <v>68</v>
      </c>
      <c r="I1649" s="11">
        <v>334</v>
      </c>
      <c r="J1649" s="11">
        <v>576</v>
      </c>
      <c r="K1649" s="11">
        <v>800</v>
      </c>
      <c r="O1649" s="25" t="s">
        <v>23</v>
      </c>
      <c r="P1649" s="5" t="s">
        <v>104</v>
      </c>
      <c r="Q1649" s="5" t="s">
        <v>74</v>
      </c>
      <c r="R1649" s="6" t="s">
        <v>44</v>
      </c>
      <c r="S1649" s="5" t="s">
        <v>3355</v>
      </c>
      <c r="T1649" s="5" t="s">
        <v>1030</v>
      </c>
      <c r="U1649" s="5">
        <v>2002</v>
      </c>
      <c r="V1649" s="11">
        <v>21</v>
      </c>
      <c r="W1649" s="11">
        <v>101</v>
      </c>
      <c r="X1649" s="11">
        <v>151</v>
      </c>
      <c r="Y1649" s="26">
        <v>167</v>
      </c>
      <c r="Z1649" s="10">
        <f t="shared" si="256"/>
        <v>440</v>
      </c>
      <c r="AA1649" s="27">
        <f t="shared" si="262"/>
        <v>-27648.267222475166</v>
      </c>
      <c r="AB1649" s="10">
        <f t="shared" si="263"/>
        <v>-2191693.1428596792</v>
      </c>
      <c r="AC1649" s="10">
        <f t="shared" si="264"/>
        <v>-1478430.6191516654</v>
      </c>
      <c r="AD1649" s="28">
        <f t="shared" si="265"/>
        <v>-1664809.7674854335</v>
      </c>
      <c r="AF1649" s="27">
        <f>IF(V1649 &lt;&gt; "-", (V1649-V$1883)^4, "-")</f>
        <v>836033.90625228477</v>
      </c>
      <c r="AG1649" s="10">
        <f>(W1649-W$1883)^4</f>
        <v>284690515.27996546</v>
      </c>
      <c r="AH1649" s="10">
        <f>(X1649-X$1883)^4</f>
        <v>168422947.93422693</v>
      </c>
      <c r="AI1649" s="28">
        <f>(Y1649-Y$1883)^4</f>
        <v>197311691.78199396</v>
      </c>
      <c r="AK1649" s="27">
        <f t="shared" si="257"/>
        <v>47.727272727272727</v>
      </c>
      <c r="AL1649" s="10">
        <f t="shared" si="258"/>
        <v>229.54545454545456</v>
      </c>
      <c r="AM1649" s="10">
        <f t="shared" si="259"/>
        <v>343.18181818181819</v>
      </c>
      <c r="AN1649" s="28">
        <f t="shared" si="260"/>
        <v>379.5454545454545</v>
      </c>
      <c r="AP1649" s="56">
        <f t="shared" si="261"/>
        <v>1.495049504950495</v>
      </c>
    </row>
    <row r="1650" spans="1:42" ht="15" customHeight="1">
      <c r="A1650" s="5" t="s">
        <v>23</v>
      </c>
      <c r="B1650" s="5" t="s">
        <v>132</v>
      </c>
      <c r="C1650" s="5" t="s">
        <v>37</v>
      </c>
      <c r="D1650" s="6" t="s">
        <v>44</v>
      </c>
      <c r="E1650" s="5" t="s">
        <v>3023</v>
      </c>
      <c r="F1650" s="5" t="s">
        <v>3024</v>
      </c>
      <c r="G1650" s="5">
        <v>2002</v>
      </c>
      <c r="H1650" s="11">
        <v>39</v>
      </c>
      <c r="I1650" s="11">
        <v>123</v>
      </c>
      <c r="J1650" s="11">
        <v>217</v>
      </c>
      <c r="K1650" s="11">
        <v>359</v>
      </c>
      <c r="O1650" s="25" t="s">
        <v>23</v>
      </c>
      <c r="P1650" s="5" t="s">
        <v>104</v>
      </c>
      <c r="Q1650" s="5" t="s">
        <v>74</v>
      </c>
      <c r="R1650" s="6" t="s">
        <v>44</v>
      </c>
      <c r="S1650" s="5" t="s">
        <v>3356</v>
      </c>
      <c r="T1650" s="5" t="s">
        <v>3357</v>
      </c>
      <c r="U1650" s="5">
        <v>2002</v>
      </c>
      <c r="V1650" s="11">
        <v>24</v>
      </c>
      <c r="W1650" s="11">
        <v>103</v>
      </c>
      <c r="X1650" s="11">
        <v>297</v>
      </c>
      <c r="Y1650" s="26">
        <v>275</v>
      </c>
      <c r="Z1650" s="10">
        <f t="shared" si="256"/>
        <v>699</v>
      </c>
      <c r="AA1650" s="27">
        <f t="shared" si="262"/>
        <v>-20208.558616132483</v>
      </c>
      <c r="AB1650" s="10">
        <f t="shared" si="263"/>
        <v>-2092007.2395058384</v>
      </c>
      <c r="AC1650" s="10">
        <f t="shared" si="264"/>
        <v>33014.099676293234</v>
      </c>
      <c r="AD1650" s="28">
        <f t="shared" si="265"/>
        <v>-1163.9411556609864</v>
      </c>
      <c r="AF1650" s="27">
        <f>IF(V1650 &lt;&gt; "-", (V1650-V$1883)^4, "-")</f>
        <v>550444.81416189857</v>
      </c>
      <c r="AG1650" s="10">
        <f>(W1650-W$1883)^4</f>
        <v>267557776.07440537</v>
      </c>
      <c r="AH1650" s="10">
        <f>(X1650-X$1883)^4</f>
        <v>1059089.3744446873</v>
      </c>
      <c r="AI1650" s="28">
        <f>(Y1650-Y$1883)^4</f>
        <v>12243.56899280737</v>
      </c>
      <c r="AK1650" s="27">
        <f t="shared" si="257"/>
        <v>34.334763948497852</v>
      </c>
      <c r="AL1650" s="10">
        <f t="shared" si="258"/>
        <v>147.35336194563661</v>
      </c>
      <c r="AM1650" s="10">
        <f t="shared" si="259"/>
        <v>424.89270386266094</v>
      </c>
      <c r="AN1650" s="28">
        <f t="shared" si="260"/>
        <v>393.41917024320458</v>
      </c>
      <c r="AP1650" s="56">
        <f t="shared" si="261"/>
        <v>2.8834951456310685</v>
      </c>
    </row>
    <row r="1651" spans="1:42" ht="15" customHeight="1">
      <c r="A1651" s="5" t="s">
        <v>23</v>
      </c>
      <c r="B1651" s="5" t="s">
        <v>132</v>
      </c>
      <c r="C1651" s="5" t="s">
        <v>37</v>
      </c>
      <c r="D1651" s="6" t="s">
        <v>44</v>
      </c>
      <c r="E1651" s="5" t="s">
        <v>3025</v>
      </c>
      <c r="F1651" s="5" t="s">
        <v>3026</v>
      </c>
      <c r="G1651" s="5">
        <v>2002</v>
      </c>
      <c r="H1651" s="11">
        <v>15</v>
      </c>
      <c r="I1651" s="11">
        <v>90</v>
      </c>
      <c r="J1651" s="11">
        <v>317</v>
      </c>
      <c r="K1651" s="11">
        <v>454</v>
      </c>
      <c r="O1651" s="25" t="s">
        <v>23</v>
      </c>
      <c r="P1651" s="5" t="s">
        <v>104</v>
      </c>
      <c r="Q1651" s="5" t="s">
        <v>74</v>
      </c>
      <c r="R1651" s="6" t="s">
        <v>44</v>
      </c>
      <c r="S1651" s="5" t="s">
        <v>3358</v>
      </c>
      <c r="T1651" s="5" t="s">
        <v>3359</v>
      </c>
      <c r="U1651" s="5">
        <v>2002</v>
      </c>
      <c r="V1651" s="11">
        <v>5</v>
      </c>
      <c r="W1651" s="11">
        <v>4</v>
      </c>
      <c r="X1651" s="11">
        <v>4</v>
      </c>
      <c r="Y1651" s="26">
        <v>58</v>
      </c>
      <c r="Z1651" s="10">
        <f t="shared" si="256"/>
        <v>71</v>
      </c>
      <c r="AA1651" s="27">
        <f t="shared" si="262"/>
        <v>-98855.953908687909</v>
      </c>
      <c r="AB1651" s="10">
        <f t="shared" si="263"/>
        <v>-11680896.536171813</v>
      </c>
      <c r="AC1651" s="10">
        <f t="shared" si="264"/>
        <v>-17763255.178264808</v>
      </c>
      <c r="AD1651" s="28">
        <f t="shared" si="265"/>
        <v>-11777506.830836991</v>
      </c>
      <c r="AF1651" s="27">
        <f>IF(V1651 &lt;&gt; "-", (V1651-V$1883)^4, "-")</f>
        <v>4570921.6266198922</v>
      </c>
      <c r="AG1651" s="10">
        <f>(W1651-W$1883)^4</f>
        <v>2650339868.1949453</v>
      </c>
      <c r="AH1651" s="10">
        <f>(X1651-X$1883)^4</f>
        <v>4634790124.687582</v>
      </c>
      <c r="AI1651" s="28">
        <f>(Y1651-Y$1883)^4</f>
        <v>2679607304.948904</v>
      </c>
      <c r="AK1651" s="27">
        <f t="shared" si="257"/>
        <v>70.422535211267615</v>
      </c>
      <c r="AL1651" s="10">
        <f t="shared" si="258"/>
        <v>56.338028169014088</v>
      </c>
      <c r="AM1651" s="10">
        <f t="shared" si="259"/>
        <v>56.338028169014088</v>
      </c>
      <c r="AN1651" s="28">
        <f t="shared" si="260"/>
        <v>816.90140845070425</v>
      </c>
      <c r="AP1651" s="56">
        <f t="shared" si="261"/>
        <v>1</v>
      </c>
    </row>
    <row r="1652" spans="1:42" ht="15" customHeight="1">
      <c r="A1652" s="5" t="s">
        <v>23</v>
      </c>
      <c r="B1652" s="5" t="s">
        <v>132</v>
      </c>
      <c r="C1652" s="5" t="s">
        <v>37</v>
      </c>
      <c r="D1652" s="6" t="s">
        <v>44</v>
      </c>
      <c r="E1652" s="5" t="s">
        <v>3027</v>
      </c>
      <c r="F1652" s="5" t="s">
        <v>3028</v>
      </c>
      <c r="G1652" s="5">
        <v>2002</v>
      </c>
      <c r="H1652" s="11">
        <v>10</v>
      </c>
      <c r="I1652" s="11">
        <v>41</v>
      </c>
      <c r="J1652" s="11">
        <v>145</v>
      </c>
      <c r="K1652" s="11">
        <v>181</v>
      </c>
      <c r="O1652" s="25" t="s">
        <v>23</v>
      </c>
      <c r="P1652" s="5" t="s">
        <v>104</v>
      </c>
      <c r="Q1652" s="5" t="s">
        <v>74</v>
      </c>
      <c r="R1652" s="6" t="s">
        <v>44</v>
      </c>
      <c r="S1652" s="5" t="s">
        <v>3360</v>
      </c>
      <c r="T1652" s="5" t="s">
        <v>3361</v>
      </c>
      <c r="U1652" s="5">
        <v>2002</v>
      </c>
      <c r="V1652" s="11">
        <v>9</v>
      </c>
      <c r="W1652" s="11">
        <v>97</v>
      </c>
      <c r="X1652" s="11">
        <v>99</v>
      </c>
      <c r="Y1652" s="26">
        <v>89</v>
      </c>
      <c r="Z1652" s="10">
        <f t="shared" si="256"/>
        <v>294</v>
      </c>
      <c r="AA1652" s="27">
        <f t="shared" si="262"/>
        <v>-75355.731060442326</v>
      </c>
      <c r="AB1652" s="10">
        <f t="shared" si="263"/>
        <v>-2400465.407126002</v>
      </c>
      <c r="AC1652" s="10">
        <f t="shared" si="264"/>
        <v>-4567693.1093518715</v>
      </c>
      <c r="AD1652" s="28">
        <f t="shared" si="265"/>
        <v>-7589515.4006282035</v>
      </c>
      <c r="AF1652" s="27">
        <f>IF(V1652 &lt;&gt; "-", (V1652-V$1883)^4, "-")</f>
        <v>3182890.6368016875</v>
      </c>
      <c r="AG1652" s="10">
        <f>(W1652-W$1883)^4</f>
        <v>321410901.08863568</v>
      </c>
      <c r="AH1652" s="10">
        <f>(X1652-X$1883)^4</f>
        <v>757872047.90849662</v>
      </c>
      <c r="AI1652" s="28">
        <f>(Y1652-Y$1883)^4</f>
        <v>1491484446.3405254</v>
      </c>
      <c r="AK1652" s="27">
        <f t="shared" si="257"/>
        <v>30.612244897959183</v>
      </c>
      <c r="AL1652" s="10">
        <f t="shared" si="258"/>
        <v>329.9319727891156</v>
      </c>
      <c r="AM1652" s="10">
        <f t="shared" si="259"/>
        <v>336.73469387755102</v>
      </c>
      <c r="AN1652" s="28">
        <f t="shared" si="260"/>
        <v>302.72108843537416</v>
      </c>
      <c r="AP1652" s="56">
        <f t="shared" si="261"/>
        <v>1.0206185567010311</v>
      </c>
    </row>
    <row r="1653" spans="1:42" ht="15" customHeight="1">
      <c r="A1653" s="5" t="s">
        <v>23</v>
      </c>
      <c r="B1653" s="5" t="s">
        <v>132</v>
      </c>
      <c r="C1653" s="5" t="s">
        <v>46</v>
      </c>
      <c r="D1653" s="6" t="s">
        <v>44</v>
      </c>
      <c r="E1653" s="6" t="s">
        <v>26</v>
      </c>
      <c r="F1653" s="5" t="s">
        <v>3362</v>
      </c>
      <c r="G1653" s="5">
        <v>2002</v>
      </c>
      <c r="H1653" s="11">
        <v>148</v>
      </c>
      <c r="I1653" s="11">
        <v>817</v>
      </c>
      <c r="J1653" s="11">
        <v>1427</v>
      </c>
      <c r="K1653" s="11">
        <v>2088</v>
      </c>
      <c r="O1653" s="25" t="s">
        <v>23</v>
      </c>
      <c r="P1653" s="5" t="s">
        <v>104</v>
      </c>
      <c r="Q1653" s="5" t="s">
        <v>74</v>
      </c>
      <c r="R1653" s="6" t="s">
        <v>44</v>
      </c>
      <c r="S1653" s="5" t="s">
        <v>3363</v>
      </c>
      <c r="T1653" s="5" t="s">
        <v>3364</v>
      </c>
      <c r="U1653" s="5">
        <v>2002</v>
      </c>
      <c r="V1653" s="11">
        <v>26</v>
      </c>
      <c r="W1653" s="11">
        <v>185</v>
      </c>
      <c r="X1653" s="11">
        <v>262</v>
      </c>
      <c r="Y1653" s="26">
        <v>192</v>
      </c>
      <c r="Z1653" s="10">
        <f t="shared" si="256"/>
        <v>665</v>
      </c>
      <c r="AA1653" s="27">
        <f t="shared" si="262"/>
        <v>-16075.898957048272</v>
      </c>
      <c r="AB1653" s="10">
        <f t="shared" si="263"/>
        <v>-96672.521328038871</v>
      </c>
      <c r="AC1653" s="10">
        <f t="shared" si="264"/>
        <v>-24.899368427264001</v>
      </c>
      <c r="AD1653" s="28">
        <f t="shared" si="265"/>
        <v>-817900.40700128849</v>
      </c>
      <c r="AF1653" s="27">
        <f>IF(V1653 &lt;&gt; "-", (V1653-V$1883)^4, "-")</f>
        <v>405726.79511103028</v>
      </c>
      <c r="AG1653" s="10">
        <f>(W1653-W$1883)^4</f>
        <v>4436808.9418781502</v>
      </c>
      <c r="AH1653" s="10">
        <f>(X1653-X$1883)^4</f>
        <v>72.708375559014286</v>
      </c>
      <c r="AI1653" s="28">
        <f>(Y1653-Y$1883)^4</f>
        <v>76489278.740111917</v>
      </c>
      <c r="AK1653" s="27">
        <f t="shared" si="257"/>
        <v>39.097744360902254</v>
      </c>
      <c r="AL1653" s="10">
        <f t="shared" si="258"/>
        <v>278.19548872180451</v>
      </c>
      <c r="AM1653" s="10">
        <f t="shared" si="259"/>
        <v>393.98496240601503</v>
      </c>
      <c r="AN1653" s="28">
        <f t="shared" si="260"/>
        <v>288.72180451127821</v>
      </c>
      <c r="AP1653" s="56">
        <f t="shared" si="261"/>
        <v>1.4162162162162162</v>
      </c>
    </row>
    <row r="1654" spans="1:42" ht="15" customHeight="1">
      <c r="A1654" s="5" t="s">
        <v>23</v>
      </c>
      <c r="B1654" s="5" t="s">
        <v>132</v>
      </c>
      <c r="C1654" s="5" t="s">
        <v>46</v>
      </c>
      <c r="D1654" s="6" t="s">
        <v>44</v>
      </c>
      <c r="E1654" s="5" t="s">
        <v>3029</v>
      </c>
      <c r="F1654" s="5" t="s">
        <v>740</v>
      </c>
      <c r="G1654" s="5">
        <v>2002</v>
      </c>
      <c r="H1654" s="11">
        <v>66</v>
      </c>
      <c r="I1654" s="11">
        <v>479</v>
      </c>
      <c r="J1654" s="11">
        <v>802</v>
      </c>
      <c r="K1654" s="11">
        <v>850</v>
      </c>
      <c r="O1654" s="25" t="s">
        <v>23</v>
      </c>
      <c r="P1654" s="5" t="s">
        <v>104</v>
      </c>
      <c r="Q1654" s="5" t="s">
        <v>74</v>
      </c>
      <c r="R1654" s="6" t="s">
        <v>44</v>
      </c>
      <c r="S1654" s="5" t="s">
        <v>3365</v>
      </c>
      <c r="T1654" s="5" t="s">
        <v>3366</v>
      </c>
      <c r="U1654" s="5">
        <v>2002</v>
      </c>
      <c r="V1654" s="11" t="s">
        <v>96</v>
      </c>
      <c r="W1654" s="11">
        <v>25</v>
      </c>
      <c r="X1654" s="11">
        <v>60</v>
      </c>
      <c r="Y1654" s="26">
        <v>73</v>
      </c>
      <c r="Z1654" s="10">
        <f t="shared" si="256"/>
        <v>158</v>
      </c>
      <c r="AA1654" s="27" t="str">
        <f>IF(V1654 &lt;&gt; "-", (V1654-V$1883)^3, "-")</f>
        <v>-</v>
      </c>
      <c r="AB1654" s="10">
        <f t="shared" si="263"/>
        <v>-8728486.4872897267</v>
      </c>
      <c r="AC1654" s="10">
        <f t="shared" si="264"/>
        <v>-8605054.1661704052</v>
      </c>
      <c r="AD1654" s="28">
        <f t="shared" si="265"/>
        <v>-9598285.6400831919</v>
      </c>
      <c r="AF1654" s="27" t="str">
        <f>IF(V1654 &lt;&gt; "-", (V1654-V$1883)^4, "-")</f>
        <v>-</v>
      </c>
      <c r="AG1654" s="10">
        <f>(W1654-W$1883)^4</f>
        <v>1797153853.9165206</v>
      </c>
      <c r="AH1654" s="10">
        <f>(X1654-X$1883)^4</f>
        <v>1763348466.8627865</v>
      </c>
      <c r="AI1654" s="28">
        <f>(Y1654-Y$1883)^4</f>
        <v>2039818659.488709</v>
      </c>
      <c r="AK1654" s="27">
        <f t="shared" si="257"/>
        <v>0</v>
      </c>
      <c r="AL1654" s="10">
        <f t="shared" si="258"/>
        <v>158.22784810126583</v>
      </c>
      <c r="AM1654" s="10">
        <f t="shared" si="259"/>
        <v>379.74683544303798</v>
      </c>
      <c r="AN1654" s="28">
        <f t="shared" si="260"/>
        <v>462.02531645569621</v>
      </c>
      <c r="AP1654" s="56">
        <f t="shared" si="261"/>
        <v>2.4</v>
      </c>
    </row>
    <row r="1655" spans="1:42" ht="15" customHeight="1">
      <c r="A1655" s="5" t="s">
        <v>23</v>
      </c>
      <c r="B1655" s="5" t="s">
        <v>132</v>
      </c>
      <c r="C1655" s="5" t="s">
        <v>46</v>
      </c>
      <c r="D1655" s="6" t="s">
        <v>44</v>
      </c>
      <c r="E1655" s="5" t="s">
        <v>3030</v>
      </c>
      <c r="F1655" s="5" t="s">
        <v>3031</v>
      </c>
      <c r="G1655" s="5">
        <v>2002</v>
      </c>
      <c r="H1655" s="11">
        <v>82</v>
      </c>
      <c r="I1655" s="11">
        <v>338</v>
      </c>
      <c r="J1655" s="11">
        <v>625</v>
      </c>
      <c r="K1655" s="11">
        <v>1238</v>
      </c>
      <c r="O1655" s="25" t="s">
        <v>23</v>
      </c>
      <c r="P1655" s="5" t="s">
        <v>104</v>
      </c>
      <c r="Q1655" s="5" t="s">
        <v>74</v>
      </c>
      <c r="R1655" s="6" t="s">
        <v>44</v>
      </c>
      <c r="S1655" s="5" t="s">
        <v>3367</v>
      </c>
      <c r="T1655" s="5" t="s">
        <v>3368</v>
      </c>
      <c r="U1655" s="5">
        <v>2002</v>
      </c>
      <c r="V1655" s="11">
        <v>12</v>
      </c>
      <c r="W1655" s="11">
        <v>51</v>
      </c>
      <c r="X1655" s="11">
        <v>129</v>
      </c>
      <c r="Y1655" s="26">
        <v>186</v>
      </c>
      <c r="Z1655" s="10">
        <f t="shared" si="256"/>
        <v>378</v>
      </c>
      <c r="AA1655" s="27">
        <f t="shared" si="262"/>
        <v>-60412.570689061082</v>
      </c>
      <c r="AB1655" s="10">
        <f t="shared" si="263"/>
        <v>-5821823.6288917102</v>
      </c>
      <c r="AC1655" s="10">
        <f t="shared" si="264"/>
        <v>-2511024.5115676918</v>
      </c>
      <c r="AD1655" s="28">
        <f t="shared" si="265"/>
        <v>-985641.13436870615</v>
      </c>
      <c r="AF1655" s="27">
        <f>IF(V1655 &lt;&gt; "-", (V1655-V$1883)^4, "-")</f>
        <v>2370480.6892459271</v>
      </c>
      <c r="AG1655" s="10">
        <f>(W1655-W$1883)^4</f>
        <v>1047318381.4876044</v>
      </c>
      <c r="AH1655" s="10">
        <f>(X1655-X$1883)^4</f>
        <v>341298675.4673636</v>
      </c>
      <c r="AI1655" s="28">
        <f>(Y1655-Y$1883)^4</f>
        <v>98090081.001837581</v>
      </c>
      <c r="AK1655" s="27">
        <f t="shared" si="257"/>
        <v>31.746031746031743</v>
      </c>
      <c r="AL1655" s="10">
        <f t="shared" si="258"/>
        <v>134.92063492063491</v>
      </c>
      <c r="AM1655" s="10">
        <f t="shared" si="259"/>
        <v>341.26984126984127</v>
      </c>
      <c r="AN1655" s="28">
        <f t="shared" si="260"/>
        <v>492.06349206349205</v>
      </c>
      <c r="AP1655" s="56">
        <f t="shared" si="261"/>
        <v>2.5294117647058827</v>
      </c>
    </row>
    <row r="1656" spans="1:42" ht="15" customHeight="1">
      <c r="A1656" s="5" t="s">
        <v>23</v>
      </c>
      <c r="B1656" s="5" t="s">
        <v>132</v>
      </c>
      <c r="C1656" s="5" t="s">
        <v>50</v>
      </c>
      <c r="D1656" s="6" t="s">
        <v>44</v>
      </c>
      <c r="E1656" s="6" t="s">
        <v>26</v>
      </c>
      <c r="F1656" s="5" t="s">
        <v>3369</v>
      </c>
      <c r="G1656" s="5">
        <v>2002</v>
      </c>
      <c r="H1656" s="11">
        <v>233</v>
      </c>
      <c r="I1656" s="11">
        <v>1601</v>
      </c>
      <c r="J1656" s="11">
        <v>2445</v>
      </c>
      <c r="K1656" s="11">
        <v>3309</v>
      </c>
      <c r="O1656" s="25" t="s">
        <v>23</v>
      </c>
      <c r="P1656" s="5" t="s">
        <v>104</v>
      </c>
      <c r="Q1656" s="5" t="s">
        <v>74</v>
      </c>
      <c r="R1656" s="6" t="s">
        <v>44</v>
      </c>
      <c r="S1656" s="5" t="s">
        <v>3370</v>
      </c>
      <c r="T1656" s="5" t="s">
        <v>3371</v>
      </c>
      <c r="U1656" s="5">
        <v>2002</v>
      </c>
      <c r="V1656" s="11">
        <v>9</v>
      </c>
      <c r="W1656" s="11">
        <v>60</v>
      </c>
      <c r="X1656" s="11">
        <v>112</v>
      </c>
      <c r="Y1656" s="26">
        <v>133</v>
      </c>
      <c r="Z1656" s="10">
        <f t="shared" si="256"/>
        <v>314</v>
      </c>
      <c r="AA1656" s="27">
        <f t="shared" si="262"/>
        <v>-75355.731060442326</v>
      </c>
      <c r="AB1656" s="10">
        <f t="shared" si="263"/>
        <v>-4991027.1064418536</v>
      </c>
      <c r="AC1656" s="10">
        <f t="shared" si="264"/>
        <v>-3575968.0312063368</v>
      </c>
      <c r="AD1656" s="28">
        <f t="shared" si="265"/>
        <v>-3547908.2118881415</v>
      </c>
      <c r="AF1656" s="27">
        <f>IF(V1656 &lt;&gt; "-", (V1656-V$1883)^4, "-")</f>
        <v>3182890.6368016875</v>
      </c>
      <c r="AG1656" s="10">
        <f>(W1656-W$1883)^4</f>
        <v>852942794.51716256</v>
      </c>
      <c r="AH1656" s="10">
        <f>(X1656-X$1883)^4</f>
        <v>546837350.12570345</v>
      </c>
      <c r="AI1656" s="28">
        <f>(Y1656-Y$1883)^4</f>
        <v>541123631.96639395</v>
      </c>
      <c r="AK1656" s="27">
        <f t="shared" si="257"/>
        <v>28.662420382165607</v>
      </c>
      <c r="AL1656" s="10">
        <f t="shared" si="258"/>
        <v>191.08280254777071</v>
      </c>
      <c r="AM1656" s="10">
        <f t="shared" si="259"/>
        <v>356.68789808917194</v>
      </c>
      <c r="AN1656" s="28">
        <f t="shared" si="260"/>
        <v>423.56687898089172</v>
      </c>
      <c r="AP1656" s="56">
        <f t="shared" si="261"/>
        <v>1.8666666666666665</v>
      </c>
    </row>
    <row r="1657" spans="1:42" ht="15" customHeight="1">
      <c r="A1657" s="5" t="s">
        <v>23</v>
      </c>
      <c r="B1657" s="5" t="s">
        <v>132</v>
      </c>
      <c r="C1657" s="5" t="s">
        <v>50</v>
      </c>
      <c r="D1657" s="6" t="s">
        <v>44</v>
      </c>
      <c r="E1657" s="5" t="s">
        <v>3032</v>
      </c>
      <c r="F1657" s="5" t="s">
        <v>3033</v>
      </c>
      <c r="G1657" s="5">
        <v>2002</v>
      </c>
      <c r="H1657" s="11">
        <v>76</v>
      </c>
      <c r="I1657" s="11">
        <v>390</v>
      </c>
      <c r="J1657" s="11">
        <v>538</v>
      </c>
      <c r="K1657" s="11">
        <v>879</v>
      </c>
      <c r="O1657" s="25" t="s">
        <v>23</v>
      </c>
      <c r="P1657" s="5" t="s">
        <v>104</v>
      </c>
      <c r="Q1657" s="5" t="s">
        <v>74</v>
      </c>
      <c r="R1657" s="6" t="s">
        <v>44</v>
      </c>
      <c r="S1657" s="5" t="s">
        <v>3372</v>
      </c>
      <c r="T1657" s="5" t="s">
        <v>1516</v>
      </c>
      <c r="U1657" s="5">
        <v>2002</v>
      </c>
      <c r="V1657" s="11">
        <v>4</v>
      </c>
      <c r="W1657" s="11">
        <v>44</v>
      </c>
      <c r="X1657" s="11">
        <v>63</v>
      </c>
      <c r="Y1657" s="26">
        <v>51</v>
      </c>
      <c r="Z1657" s="10">
        <f t="shared" si="256"/>
        <v>162</v>
      </c>
      <c r="AA1657" s="27">
        <f t="shared" si="262"/>
        <v>-105409.58265998808</v>
      </c>
      <c r="AB1657" s="10">
        <f t="shared" si="263"/>
        <v>-6528219.5038485853</v>
      </c>
      <c r="AC1657" s="10">
        <f t="shared" si="264"/>
        <v>-8232629.8221462732</v>
      </c>
      <c r="AD1657" s="28">
        <f t="shared" si="265"/>
        <v>-12898358.526424831</v>
      </c>
      <c r="AF1657" s="27">
        <f>IF(V1657 &lt;&gt; "-", (V1657-V$1883)^4, "-")</f>
        <v>4979359.2233520132</v>
      </c>
      <c r="AG1657" s="10">
        <f>(W1657-W$1883)^4</f>
        <v>1220093176.2086737</v>
      </c>
      <c r="AH1657" s="10">
        <f>(X1657-X$1883)^4</f>
        <v>1662333347.6177003</v>
      </c>
      <c r="AI1657" s="28">
        <f>(Y1657-Y$1883)^4</f>
        <v>3024910940.8741488</v>
      </c>
      <c r="AK1657" s="27">
        <f t="shared" si="257"/>
        <v>24.691358024691358</v>
      </c>
      <c r="AL1657" s="10">
        <f t="shared" si="258"/>
        <v>271.60493827160491</v>
      </c>
      <c r="AM1657" s="10">
        <f t="shared" si="259"/>
        <v>388.88888888888891</v>
      </c>
      <c r="AN1657" s="28">
        <f t="shared" si="260"/>
        <v>314.81481481481484</v>
      </c>
      <c r="AP1657" s="56">
        <f t="shared" si="261"/>
        <v>1.4318181818181821</v>
      </c>
    </row>
    <row r="1658" spans="1:42" ht="15" customHeight="1">
      <c r="A1658" s="5" t="s">
        <v>23</v>
      </c>
      <c r="B1658" s="5" t="s">
        <v>132</v>
      </c>
      <c r="C1658" s="5" t="s">
        <v>50</v>
      </c>
      <c r="D1658" s="6" t="s">
        <v>44</v>
      </c>
      <c r="E1658" s="5" t="s">
        <v>3034</v>
      </c>
      <c r="F1658" s="5" t="s">
        <v>3035</v>
      </c>
      <c r="G1658" s="5">
        <v>2002</v>
      </c>
      <c r="H1658" s="11">
        <v>44</v>
      </c>
      <c r="I1658" s="11">
        <v>274</v>
      </c>
      <c r="J1658" s="11">
        <v>480</v>
      </c>
      <c r="K1658" s="11">
        <v>593</v>
      </c>
      <c r="O1658" s="25" t="s">
        <v>23</v>
      </c>
      <c r="P1658" s="5" t="s">
        <v>104</v>
      </c>
      <c r="Q1658" s="5" t="s">
        <v>74</v>
      </c>
      <c r="R1658" s="6" t="s">
        <v>44</v>
      </c>
      <c r="S1658" s="5" t="s">
        <v>3373</v>
      </c>
      <c r="T1658" s="5" t="s">
        <v>3374</v>
      </c>
      <c r="U1658" s="5">
        <v>2002</v>
      </c>
      <c r="V1658" s="11">
        <v>1</v>
      </c>
      <c r="W1658" s="11">
        <v>28</v>
      </c>
      <c r="X1658" s="11">
        <v>85</v>
      </c>
      <c r="Y1658" s="26">
        <v>135</v>
      </c>
      <c r="Z1658" s="10">
        <f t="shared" si="256"/>
        <v>249</v>
      </c>
      <c r="AA1658" s="27">
        <f t="shared" si="262"/>
        <v>-126795.04420806172</v>
      </c>
      <c r="AB1658" s="10">
        <f t="shared" si="263"/>
        <v>-8352482.9958396358</v>
      </c>
      <c r="AC1658" s="10">
        <f t="shared" si="264"/>
        <v>-5824236.1130649969</v>
      </c>
      <c r="AD1658" s="28">
        <f t="shared" si="265"/>
        <v>-3410158.0552855725</v>
      </c>
      <c r="AF1658" s="27">
        <f>IF(V1658 &lt;&gt; "-", (V1658-V$1883)^4, "-")</f>
        <v>6369955.1216190513</v>
      </c>
      <c r="AG1658" s="10">
        <f>(W1658-W$1883)^4</f>
        <v>1694679074.3609138</v>
      </c>
      <c r="AH1658" s="10">
        <f>(X1658-X$1883)^4</f>
        <v>1047897080.6869198</v>
      </c>
      <c r="AI1658" s="28">
        <f>(Y1658-Y$1883)^4</f>
        <v>513293791.20268846</v>
      </c>
      <c r="AK1658" s="27">
        <f t="shared" si="257"/>
        <v>4.0160642570281118</v>
      </c>
      <c r="AL1658" s="10">
        <f t="shared" si="258"/>
        <v>112.44979919678714</v>
      </c>
      <c r="AM1658" s="10">
        <f t="shared" si="259"/>
        <v>341.36546184738961</v>
      </c>
      <c r="AN1658" s="28">
        <f t="shared" si="260"/>
        <v>542.16867469879514</v>
      </c>
      <c r="AP1658" s="56">
        <f t="shared" si="261"/>
        <v>3.0357142857142865</v>
      </c>
    </row>
    <row r="1659" spans="1:42" ht="15" customHeight="1">
      <c r="A1659" s="5" t="s">
        <v>23</v>
      </c>
      <c r="B1659" s="5" t="s">
        <v>132</v>
      </c>
      <c r="C1659" s="5" t="s">
        <v>50</v>
      </c>
      <c r="D1659" s="6" t="s">
        <v>44</v>
      </c>
      <c r="E1659" s="5" t="s">
        <v>3036</v>
      </c>
      <c r="F1659" s="5" t="s">
        <v>3037</v>
      </c>
      <c r="G1659" s="5">
        <v>2002</v>
      </c>
      <c r="H1659" s="11">
        <v>65</v>
      </c>
      <c r="I1659" s="11">
        <v>512</v>
      </c>
      <c r="J1659" s="11">
        <v>739</v>
      </c>
      <c r="K1659" s="11">
        <v>882</v>
      </c>
      <c r="O1659" s="25" t="s">
        <v>23</v>
      </c>
      <c r="P1659" s="5" t="s">
        <v>104</v>
      </c>
      <c r="Q1659" s="5" t="s">
        <v>74</v>
      </c>
      <c r="R1659" s="6" t="s">
        <v>44</v>
      </c>
      <c r="S1659" s="5" t="s">
        <v>3375</v>
      </c>
      <c r="T1659" s="5" t="s">
        <v>3376</v>
      </c>
      <c r="U1659" s="5">
        <v>2002</v>
      </c>
      <c r="V1659" s="11">
        <v>5</v>
      </c>
      <c r="W1659" s="11">
        <v>38</v>
      </c>
      <c r="X1659" s="11">
        <v>87</v>
      </c>
      <c r="Y1659" s="26">
        <v>95</v>
      </c>
      <c r="Z1659" s="10">
        <f t="shared" si="256"/>
        <v>225</v>
      </c>
      <c r="AA1659" s="27">
        <f t="shared" si="262"/>
        <v>-98855.953908687909</v>
      </c>
      <c r="AB1659" s="10">
        <f t="shared" si="263"/>
        <v>-7177357.169448629</v>
      </c>
      <c r="AC1659" s="10">
        <f t="shared" si="264"/>
        <v>-5632159.7232586863</v>
      </c>
      <c r="AD1659" s="28">
        <f t="shared" si="265"/>
        <v>-6915368.1093206406</v>
      </c>
      <c r="AF1659" s="27">
        <f>IF(V1659 &lt;&gt; "-", (V1659-V$1883)^4, "-")</f>
        <v>4570921.6266198922</v>
      </c>
      <c r="AG1659" s="10">
        <f>(W1659-W$1883)^4</f>
        <v>1384478061.5428886</v>
      </c>
      <c r="AH1659" s="10">
        <f>(X1659-X$1883)^4</f>
        <v>1002074360.0630513</v>
      </c>
      <c r="AI1659" s="28">
        <f>(Y1659-Y$1883)^4</f>
        <v>1317509444.4558535</v>
      </c>
      <c r="AK1659" s="27">
        <f t="shared" si="257"/>
        <v>22.222222222222221</v>
      </c>
      <c r="AL1659" s="10">
        <f t="shared" si="258"/>
        <v>168.88888888888889</v>
      </c>
      <c r="AM1659" s="10">
        <f t="shared" si="259"/>
        <v>386.66666666666669</v>
      </c>
      <c r="AN1659" s="28">
        <f t="shared" si="260"/>
        <v>422.22222222222223</v>
      </c>
      <c r="AP1659" s="56">
        <f t="shared" si="261"/>
        <v>2.2894736842105265</v>
      </c>
    </row>
    <row r="1660" spans="1:42" ht="15" customHeight="1">
      <c r="A1660" s="5" t="s">
        <v>23</v>
      </c>
      <c r="B1660" s="5" t="s">
        <v>132</v>
      </c>
      <c r="C1660" s="5" t="s">
        <v>50</v>
      </c>
      <c r="D1660" s="6" t="s">
        <v>44</v>
      </c>
      <c r="E1660" s="5" t="s">
        <v>3038</v>
      </c>
      <c r="F1660" s="5" t="s">
        <v>3039</v>
      </c>
      <c r="G1660" s="5">
        <v>2002</v>
      </c>
      <c r="H1660" s="11">
        <v>33</v>
      </c>
      <c r="I1660" s="11">
        <v>296</v>
      </c>
      <c r="J1660" s="11">
        <v>515</v>
      </c>
      <c r="K1660" s="11">
        <v>679</v>
      </c>
      <c r="O1660" s="25" t="s">
        <v>23</v>
      </c>
      <c r="P1660" s="5" t="s">
        <v>104</v>
      </c>
      <c r="Q1660" s="5" t="s">
        <v>74</v>
      </c>
      <c r="R1660" s="6" t="s">
        <v>44</v>
      </c>
      <c r="S1660" s="5" t="s">
        <v>3377</v>
      </c>
      <c r="T1660" s="5" t="s">
        <v>2067</v>
      </c>
      <c r="U1660" s="5">
        <v>2002</v>
      </c>
      <c r="V1660" s="11">
        <v>18</v>
      </c>
      <c r="W1660" s="11">
        <v>94</v>
      </c>
      <c r="X1660" s="11">
        <v>136</v>
      </c>
      <c r="Y1660" s="26">
        <v>171</v>
      </c>
      <c r="Z1660" s="10">
        <f t="shared" si="256"/>
        <v>419</v>
      </c>
      <c r="AA1660" s="27">
        <f t="shared" si="262"/>
        <v>-36720.838770077491</v>
      </c>
      <c r="AB1660" s="10">
        <f t="shared" si="263"/>
        <v>-2565459.0056895535</v>
      </c>
      <c r="AC1660" s="10">
        <f t="shared" si="264"/>
        <v>-2142702.0813534153</v>
      </c>
      <c r="AD1660" s="28">
        <f t="shared" si="265"/>
        <v>-1501873.4662246609</v>
      </c>
      <c r="AF1660" s="27">
        <f>IF(V1660 &lt;&gt; "-", (V1660-V$1883)^4, "-")</f>
        <v>1220534.679266341</v>
      </c>
      <c r="AG1660" s="10">
        <f>(W1660-W$1883)^4</f>
        <v>351199136.2223599</v>
      </c>
      <c r="AH1660" s="10">
        <f>(X1660-X$1883)^4</f>
        <v>276237343.34762424</v>
      </c>
      <c r="AI1660" s="28">
        <f>(Y1660-Y$1883)^4</f>
        <v>171993140.35222852</v>
      </c>
      <c r="AK1660" s="27">
        <f t="shared" si="257"/>
        <v>42.959427207637226</v>
      </c>
      <c r="AL1660" s="10">
        <f t="shared" si="258"/>
        <v>224.3436754176611</v>
      </c>
      <c r="AM1660" s="10">
        <f t="shared" si="259"/>
        <v>324.58233890214797</v>
      </c>
      <c r="AN1660" s="28">
        <f t="shared" si="260"/>
        <v>408.11455847255365</v>
      </c>
      <c r="AP1660" s="56">
        <f t="shared" si="261"/>
        <v>1.4468085106382977</v>
      </c>
    </row>
    <row r="1661" spans="1:42" ht="15" customHeight="1">
      <c r="A1661" s="5" t="s">
        <v>23</v>
      </c>
      <c r="B1661" s="5" t="s">
        <v>132</v>
      </c>
      <c r="C1661" s="5" t="s">
        <v>50</v>
      </c>
      <c r="D1661" s="6" t="s">
        <v>44</v>
      </c>
      <c r="E1661" s="5" t="s">
        <v>3040</v>
      </c>
      <c r="F1661" s="5" t="s">
        <v>3041</v>
      </c>
      <c r="G1661" s="5">
        <v>2002</v>
      </c>
      <c r="H1661" s="11">
        <v>15</v>
      </c>
      <c r="I1661" s="11">
        <v>129</v>
      </c>
      <c r="J1661" s="11">
        <v>173</v>
      </c>
      <c r="K1661" s="11">
        <v>276</v>
      </c>
      <c r="O1661" s="25" t="s">
        <v>23</v>
      </c>
      <c r="P1661" s="5" t="s">
        <v>104</v>
      </c>
      <c r="Q1661" s="5" t="s">
        <v>74</v>
      </c>
      <c r="R1661" s="6" t="s">
        <v>44</v>
      </c>
      <c r="S1661" s="5" t="s">
        <v>3378</v>
      </c>
      <c r="T1661" s="5" t="s">
        <v>3379</v>
      </c>
      <c r="U1661" s="5">
        <v>2002</v>
      </c>
      <c r="V1661" s="11">
        <v>20</v>
      </c>
      <c r="W1661" s="11">
        <v>200</v>
      </c>
      <c r="X1661" s="11">
        <v>196</v>
      </c>
      <c r="Y1661" s="26">
        <v>191</v>
      </c>
      <c r="Z1661" s="10">
        <f t="shared" si="256"/>
        <v>607</v>
      </c>
      <c r="AA1661" s="27">
        <f t="shared" si="262"/>
        <v>-30483.028522647091</v>
      </c>
      <c r="AB1661" s="10">
        <f t="shared" si="263"/>
        <v>-29490.00749538303</v>
      </c>
      <c r="AC1661" s="10">
        <f t="shared" si="264"/>
        <v>-327368.95465253777</v>
      </c>
      <c r="AD1661" s="28">
        <f t="shared" si="265"/>
        <v>-844419.40896828019</v>
      </c>
      <c r="AF1661" s="27">
        <f>IF(V1661 &lt;&gt; "-", (V1661-V$1883)^4, "-")</f>
        <v>952235.0213372974</v>
      </c>
      <c r="AG1661" s="10">
        <f>(W1661-W$1883)^4</f>
        <v>911100.97329799586</v>
      </c>
      <c r="AH1661" s="10">
        <f>(X1661-X$1883)^4</f>
        <v>22562297.539236385</v>
      </c>
      <c r="AI1661" s="28">
        <f>(Y1661-Y$1883)^4</f>
        <v>79813730.333927378</v>
      </c>
      <c r="AK1661" s="27">
        <f t="shared" si="257"/>
        <v>32.948929159802304</v>
      </c>
      <c r="AL1661" s="10">
        <f t="shared" si="258"/>
        <v>329.48929159802304</v>
      </c>
      <c r="AM1661" s="10">
        <f t="shared" si="259"/>
        <v>322.89950576606259</v>
      </c>
      <c r="AN1661" s="28">
        <f t="shared" si="260"/>
        <v>314.66227347611203</v>
      </c>
      <c r="AP1661" s="56">
        <f t="shared" si="261"/>
        <v>0.98</v>
      </c>
    </row>
    <row r="1662" spans="1:42" ht="15" customHeight="1">
      <c r="A1662" s="5" t="s">
        <v>23</v>
      </c>
      <c r="B1662" s="5" t="s">
        <v>132</v>
      </c>
      <c r="C1662" s="5" t="s">
        <v>29</v>
      </c>
      <c r="D1662" s="6" t="s">
        <v>233</v>
      </c>
      <c r="E1662" s="6" t="s">
        <v>26</v>
      </c>
      <c r="F1662" s="5" t="s">
        <v>3380</v>
      </c>
      <c r="G1662" s="5">
        <v>2002</v>
      </c>
      <c r="H1662" s="11">
        <v>717</v>
      </c>
      <c r="I1662" s="11">
        <v>3719</v>
      </c>
      <c r="J1662" s="11">
        <v>3304</v>
      </c>
      <c r="K1662" s="11">
        <v>4152</v>
      </c>
      <c r="O1662" s="25" t="s">
        <v>23</v>
      </c>
      <c r="P1662" s="5" t="s">
        <v>104</v>
      </c>
      <c r="Q1662" s="5" t="s">
        <v>74</v>
      </c>
      <c r="R1662" s="6" t="s">
        <v>44</v>
      </c>
      <c r="S1662" s="5" t="s">
        <v>3381</v>
      </c>
      <c r="T1662" s="5" t="s">
        <v>3382</v>
      </c>
      <c r="U1662" s="5">
        <v>2002</v>
      </c>
      <c r="V1662" s="11">
        <v>6</v>
      </c>
      <c r="W1662" s="11">
        <v>73</v>
      </c>
      <c r="X1662" s="11">
        <v>102</v>
      </c>
      <c r="Y1662" s="26">
        <v>115</v>
      </c>
      <c r="Z1662" s="10">
        <f t="shared" si="256"/>
        <v>296</v>
      </c>
      <c r="AA1662" s="27">
        <f t="shared" si="262"/>
        <v>-92579.75437308324</v>
      </c>
      <c r="AB1662" s="10">
        <f t="shared" si="263"/>
        <v>-3936471.8043658561</v>
      </c>
      <c r="AC1662" s="10">
        <f t="shared" si="264"/>
        <v>-4324380.6679102695</v>
      </c>
      <c r="AD1662" s="28">
        <f t="shared" si="265"/>
        <v>-4958140.2080968712</v>
      </c>
      <c r="AF1662" s="27">
        <f>IF(V1662 &lt;&gt; "-", (V1662-V$1883)^4, "-")</f>
        <v>4188141.6864615814</v>
      </c>
      <c r="AG1662" s="10">
        <f>(W1662-W$1883)^4</f>
        <v>621550175.537727</v>
      </c>
      <c r="AH1662" s="10">
        <f>(X1662-X$1883)^4</f>
        <v>704528483.92973781</v>
      </c>
      <c r="AI1662" s="28">
        <f>(Y1662-Y$1883)^4</f>
        <v>845457416.74856973</v>
      </c>
      <c r="AK1662" s="27">
        <f t="shared" si="257"/>
        <v>20.27027027027027</v>
      </c>
      <c r="AL1662" s="10">
        <f t="shared" si="258"/>
        <v>246.62162162162164</v>
      </c>
      <c r="AM1662" s="10">
        <f t="shared" si="259"/>
        <v>344.59459459459458</v>
      </c>
      <c r="AN1662" s="28">
        <f t="shared" si="260"/>
        <v>388.51351351351349</v>
      </c>
      <c r="AP1662" s="56">
        <f t="shared" si="261"/>
        <v>1.3972602739726026</v>
      </c>
    </row>
    <row r="1663" spans="1:42" ht="15" customHeight="1">
      <c r="A1663" s="5" t="s">
        <v>23</v>
      </c>
      <c r="B1663" s="5" t="s">
        <v>132</v>
      </c>
      <c r="C1663" s="5" t="s">
        <v>29</v>
      </c>
      <c r="D1663" s="6" t="s">
        <v>30</v>
      </c>
      <c r="E1663" s="6" t="s">
        <v>26</v>
      </c>
      <c r="F1663" s="5" t="s">
        <v>133</v>
      </c>
      <c r="G1663" s="5">
        <v>2002</v>
      </c>
      <c r="H1663" s="11">
        <v>462</v>
      </c>
      <c r="I1663" s="11">
        <v>1824</v>
      </c>
      <c r="J1663" s="11">
        <v>1085</v>
      </c>
      <c r="K1663" s="11">
        <v>1143</v>
      </c>
      <c r="O1663" s="25" t="s">
        <v>23</v>
      </c>
      <c r="P1663" s="5" t="s">
        <v>104</v>
      </c>
      <c r="Q1663" s="5" t="s">
        <v>74</v>
      </c>
      <c r="R1663" s="6" t="s">
        <v>44</v>
      </c>
      <c r="S1663" s="5" t="s">
        <v>3383</v>
      </c>
      <c r="T1663" s="5" t="s">
        <v>3384</v>
      </c>
      <c r="U1663" s="5">
        <v>2002</v>
      </c>
      <c r="V1663" s="11">
        <v>10</v>
      </c>
      <c r="W1663" s="11">
        <v>77</v>
      </c>
      <c r="X1663" s="11">
        <v>190</v>
      </c>
      <c r="Y1663" s="26">
        <v>199</v>
      </c>
      <c r="Z1663" s="10">
        <f t="shared" si="256"/>
        <v>476</v>
      </c>
      <c r="AA1663" s="27">
        <f t="shared" si="262"/>
        <v>-70129.248387619737</v>
      </c>
      <c r="AB1663" s="10">
        <f t="shared" si="263"/>
        <v>-3644815.8796304138</v>
      </c>
      <c r="AC1663" s="10">
        <f t="shared" si="264"/>
        <v>-420527.9406698909</v>
      </c>
      <c r="AD1663" s="28">
        <f t="shared" si="265"/>
        <v>-647642.5956212196</v>
      </c>
      <c r="AF1663" s="27">
        <f>IF(V1663 &lt;&gt; "-", (V1663-V$1883)^4, "-")</f>
        <v>2892004.1543107955</v>
      </c>
      <c r="AG1663" s="10">
        <f>(W1663-W$1883)^4</f>
        <v>560919828.65697217</v>
      </c>
      <c r="AH1663" s="10">
        <f>(X1663-X$1883)^4</f>
        <v>31505990.804593198</v>
      </c>
      <c r="AI1663" s="28">
        <f>(Y1663-Y$1883)^4</f>
        <v>56033429.779818028</v>
      </c>
      <c r="AK1663" s="27">
        <f t="shared" si="257"/>
        <v>21.008403361344538</v>
      </c>
      <c r="AL1663" s="10">
        <f t="shared" si="258"/>
        <v>161.76470588235296</v>
      </c>
      <c r="AM1663" s="10">
        <f t="shared" si="259"/>
        <v>399.15966386554624</v>
      </c>
      <c r="AN1663" s="28">
        <f t="shared" si="260"/>
        <v>418.06722689075633</v>
      </c>
      <c r="AP1663" s="56">
        <f t="shared" si="261"/>
        <v>2.4675324675324672</v>
      </c>
    </row>
    <row r="1664" spans="1:42" ht="15" customHeight="1">
      <c r="A1664" s="5" t="s">
        <v>23</v>
      </c>
      <c r="B1664" s="5" t="s">
        <v>132</v>
      </c>
      <c r="C1664" s="5" t="s">
        <v>29</v>
      </c>
      <c r="D1664" s="6" t="s">
        <v>235</v>
      </c>
      <c r="E1664" s="6" t="s">
        <v>26</v>
      </c>
      <c r="F1664" s="5" t="s">
        <v>3385</v>
      </c>
      <c r="G1664" s="5">
        <v>2002</v>
      </c>
      <c r="H1664" s="11">
        <v>255</v>
      </c>
      <c r="I1664" s="11">
        <v>1895</v>
      </c>
      <c r="J1664" s="11">
        <v>2219</v>
      </c>
      <c r="K1664" s="11">
        <v>3009</v>
      </c>
      <c r="O1664" s="25" t="s">
        <v>23</v>
      </c>
      <c r="P1664" s="5" t="s">
        <v>104</v>
      </c>
      <c r="Q1664" s="5" t="s">
        <v>74</v>
      </c>
      <c r="R1664" s="6" t="s">
        <v>44</v>
      </c>
      <c r="S1664" s="5" t="s">
        <v>3386</v>
      </c>
      <c r="T1664" s="5" t="s">
        <v>1930</v>
      </c>
      <c r="U1664" s="5">
        <v>2002</v>
      </c>
      <c r="V1664" s="11">
        <v>135</v>
      </c>
      <c r="W1664" s="11">
        <v>449</v>
      </c>
      <c r="X1664" s="11">
        <v>311</v>
      </c>
      <c r="Y1664" s="26">
        <v>328</v>
      </c>
      <c r="Z1664" s="10">
        <f t="shared" si="256"/>
        <v>1223</v>
      </c>
      <c r="AA1664" s="27">
        <f t="shared" si="262"/>
        <v>587676.01211301808</v>
      </c>
      <c r="AB1664" s="10">
        <f t="shared" si="263"/>
        <v>10375174.469011683</v>
      </c>
      <c r="AC1664" s="10">
        <f t="shared" si="264"/>
        <v>97844.155825737165</v>
      </c>
      <c r="AD1664" s="28">
        <f t="shared" si="265"/>
        <v>76662.379983137507</v>
      </c>
      <c r="AF1664" s="27">
        <f>IF(V1664 &lt;&gt; "-", (V1664-V$1883)^4, "-")</f>
        <v>49224799.054095171</v>
      </c>
      <c r="AG1664" s="10">
        <f>(W1664-W$1883)^4</f>
        <v>2262874897.3699918</v>
      </c>
      <c r="AH1664" s="10">
        <f>(X1664-X$1883)^4</f>
        <v>4508649.9777507223</v>
      </c>
      <c r="AI1664" s="28">
        <f>(Y1664-Y$1883)^4</f>
        <v>3256689.8233748209</v>
      </c>
      <c r="AK1664" s="27">
        <f t="shared" si="257"/>
        <v>110.38430089942763</v>
      </c>
      <c r="AL1664" s="10">
        <f t="shared" si="258"/>
        <v>367.13000817661492</v>
      </c>
      <c r="AM1664" s="10">
        <f t="shared" si="259"/>
        <v>254.2927228127555</v>
      </c>
      <c r="AN1664" s="28">
        <f t="shared" si="260"/>
        <v>268.19296811120199</v>
      </c>
      <c r="AP1664" s="56">
        <f t="shared" si="261"/>
        <v>0.69265033407572374</v>
      </c>
    </row>
    <row r="1665" spans="1:42" ht="15" customHeight="1">
      <c r="A1665" s="5" t="s">
        <v>23</v>
      </c>
      <c r="B1665" s="5" t="s">
        <v>132</v>
      </c>
      <c r="C1665" s="5" t="s">
        <v>29</v>
      </c>
      <c r="D1665" s="6" t="s">
        <v>235</v>
      </c>
      <c r="E1665" s="5" t="s">
        <v>3042</v>
      </c>
      <c r="F1665" s="5" t="s">
        <v>3043</v>
      </c>
      <c r="G1665" s="5">
        <v>2002</v>
      </c>
      <c r="H1665" s="11">
        <v>98</v>
      </c>
      <c r="I1665" s="11">
        <v>677</v>
      </c>
      <c r="J1665" s="11">
        <v>462</v>
      </c>
      <c r="K1665" s="11">
        <v>607</v>
      </c>
      <c r="O1665" s="25" t="s">
        <v>23</v>
      </c>
      <c r="P1665" s="5" t="s">
        <v>104</v>
      </c>
      <c r="Q1665" s="5" t="s">
        <v>74</v>
      </c>
      <c r="R1665" s="6" t="s">
        <v>44</v>
      </c>
      <c r="S1665" s="5" t="s">
        <v>3387</v>
      </c>
      <c r="T1665" s="5" t="s">
        <v>3388</v>
      </c>
      <c r="U1665" s="5">
        <v>2002</v>
      </c>
      <c r="V1665" s="11">
        <v>9</v>
      </c>
      <c r="W1665" s="11">
        <v>45</v>
      </c>
      <c r="X1665" s="11">
        <v>91</v>
      </c>
      <c r="Y1665" s="26">
        <v>102</v>
      </c>
      <c r="Z1665" s="10">
        <f t="shared" si="256"/>
        <v>247</v>
      </c>
      <c r="AA1665" s="27">
        <f t="shared" si="262"/>
        <v>-75355.731060442326</v>
      </c>
      <c r="AB1665" s="10">
        <f t="shared" si="263"/>
        <v>-6423989.6930365143</v>
      </c>
      <c r="AC1665" s="10">
        <f t="shared" si="264"/>
        <v>-5260769.190064786</v>
      </c>
      <c r="AD1665" s="28">
        <f t="shared" si="265"/>
        <v>-6180783.6400104035</v>
      </c>
      <c r="AF1665" s="27">
        <f>IF(V1665 &lt;&gt; "-", (V1665-V$1883)^4, "-")</f>
        <v>3182890.6368016875</v>
      </c>
      <c r="AG1665" s="10">
        <f>(W1665-W$1883)^4</f>
        <v>1194189130.6053913</v>
      </c>
      <c r="AH1665" s="10">
        <f>(X1665-X$1883)^4</f>
        <v>914953446.52787459</v>
      </c>
      <c r="AI1665" s="28">
        <f>(Y1665-Y$1883)^4</f>
        <v>1134291615.0416403</v>
      </c>
      <c r="AK1665" s="27">
        <f t="shared" si="257"/>
        <v>36.43724696356275</v>
      </c>
      <c r="AL1665" s="10">
        <f t="shared" si="258"/>
        <v>182.18623481781376</v>
      </c>
      <c r="AM1665" s="10">
        <f t="shared" si="259"/>
        <v>368.4210526315789</v>
      </c>
      <c r="AN1665" s="28">
        <f t="shared" si="260"/>
        <v>412.95546558704456</v>
      </c>
      <c r="AP1665" s="56">
        <f t="shared" si="261"/>
        <v>2.0222222222222221</v>
      </c>
    </row>
    <row r="1666" spans="1:42" ht="15" customHeight="1">
      <c r="A1666" s="5" t="s">
        <v>23</v>
      </c>
      <c r="B1666" s="5" t="s">
        <v>132</v>
      </c>
      <c r="C1666" s="5" t="s">
        <v>29</v>
      </c>
      <c r="D1666" s="6" t="s">
        <v>235</v>
      </c>
      <c r="E1666" s="5" t="s">
        <v>3044</v>
      </c>
      <c r="F1666" s="5" t="s">
        <v>3045</v>
      </c>
      <c r="G1666" s="5">
        <v>2002</v>
      </c>
      <c r="H1666" s="11">
        <v>57</v>
      </c>
      <c r="I1666" s="11">
        <v>452</v>
      </c>
      <c r="J1666" s="11">
        <v>648</v>
      </c>
      <c r="K1666" s="11">
        <v>650</v>
      </c>
      <c r="O1666" s="25" t="s">
        <v>23</v>
      </c>
      <c r="P1666" s="5" t="s">
        <v>104</v>
      </c>
      <c r="Q1666" s="5" t="s">
        <v>74</v>
      </c>
      <c r="R1666" s="6" t="s">
        <v>44</v>
      </c>
      <c r="S1666" s="5" t="s">
        <v>3389</v>
      </c>
      <c r="T1666" s="5" t="s">
        <v>3390</v>
      </c>
      <c r="U1666" s="5">
        <v>2002</v>
      </c>
      <c r="V1666" s="11">
        <v>12</v>
      </c>
      <c r="W1666" s="11">
        <v>83</v>
      </c>
      <c r="X1666" s="11">
        <v>162</v>
      </c>
      <c r="Y1666" s="26">
        <v>119</v>
      </c>
      <c r="Z1666" s="10">
        <f t="shared" si="256"/>
        <v>376</v>
      </c>
      <c r="AA1666" s="27">
        <f t="shared" si="262"/>
        <v>-60412.570689061082</v>
      </c>
      <c r="AB1666" s="10">
        <f t="shared" si="263"/>
        <v>-3234913.13642385</v>
      </c>
      <c r="AC1666" s="10">
        <f t="shared" si="264"/>
        <v>-1090185.6500268085</v>
      </c>
      <c r="AD1666" s="28">
        <f t="shared" si="265"/>
        <v>-4617340.117661614</v>
      </c>
      <c r="AF1666" s="27">
        <f>IF(V1666 &lt;&gt; "-", (V1666-V$1883)^4, "-")</f>
        <v>2370480.6892459271</v>
      </c>
      <c r="AG1666" s="10">
        <f>(W1666-W$1883)^4</f>
        <v>478428267.20967287</v>
      </c>
      <c r="AH1666" s="10">
        <f>(X1666-X$1883)^4</f>
        <v>112202004.28961489</v>
      </c>
      <c r="AI1666" s="28">
        <f>(Y1666-Y$1883)^4</f>
        <v>768875144.58241725</v>
      </c>
      <c r="AK1666" s="27">
        <f t="shared" si="257"/>
        <v>31.914893617021274</v>
      </c>
      <c r="AL1666" s="10">
        <f t="shared" si="258"/>
        <v>220.74468085106383</v>
      </c>
      <c r="AM1666" s="10">
        <f t="shared" si="259"/>
        <v>430.85106382978722</v>
      </c>
      <c r="AN1666" s="28">
        <f t="shared" si="260"/>
        <v>316.48936170212767</v>
      </c>
      <c r="AP1666" s="56">
        <f t="shared" si="261"/>
        <v>1.9518072289156625</v>
      </c>
    </row>
    <row r="1667" spans="1:42" ht="15" customHeight="1">
      <c r="A1667" s="5" t="s">
        <v>23</v>
      </c>
      <c r="B1667" s="5" t="s">
        <v>132</v>
      </c>
      <c r="C1667" s="5" t="s">
        <v>29</v>
      </c>
      <c r="D1667" s="6" t="s">
        <v>235</v>
      </c>
      <c r="E1667" s="5" t="s">
        <v>3046</v>
      </c>
      <c r="F1667" s="5" t="s">
        <v>3047</v>
      </c>
      <c r="G1667" s="5">
        <v>2002</v>
      </c>
      <c r="H1667" s="11">
        <v>41</v>
      </c>
      <c r="I1667" s="11">
        <v>330</v>
      </c>
      <c r="J1667" s="11">
        <v>555</v>
      </c>
      <c r="K1667" s="11">
        <v>849</v>
      </c>
      <c r="O1667" s="25" t="s">
        <v>23</v>
      </c>
      <c r="P1667" s="5" t="s">
        <v>104</v>
      </c>
      <c r="Q1667" s="5" t="s">
        <v>132</v>
      </c>
      <c r="R1667" s="6" t="s">
        <v>235</v>
      </c>
      <c r="S1667" s="5" t="s">
        <v>3391</v>
      </c>
      <c r="T1667" s="5" t="s">
        <v>3392</v>
      </c>
      <c r="U1667" s="5">
        <v>2002</v>
      </c>
      <c r="V1667" s="11">
        <v>21</v>
      </c>
      <c r="W1667" s="11">
        <v>172</v>
      </c>
      <c r="X1667" s="11">
        <v>226</v>
      </c>
      <c r="Y1667" s="26">
        <v>168</v>
      </c>
      <c r="Z1667" s="10">
        <f t="shared" si="256"/>
        <v>587</v>
      </c>
      <c r="AA1667" s="27">
        <f t="shared" si="262"/>
        <v>-27648.267222475166</v>
      </c>
      <c r="AB1667" s="10">
        <f t="shared" si="263"/>
        <v>-204286.9729557143</v>
      </c>
      <c r="AC1667" s="10">
        <f t="shared" si="264"/>
        <v>-58955.113408220685</v>
      </c>
      <c r="AD1667" s="28">
        <f t="shared" si="265"/>
        <v>-1623024.0206136936</v>
      </c>
      <c r="AF1667" s="27">
        <f>IF(V1667 &lt;&gt; "-", (V1667-V$1883)^4, "-")</f>
        <v>836033.90625228477</v>
      </c>
      <c r="AG1667" s="10">
        <f>(W1667-W$1883)^4</f>
        <v>12031531.091690952</v>
      </c>
      <c r="AH1667" s="10">
        <f>(X1667-X$1883)^4</f>
        <v>2294538.2696316899</v>
      </c>
      <c r="AI1667" s="28">
        <f>(Y1667-Y$1883)^4</f>
        <v>190736260.24391937</v>
      </c>
      <c r="AK1667" s="27">
        <f t="shared" si="257"/>
        <v>35.77512776831346</v>
      </c>
      <c r="AL1667" s="10">
        <f t="shared" si="258"/>
        <v>293.01533219761501</v>
      </c>
      <c r="AM1667" s="10">
        <f t="shared" si="259"/>
        <v>385.00851788756393</v>
      </c>
      <c r="AN1667" s="28">
        <f t="shared" si="260"/>
        <v>286.20102214650768</v>
      </c>
      <c r="AP1667" s="56">
        <f t="shared" si="261"/>
        <v>1.3139534883720931</v>
      </c>
    </row>
    <row r="1668" spans="1:42" ht="15" customHeight="1">
      <c r="A1668" s="5" t="s">
        <v>23</v>
      </c>
      <c r="B1668" s="5" t="s">
        <v>132</v>
      </c>
      <c r="C1668" s="5" t="s">
        <v>29</v>
      </c>
      <c r="D1668" s="6" t="s">
        <v>235</v>
      </c>
      <c r="E1668" s="5" t="s">
        <v>3048</v>
      </c>
      <c r="F1668" s="5" t="s">
        <v>3049</v>
      </c>
      <c r="G1668" s="5">
        <v>2002</v>
      </c>
      <c r="H1668" s="11">
        <v>22</v>
      </c>
      <c r="I1668" s="11">
        <v>134</v>
      </c>
      <c r="J1668" s="11">
        <v>199</v>
      </c>
      <c r="K1668" s="11">
        <v>267</v>
      </c>
      <c r="O1668" s="25" t="s">
        <v>23</v>
      </c>
      <c r="P1668" s="5" t="s">
        <v>104</v>
      </c>
      <c r="Q1668" s="5" t="s">
        <v>132</v>
      </c>
      <c r="R1668" s="6" t="s">
        <v>235</v>
      </c>
      <c r="S1668" s="5" t="s">
        <v>3393</v>
      </c>
      <c r="T1668" s="5" t="s">
        <v>3394</v>
      </c>
      <c r="U1668" s="5">
        <v>2002</v>
      </c>
      <c r="V1668" s="11">
        <v>1</v>
      </c>
      <c r="W1668" s="11">
        <v>17</v>
      </c>
      <c r="X1668" s="11">
        <v>56</v>
      </c>
      <c r="Y1668" s="26">
        <v>73</v>
      </c>
      <c r="Z1668" s="10">
        <f t="shared" si="256"/>
        <v>147</v>
      </c>
      <c r="AA1668" s="27">
        <f t="shared" si="262"/>
        <v>-126795.04420806172</v>
      </c>
      <c r="AB1668" s="10">
        <f t="shared" si="263"/>
        <v>-9785958.8088716529</v>
      </c>
      <c r="AC1668" s="10">
        <f t="shared" si="264"/>
        <v>-9118861.245691089</v>
      </c>
      <c r="AD1668" s="28">
        <f t="shared" si="265"/>
        <v>-9598285.6400831919</v>
      </c>
      <c r="AF1668" s="27">
        <f>IF(V1668 &lt;&gt; "-", (V1668-V$1883)^4, "-")</f>
        <v>6369955.1216190513</v>
      </c>
      <c r="AG1668" s="10">
        <f>(W1668-W$1883)^4</f>
        <v>2093170045.9253798</v>
      </c>
      <c r="AH1668" s="10">
        <f>(X1668-X$1883)^4</f>
        <v>1905113304.3862672</v>
      </c>
      <c r="AI1668" s="28">
        <f>(Y1668-Y$1883)^4</f>
        <v>2039818659.488709</v>
      </c>
      <c r="AK1668" s="27">
        <f t="shared" si="257"/>
        <v>6.8027210884353737</v>
      </c>
      <c r="AL1668" s="10">
        <f t="shared" si="258"/>
        <v>115.64625850340137</v>
      </c>
      <c r="AM1668" s="10">
        <f t="shared" si="259"/>
        <v>380.95238095238091</v>
      </c>
      <c r="AN1668" s="28">
        <f t="shared" si="260"/>
        <v>496.59863945578229</v>
      </c>
      <c r="AP1668" s="56">
        <f t="shared" si="261"/>
        <v>3.2941176470588229</v>
      </c>
    </row>
    <row r="1669" spans="1:42" ht="15" customHeight="1">
      <c r="A1669" s="5" t="s">
        <v>23</v>
      </c>
      <c r="B1669" s="5" t="s">
        <v>132</v>
      </c>
      <c r="C1669" s="5" t="s">
        <v>29</v>
      </c>
      <c r="D1669" s="6" t="s">
        <v>235</v>
      </c>
      <c r="E1669" s="5" t="s">
        <v>3051</v>
      </c>
      <c r="F1669" s="5" t="s">
        <v>3052</v>
      </c>
      <c r="G1669" s="5">
        <v>2002</v>
      </c>
      <c r="H1669" s="11">
        <v>9</v>
      </c>
      <c r="I1669" s="11">
        <v>57</v>
      </c>
      <c r="J1669" s="11">
        <v>102</v>
      </c>
      <c r="K1669" s="11">
        <v>164</v>
      </c>
      <c r="O1669" s="25" t="s">
        <v>23</v>
      </c>
      <c r="P1669" s="5" t="s">
        <v>104</v>
      </c>
      <c r="Q1669" s="5" t="s">
        <v>132</v>
      </c>
      <c r="R1669" s="6" t="s">
        <v>235</v>
      </c>
      <c r="S1669" s="5" t="s">
        <v>3395</v>
      </c>
      <c r="T1669" s="5" t="s">
        <v>3396</v>
      </c>
      <c r="U1669" s="5">
        <v>2002</v>
      </c>
      <c r="V1669" s="11">
        <v>4</v>
      </c>
      <c r="W1669" s="11">
        <v>21</v>
      </c>
      <c r="X1669" s="11">
        <v>24</v>
      </c>
      <c r="Y1669" s="26">
        <v>26</v>
      </c>
      <c r="Z1669" s="10">
        <f t="shared" si="256"/>
        <v>75</v>
      </c>
      <c r="AA1669" s="27">
        <f t="shared" si="262"/>
        <v>-105409.58265998808</v>
      </c>
      <c r="AB1669" s="10">
        <f t="shared" si="263"/>
        <v>-9247147.6763749309</v>
      </c>
      <c r="AC1669" s="10">
        <f t="shared" si="264"/>
        <v>-13983601.709955174</v>
      </c>
      <c r="AD1669" s="28">
        <f t="shared" si="265"/>
        <v>-17478646.044793874</v>
      </c>
      <c r="AF1669" s="27">
        <f>IF(V1669 &lt;&gt; "-", (V1669-V$1883)^4, "-")</f>
        <v>4979359.2233520132</v>
      </c>
      <c r="AG1669" s="10">
        <f>(W1669-W$1883)^4</f>
        <v>1940932316.6346228</v>
      </c>
      <c r="AH1669" s="10">
        <f>(X1669-X$1883)^4</f>
        <v>3368930570.5851655</v>
      </c>
      <c r="AI1669" s="28">
        <f>(Y1669-Y$1883)^4</f>
        <v>4536041823.7526302</v>
      </c>
      <c r="AK1669" s="27">
        <f t="shared" si="257"/>
        <v>53.333333333333336</v>
      </c>
      <c r="AL1669" s="10">
        <f t="shared" si="258"/>
        <v>280</v>
      </c>
      <c r="AM1669" s="10">
        <f t="shared" si="259"/>
        <v>320</v>
      </c>
      <c r="AN1669" s="28">
        <f t="shared" si="260"/>
        <v>346.66666666666669</v>
      </c>
      <c r="AP1669" s="56">
        <f t="shared" si="261"/>
        <v>1.1428571428571428</v>
      </c>
    </row>
    <row r="1670" spans="1:42" ht="15" customHeight="1">
      <c r="A1670" s="5" t="s">
        <v>23</v>
      </c>
      <c r="B1670" s="5" t="s">
        <v>132</v>
      </c>
      <c r="C1670" s="5" t="s">
        <v>29</v>
      </c>
      <c r="D1670" s="6" t="s">
        <v>235</v>
      </c>
      <c r="E1670" s="5" t="s">
        <v>3053</v>
      </c>
      <c r="F1670" s="5" t="s">
        <v>3054</v>
      </c>
      <c r="G1670" s="5">
        <v>2002</v>
      </c>
      <c r="H1670" s="11">
        <v>28</v>
      </c>
      <c r="I1670" s="11">
        <v>245</v>
      </c>
      <c r="J1670" s="11">
        <v>253</v>
      </c>
      <c r="K1670" s="11">
        <v>472</v>
      </c>
      <c r="O1670" s="25" t="s">
        <v>23</v>
      </c>
      <c r="P1670" s="5" t="s">
        <v>104</v>
      </c>
      <c r="Q1670" s="5" t="s">
        <v>132</v>
      </c>
      <c r="R1670" s="6" t="s">
        <v>235</v>
      </c>
      <c r="S1670" s="5" t="s">
        <v>3397</v>
      </c>
      <c r="T1670" s="5" t="s">
        <v>3398</v>
      </c>
      <c r="U1670" s="5">
        <v>2002</v>
      </c>
      <c r="V1670" s="11">
        <v>1</v>
      </c>
      <c r="W1670" s="11">
        <v>22</v>
      </c>
      <c r="X1670" s="11">
        <v>29</v>
      </c>
      <c r="Y1670" s="26">
        <v>40</v>
      </c>
      <c r="Z1670" s="10">
        <f t="shared" si="256"/>
        <v>92</v>
      </c>
      <c r="AA1670" s="27">
        <f t="shared" si="262"/>
        <v>-126795.04420806172</v>
      </c>
      <c r="AB1670" s="10">
        <f t="shared" si="263"/>
        <v>-9115608.3219087999</v>
      </c>
      <c r="AC1670" s="10">
        <f t="shared" si="264"/>
        <v>-13130908.376308607</v>
      </c>
      <c r="AD1670" s="28">
        <f t="shared" si="265"/>
        <v>-14799793.22793781</v>
      </c>
      <c r="AF1670" s="27">
        <f>IF(V1670 &lt;&gt; "-", (V1670-V$1883)^4, "-")</f>
        <v>6369955.1216190513</v>
      </c>
      <c r="AG1670" s="10">
        <f>(W1670-W$1883)^4</f>
        <v>1904207223.4285433</v>
      </c>
      <c r="AH1670" s="10">
        <f>(X1670-X$1883)^4</f>
        <v>3097845074.7448158</v>
      </c>
      <c r="AI1670" s="28">
        <f>(Y1670-Y$1883)^4</f>
        <v>3633631348.7275124</v>
      </c>
      <c r="AK1670" s="27">
        <f t="shared" si="257"/>
        <v>10.869565217391305</v>
      </c>
      <c r="AL1670" s="10">
        <f t="shared" si="258"/>
        <v>239.13043478260872</v>
      </c>
      <c r="AM1670" s="10">
        <f t="shared" si="259"/>
        <v>315.21739130434781</v>
      </c>
      <c r="AN1670" s="28">
        <f t="shared" si="260"/>
        <v>434.78260869565219</v>
      </c>
      <c r="AP1670" s="56">
        <f t="shared" si="261"/>
        <v>1.3181818181818181</v>
      </c>
    </row>
    <row r="1671" spans="1:42" ht="15" customHeight="1">
      <c r="A1671" s="5" t="s">
        <v>23</v>
      </c>
      <c r="B1671" s="5" t="s">
        <v>132</v>
      </c>
      <c r="C1671" s="5" t="s">
        <v>89</v>
      </c>
      <c r="D1671" s="6" t="s">
        <v>44</v>
      </c>
      <c r="E1671" s="6" t="s">
        <v>26</v>
      </c>
      <c r="F1671" s="5" t="s">
        <v>3399</v>
      </c>
      <c r="G1671" s="5">
        <v>2002</v>
      </c>
      <c r="H1671" s="11">
        <v>376</v>
      </c>
      <c r="I1671" s="11">
        <v>2228</v>
      </c>
      <c r="J1671" s="11">
        <v>2920</v>
      </c>
      <c r="K1671" s="11">
        <v>3497</v>
      </c>
      <c r="O1671" s="25" t="s">
        <v>23</v>
      </c>
      <c r="P1671" s="5" t="s">
        <v>104</v>
      </c>
      <c r="Q1671" s="5" t="s">
        <v>132</v>
      </c>
      <c r="R1671" s="6" t="s">
        <v>235</v>
      </c>
      <c r="S1671" s="5" t="s">
        <v>3400</v>
      </c>
      <c r="T1671" s="5" t="s">
        <v>3401</v>
      </c>
      <c r="U1671" s="5">
        <v>2002</v>
      </c>
      <c r="V1671" s="11">
        <v>12</v>
      </c>
      <c r="W1671" s="11">
        <v>95</v>
      </c>
      <c r="X1671" s="11">
        <v>219</v>
      </c>
      <c r="Y1671" s="26">
        <v>259</v>
      </c>
      <c r="Z1671" s="10">
        <f t="shared" ref="Z1671:Z1734" si="266">IF(V1671 &lt;&gt; "-", V1671, 0) + IF(W1671 &lt;&gt; "-", W1671, 0) + IF(X1671 &lt;&gt; "-", X1671, 0) + IF(Y1671 &lt;&gt; "-", Y1671, 0)</f>
        <v>585</v>
      </c>
      <c r="AA1671" s="27">
        <f t="shared" si="262"/>
        <v>-60412.570689061082</v>
      </c>
      <c r="AB1671" s="10">
        <f t="shared" si="263"/>
        <v>-2509647.7680384829</v>
      </c>
      <c r="AC1671" s="10">
        <f t="shared" si="264"/>
        <v>-96829.60663964074</v>
      </c>
      <c r="AD1671" s="28">
        <f t="shared" si="265"/>
        <v>-18649.812421866351</v>
      </c>
      <c r="AF1671" s="27">
        <f>IF(V1671 &lt;&gt; "-", (V1671-V$1883)^4, "-")</f>
        <v>2370480.6892459271</v>
      </c>
      <c r="AG1671" s="10">
        <f>(W1671-W$1883)^4</f>
        <v>341049195.46539158</v>
      </c>
      <c r="AH1671" s="10">
        <f>(X1671-X$1883)^4</f>
        <v>4446424.1691456009</v>
      </c>
      <c r="AI1671" s="28">
        <f>(Y1671-Y$1883)^4</f>
        <v>494575.5288924487</v>
      </c>
      <c r="AK1671" s="27">
        <f t="shared" ref="AK1671:AK1734" si="267">IF(V1671 &lt;&gt; "-", (V1671/$Z1671)*1000, 0)</f>
        <v>20.512820512820515</v>
      </c>
      <c r="AL1671" s="10">
        <f t="shared" ref="AL1671:AL1734" si="268">IF(W1671 &lt;&gt; "-", (W1671/$Z1671)*1000, 0)</f>
        <v>162.39316239316241</v>
      </c>
      <c r="AM1671" s="10">
        <f t="shared" ref="AM1671:AM1734" si="269">IF(X1671 &lt;&gt; "-", (X1671/$Z1671)*1000, 0)</f>
        <v>374.35897435897436</v>
      </c>
      <c r="AN1671" s="28">
        <f t="shared" ref="AN1671:AN1734" si="270">IF(Y1671 &lt;&gt; "-", (Y1671/$Z1671)*1000, 0)</f>
        <v>442.73504273504273</v>
      </c>
      <c r="AP1671" s="56">
        <f t="shared" ref="AP1671:AP1734" si="271">AM1671/AL1671</f>
        <v>2.3052631578947365</v>
      </c>
    </row>
    <row r="1672" spans="1:42" ht="15" customHeight="1">
      <c r="A1672" s="5" t="s">
        <v>23</v>
      </c>
      <c r="B1672" s="5" t="s">
        <v>132</v>
      </c>
      <c r="C1672" s="5" t="s">
        <v>89</v>
      </c>
      <c r="D1672" s="6" t="s">
        <v>44</v>
      </c>
      <c r="E1672" s="5" t="s">
        <v>3056</v>
      </c>
      <c r="F1672" s="5" t="s">
        <v>3057</v>
      </c>
      <c r="G1672" s="5">
        <v>2002</v>
      </c>
      <c r="H1672" s="11">
        <v>11</v>
      </c>
      <c r="I1672" s="11">
        <v>76</v>
      </c>
      <c r="J1672" s="11">
        <v>80</v>
      </c>
      <c r="K1672" s="11">
        <v>104</v>
      </c>
      <c r="O1672" s="25" t="s">
        <v>23</v>
      </c>
      <c r="P1672" s="5" t="s">
        <v>104</v>
      </c>
      <c r="Q1672" s="5" t="s">
        <v>132</v>
      </c>
      <c r="R1672" s="6" t="s">
        <v>235</v>
      </c>
      <c r="S1672" s="5" t="s">
        <v>3402</v>
      </c>
      <c r="T1672" s="5" t="s">
        <v>1797</v>
      </c>
      <c r="U1672" s="5">
        <v>2002</v>
      </c>
      <c r="V1672" s="11">
        <v>65</v>
      </c>
      <c r="W1672" s="11">
        <v>277</v>
      </c>
      <c r="X1672" s="11">
        <v>303</v>
      </c>
      <c r="Y1672" s="26">
        <v>267</v>
      </c>
      <c r="Z1672" s="10">
        <f t="shared" si="266"/>
        <v>912</v>
      </c>
      <c r="AA1672" s="27">
        <f t="shared" si="262"/>
        <v>2606.306446528889</v>
      </c>
      <c r="AB1672" s="10">
        <f t="shared" si="263"/>
        <v>98002.507453670332</v>
      </c>
      <c r="AC1672" s="10">
        <f t="shared" si="264"/>
        <v>55218.902292068517</v>
      </c>
      <c r="AD1672" s="28">
        <f t="shared" si="265"/>
        <v>-6351.2169157660101</v>
      </c>
      <c r="AF1672" s="27">
        <f>IF(V1672 &lt;&gt; "-", (V1672-V$1883)^4, "-")</f>
        <v>35867.461237953896</v>
      </c>
      <c r="AG1672" s="10">
        <f>(W1672-W$1883)^4</f>
        <v>4518381.7062799474</v>
      </c>
      <c r="AH1672" s="10">
        <f>(X1672-X$1883)^4</f>
        <v>2102730.8765773545</v>
      </c>
      <c r="AI1672" s="28">
        <f>(Y1672-Y$1883)^4</f>
        <v>117618.57881298513</v>
      </c>
      <c r="AK1672" s="27">
        <f t="shared" si="267"/>
        <v>71.271929824561397</v>
      </c>
      <c r="AL1672" s="10">
        <f t="shared" si="268"/>
        <v>303.72807017543857</v>
      </c>
      <c r="AM1672" s="10">
        <f t="shared" si="269"/>
        <v>332.23684210526318</v>
      </c>
      <c r="AN1672" s="28">
        <f t="shared" si="270"/>
        <v>292.76315789473682</v>
      </c>
      <c r="AP1672" s="56">
        <f t="shared" si="271"/>
        <v>1.0938628158844768</v>
      </c>
    </row>
    <row r="1673" spans="1:42" ht="15" customHeight="1">
      <c r="A1673" s="5" t="s">
        <v>23</v>
      </c>
      <c r="B1673" s="5" t="s">
        <v>132</v>
      </c>
      <c r="C1673" s="5" t="s">
        <v>89</v>
      </c>
      <c r="D1673" s="6" t="s">
        <v>44</v>
      </c>
      <c r="E1673" s="5" t="s">
        <v>3058</v>
      </c>
      <c r="F1673" s="5" t="s">
        <v>3059</v>
      </c>
      <c r="G1673" s="5">
        <v>2002</v>
      </c>
      <c r="H1673" s="11">
        <v>43</v>
      </c>
      <c r="I1673" s="11">
        <v>243</v>
      </c>
      <c r="J1673" s="11">
        <v>388</v>
      </c>
      <c r="K1673" s="11">
        <v>591</v>
      </c>
      <c r="O1673" s="25" t="s">
        <v>23</v>
      </c>
      <c r="P1673" s="5" t="s">
        <v>104</v>
      </c>
      <c r="Q1673" s="5" t="s">
        <v>132</v>
      </c>
      <c r="R1673" s="6" t="s">
        <v>235</v>
      </c>
      <c r="S1673" s="5" t="s">
        <v>3403</v>
      </c>
      <c r="T1673" s="5" t="s">
        <v>1215</v>
      </c>
      <c r="U1673" s="5">
        <v>2002</v>
      </c>
      <c r="V1673" s="11">
        <v>1</v>
      </c>
      <c r="W1673" s="11">
        <v>18</v>
      </c>
      <c r="X1673" s="11">
        <v>56</v>
      </c>
      <c r="Y1673" s="26">
        <v>56</v>
      </c>
      <c r="Z1673" s="10">
        <f t="shared" si="266"/>
        <v>131</v>
      </c>
      <c r="AA1673" s="27">
        <f t="shared" si="262"/>
        <v>-126795.04420806172</v>
      </c>
      <c r="AB1673" s="10">
        <f t="shared" si="263"/>
        <v>-9649345.9685526416</v>
      </c>
      <c r="AC1673" s="10">
        <f t="shared" si="264"/>
        <v>-9118861.245691089</v>
      </c>
      <c r="AD1673" s="28">
        <f t="shared" si="265"/>
        <v>-12090834.60057836</v>
      </c>
      <c r="AF1673" s="27">
        <f>IF(V1673 &lt;&gt; "-", (V1673-V$1883)^4, "-")</f>
        <v>6369955.1216190513</v>
      </c>
      <c r="AG1673" s="10">
        <f>(W1673-W$1883)^4</f>
        <v>2054299863.1610191</v>
      </c>
      <c r="AH1673" s="10">
        <f>(X1673-X$1883)^4</f>
        <v>1905113304.3862672</v>
      </c>
      <c r="AI1673" s="28">
        <f>(Y1673-Y$1883)^4</f>
        <v>2775077014.369576</v>
      </c>
      <c r="AK1673" s="27">
        <f t="shared" si="267"/>
        <v>7.6335877862595414</v>
      </c>
      <c r="AL1673" s="10">
        <f t="shared" si="268"/>
        <v>137.40458015267177</v>
      </c>
      <c r="AM1673" s="10">
        <f t="shared" si="269"/>
        <v>427.48091603053433</v>
      </c>
      <c r="AN1673" s="28">
        <f t="shared" si="270"/>
        <v>427.48091603053433</v>
      </c>
      <c r="AP1673" s="56">
        <f t="shared" si="271"/>
        <v>3.1111111111111107</v>
      </c>
    </row>
    <row r="1674" spans="1:42" ht="15" customHeight="1">
      <c r="A1674" s="5" t="s">
        <v>23</v>
      </c>
      <c r="B1674" s="5" t="s">
        <v>132</v>
      </c>
      <c r="C1674" s="5" t="s">
        <v>89</v>
      </c>
      <c r="D1674" s="6" t="s">
        <v>44</v>
      </c>
      <c r="E1674" s="5" t="s">
        <v>3060</v>
      </c>
      <c r="F1674" s="5" t="s">
        <v>3061</v>
      </c>
      <c r="G1674" s="5">
        <v>2002</v>
      </c>
      <c r="H1674" s="11">
        <v>35</v>
      </c>
      <c r="I1674" s="11">
        <v>264</v>
      </c>
      <c r="J1674" s="11">
        <v>320</v>
      </c>
      <c r="K1674" s="11">
        <v>355</v>
      </c>
      <c r="O1674" s="25" t="s">
        <v>23</v>
      </c>
      <c r="P1674" s="5" t="s">
        <v>104</v>
      </c>
      <c r="Q1674" s="5" t="s">
        <v>132</v>
      </c>
      <c r="R1674" s="6" t="s">
        <v>235</v>
      </c>
      <c r="S1674" s="5" t="s">
        <v>3404</v>
      </c>
      <c r="T1674" s="5" t="s">
        <v>3405</v>
      </c>
      <c r="U1674" s="5">
        <v>2002</v>
      </c>
      <c r="V1674" s="11">
        <v>8</v>
      </c>
      <c r="W1674" s="11">
        <v>53</v>
      </c>
      <c r="X1674" s="11">
        <v>89</v>
      </c>
      <c r="Y1674" s="26">
        <v>155</v>
      </c>
      <c r="Z1674" s="10">
        <f t="shared" si="266"/>
        <v>305</v>
      </c>
      <c r="AA1674" s="27">
        <f t="shared" si="262"/>
        <v>-80835.642948960449</v>
      </c>
      <c r="AB1674" s="10">
        <f t="shared" si="263"/>
        <v>-5629800.5792158684</v>
      </c>
      <c r="AC1674" s="10">
        <f t="shared" si="264"/>
        <v>-5444353.4155919496</v>
      </c>
      <c r="AD1674" s="28">
        <f t="shared" si="265"/>
        <v>-2223421.6508867447</v>
      </c>
      <c r="AF1674" s="27">
        <f>IF(V1674 &lt;&gt; "-", (V1674-V$1883)^4, "-")</f>
        <v>3495187.9084152617</v>
      </c>
      <c r="AG1674" s="10">
        <f>(W1674-W$1883)^4</f>
        <v>1001514746.9790759</v>
      </c>
      <c r="AH1674" s="10">
        <f>(X1674-X$1883)^4</f>
        <v>957771138.22907531</v>
      </c>
      <c r="AI1674" s="28">
        <f>(Y1674-Y$1883)^4</f>
        <v>290198907.9452123</v>
      </c>
      <c r="AK1674" s="27">
        <f t="shared" si="267"/>
        <v>26.229508196721312</v>
      </c>
      <c r="AL1674" s="10">
        <f t="shared" si="268"/>
        <v>173.7704918032787</v>
      </c>
      <c r="AM1674" s="10">
        <f t="shared" si="269"/>
        <v>291.80327868852459</v>
      </c>
      <c r="AN1674" s="28">
        <f t="shared" si="270"/>
        <v>508.19672131147541</v>
      </c>
      <c r="AP1674" s="56">
        <f t="shared" si="271"/>
        <v>1.6792452830188678</v>
      </c>
    </row>
    <row r="1675" spans="1:42" ht="15" customHeight="1">
      <c r="A1675" s="5" t="s">
        <v>23</v>
      </c>
      <c r="B1675" s="5" t="s">
        <v>132</v>
      </c>
      <c r="C1675" s="5" t="s">
        <v>89</v>
      </c>
      <c r="D1675" s="6" t="s">
        <v>44</v>
      </c>
      <c r="E1675" s="5" t="s">
        <v>3062</v>
      </c>
      <c r="F1675" s="5" t="s">
        <v>1985</v>
      </c>
      <c r="G1675" s="5">
        <v>2002</v>
      </c>
      <c r="H1675" s="11">
        <v>25</v>
      </c>
      <c r="I1675" s="11">
        <v>187</v>
      </c>
      <c r="J1675" s="11">
        <v>91</v>
      </c>
      <c r="K1675" s="11">
        <v>186</v>
      </c>
      <c r="O1675" s="25" t="s">
        <v>23</v>
      </c>
      <c r="P1675" s="5" t="s">
        <v>104</v>
      </c>
      <c r="Q1675" s="5" t="s">
        <v>132</v>
      </c>
      <c r="R1675" s="6" t="s">
        <v>235</v>
      </c>
      <c r="S1675" s="5" t="s">
        <v>3406</v>
      </c>
      <c r="T1675" s="5" t="s">
        <v>3407</v>
      </c>
      <c r="U1675" s="5">
        <v>2002</v>
      </c>
      <c r="V1675" s="11">
        <v>105</v>
      </c>
      <c r="W1675" s="11">
        <v>668</v>
      </c>
      <c r="X1675" s="11">
        <v>1121</v>
      </c>
      <c r="Y1675" s="26">
        <v>791</v>
      </c>
      <c r="Z1675" s="10">
        <f t="shared" si="266"/>
        <v>2685</v>
      </c>
      <c r="AA1675" s="27">
        <f t="shared" si="262"/>
        <v>155389.38195897499</v>
      </c>
      <c r="AB1675" s="10">
        <f t="shared" si="263"/>
        <v>83513482.908032447</v>
      </c>
      <c r="AC1675" s="10">
        <f t="shared" si="264"/>
        <v>627397693.07126749</v>
      </c>
      <c r="AD1675" s="28">
        <f t="shared" si="265"/>
        <v>129155929.29692426</v>
      </c>
      <c r="AF1675" s="27">
        <f>IF(V1675 &lt;&gt; "-", (V1675-V$1883)^4, "-")</f>
        <v>8354012.4685159372</v>
      </c>
      <c r="AG1675" s="10">
        <f>(W1675-W$1883)^4</f>
        <v>36504140580.08242</v>
      </c>
      <c r="AH1675" s="10">
        <f>(X1675-X$1883)^4</f>
        <v>537102561152.63403</v>
      </c>
      <c r="AI1675" s="28">
        <f>(Y1675-Y$1883)^4</f>
        <v>65285860310.125839</v>
      </c>
      <c r="AK1675" s="27">
        <f t="shared" si="267"/>
        <v>39.106145251396647</v>
      </c>
      <c r="AL1675" s="10">
        <f t="shared" si="268"/>
        <v>248.7895716945996</v>
      </c>
      <c r="AM1675" s="10">
        <f t="shared" si="269"/>
        <v>417.50465549348229</v>
      </c>
      <c r="AN1675" s="28">
        <f t="shared" si="270"/>
        <v>294.59962756052141</v>
      </c>
      <c r="AP1675" s="56">
        <f t="shared" si="271"/>
        <v>1.6781437125748504</v>
      </c>
    </row>
    <row r="1676" spans="1:42" ht="15" customHeight="1">
      <c r="A1676" s="5" t="s">
        <v>23</v>
      </c>
      <c r="B1676" s="5" t="s">
        <v>132</v>
      </c>
      <c r="C1676" s="5" t="s">
        <v>89</v>
      </c>
      <c r="D1676" s="6" t="s">
        <v>44</v>
      </c>
      <c r="E1676" s="5" t="s">
        <v>3064</v>
      </c>
      <c r="F1676" s="5" t="s">
        <v>3065</v>
      </c>
      <c r="G1676" s="5">
        <v>2002</v>
      </c>
      <c r="H1676" s="11">
        <v>74</v>
      </c>
      <c r="I1676" s="11">
        <v>465</v>
      </c>
      <c r="J1676" s="11">
        <v>482</v>
      </c>
      <c r="K1676" s="11">
        <v>610</v>
      </c>
      <c r="O1676" s="25" t="s">
        <v>23</v>
      </c>
      <c r="P1676" s="5" t="s">
        <v>104</v>
      </c>
      <c r="Q1676" s="5" t="s">
        <v>132</v>
      </c>
      <c r="R1676" s="6" t="s">
        <v>235</v>
      </c>
      <c r="S1676" s="5" t="s">
        <v>3408</v>
      </c>
      <c r="T1676" s="5" t="s">
        <v>3409</v>
      </c>
      <c r="U1676" s="5">
        <v>2002</v>
      </c>
      <c r="V1676" s="11">
        <v>1</v>
      </c>
      <c r="W1676" s="11">
        <v>35</v>
      </c>
      <c r="X1676" s="11">
        <v>105</v>
      </c>
      <c r="Y1676" s="26">
        <v>97</v>
      </c>
      <c r="Z1676" s="10">
        <f t="shared" si="266"/>
        <v>238</v>
      </c>
      <c r="AA1676" s="27">
        <f t="shared" si="262"/>
        <v>-126795.04420806172</v>
      </c>
      <c r="AB1676" s="10">
        <f t="shared" si="263"/>
        <v>-7517469.5170021206</v>
      </c>
      <c r="AC1676" s="10">
        <f t="shared" si="264"/>
        <v>-4089865.9112827093</v>
      </c>
      <c r="AD1676" s="28">
        <f t="shared" si="265"/>
        <v>-6699861.260519702</v>
      </c>
      <c r="AF1676" s="27">
        <f>IF(V1676 &lt;&gt; "-", (V1676-V$1883)^4, "-")</f>
        <v>6369955.1216190513</v>
      </c>
      <c r="AG1676" s="10">
        <f>(W1676-W$1883)^4</f>
        <v>1472636524.318424</v>
      </c>
      <c r="AH1676" s="10">
        <f>(X1676-X$1883)^4</f>
        <v>654051721.13939404</v>
      </c>
      <c r="AI1676" s="28">
        <f>(Y1676-Y$1883)^4</f>
        <v>1263051559.2814815</v>
      </c>
      <c r="AK1676" s="27">
        <f t="shared" si="267"/>
        <v>4.2016806722689077</v>
      </c>
      <c r="AL1676" s="10">
        <f t="shared" si="268"/>
        <v>147.05882352941177</v>
      </c>
      <c r="AM1676" s="10">
        <f t="shared" si="269"/>
        <v>441.1764705882353</v>
      </c>
      <c r="AN1676" s="28">
        <f t="shared" si="270"/>
        <v>407.56302521008405</v>
      </c>
      <c r="AP1676" s="56">
        <f t="shared" si="271"/>
        <v>3</v>
      </c>
    </row>
    <row r="1677" spans="1:42" ht="15" customHeight="1">
      <c r="A1677" s="5" t="s">
        <v>23</v>
      </c>
      <c r="B1677" s="5" t="s">
        <v>132</v>
      </c>
      <c r="C1677" s="5" t="s">
        <v>89</v>
      </c>
      <c r="D1677" s="6" t="s">
        <v>44</v>
      </c>
      <c r="E1677" s="5" t="s">
        <v>3066</v>
      </c>
      <c r="F1677" s="5" t="s">
        <v>3067</v>
      </c>
      <c r="G1677" s="5">
        <v>2002</v>
      </c>
      <c r="H1677" s="11">
        <v>6</v>
      </c>
      <c r="I1677" s="11">
        <v>62</v>
      </c>
      <c r="J1677" s="11">
        <v>75</v>
      </c>
      <c r="K1677" s="11">
        <v>107</v>
      </c>
      <c r="O1677" s="25" t="s">
        <v>23</v>
      </c>
      <c r="P1677" s="5" t="s">
        <v>104</v>
      </c>
      <c r="Q1677" s="5" t="s">
        <v>132</v>
      </c>
      <c r="R1677" s="6" t="s">
        <v>235</v>
      </c>
      <c r="S1677" s="5" t="s">
        <v>3410</v>
      </c>
      <c r="T1677" s="5" t="s">
        <v>3411</v>
      </c>
      <c r="U1677" s="5">
        <v>2002</v>
      </c>
      <c r="V1677" s="11">
        <v>26</v>
      </c>
      <c r="W1677" s="11">
        <v>147</v>
      </c>
      <c r="X1677" s="11">
        <v>168</v>
      </c>
      <c r="Y1677" s="26">
        <v>191</v>
      </c>
      <c r="Z1677" s="10">
        <f t="shared" si="266"/>
        <v>532</v>
      </c>
      <c r="AA1677" s="27">
        <f t="shared" si="262"/>
        <v>-16075.898957048272</v>
      </c>
      <c r="AB1677" s="10">
        <f t="shared" si="263"/>
        <v>-590489.2864999756</v>
      </c>
      <c r="AC1677" s="10">
        <f t="shared" si="264"/>
        <v>-910419.2141473603</v>
      </c>
      <c r="AD1677" s="28">
        <f t="shared" si="265"/>
        <v>-844419.40896828019</v>
      </c>
      <c r="AF1677" s="27">
        <f>IF(V1677 &lt;&gt; "-", (V1677-V$1883)^4, "-")</f>
        <v>405726.79511103028</v>
      </c>
      <c r="AG1677" s="10">
        <f>(W1677-W$1883)^4</f>
        <v>49539242.693537936</v>
      </c>
      <c r="AH1677" s="10">
        <f>(X1677-X$1883)^4</f>
        <v>88237911.398037195</v>
      </c>
      <c r="AI1677" s="28">
        <f>(Y1677-Y$1883)^4</f>
        <v>79813730.333927378</v>
      </c>
      <c r="AK1677" s="27">
        <f t="shared" si="267"/>
        <v>48.872180451127818</v>
      </c>
      <c r="AL1677" s="10">
        <f t="shared" si="268"/>
        <v>276.31578947368422</v>
      </c>
      <c r="AM1677" s="10">
        <f t="shared" si="269"/>
        <v>315.78947368421052</v>
      </c>
      <c r="AN1677" s="28">
        <f t="shared" si="270"/>
        <v>359.02255639097746</v>
      </c>
      <c r="AP1677" s="56">
        <f t="shared" si="271"/>
        <v>1.1428571428571428</v>
      </c>
    </row>
    <row r="1678" spans="1:42" ht="15" customHeight="1">
      <c r="A1678" s="5" t="s">
        <v>23</v>
      </c>
      <c r="B1678" s="5" t="s">
        <v>132</v>
      </c>
      <c r="C1678" s="5" t="s">
        <v>89</v>
      </c>
      <c r="D1678" s="6" t="s">
        <v>44</v>
      </c>
      <c r="E1678" s="5" t="s">
        <v>3069</v>
      </c>
      <c r="F1678" s="5" t="s">
        <v>3070</v>
      </c>
      <c r="G1678" s="5">
        <v>2002</v>
      </c>
      <c r="H1678" s="11">
        <v>178</v>
      </c>
      <c r="I1678" s="11">
        <v>916</v>
      </c>
      <c r="J1678" s="11">
        <v>1429</v>
      </c>
      <c r="K1678" s="11">
        <v>1427</v>
      </c>
      <c r="O1678" s="25" t="s">
        <v>23</v>
      </c>
      <c r="P1678" s="5" t="s">
        <v>104</v>
      </c>
      <c r="Q1678" s="5" t="s">
        <v>132</v>
      </c>
      <c r="R1678" s="6" t="s">
        <v>235</v>
      </c>
      <c r="S1678" s="5" t="s">
        <v>3412</v>
      </c>
      <c r="T1678" s="5" t="s">
        <v>3413</v>
      </c>
      <c r="U1678" s="5">
        <v>2002</v>
      </c>
      <c r="V1678" s="11">
        <v>87</v>
      </c>
      <c r="W1678" s="11">
        <v>484</v>
      </c>
      <c r="X1678" s="11">
        <v>522</v>
      </c>
      <c r="Y1678" s="26">
        <v>415</v>
      </c>
      <c r="Z1678" s="10">
        <f t="shared" si="266"/>
        <v>1508</v>
      </c>
      <c r="AA1678" s="27">
        <f t="shared" si="262"/>
        <v>45735.982686086383</v>
      </c>
      <c r="AB1678" s="10">
        <f t="shared" si="263"/>
        <v>16214401.335674727</v>
      </c>
      <c r="AC1678" s="10">
        <f t="shared" si="264"/>
        <v>16990432.019331142</v>
      </c>
      <c r="AD1678" s="28">
        <f t="shared" si="265"/>
        <v>2170788.5007631853</v>
      </c>
      <c r="AF1678" s="27">
        <f>IF(V1678 &lt;&gt; "-", (V1678-V$1883)^4, "-")</f>
        <v>1635600.9459816436</v>
      </c>
      <c r="AG1678" s="10">
        <f>(W1678-W$1883)^4</f>
        <v>4103942095.8598928</v>
      </c>
      <c r="AH1678" s="10">
        <f>(X1678-X$1883)^4</f>
        <v>4367898748.8512583</v>
      </c>
      <c r="AI1678" s="28">
        <f>(Y1678-Y$1883)^4</f>
        <v>281075731.62894934</v>
      </c>
      <c r="AK1678" s="27">
        <f t="shared" si="267"/>
        <v>57.692307692307693</v>
      </c>
      <c r="AL1678" s="10">
        <f t="shared" si="268"/>
        <v>320.9549071618037</v>
      </c>
      <c r="AM1678" s="10">
        <f t="shared" si="269"/>
        <v>346.15384615384613</v>
      </c>
      <c r="AN1678" s="28">
        <f t="shared" si="270"/>
        <v>275.19893899204243</v>
      </c>
      <c r="AP1678" s="56">
        <f t="shared" si="271"/>
        <v>1.0785123966942149</v>
      </c>
    </row>
    <row r="1679" spans="1:42" ht="15" customHeight="1">
      <c r="A1679" s="5" t="s">
        <v>23</v>
      </c>
      <c r="B1679" s="5" t="s">
        <v>132</v>
      </c>
      <c r="C1679" s="5" t="s">
        <v>89</v>
      </c>
      <c r="D1679" s="6" t="s">
        <v>44</v>
      </c>
      <c r="E1679" s="5" t="s">
        <v>3071</v>
      </c>
      <c r="F1679" s="5" t="s">
        <v>3072</v>
      </c>
      <c r="G1679" s="5">
        <v>2002</v>
      </c>
      <c r="H1679" s="11">
        <v>4</v>
      </c>
      <c r="I1679" s="11">
        <v>15</v>
      </c>
      <c r="J1679" s="11">
        <v>55</v>
      </c>
      <c r="K1679" s="11">
        <v>117</v>
      </c>
      <c r="O1679" s="25" t="s">
        <v>23</v>
      </c>
      <c r="P1679" s="5" t="s">
        <v>104</v>
      </c>
      <c r="Q1679" s="5" t="s">
        <v>132</v>
      </c>
      <c r="R1679" s="6" t="s">
        <v>235</v>
      </c>
      <c r="S1679" s="5" t="s">
        <v>3414</v>
      </c>
      <c r="T1679" s="5" t="s">
        <v>3415</v>
      </c>
      <c r="U1679" s="5">
        <v>2002</v>
      </c>
      <c r="V1679" s="11">
        <v>27</v>
      </c>
      <c r="W1679" s="11">
        <v>134</v>
      </c>
      <c r="X1679" s="11">
        <v>291</v>
      </c>
      <c r="Y1679" s="26">
        <v>214</v>
      </c>
      <c r="Z1679" s="10">
        <f t="shared" si="266"/>
        <v>666</v>
      </c>
      <c r="AA1679" s="27">
        <f t="shared" si="262"/>
        <v>-14239.712951049438</v>
      </c>
      <c r="AB1679" s="10">
        <f t="shared" si="263"/>
        <v>-909719.24095833185</v>
      </c>
      <c r="AC1679" s="10">
        <f t="shared" si="264"/>
        <v>17738.557804354699</v>
      </c>
      <c r="AD1679" s="28">
        <f t="shared" si="265"/>
        <v>-365818.2995983591</v>
      </c>
      <c r="AF1679" s="27">
        <f>IF(V1679 &lt;&gt; "-", (V1679-V$1883)^4, "-")</f>
        <v>345145.04770006659</v>
      </c>
      <c r="AG1679" s="10">
        <f>(W1679-W$1883)^4</f>
        <v>88147467.705889136</v>
      </c>
      <c r="AH1679" s="10">
        <f>(X1679-X$1883)^4</f>
        <v>462620.0061645853</v>
      </c>
      <c r="AI1679" s="28">
        <f>(Y1679-Y$1883)^4</f>
        <v>26162981.590640742</v>
      </c>
      <c r="AK1679" s="27">
        <f t="shared" si="267"/>
        <v>40.54054054054054</v>
      </c>
      <c r="AL1679" s="10">
        <f t="shared" si="268"/>
        <v>201.2012012012012</v>
      </c>
      <c r="AM1679" s="10">
        <f t="shared" si="269"/>
        <v>436.93693693693689</v>
      </c>
      <c r="AN1679" s="28">
        <f t="shared" si="270"/>
        <v>321.32132132132131</v>
      </c>
      <c r="AP1679" s="56">
        <f t="shared" si="271"/>
        <v>2.1716417910447761</v>
      </c>
    </row>
    <row r="1680" spans="1:42" ht="15" customHeight="1">
      <c r="A1680" s="5" t="s">
        <v>23</v>
      </c>
      <c r="B1680" s="5" t="s">
        <v>132</v>
      </c>
      <c r="C1680" s="5" t="s">
        <v>78</v>
      </c>
      <c r="D1680" s="6" t="s">
        <v>44</v>
      </c>
      <c r="E1680" s="6" t="s">
        <v>26</v>
      </c>
      <c r="F1680" s="5" t="s">
        <v>3416</v>
      </c>
      <c r="G1680" s="5">
        <v>2002</v>
      </c>
      <c r="H1680" s="11">
        <v>318</v>
      </c>
      <c r="I1680" s="11">
        <v>1532</v>
      </c>
      <c r="J1680" s="11">
        <v>1854</v>
      </c>
      <c r="K1680" s="11">
        <v>2728</v>
      </c>
      <c r="O1680" s="25" t="s">
        <v>23</v>
      </c>
      <c r="P1680" s="5" t="s">
        <v>104</v>
      </c>
      <c r="Q1680" s="5" t="s">
        <v>132</v>
      </c>
      <c r="R1680" s="6" t="s">
        <v>235</v>
      </c>
      <c r="S1680" s="5" t="s">
        <v>3417</v>
      </c>
      <c r="T1680" s="5" t="s">
        <v>3418</v>
      </c>
      <c r="U1680" s="5">
        <v>2002</v>
      </c>
      <c r="V1680" s="11">
        <v>28</v>
      </c>
      <c r="W1680" s="11">
        <v>212</v>
      </c>
      <c r="X1680" s="11">
        <v>194</v>
      </c>
      <c r="Y1680" s="26">
        <v>208</v>
      </c>
      <c r="Z1680" s="10">
        <f t="shared" si="266"/>
        <v>642</v>
      </c>
      <c r="AA1680" s="27">
        <f t="shared" si="262"/>
        <v>-12548.956160746124</v>
      </c>
      <c r="AB1680" s="10">
        <f t="shared" si="263"/>
        <v>-6746.1734708986542</v>
      </c>
      <c r="AC1680" s="10">
        <f t="shared" si="264"/>
        <v>-356703.86785208178</v>
      </c>
      <c r="AD1680" s="28">
        <f t="shared" si="265"/>
        <v>-465827.9299896615</v>
      </c>
      <c r="AF1680" s="27">
        <f>IF(V1680 &lt;&gt; "-", (V1680-V$1883)^4, "-")</f>
        <v>291615.18588170729</v>
      </c>
      <c r="AG1680" s="10">
        <f>(W1680-W$1883)^4</f>
        <v>127470.59292195654</v>
      </c>
      <c r="AH1680" s="10">
        <f>(X1680-X$1883)^4</f>
        <v>25297470.107828479</v>
      </c>
      <c r="AI1680" s="28">
        <f>(Y1680-Y$1883)^4</f>
        <v>36110544.110982738</v>
      </c>
      <c r="AK1680" s="27">
        <f t="shared" si="267"/>
        <v>43.613707165109034</v>
      </c>
      <c r="AL1680" s="10">
        <f t="shared" si="268"/>
        <v>330.21806853582552</v>
      </c>
      <c r="AM1680" s="10">
        <f t="shared" si="269"/>
        <v>302.1806853582554</v>
      </c>
      <c r="AN1680" s="28">
        <f t="shared" si="270"/>
        <v>323.98753894080994</v>
      </c>
      <c r="AP1680" s="56">
        <f t="shared" si="271"/>
        <v>0.91509433962264142</v>
      </c>
    </row>
    <row r="1681" spans="1:42" ht="15" customHeight="1">
      <c r="A1681" s="5" t="s">
        <v>23</v>
      </c>
      <c r="B1681" s="5" t="s">
        <v>132</v>
      </c>
      <c r="C1681" s="5" t="s">
        <v>78</v>
      </c>
      <c r="D1681" s="6" t="s">
        <v>44</v>
      </c>
      <c r="E1681" s="5" t="s">
        <v>3073</v>
      </c>
      <c r="F1681" s="5" t="s">
        <v>3074</v>
      </c>
      <c r="G1681" s="5">
        <v>2002</v>
      </c>
      <c r="H1681" s="11">
        <v>57</v>
      </c>
      <c r="I1681" s="11">
        <v>351</v>
      </c>
      <c r="J1681" s="11">
        <v>560</v>
      </c>
      <c r="K1681" s="11">
        <v>815</v>
      </c>
      <c r="O1681" s="25" t="s">
        <v>23</v>
      </c>
      <c r="P1681" s="5" t="s">
        <v>104</v>
      </c>
      <c r="Q1681" s="5" t="s">
        <v>132</v>
      </c>
      <c r="R1681" s="6" t="s">
        <v>235</v>
      </c>
      <c r="S1681" s="5" t="s">
        <v>3419</v>
      </c>
      <c r="T1681" s="5" t="s">
        <v>3420</v>
      </c>
      <c r="U1681" s="5">
        <v>2002</v>
      </c>
      <c r="V1681" s="11">
        <v>6</v>
      </c>
      <c r="W1681" s="11">
        <v>69</v>
      </c>
      <c r="X1681" s="11">
        <v>112</v>
      </c>
      <c r="Y1681" s="26">
        <v>158</v>
      </c>
      <c r="Z1681" s="10">
        <f t="shared" si="266"/>
        <v>345</v>
      </c>
      <c r="AA1681" s="27">
        <f t="shared" si="262"/>
        <v>-92579.75437308324</v>
      </c>
      <c r="AB1681" s="10">
        <f t="shared" si="263"/>
        <v>-4243285.6725128181</v>
      </c>
      <c r="AC1681" s="10">
        <f t="shared" si="264"/>
        <v>-3575968.0312063368</v>
      </c>
      <c r="AD1681" s="28">
        <f t="shared" si="265"/>
        <v>-2073601.6360274958</v>
      </c>
      <c r="AF1681" s="27">
        <f>IF(V1681 &lt;&gt; "-", (V1681-V$1883)^4, "-")</f>
        <v>4188141.6864615814</v>
      </c>
      <c r="AG1681" s="10">
        <f>(W1681-W$1883)^4</f>
        <v>686967768.76154101</v>
      </c>
      <c r="AH1681" s="10">
        <f>(X1681-X$1883)^4</f>
        <v>546837350.12570345</v>
      </c>
      <c r="AI1681" s="28">
        <f>(Y1681-Y$1883)^4</f>
        <v>264423735.25306615</v>
      </c>
      <c r="AK1681" s="27">
        <f t="shared" si="267"/>
        <v>17.391304347826086</v>
      </c>
      <c r="AL1681" s="10">
        <f t="shared" si="268"/>
        <v>200</v>
      </c>
      <c r="AM1681" s="10">
        <f t="shared" si="269"/>
        <v>324.63768115942025</v>
      </c>
      <c r="AN1681" s="28">
        <f t="shared" si="270"/>
        <v>457.97101449275362</v>
      </c>
      <c r="AP1681" s="56">
        <f t="shared" si="271"/>
        <v>1.6231884057971013</v>
      </c>
    </row>
    <row r="1682" spans="1:42" ht="15" customHeight="1">
      <c r="A1682" s="5" t="s">
        <v>23</v>
      </c>
      <c r="B1682" s="5" t="s">
        <v>132</v>
      </c>
      <c r="C1682" s="5" t="s">
        <v>78</v>
      </c>
      <c r="D1682" s="6" t="s">
        <v>44</v>
      </c>
      <c r="E1682" s="5" t="s">
        <v>3075</v>
      </c>
      <c r="F1682" s="5" t="s">
        <v>3076</v>
      </c>
      <c r="G1682" s="5">
        <v>2002</v>
      </c>
      <c r="H1682" s="11">
        <v>261</v>
      </c>
      <c r="I1682" s="11">
        <v>1181</v>
      </c>
      <c r="J1682" s="11">
        <v>1294</v>
      </c>
      <c r="K1682" s="11">
        <v>1913</v>
      </c>
      <c r="O1682" s="25" t="s">
        <v>23</v>
      </c>
      <c r="P1682" s="5" t="s">
        <v>104</v>
      </c>
      <c r="Q1682" s="5" t="s">
        <v>132</v>
      </c>
      <c r="R1682" s="6" t="s">
        <v>235</v>
      </c>
      <c r="S1682" s="5" t="s">
        <v>3421</v>
      </c>
      <c r="T1682" s="5" t="s">
        <v>3422</v>
      </c>
      <c r="U1682" s="5">
        <v>2002</v>
      </c>
      <c r="V1682" s="11">
        <v>5</v>
      </c>
      <c r="W1682" s="11">
        <v>72</v>
      </c>
      <c r="X1682" s="11">
        <v>72</v>
      </c>
      <c r="Y1682" s="26">
        <v>84</v>
      </c>
      <c r="Z1682" s="10">
        <f t="shared" si="266"/>
        <v>233</v>
      </c>
      <c r="AA1682" s="27">
        <f t="shared" si="262"/>
        <v>-98855.953908687909</v>
      </c>
      <c r="AB1682" s="10">
        <f t="shared" si="263"/>
        <v>-4011739.2142077666</v>
      </c>
      <c r="AC1682" s="10">
        <f t="shared" si="264"/>
        <v>-7180130.8989581224</v>
      </c>
      <c r="AD1682" s="28">
        <f t="shared" si="265"/>
        <v>-8183675.4552545305</v>
      </c>
      <c r="AF1682" s="27">
        <f>IF(V1682 &lt;&gt; "-", (V1682-V$1883)^4, "-")</f>
        <v>4570921.6266198922</v>
      </c>
      <c r="AG1682" s="10">
        <f>(W1682-W$1883)^4</f>
        <v>637446280.78438652</v>
      </c>
      <c r="AH1682" s="10">
        <f>(X1682-X$1883)^4</f>
        <v>1385191493.1278005</v>
      </c>
      <c r="AI1682" s="28">
        <f>(Y1682-Y$1883)^4</f>
        <v>1649166600.1338935</v>
      </c>
      <c r="AK1682" s="27">
        <f t="shared" si="267"/>
        <v>21.459227467811157</v>
      </c>
      <c r="AL1682" s="10">
        <f t="shared" si="268"/>
        <v>309.01287553648069</v>
      </c>
      <c r="AM1682" s="10">
        <f t="shared" si="269"/>
        <v>309.01287553648069</v>
      </c>
      <c r="AN1682" s="28">
        <f t="shared" si="270"/>
        <v>360.51502145922746</v>
      </c>
      <c r="AP1682" s="56">
        <f t="shared" si="271"/>
        <v>1</v>
      </c>
    </row>
    <row r="1683" spans="1:42" ht="15" customHeight="1">
      <c r="A1683" s="5" t="s">
        <v>23</v>
      </c>
      <c r="B1683" s="5" t="s">
        <v>132</v>
      </c>
      <c r="C1683" s="5" t="s">
        <v>82</v>
      </c>
      <c r="D1683" s="6" t="s">
        <v>44</v>
      </c>
      <c r="E1683" s="6" t="s">
        <v>26</v>
      </c>
      <c r="F1683" s="5" t="s">
        <v>3423</v>
      </c>
      <c r="G1683" s="5">
        <v>2002</v>
      </c>
      <c r="H1683" s="11">
        <v>266</v>
      </c>
      <c r="I1683" s="11">
        <v>1141</v>
      </c>
      <c r="J1683" s="11">
        <v>1340</v>
      </c>
      <c r="K1683" s="11">
        <v>1455</v>
      </c>
      <c r="O1683" s="25" t="s">
        <v>23</v>
      </c>
      <c r="P1683" s="5" t="s">
        <v>104</v>
      </c>
      <c r="Q1683" s="5" t="s">
        <v>132</v>
      </c>
      <c r="R1683" s="6" t="s">
        <v>235</v>
      </c>
      <c r="S1683" s="5" t="s">
        <v>3424</v>
      </c>
      <c r="T1683" s="5" t="s">
        <v>3425</v>
      </c>
      <c r="U1683" s="5">
        <v>2002</v>
      </c>
      <c r="V1683" s="11">
        <v>1</v>
      </c>
      <c r="W1683" s="11">
        <v>28</v>
      </c>
      <c r="X1683" s="11">
        <v>83</v>
      </c>
      <c r="Y1683" s="26">
        <v>48</v>
      </c>
      <c r="Z1683" s="10">
        <f t="shared" si="266"/>
        <v>160</v>
      </c>
      <c r="AA1683" s="27">
        <f t="shared" si="262"/>
        <v>-126795.04420806172</v>
      </c>
      <c r="AB1683" s="10">
        <f t="shared" si="263"/>
        <v>-8352482.9958396358</v>
      </c>
      <c r="AC1683" s="10">
        <f t="shared" si="264"/>
        <v>-6020630.5850108797</v>
      </c>
      <c r="AD1683" s="28">
        <f t="shared" si="265"/>
        <v>-13399710.254385088</v>
      </c>
      <c r="AF1683" s="27">
        <f>IF(V1683 &lt;&gt; "-", (V1683-V$1883)^4, "-")</f>
        <v>6369955.1216190513</v>
      </c>
      <c r="AG1683" s="10">
        <f>(W1683-W$1883)^4</f>
        <v>1694679074.3609138</v>
      </c>
      <c r="AH1683" s="10">
        <f>(X1683-X$1883)^4</f>
        <v>1095273652.7577968</v>
      </c>
      <c r="AI1683" s="28">
        <f>(Y1683-Y$1883)^4</f>
        <v>3182686608.5296688</v>
      </c>
      <c r="AK1683" s="27">
        <f t="shared" si="267"/>
        <v>6.25</v>
      </c>
      <c r="AL1683" s="10">
        <f t="shared" si="268"/>
        <v>175</v>
      </c>
      <c r="AM1683" s="10">
        <f t="shared" si="269"/>
        <v>518.75</v>
      </c>
      <c r="AN1683" s="28">
        <f t="shared" si="270"/>
        <v>300</v>
      </c>
      <c r="AP1683" s="56">
        <f t="shared" si="271"/>
        <v>2.9642857142857144</v>
      </c>
    </row>
    <row r="1684" spans="1:42" ht="15" customHeight="1">
      <c r="A1684" s="5" t="s">
        <v>23</v>
      </c>
      <c r="B1684" s="5" t="s">
        <v>132</v>
      </c>
      <c r="C1684" s="5" t="s">
        <v>82</v>
      </c>
      <c r="D1684" s="6" t="s">
        <v>44</v>
      </c>
      <c r="E1684" s="5" t="s">
        <v>3077</v>
      </c>
      <c r="F1684" s="5" t="s">
        <v>3078</v>
      </c>
      <c r="G1684" s="5">
        <v>2002</v>
      </c>
      <c r="H1684" s="11">
        <v>9</v>
      </c>
      <c r="I1684" s="11">
        <v>76</v>
      </c>
      <c r="J1684" s="11">
        <v>188</v>
      </c>
      <c r="K1684" s="11">
        <v>207</v>
      </c>
      <c r="O1684" s="25" t="s">
        <v>23</v>
      </c>
      <c r="P1684" s="5" t="s">
        <v>104</v>
      </c>
      <c r="Q1684" s="5" t="s">
        <v>132</v>
      </c>
      <c r="R1684" s="6" t="s">
        <v>235</v>
      </c>
      <c r="S1684" s="5" t="s">
        <v>3426</v>
      </c>
      <c r="T1684" s="5" t="s">
        <v>3427</v>
      </c>
      <c r="U1684" s="5">
        <v>2002</v>
      </c>
      <c r="V1684" s="11">
        <v>6</v>
      </c>
      <c r="W1684" s="11">
        <v>83</v>
      </c>
      <c r="X1684" s="11">
        <v>127</v>
      </c>
      <c r="Y1684" s="26">
        <v>170</v>
      </c>
      <c r="Z1684" s="10">
        <f t="shared" si="266"/>
        <v>386</v>
      </c>
      <c r="AA1684" s="27">
        <f t="shared" si="262"/>
        <v>-92579.75437308324</v>
      </c>
      <c r="AB1684" s="10">
        <f t="shared" si="263"/>
        <v>-3234913.13642385</v>
      </c>
      <c r="AC1684" s="10">
        <f t="shared" si="264"/>
        <v>-2623509.1764429552</v>
      </c>
      <c r="AD1684" s="28">
        <f t="shared" si="265"/>
        <v>-1541561.8699833073</v>
      </c>
      <c r="AF1684" s="27">
        <f>IF(V1684 &lt;&gt; "-", (V1684-V$1883)^4, "-")</f>
        <v>4188141.6864615814</v>
      </c>
      <c r="AG1684" s="10">
        <f>(W1684-W$1883)^4</f>
        <v>478428267.20967287</v>
      </c>
      <c r="AH1684" s="10">
        <f>(X1684-X$1883)^4</f>
        <v>361834619.49797988</v>
      </c>
      <c r="AI1684" s="28">
        <f>(Y1684-Y$1883)^4</f>
        <v>178079780.98652077</v>
      </c>
      <c r="AK1684" s="27">
        <f t="shared" si="267"/>
        <v>15.544041450777202</v>
      </c>
      <c r="AL1684" s="10">
        <f t="shared" si="268"/>
        <v>215.02590673575128</v>
      </c>
      <c r="AM1684" s="10">
        <f t="shared" si="269"/>
        <v>329.01554404145077</v>
      </c>
      <c r="AN1684" s="28">
        <f t="shared" si="270"/>
        <v>440.41450777202073</v>
      </c>
      <c r="AP1684" s="56">
        <f t="shared" si="271"/>
        <v>1.530120481927711</v>
      </c>
    </row>
    <row r="1685" spans="1:42" ht="15" customHeight="1">
      <c r="A1685" s="5" t="s">
        <v>23</v>
      </c>
      <c r="B1685" s="5" t="s">
        <v>132</v>
      </c>
      <c r="C1685" s="5" t="s">
        <v>82</v>
      </c>
      <c r="D1685" s="6" t="s">
        <v>44</v>
      </c>
      <c r="E1685" s="5" t="s">
        <v>3079</v>
      </c>
      <c r="F1685" s="5" t="s">
        <v>3080</v>
      </c>
      <c r="G1685" s="5">
        <v>2002</v>
      </c>
      <c r="H1685" s="11">
        <v>42</v>
      </c>
      <c r="I1685" s="11">
        <v>144</v>
      </c>
      <c r="J1685" s="11">
        <v>200</v>
      </c>
      <c r="K1685" s="11">
        <v>216</v>
      </c>
      <c r="O1685" s="25" t="s">
        <v>23</v>
      </c>
      <c r="P1685" s="5" t="s">
        <v>104</v>
      </c>
      <c r="Q1685" s="5" t="s">
        <v>132</v>
      </c>
      <c r="R1685" s="6" t="s">
        <v>235</v>
      </c>
      <c r="S1685" s="5" t="s">
        <v>3428</v>
      </c>
      <c r="T1685" s="5" t="s">
        <v>3429</v>
      </c>
      <c r="U1685" s="5">
        <v>2002</v>
      </c>
      <c r="V1685" s="11">
        <v>15</v>
      </c>
      <c r="W1685" s="11">
        <v>131</v>
      </c>
      <c r="X1685" s="11">
        <v>341</v>
      </c>
      <c r="Y1685" s="26">
        <v>354</v>
      </c>
      <c r="Z1685" s="10">
        <f t="shared" si="266"/>
        <v>841</v>
      </c>
      <c r="AA1685" s="27">
        <f t="shared" si="262"/>
        <v>-47588.273258939465</v>
      </c>
      <c r="AB1685" s="10">
        <f t="shared" si="263"/>
        <v>-996860.6071044635</v>
      </c>
      <c r="AC1685" s="10">
        <f t="shared" si="264"/>
        <v>440362.15168774326</v>
      </c>
      <c r="AD1685" s="28">
        <f t="shared" si="265"/>
        <v>321150.87092673709</v>
      </c>
      <c r="AF1685" s="27">
        <f>IF(V1685 &lt;&gt; "-", (V1685-V$1883)^4, "-")</f>
        <v>1724513.4884991832</v>
      </c>
      <c r="AG1685" s="10">
        <f>(W1685-W$1883)^4</f>
        <v>99581633.451096937</v>
      </c>
      <c r="AH1685" s="10">
        <f>(X1685-X$1883)^4</f>
        <v>33502713.242600359</v>
      </c>
      <c r="AI1685" s="28">
        <f>(Y1685-Y$1883)^4</f>
        <v>21992712.932436287</v>
      </c>
      <c r="AK1685" s="27">
        <f t="shared" si="267"/>
        <v>17.8359096313912</v>
      </c>
      <c r="AL1685" s="10">
        <f t="shared" si="268"/>
        <v>155.76694411414982</v>
      </c>
      <c r="AM1685" s="10">
        <f t="shared" si="269"/>
        <v>405.46967895362661</v>
      </c>
      <c r="AN1685" s="28">
        <f t="shared" si="270"/>
        <v>420.92746730083235</v>
      </c>
      <c r="AP1685" s="56">
        <f t="shared" si="271"/>
        <v>2.6030534351145036</v>
      </c>
    </row>
    <row r="1686" spans="1:42" ht="15" customHeight="1">
      <c r="A1686" s="5" t="s">
        <v>23</v>
      </c>
      <c r="B1686" s="5" t="s">
        <v>132</v>
      </c>
      <c r="C1686" s="5" t="s">
        <v>82</v>
      </c>
      <c r="D1686" s="6" t="s">
        <v>44</v>
      </c>
      <c r="E1686" s="5" t="s">
        <v>3081</v>
      </c>
      <c r="F1686" s="5" t="s">
        <v>3082</v>
      </c>
      <c r="G1686" s="5">
        <v>2002</v>
      </c>
      <c r="H1686" s="11">
        <v>39</v>
      </c>
      <c r="I1686" s="11">
        <v>261</v>
      </c>
      <c r="J1686" s="11">
        <v>398</v>
      </c>
      <c r="K1686" s="11">
        <v>391</v>
      </c>
      <c r="O1686" s="25" t="s">
        <v>23</v>
      </c>
      <c r="P1686" s="5" t="s">
        <v>1345</v>
      </c>
      <c r="Q1686" s="5" t="s">
        <v>34</v>
      </c>
      <c r="R1686" s="6" t="s">
        <v>44</v>
      </c>
      <c r="S1686" s="5" t="s">
        <v>3430</v>
      </c>
      <c r="T1686" s="5" t="s">
        <v>3431</v>
      </c>
      <c r="U1686" s="5">
        <v>2002</v>
      </c>
      <c r="V1686" s="11">
        <v>140</v>
      </c>
      <c r="W1686" s="11">
        <v>565</v>
      </c>
      <c r="X1686" s="11">
        <v>1032</v>
      </c>
      <c r="Y1686" s="26">
        <v>1673</v>
      </c>
      <c r="Z1686" s="10">
        <f t="shared" si="266"/>
        <v>3410</v>
      </c>
      <c r="AA1686" s="27">
        <f t="shared" si="262"/>
        <v>699323.72743200092</v>
      </c>
      <c r="AB1686" s="10">
        <f t="shared" si="263"/>
        <v>37294773.52145879</v>
      </c>
      <c r="AC1686" s="10">
        <f t="shared" si="264"/>
        <v>451358709.71814895</v>
      </c>
      <c r="AD1686" s="28">
        <f t="shared" si="265"/>
        <v>2671044207.3347082</v>
      </c>
      <c r="AF1686" s="27">
        <f>IF(V1686 &lt;&gt; "-", (V1686-V$1883)^4, "-")</f>
        <v>62073231.000199348</v>
      </c>
      <c r="AG1686" s="10">
        <f>(W1686-W$1883)^4</f>
        <v>12460361212.310558</v>
      </c>
      <c r="AH1686" s="10">
        <f>(X1686-X$1883)^4</f>
        <v>346228198812.4635</v>
      </c>
      <c r="AI1686" s="28">
        <f>(Y1686-Y$1883)^4</f>
        <v>3706022922663.522</v>
      </c>
      <c r="AK1686" s="27">
        <f t="shared" si="267"/>
        <v>41.055718475073313</v>
      </c>
      <c r="AL1686" s="10">
        <f t="shared" si="268"/>
        <v>165.6891495601173</v>
      </c>
      <c r="AM1686" s="10">
        <f t="shared" si="269"/>
        <v>302.63929618768327</v>
      </c>
      <c r="AN1686" s="28">
        <f t="shared" si="270"/>
        <v>490.61583577712611</v>
      </c>
      <c r="AP1686" s="56">
        <f t="shared" si="271"/>
        <v>1.8265486725663715</v>
      </c>
    </row>
    <row r="1687" spans="1:42" ht="15" customHeight="1">
      <c r="A1687" s="5" t="s">
        <v>23</v>
      </c>
      <c r="B1687" s="5" t="s">
        <v>132</v>
      </c>
      <c r="C1687" s="5" t="s">
        <v>82</v>
      </c>
      <c r="D1687" s="6" t="s">
        <v>44</v>
      </c>
      <c r="E1687" s="5" t="s">
        <v>3083</v>
      </c>
      <c r="F1687" s="5" t="s">
        <v>3084</v>
      </c>
      <c r="G1687" s="5">
        <v>2002</v>
      </c>
      <c r="H1687" s="11">
        <v>10</v>
      </c>
      <c r="I1687" s="11">
        <v>48</v>
      </c>
      <c r="J1687" s="11">
        <v>87</v>
      </c>
      <c r="K1687" s="11">
        <v>112</v>
      </c>
      <c r="O1687" s="25" t="s">
        <v>23</v>
      </c>
      <c r="P1687" s="5" t="s">
        <v>1345</v>
      </c>
      <c r="Q1687" s="5" t="s">
        <v>34</v>
      </c>
      <c r="R1687" s="6" t="s">
        <v>44</v>
      </c>
      <c r="S1687" s="5" t="s">
        <v>3432</v>
      </c>
      <c r="T1687" s="5" t="s">
        <v>3433</v>
      </c>
      <c r="U1687" s="5">
        <v>2002</v>
      </c>
      <c r="V1687" s="11">
        <v>5</v>
      </c>
      <c r="W1687" s="11">
        <v>26</v>
      </c>
      <c r="X1687" s="11">
        <v>68</v>
      </c>
      <c r="Y1687" s="26">
        <v>270</v>
      </c>
      <c r="Z1687" s="10">
        <f t="shared" si="266"/>
        <v>369</v>
      </c>
      <c r="AA1687" s="27">
        <f t="shared" si="262"/>
        <v>-98855.953908687909</v>
      </c>
      <c r="AB1687" s="10">
        <f t="shared" si="263"/>
        <v>-8601924.6186764762</v>
      </c>
      <c r="AC1687" s="10">
        <f t="shared" si="264"/>
        <v>-7636072.9928039219</v>
      </c>
      <c r="AD1687" s="28">
        <f t="shared" si="265"/>
        <v>-3737.6307229928007</v>
      </c>
      <c r="AF1687" s="27">
        <f>IF(V1687 &lt;&gt; "-", (V1687-V$1883)^4, "-")</f>
        <v>4570921.6266198922</v>
      </c>
      <c r="AG1687" s="10">
        <f>(W1687-W$1883)^4</f>
        <v>1762493442.4950762</v>
      </c>
      <c r="AH1687" s="10">
        <f>(X1687-X$1883)^4</f>
        <v>1503696174.4904857</v>
      </c>
      <c r="AI1687" s="28">
        <f>(Y1687-Y$1883)^4</f>
        <v>58004.522319712873</v>
      </c>
      <c r="AK1687" s="27">
        <f t="shared" si="267"/>
        <v>13.550135501355014</v>
      </c>
      <c r="AL1687" s="10">
        <f t="shared" si="268"/>
        <v>70.460704607046068</v>
      </c>
      <c r="AM1687" s="10">
        <f t="shared" si="269"/>
        <v>184.28184281842817</v>
      </c>
      <c r="AN1687" s="28">
        <f t="shared" si="270"/>
        <v>731.70731707317077</v>
      </c>
      <c r="AP1687" s="56">
        <f t="shared" si="271"/>
        <v>2.6153846153846154</v>
      </c>
    </row>
    <row r="1688" spans="1:42" ht="15" customHeight="1">
      <c r="A1688" s="5" t="s">
        <v>23</v>
      </c>
      <c r="B1688" s="5" t="s">
        <v>132</v>
      </c>
      <c r="C1688" s="5" t="s">
        <v>82</v>
      </c>
      <c r="D1688" s="6" t="s">
        <v>44</v>
      </c>
      <c r="E1688" s="5" t="s">
        <v>3085</v>
      </c>
      <c r="F1688" s="5" t="s">
        <v>3086</v>
      </c>
      <c r="G1688" s="5">
        <v>2002</v>
      </c>
      <c r="H1688" s="11">
        <v>166</v>
      </c>
      <c r="I1688" s="11">
        <v>612</v>
      </c>
      <c r="J1688" s="11">
        <v>467</v>
      </c>
      <c r="K1688" s="11">
        <v>529</v>
      </c>
      <c r="O1688" s="25" t="s">
        <v>23</v>
      </c>
      <c r="P1688" s="5" t="s">
        <v>1345</v>
      </c>
      <c r="Q1688" s="5" t="s">
        <v>34</v>
      </c>
      <c r="R1688" s="6" t="s">
        <v>44</v>
      </c>
      <c r="S1688" s="5" t="s">
        <v>3434</v>
      </c>
      <c r="T1688" s="5" t="s">
        <v>3435</v>
      </c>
      <c r="U1688" s="5">
        <v>2002</v>
      </c>
      <c r="V1688" s="11">
        <v>12</v>
      </c>
      <c r="W1688" s="11">
        <v>47</v>
      </c>
      <c r="X1688" s="11">
        <v>91</v>
      </c>
      <c r="Y1688" s="26">
        <v>246</v>
      </c>
      <c r="Z1688" s="10">
        <f t="shared" si="266"/>
        <v>396</v>
      </c>
      <c r="AA1688" s="27">
        <f t="shared" si="262"/>
        <v>-60412.570689061082</v>
      </c>
      <c r="AB1688" s="10">
        <f t="shared" si="263"/>
        <v>-6218870.1858020322</v>
      </c>
      <c r="AC1688" s="10">
        <f t="shared" si="264"/>
        <v>-5260769.190064786</v>
      </c>
      <c r="AD1688" s="28">
        <f t="shared" si="265"/>
        <v>-61719.141765035041</v>
      </c>
      <c r="AF1688" s="27">
        <f>IF(V1688 &lt;&gt; "-", (V1688-V$1883)^4, "-")</f>
        <v>2370480.6892459271</v>
      </c>
      <c r="AG1688" s="10">
        <f>(W1688-W$1883)^4</f>
        <v>1143620649.4139388</v>
      </c>
      <c r="AH1688" s="10">
        <f>(X1688-X$1883)^4</f>
        <v>914953446.52787459</v>
      </c>
      <c r="AI1688" s="28">
        <f>(Y1688-Y$1883)^4</f>
        <v>2439082.5800333866</v>
      </c>
      <c r="AK1688" s="27">
        <f t="shared" si="267"/>
        <v>30.303030303030305</v>
      </c>
      <c r="AL1688" s="10">
        <f t="shared" si="268"/>
        <v>118.68686868686869</v>
      </c>
      <c r="AM1688" s="10">
        <f t="shared" si="269"/>
        <v>229.79797979797982</v>
      </c>
      <c r="AN1688" s="28">
        <f t="shared" si="270"/>
        <v>621.21212121212125</v>
      </c>
      <c r="AP1688" s="56">
        <f t="shared" si="271"/>
        <v>1.9361702127659575</v>
      </c>
    </row>
    <row r="1689" spans="1:42" ht="15" customHeight="1">
      <c r="A1689" s="5" t="s">
        <v>23</v>
      </c>
      <c r="B1689" s="5" t="s">
        <v>104</v>
      </c>
      <c r="C1689" s="5" t="s">
        <v>24</v>
      </c>
      <c r="D1689" s="6" t="s">
        <v>25</v>
      </c>
      <c r="E1689" s="6" t="s">
        <v>26</v>
      </c>
      <c r="F1689" s="5" t="s">
        <v>3436</v>
      </c>
      <c r="G1689" s="5">
        <v>2002</v>
      </c>
      <c r="H1689" s="11">
        <v>6406</v>
      </c>
      <c r="I1689" s="11">
        <v>34679</v>
      </c>
      <c r="J1689" s="11">
        <v>47823</v>
      </c>
      <c r="K1689" s="11">
        <v>46648</v>
      </c>
      <c r="O1689" s="25" t="s">
        <v>23</v>
      </c>
      <c r="P1689" s="5" t="s">
        <v>1345</v>
      </c>
      <c r="Q1689" s="5" t="s">
        <v>34</v>
      </c>
      <c r="R1689" s="6" t="s">
        <v>44</v>
      </c>
      <c r="S1689" s="5" t="s">
        <v>3437</v>
      </c>
      <c r="T1689" s="5" t="s">
        <v>3438</v>
      </c>
      <c r="U1689" s="5">
        <v>2002</v>
      </c>
      <c r="V1689" s="11">
        <v>11</v>
      </c>
      <c r="W1689" s="11">
        <v>38</v>
      </c>
      <c r="X1689" s="11">
        <v>99</v>
      </c>
      <c r="Y1689" s="26">
        <v>248</v>
      </c>
      <c r="Z1689" s="10">
        <f t="shared" si="266"/>
        <v>396</v>
      </c>
      <c r="AA1689" s="27">
        <f t="shared" si="262"/>
        <v>-65150.194930492646</v>
      </c>
      <c r="AB1689" s="10">
        <f t="shared" si="263"/>
        <v>-7177357.169448629</v>
      </c>
      <c r="AC1689" s="10">
        <f t="shared" si="264"/>
        <v>-4567693.1093518715</v>
      </c>
      <c r="AD1689" s="28">
        <f t="shared" si="265"/>
        <v>-52814.833015512297</v>
      </c>
      <c r="AF1689" s="27">
        <f>IF(V1689 &lt;&gt; "-", (V1689-V$1883)^4, "-")</f>
        <v>2621526.7440798022</v>
      </c>
      <c r="AG1689" s="10">
        <f>(W1689-W$1883)^4</f>
        <v>1384478061.5428886</v>
      </c>
      <c r="AH1689" s="10">
        <f>(X1689-X$1883)^4</f>
        <v>757872047.90849662</v>
      </c>
      <c r="AI1689" s="28">
        <f>(Y1689-Y$1883)^4</f>
        <v>1981562.9859006137</v>
      </c>
      <c r="AK1689" s="27">
        <f t="shared" si="267"/>
        <v>27.777777777777775</v>
      </c>
      <c r="AL1689" s="10">
        <f t="shared" si="268"/>
        <v>95.959595959595958</v>
      </c>
      <c r="AM1689" s="10">
        <f t="shared" si="269"/>
        <v>250</v>
      </c>
      <c r="AN1689" s="28">
        <f t="shared" si="270"/>
        <v>626.26262626262633</v>
      </c>
      <c r="AP1689" s="56">
        <f t="shared" si="271"/>
        <v>2.6052631578947367</v>
      </c>
    </row>
    <row r="1690" spans="1:42" ht="15" customHeight="1">
      <c r="A1690" s="5" t="s">
        <v>23</v>
      </c>
      <c r="B1690" s="5" t="s">
        <v>104</v>
      </c>
      <c r="C1690" s="5" t="s">
        <v>28</v>
      </c>
      <c r="D1690" s="6" t="s">
        <v>233</v>
      </c>
      <c r="E1690" s="6" t="s">
        <v>26</v>
      </c>
      <c r="F1690" s="5" t="s">
        <v>3439</v>
      </c>
      <c r="G1690" s="5">
        <v>2002</v>
      </c>
      <c r="H1690" s="11">
        <v>310</v>
      </c>
      <c r="I1690" s="11">
        <v>2024</v>
      </c>
      <c r="J1690" s="11">
        <v>2776</v>
      </c>
      <c r="K1690" s="11">
        <v>3011</v>
      </c>
      <c r="O1690" s="25" t="s">
        <v>23</v>
      </c>
      <c r="P1690" s="5" t="s">
        <v>1345</v>
      </c>
      <c r="Q1690" s="5" t="s">
        <v>37</v>
      </c>
      <c r="R1690" s="6" t="s">
        <v>44</v>
      </c>
      <c r="S1690" s="5" t="s">
        <v>3440</v>
      </c>
      <c r="T1690" s="5" t="s">
        <v>3441</v>
      </c>
      <c r="U1690" s="5">
        <v>2002</v>
      </c>
      <c r="V1690" s="11">
        <v>60</v>
      </c>
      <c r="W1690" s="11">
        <v>316</v>
      </c>
      <c r="X1690" s="11">
        <v>414</v>
      </c>
      <c r="Y1690" s="26">
        <v>704</v>
      </c>
      <c r="Z1690" s="10">
        <f t="shared" si="266"/>
        <v>1494</v>
      </c>
      <c r="AA1690" s="27">
        <f t="shared" si="262"/>
        <v>672.63524172758991</v>
      </c>
      <c r="AB1690" s="10">
        <f t="shared" si="263"/>
        <v>616398.3885982479</v>
      </c>
      <c r="AC1690" s="10">
        <f t="shared" si="264"/>
        <v>3313274.1573534659</v>
      </c>
      <c r="AD1690" s="28">
        <f t="shared" si="265"/>
        <v>73287016.481316075</v>
      </c>
      <c r="AF1690" s="27">
        <f>IF(V1690 &lt;&gt; "-", (V1690-V$1883)^4, "-")</f>
        <v>5893.4937014092784</v>
      </c>
      <c r="AG1690" s="10">
        <f>(W1690-W$1883)^4</f>
        <v>52458434.540578663</v>
      </c>
      <c r="AH1690" s="10">
        <f>(X1690-X$1883)^4</f>
        <v>493942616.00349522</v>
      </c>
      <c r="AI1690" s="28">
        <f>(Y1690-Y$1883)^4</f>
        <v>30669219412.156303</v>
      </c>
      <c r="AK1690" s="27">
        <f t="shared" si="267"/>
        <v>40.160642570281126</v>
      </c>
      <c r="AL1690" s="10">
        <f t="shared" si="268"/>
        <v>211.51271753681391</v>
      </c>
      <c r="AM1690" s="10">
        <f t="shared" si="269"/>
        <v>277.10843373493975</v>
      </c>
      <c r="AN1690" s="28">
        <f t="shared" si="270"/>
        <v>471.21820615796514</v>
      </c>
      <c r="AP1690" s="56">
        <f t="shared" si="271"/>
        <v>1.3101265822784811</v>
      </c>
    </row>
    <row r="1691" spans="1:42" ht="15" customHeight="1">
      <c r="A1691" s="5" t="s">
        <v>23</v>
      </c>
      <c r="B1691" s="5" t="s">
        <v>104</v>
      </c>
      <c r="C1691" s="5" t="s">
        <v>28</v>
      </c>
      <c r="D1691" s="6" t="s">
        <v>30</v>
      </c>
      <c r="E1691" s="6" t="s">
        <v>26</v>
      </c>
      <c r="F1691" s="5" t="s">
        <v>136</v>
      </c>
      <c r="G1691" s="5">
        <v>2002</v>
      </c>
      <c r="H1691" s="11">
        <v>150</v>
      </c>
      <c r="I1691" s="11">
        <v>722</v>
      </c>
      <c r="J1691" s="11">
        <v>476</v>
      </c>
      <c r="K1691" s="11">
        <v>498</v>
      </c>
      <c r="O1691" s="25" t="s">
        <v>23</v>
      </c>
      <c r="P1691" s="5" t="s">
        <v>1345</v>
      </c>
      <c r="Q1691" s="5" t="s">
        <v>37</v>
      </c>
      <c r="R1691" s="6" t="s">
        <v>44</v>
      </c>
      <c r="S1691" s="5" t="s">
        <v>3442</v>
      </c>
      <c r="T1691" s="5" t="s">
        <v>3443</v>
      </c>
      <c r="U1691" s="5">
        <v>2002</v>
      </c>
      <c r="V1691" s="11">
        <v>18</v>
      </c>
      <c r="W1691" s="11">
        <v>79</v>
      </c>
      <c r="X1691" s="11">
        <v>129</v>
      </c>
      <c r="Y1691" s="26">
        <v>276</v>
      </c>
      <c r="Z1691" s="10">
        <f t="shared" si="266"/>
        <v>502</v>
      </c>
      <c r="AA1691" s="27">
        <f t="shared" si="262"/>
        <v>-36720.838770077491</v>
      </c>
      <c r="AB1691" s="10">
        <f t="shared" si="263"/>
        <v>-3504552.1460420121</v>
      </c>
      <c r="AC1691" s="10">
        <f t="shared" si="264"/>
        <v>-2511024.5115676918</v>
      </c>
      <c r="AD1691" s="28">
        <f t="shared" si="265"/>
        <v>-862.54635528815413</v>
      </c>
      <c r="AF1691" s="27">
        <f>IF(V1691 &lt;&gt; "-", (V1691-V$1883)^4, "-")</f>
        <v>1220534.679266341</v>
      </c>
      <c r="AG1691" s="10">
        <f>(W1691-W$1883)^4</f>
        <v>532324802.87818438</v>
      </c>
      <c r="AH1691" s="10">
        <f>(X1691-X$1883)^4</f>
        <v>341298675.4673636</v>
      </c>
      <c r="AI1691" s="28">
        <f>(Y1691-Y$1883)^4</f>
        <v>8210.632094586148</v>
      </c>
      <c r="AK1691" s="27">
        <f t="shared" si="267"/>
        <v>35.856573705179287</v>
      </c>
      <c r="AL1691" s="10">
        <f t="shared" si="268"/>
        <v>157.37051792828686</v>
      </c>
      <c r="AM1691" s="10">
        <f t="shared" si="269"/>
        <v>256.97211155378483</v>
      </c>
      <c r="AN1691" s="28">
        <f t="shared" si="270"/>
        <v>549.80079681274901</v>
      </c>
      <c r="AP1691" s="56">
        <f t="shared" si="271"/>
        <v>1.6329113924050631</v>
      </c>
    </row>
    <row r="1692" spans="1:42" ht="15" customHeight="1">
      <c r="A1692" s="5" t="s">
        <v>23</v>
      </c>
      <c r="B1692" s="5" t="s">
        <v>104</v>
      </c>
      <c r="C1692" s="5" t="s">
        <v>28</v>
      </c>
      <c r="D1692" s="6" t="s">
        <v>235</v>
      </c>
      <c r="E1692" s="6" t="s">
        <v>26</v>
      </c>
      <c r="F1692" s="5" t="s">
        <v>3444</v>
      </c>
      <c r="G1692" s="5">
        <v>2002</v>
      </c>
      <c r="H1692" s="11">
        <v>160</v>
      </c>
      <c r="I1692" s="11">
        <v>1302</v>
      </c>
      <c r="J1692" s="11">
        <v>2300</v>
      </c>
      <c r="K1692" s="11">
        <v>2513</v>
      </c>
      <c r="O1692" s="25" t="s">
        <v>23</v>
      </c>
      <c r="P1692" s="5" t="s">
        <v>1345</v>
      </c>
      <c r="Q1692" s="5" t="s">
        <v>37</v>
      </c>
      <c r="R1692" s="6" t="s">
        <v>44</v>
      </c>
      <c r="S1692" s="5" t="s">
        <v>3445</v>
      </c>
      <c r="T1692" s="5" t="s">
        <v>3446</v>
      </c>
      <c r="U1692" s="5">
        <v>2002</v>
      </c>
      <c r="V1692" s="11">
        <v>136</v>
      </c>
      <c r="W1692" s="11">
        <v>528</v>
      </c>
      <c r="X1692" s="11">
        <v>566</v>
      </c>
      <c r="Y1692" s="26">
        <v>901</v>
      </c>
      <c r="Z1692" s="10">
        <f t="shared" si="266"/>
        <v>2131</v>
      </c>
      <c r="AA1692" s="27">
        <f t="shared" si="262"/>
        <v>608976.41360820562</v>
      </c>
      <c r="AB1692" s="10">
        <f t="shared" si="263"/>
        <v>26225804.079260483</v>
      </c>
      <c r="AC1692" s="10">
        <f t="shared" si="264"/>
        <v>27292626.7758977</v>
      </c>
      <c r="AD1692" s="28">
        <f t="shared" si="265"/>
        <v>233154510.37090373</v>
      </c>
      <c r="AF1692" s="27">
        <f>IF(V1692 &lt;&gt; "-", (V1692-V$1883)^4, "-")</f>
        <v>51617935.381942846</v>
      </c>
      <c r="AG1692" s="10">
        <f>(W1692-W$1883)^4</f>
        <v>7791811125.2818375</v>
      </c>
      <c r="AH1692" s="10">
        <f>(X1692-X$1883)^4</f>
        <v>8217261636.5795174</v>
      </c>
      <c r="AI1692" s="28">
        <f>(Y1692-Y$1883)^4</f>
        <v>143502156779.66214</v>
      </c>
      <c r="AK1692" s="27">
        <f t="shared" si="267"/>
        <v>63.819802909432191</v>
      </c>
      <c r="AL1692" s="10">
        <f t="shared" si="268"/>
        <v>247.77099953073676</v>
      </c>
      <c r="AM1692" s="10">
        <f t="shared" si="269"/>
        <v>265.60300328484283</v>
      </c>
      <c r="AN1692" s="28">
        <f t="shared" si="270"/>
        <v>422.80619427498829</v>
      </c>
      <c r="AP1692" s="56">
        <f t="shared" si="271"/>
        <v>1.071969696969697</v>
      </c>
    </row>
    <row r="1693" spans="1:42" ht="15" customHeight="1">
      <c r="A1693" s="5" t="s">
        <v>23</v>
      </c>
      <c r="B1693" s="5" t="s">
        <v>104</v>
      </c>
      <c r="C1693" s="5" t="s">
        <v>28</v>
      </c>
      <c r="D1693" s="6" t="s">
        <v>235</v>
      </c>
      <c r="E1693" s="5" t="s">
        <v>3087</v>
      </c>
      <c r="F1693" s="5" t="s">
        <v>3088</v>
      </c>
      <c r="G1693" s="5">
        <v>2002</v>
      </c>
      <c r="H1693" s="11">
        <v>21</v>
      </c>
      <c r="I1693" s="11">
        <v>191</v>
      </c>
      <c r="J1693" s="11">
        <v>106</v>
      </c>
      <c r="K1693" s="11">
        <v>154</v>
      </c>
      <c r="O1693" s="25" t="s">
        <v>23</v>
      </c>
      <c r="P1693" s="5" t="s">
        <v>1345</v>
      </c>
      <c r="Q1693" s="5" t="s">
        <v>37</v>
      </c>
      <c r="R1693" s="6" t="s">
        <v>44</v>
      </c>
      <c r="S1693" s="5" t="s">
        <v>3447</v>
      </c>
      <c r="T1693" s="5" t="s">
        <v>3448</v>
      </c>
      <c r="U1693" s="5">
        <v>2002</v>
      </c>
      <c r="V1693" s="11">
        <v>29</v>
      </c>
      <c r="W1693" s="11">
        <v>150</v>
      </c>
      <c r="X1693" s="11">
        <v>357</v>
      </c>
      <c r="Y1693" s="26">
        <v>535</v>
      </c>
      <c r="Z1693" s="10">
        <f t="shared" si="266"/>
        <v>1071</v>
      </c>
      <c r="AA1693" s="27">
        <f t="shared" si="262"/>
        <v>-10997.628586138324</v>
      </c>
      <c r="AB1693" s="10">
        <f t="shared" si="263"/>
        <v>-529381.75058840425</v>
      </c>
      <c r="AC1693" s="10">
        <f t="shared" si="264"/>
        <v>780718.85930670006</v>
      </c>
      <c r="AD1693" s="28">
        <f t="shared" si="265"/>
        <v>15527877.834321553</v>
      </c>
      <c r="AF1693" s="27">
        <f>IF(V1693 &lt;&gt; "-", (V1693-V$1883)^4, "-")</f>
        <v>244567.49279317027</v>
      </c>
      <c r="AG1693" s="10">
        <f>(W1693-W$1883)^4</f>
        <v>42824465.814176641</v>
      </c>
      <c r="AH1693" s="10">
        <f>(X1693-X$1883)^4</f>
        <v>71888522.964730367</v>
      </c>
      <c r="AI1693" s="28">
        <f>(Y1693-Y$1883)^4</f>
        <v>3873909529.7632442</v>
      </c>
      <c r="AK1693" s="27">
        <f t="shared" si="267"/>
        <v>27.07749766573296</v>
      </c>
      <c r="AL1693" s="10">
        <f t="shared" si="268"/>
        <v>140.0560224089636</v>
      </c>
      <c r="AM1693" s="10">
        <f t="shared" si="269"/>
        <v>333.33333333333331</v>
      </c>
      <c r="AN1693" s="28">
        <f t="shared" si="270"/>
        <v>499.53314659197014</v>
      </c>
      <c r="AP1693" s="56">
        <f t="shared" si="271"/>
        <v>2.3799999999999994</v>
      </c>
    </row>
    <row r="1694" spans="1:42" ht="15" customHeight="1">
      <c r="A1694" s="5" t="s">
        <v>23</v>
      </c>
      <c r="B1694" s="5" t="s">
        <v>104</v>
      </c>
      <c r="C1694" s="5" t="s">
        <v>28</v>
      </c>
      <c r="D1694" s="6" t="s">
        <v>235</v>
      </c>
      <c r="E1694" s="5" t="s">
        <v>3090</v>
      </c>
      <c r="F1694" s="5" t="s">
        <v>3091</v>
      </c>
      <c r="G1694" s="5">
        <v>2002</v>
      </c>
      <c r="H1694" s="11">
        <v>12</v>
      </c>
      <c r="I1694" s="11">
        <v>113</v>
      </c>
      <c r="J1694" s="11">
        <v>288</v>
      </c>
      <c r="K1694" s="11">
        <v>311</v>
      </c>
      <c r="O1694" s="25" t="s">
        <v>23</v>
      </c>
      <c r="P1694" s="5" t="s">
        <v>1345</v>
      </c>
      <c r="Q1694" s="5" t="s">
        <v>37</v>
      </c>
      <c r="R1694" s="6" t="s">
        <v>44</v>
      </c>
      <c r="S1694" s="5" t="s">
        <v>3449</v>
      </c>
      <c r="T1694" s="5" t="s">
        <v>3450</v>
      </c>
      <c r="U1694" s="5">
        <v>2002</v>
      </c>
      <c r="V1694" s="11">
        <v>16</v>
      </c>
      <c r="W1694" s="11">
        <v>138</v>
      </c>
      <c r="X1694" s="11">
        <v>296</v>
      </c>
      <c r="Y1694" s="26">
        <v>871</v>
      </c>
      <c r="Z1694" s="10">
        <f t="shared" si="266"/>
        <v>1321</v>
      </c>
      <c r="AA1694" s="27">
        <f t="shared" si="262"/>
        <v>-43756.365880289959</v>
      </c>
      <c r="AB1694" s="10">
        <f t="shared" si="263"/>
        <v>-801641.95324856986</v>
      </c>
      <c r="AC1694" s="10">
        <f t="shared" si="264"/>
        <v>30021.977368203698</v>
      </c>
      <c r="AD1694" s="28">
        <f t="shared" si="265"/>
        <v>200695798.23232853</v>
      </c>
      <c r="AF1694" s="27">
        <f>IF(V1694 &lt;&gt; "-", (V1694-V$1883)^4, "-")</f>
        <v>1541895.6866259559</v>
      </c>
      <c r="AG1694" s="10">
        <f>(W1694-W$1883)^4</f>
        <v>74468724.743449286</v>
      </c>
      <c r="AH1694" s="10">
        <f>(X1694-X$1883)^4</f>
        <v>933080.3801773953</v>
      </c>
      <c r="AI1694" s="28">
        <f>(Y1694-Y$1883)^4</f>
        <v>117503564234.12889</v>
      </c>
      <c r="AK1694" s="27">
        <f t="shared" si="267"/>
        <v>12.112036336109009</v>
      </c>
      <c r="AL1694" s="10">
        <f t="shared" si="268"/>
        <v>104.46631339894019</v>
      </c>
      <c r="AM1694" s="10">
        <f t="shared" si="269"/>
        <v>224.07267221801666</v>
      </c>
      <c r="AN1694" s="28">
        <f t="shared" si="270"/>
        <v>659.34897804693412</v>
      </c>
      <c r="AP1694" s="56">
        <f t="shared" si="271"/>
        <v>2.1449275362318843</v>
      </c>
    </row>
    <row r="1695" spans="1:42" ht="15" customHeight="1">
      <c r="A1695" s="5" t="s">
        <v>23</v>
      </c>
      <c r="B1695" s="5" t="s">
        <v>104</v>
      </c>
      <c r="C1695" s="5" t="s">
        <v>28</v>
      </c>
      <c r="D1695" s="6" t="s">
        <v>235</v>
      </c>
      <c r="E1695" s="5" t="s">
        <v>3093</v>
      </c>
      <c r="F1695" s="5" t="s">
        <v>3094</v>
      </c>
      <c r="G1695" s="5">
        <v>2002</v>
      </c>
      <c r="H1695" s="11">
        <v>3</v>
      </c>
      <c r="I1695" s="11">
        <v>24</v>
      </c>
      <c r="J1695" s="11">
        <v>90</v>
      </c>
      <c r="K1695" s="11">
        <v>133</v>
      </c>
      <c r="O1695" s="25" t="s">
        <v>23</v>
      </c>
      <c r="P1695" s="5" t="s">
        <v>1345</v>
      </c>
      <c r="Q1695" s="5" t="s">
        <v>37</v>
      </c>
      <c r="R1695" s="6" t="s">
        <v>44</v>
      </c>
      <c r="S1695" s="5" t="s">
        <v>3451</v>
      </c>
      <c r="T1695" s="5" t="s">
        <v>3452</v>
      </c>
      <c r="U1695" s="5">
        <v>2002</v>
      </c>
      <c r="V1695" s="11">
        <v>37</v>
      </c>
      <c r="W1695" s="11">
        <v>176</v>
      </c>
      <c r="X1695" s="11">
        <v>169</v>
      </c>
      <c r="Y1695" s="26">
        <v>309</v>
      </c>
      <c r="Z1695" s="10">
        <f t="shared" si="266"/>
        <v>691</v>
      </c>
      <c r="AA1695" s="27">
        <f t="shared" si="262"/>
        <v>-2886.4597543144987</v>
      </c>
      <c r="AB1695" s="10">
        <f t="shared" si="263"/>
        <v>-165426.14765539259</v>
      </c>
      <c r="AC1695" s="10">
        <f t="shared" si="264"/>
        <v>-882528.46337291261</v>
      </c>
      <c r="AD1695" s="28">
        <f t="shared" si="265"/>
        <v>12946.319908525129</v>
      </c>
      <c r="AF1695" s="27">
        <f>IF(V1695 &lt;&gt; "-", (V1695-V$1883)^4, "-")</f>
        <v>41097.998824626513</v>
      </c>
      <c r="AG1695" s="10">
        <f>(W1695-W$1883)^4</f>
        <v>9081108.7180174552</v>
      </c>
      <c r="AH1695" s="10">
        <f>(X1695-X$1883)^4</f>
        <v>84652208.883174971</v>
      </c>
      <c r="AI1695" s="28">
        <f>(Y1695-Y$1883)^4</f>
        <v>303991.73719069338</v>
      </c>
      <c r="AK1695" s="27">
        <f t="shared" si="267"/>
        <v>53.545586107091175</v>
      </c>
      <c r="AL1695" s="10">
        <f t="shared" si="268"/>
        <v>254.70332850940665</v>
      </c>
      <c r="AM1695" s="10">
        <f t="shared" si="269"/>
        <v>244.57308248914617</v>
      </c>
      <c r="AN1695" s="28">
        <f t="shared" si="270"/>
        <v>447.17800289435598</v>
      </c>
      <c r="AP1695" s="56">
        <f t="shared" si="271"/>
        <v>0.96022727272727282</v>
      </c>
    </row>
    <row r="1696" spans="1:42" ht="15" customHeight="1">
      <c r="A1696" s="5" t="s">
        <v>23</v>
      </c>
      <c r="B1696" s="5" t="s">
        <v>104</v>
      </c>
      <c r="C1696" s="5" t="s">
        <v>28</v>
      </c>
      <c r="D1696" s="6" t="s">
        <v>235</v>
      </c>
      <c r="E1696" s="5" t="s">
        <v>3095</v>
      </c>
      <c r="F1696" s="5" t="s">
        <v>3096</v>
      </c>
      <c r="G1696" s="5">
        <v>2002</v>
      </c>
      <c r="H1696" s="11">
        <v>29</v>
      </c>
      <c r="I1696" s="11">
        <v>240</v>
      </c>
      <c r="J1696" s="11">
        <v>447</v>
      </c>
      <c r="K1696" s="11">
        <v>394</v>
      </c>
      <c r="O1696" s="25" t="s">
        <v>23</v>
      </c>
      <c r="P1696" s="5" t="s">
        <v>1345</v>
      </c>
      <c r="Q1696" s="5" t="s">
        <v>37</v>
      </c>
      <c r="R1696" s="6" t="s">
        <v>44</v>
      </c>
      <c r="S1696" s="5" t="s">
        <v>3453</v>
      </c>
      <c r="T1696" s="5" t="s">
        <v>3454</v>
      </c>
      <c r="U1696" s="5">
        <v>2002</v>
      </c>
      <c r="V1696" s="11">
        <v>11</v>
      </c>
      <c r="W1696" s="11">
        <v>189</v>
      </c>
      <c r="X1696" s="11">
        <v>149</v>
      </c>
      <c r="Y1696" s="26">
        <v>832</v>
      </c>
      <c r="Z1696" s="10">
        <f t="shared" si="266"/>
        <v>1181</v>
      </c>
      <c r="AA1696" s="27">
        <f t="shared" si="262"/>
        <v>-65150.194930492646</v>
      </c>
      <c r="AB1696" s="10">
        <f t="shared" si="263"/>
        <v>-73535.012115157282</v>
      </c>
      <c r="AC1696" s="10">
        <f t="shared" si="264"/>
        <v>-1557672.3804916176</v>
      </c>
      <c r="AD1696" s="28">
        <f t="shared" si="265"/>
        <v>163201841.06595835</v>
      </c>
      <c r="AF1696" s="27">
        <f>IF(V1696 &lt;&gt; "-", (V1696-V$1883)^4, "-")</f>
        <v>2621526.7440798022</v>
      </c>
      <c r="AG1696" s="10">
        <f>(W1696-W$1883)^4</f>
        <v>3080767.2655479419</v>
      </c>
      <c r="AH1696" s="10">
        <f>(X1696-X$1883)^4</f>
        <v>180565521.21137369</v>
      </c>
      <c r="AI1696" s="28">
        <f>(Y1696-Y$1883)^4</f>
        <v>89186695215.404114</v>
      </c>
      <c r="AK1696" s="27">
        <f t="shared" si="267"/>
        <v>9.3141405588484325</v>
      </c>
      <c r="AL1696" s="10">
        <f t="shared" si="268"/>
        <v>160.03386960203218</v>
      </c>
      <c r="AM1696" s="10">
        <f t="shared" si="269"/>
        <v>126.16426756985605</v>
      </c>
      <c r="AN1696" s="28">
        <f t="shared" si="270"/>
        <v>704.48772226926337</v>
      </c>
      <c r="AP1696" s="56">
        <f t="shared" si="271"/>
        <v>0.78835978835978826</v>
      </c>
    </row>
    <row r="1697" spans="1:42" ht="15" customHeight="1">
      <c r="A1697" s="5" t="s">
        <v>23</v>
      </c>
      <c r="B1697" s="5" t="s">
        <v>104</v>
      </c>
      <c r="C1697" s="5" t="s">
        <v>28</v>
      </c>
      <c r="D1697" s="6" t="s">
        <v>235</v>
      </c>
      <c r="E1697" s="5" t="s">
        <v>3097</v>
      </c>
      <c r="F1697" s="5" t="s">
        <v>3098</v>
      </c>
      <c r="G1697" s="5">
        <v>2002</v>
      </c>
      <c r="H1697" s="11">
        <v>18</v>
      </c>
      <c r="I1697" s="11">
        <v>148</v>
      </c>
      <c r="J1697" s="11">
        <v>174</v>
      </c>
      <c r="K1697" s="11">
        <v>188</v>
      </c>
      <c r="O1697" s="25" t="s">
        <v>23</v>
      </c>
      <c r="P1697" s="5" t="s">
        <v>1345</v>
      </c>
      <c r="Q1697" s="5" t="s">
        <v>37</v>
      </c>
      <c r="R1697" s="6" t="s">
        <v>44</v>
      </c>
      <c r="S1697" s="5" t="s">
        <v>3455</v>
      </c>
      <c r="T1697" s="5" t="s">
        <v>3456</v>
      </c>
      <c r="U1697" s="5">
        <v>2002</v>
      </c>
      <c r="V1697" s="11">
        <v>14</v>
      </c>
      <c r="W1697" s="11">
        <v>38</v>
      </c>
      <c r="X1697" s="11">
        <v>107</v>
      </c>
      <c r="Y1697" s="26">
        <v>317</v>
      </c>
      <c r="Z1697" s="10">
        <f t="shared" si="266"/>
        <v>476</v>
      </c>
      <c r="AA1697" s="27">
        <f t="shared" si="262"/>
        <v>-51637.609853284492</v>
      </c>
      <c r="AB1697" s="10">
        <f t="shared" si="263"/>
        <v>-7177357.169448629</v>
      </c>
      <c r="AC1697" s="10">
        <f t="shared" si="264"/>
        <v>-3938330.3428721353</v>
      </c>
      <c r="AD1697" s="28">
        <f t="shared" si="265"/>
        <v>31199.167002154747</v>
      </c>
      <c r="AF1697" s="27">
        <f>IF(V1697 &lt;&gt; "-", (V1697-V$1883)^4, "-")</f>
        <v>1922891.7783183996</v>
      </c>
      <c r="AG1697" s="10">
        <f>(W1697-W$1883)^4</f>
        <v>1384478061.5428886</v>
      </c>
      <c r="AH1697" s="10">
        <f>(X1697-X$1883)^4</f>
        <v>621941478.84420097</v>
      </c>
      <c r="AI1697" s="28">
        <f>(Y1697-Y$1883)^4</f>
        <v>982179.04708422557</v>
      </c>
      <c r="AK1697" s="27">
        <f t="shared" si="267"/>
        <v>29.411764705882351</v>
      </c>
      <c r="AL1697" s="10">
        <f t="shared" si="268"/>
        <v>79.831932773109244</v>
      </c>
      <c r="AM1697" s="10">
        <f t="shared" si="269"/>
        <v>224.78991596638656</v>
      </c>
      <c r="AN1697" s="28">
        <f t="shared" si="270"/>
        <v>665.96638655462186</v>
      </c>
      <c r="AP1697" s="56">
        <f t="shared" si="271"/>
        <v>2.8157894736842106</v>
      </c>
    </row>
    <row r="1698" spans="1:42" ht="15" customHeight="1">
      <c r="A1698" s="5" t="s">
        <v>23</v>
      </c>
      <c r="B1698" s="5" t="s">
        <v>104</v>
      </c>
      <c r="C1698" s="5" t="s">
        <v>28</v>
      </c>
      <c r="D1698" s="6" t="s">
        <v>235</v>
      </c>
      <c r="E1698" s="5" t="s">
        <v>3099</v>
      </c>
      <c r="F1698" s="5" t="s">
        <v>3100</v>
      </c>
      <c r="G1698" s="5">
        <v>2002</v>
      </c>
      <c r="H1698" s="11">
        <v>13</v>
      </c>
      <c r="I1698" s="11">
        <v>106</v>
      </c>
      <c r="J1698" s="11">
        <v>212</v>
      </c>
      <c r="K1698" s="11">
        <v>208</v>
      </c>
      <c r="O1698" s="25" t="s">
        <v>23</v>
      </c>
      <c r="P1698" s="5" t="s">
        <v>1345</v>
      </c>
      <c r="Q1698" s="5" t="s">
        <v>46</v>
      </c>
      <c r="R1698" s="6" t="s">
        <v>44</v>
      </c>
      <c r="S1698" s="5" t="s">
        <v>3457</v>
      </c>
      <c r="T1698" s="5" t="s">
        <v>3458</v>
      </c>
      <c r="U1698" s="5">
        <v>2002</v>
      </c>
      <c r="V1698" s="11">
        <v>21</v>
      </c>
      <c r="W1698" s="11">
        <v>156</v>
      </c>
      <c r="X1698" s="11">
        <v>371</v>
      </c>
      <c r="Y1698" s="26">
        <v>1006</v>
      </c>
      <c r="Z1698" s="10">
        <f t="shared" si="266"/>
        <v>1554</v>
      </c>
      <c r="AA1698" s="27">
        <f t="shared" si="262"/>
        <v>-27648.267222475166</v>
      </c>
      <c r="AB1698" s="10">
        <f t="shared" si="263"/>
        <v>-420109.70827220136</v>
      </c>
      <c r="AC1698" s="10">
        <f t="shared" si="264"/>
        <v>1193711.6661456684</v>
      </c>
      <c r="AD1698" s="28">
        <f t="shared" si="265"/>
        <v>373996454.75123334</v>
      </c>
      <c r="AF1698" s="27">
        <f>IF(V1698 &lt;&gt; "-", (V1698-V$1883)^4, "-")</f>
        <v>836033.90625228477</v>
      </c>
      <c r="AG1698" s="10">
        <f>(W1698-W$1883)^4</f>
        <v>31464219.053201206</v>
      </c>
      <c r="AH1698" s="10">
        <f>(X1698-X$1883)^4</f>
        <v>126628827.12664588</v>
      </c>
      <c r="AI1698" s="28">
        <f>(Y1698-Y$1883)^4</f>
        <v>269457316588.23251</v>
      </c>
      <c r="AK1698" s="27">
        <f t="shared" si="267"/>
        <v>13.513513513513514</v>
      </c>
      <c r="AL1698" s="10">
        <f t="shared" si="268"/>
        <v>100.38610038610038</v>
      </c>
      <c r="AM1698" s="10">
        <f t="shared" si="269"/>
        <v>238.73873873873873</v>
      </c>
      <c r="AN1698" s="28">
        <f t="shared" si="270"/>
        <v>647.36164736164733</v>
      </c>
      <c r="AP1698" s="56">
        <f t="shared" si="271"/>
        <v>2.3782051282051282</v>
      </c>
    </row>
    <row r="1699" spans="1:42" ht="15" customHeight="1">
      <c r="A1699" s="5" t="s">
        <v>23</v>
      </c>
      <c r="B1699" s="5" t="s">
        <v>104</v>
      </c>
      <c r="C1699" s="5" t="s">
        <v>28</v>
      </c>
      <c r="D1699" s="6" t="s">
        <v>235</v>
      </c>
      <c r="E1699" s="5" t="s">
        <v>3101</v>
      </c>
      <c r="F1699" s="5" t="s">
        <v>3102</v>
      </c>
      <c r="G1699" s="5">
        <v>2002</v>
      </c>
      <c r="H1699" s="11">
        <v>7</v>
      </c>
      <c r="I1699" s="11">
        <v>47</v>
      </c>
      <c r="J1699" s="11">
        <v>82</v>
      </c>
      <c r="K1699" s="11">
        <v>130</v>
      </c>
      <c r="O1699" s="25" t="s">
        <v>23</v>
      </c>
      <c r="P1699" s="5" t="s">
        <v>1345</v>
      </c>
      <c r="Q1699" s="5" t="s">
        <v>46</v>
      </c>
      <c r="R1699" s="6" t="s">
        <v>44</v>
      </c>
      <c r="S1699" s="5" t="s">
        <v>3459</v>
      </c>
      <c r="T1699" s="5" t="s">
        <v>3460</v>
      </c>
      <c r="U1699" s="5">
        <v>2002</v>
      </c>
      <c r="V1699" s="11">
        <v>288</v>
      </c>
      <c r="W1699" s="11">
        <v>984</v>
      </c>
      <c r="X1699" s="11">
        <v>893</v>
      </c>
      <c r="Y1699" s="26">
        <v>928</v>
      </c>
      <c r="Z1699" s="10">
        <f t="shared" si="266"/>
        <v>3093</v>
      </c>
      <c r="AA1699" s="27">
        <f t="shared" si="262"/>
        <v>13271954.520769263</v>
      </c>
      <c r="AB1699" s="10">
        <f t="shared" si="263"/>
        <v>427135994.79661447</v>
      </c>
      <c r="AC1699" s="10">
        <f t="shared" si="264"/>
        <v>247767710.71454826</v>
      </c>
      <c r="AD1699" s="28">
        <f t="shared" si="265"/>
        <v>265204409.78711286</v>
      </c>
      <c r="AF1699" s="27">
        <f>IF(V1699 &lt;&gt; "-", (V1699-V$1883)^4, "-")</f>
        <v>3142291807.1371059</v>
      </c>
      <c r="AG1699" s="10">
        <f>(W1699-W$1883)^4</f>
        <v>321678149195.64917</v>
      </c>
      <c r="AH1699" s="10">
        <f>(X1699-X$1883)^4</f>
        <v>155617921657.37363</v>
      </c>
      <c r="AI1699" s="28">
        <f>(Y1699-Y$1883)^4</f>
        <v>170388778004.58334</v>
      </c>
      <c r="AK1699" s="27">
        <f t="shared" si="267"/>
        <v>93.113482056256061</v>
      </c>
      <c r="AL1699" s="10">
        <f t="shared" si="268"/>
        <v>318.13773035887488</v>
      </c>
      <c r="AM1699" s="10">
        <f t="shared" si="269"/>
        <v>288.71645651471061</v>
      </c>
      <c r="AN1699" s="28">
        <f t="shared" si="270"/>
        <v>300.03233107015842</v>
      </c>
      <c r="AP1699" s="56">
        <f t="shared" si="271"/>
        <v>0.90752032520325199</v>
      </c>
    </row>
    <row r="1700" spans="1:42" ht="15" customHeight="1">
      <c r="A1700" s="5" t="s">
        <v>23</v>
      </c>
      <c r="B1700" s="5" t="s">
        <v>104</v>
      </c>
      <c r="C1700" s="5" t="s">
        <v>28</v>
      </c>
      <c r="D1700" s="6" t="s">
        <v>235</v>
      </c>
      <c r="E1700" s="5" t="s">
        <v>3103</v>
      </c>
      <c r="F1700" s="5" t="s">
        <v>3104</v>
      </c>
      <c r="G1700" s="5">
        <v>2002</v>
      </c>
      <c r="H1700" s="11">
        <v>3</v>
      </c>
      <c r="I1700" s="11">
        <v>98</v>
      </c>
      <c r="J1700" s="11">
        <v>194</v>
      </c>
      <c r="K1700" s="11">
        <v>188</v>
      </c>
      <c r="O1700" s="25" t="s">
        <v>23</v>
      </c>
      <c r="P1700" s="5" t="s">
        <v>1345</v>
      </c>
      <c r="Q1700" s="5" t="s">
        <v>46</v>
      </c>
      <c r="R1700" s="6" t="s">
        <v>44</v>
      </c>
      <c r="S1700" s="5" t="s">
        <v>3461</v>
      </c>
      <c r="T1700" s="5" t="s">
        <v>2861</v>
      </c>
      <c r="U1700" s="5">
        <v>2002</v>
      </c>
      <c r="V1700" s="11">
        <v>49</v>
      </c>
      <c r="W1700" s="11">
        <v>241</v>
      </c>
      <c r="X1700" s="11">
        <v>273</v>
      </c>
      <c r="Y1700" s="26">
        <v>604</v>
      </c>
      <c r="Z1700" s="10">
        <f t="shared" si="266"/>
        <v>1167</v>
      </c>
      <c r="AA1700" s="27">
        <f t="shared" si="262"/>
        <v>-11.212390040665291</v>
      </c>
      <c r="AB1700" s="10">
        <f t="shared" si="263"/>
        <v>1031.7572039808001</v>
      </c>
      <c r="AC1700" s="10">
        <f t="shared" si="264"/>
        <v>527.49665155964612</v>
      </c>
      <c r="AD1700" s="28">
        <f t="shared" si="265"/>
        <v>32303555.944808826</v>
      </c>
      <c r="AF1700" s="27">
        <f>IF(V1700 &lt;&gt; "-", (V1700-V$1883)^4, "-")</f>
        <v>25.095600719724708</v>
      </c>
      <c r="AG1700" s="10">
        <f>(W1700-W$1883)^4</f>
        <v>10425.654931596328</v>
      </c>
      <c r="AH1700" s="10">
        <f>(X1700-X$1883)^4</f>
        <v>4262.1259188536369</v>
      </c>
      <c r="AI1700" s="28">
        <f>(Y1700-Y$1883)^4</f>
        <v>10288066803.254263</v>
      </c>
      <c r="AK1700" s="27">
        <f t="shared" si="267"/>
        <v>41.988003427592119</v>
      </c>
      <c r="AL1700" s="10">
        <f t="shared" si="268"/>
        <v>206.51242502142244</v>
      </c>
      <c r="AM1700" s="10">
        <f t="shared" si="269"/>
        <v>233.93316195372751</v>
      </c>
      <c r="AN1700" s="28">
        <f t="shared" si="270"/>
        <v>517.56640959725792</v>
      </c>
      <c r="AP1700" s="56">
        <f t="shared" si="271"/>
        <v>1.1327800829875518</v>
      </c>
    </row>
    <row r="1701" spans="1:42" ht="15" customHeight="1">
      <c r="A1701" s="5" t="s">
        <v>23</v>
      </c>
      <c r="B1701" s="5" t="s">
        <v>104</v>
      </c>
      <c r="C1701" s="5" t="s">
        <v>28</v>
      </c>
      <c r="D1701" s="6" t="s">
        <v>235</v>
      </c>
      <c r="E1701" s="5" t="s">
        <v>3105</v>
      </c>
      <c r="F1701" s="5" t="s">
        <v>3106</v>
      </c>
      <c r="G1701" s="5">
        <v>2002</v>
      </c>
      <c r="H1701" s="11">
        <v>19</v>
      </c>
      <c r="I1701" s="11">
        <v>67</v>
      </c>
      <c r="J1701" s="11">
        <v>155</v>
      </c>
      <c r="K1701" s="11">
        <v>143</v>
      </c>
      <c r="O1701" s="25" t="s">
        <v>23</v>
      </c>
      <c r="P1701" s="5" t="s">
        <v>1345</v>
      </c>
      <c r="Q1701" s="5" t="s">
        <v>50</v>
      </c>
      <c r="R1701" s="6" t="s">
        <v>44</v>
      </c>
      <c r="S1701" s="5" t="s">
        <v>3462</v>
      </c>
      <c r="T1701" s="5" t="s">
        <v>3463</v>
      </c>
      <c r="U1701" s="5">
        <v>2002</v>
      </c>
      <c r="V1701" s="11">
        <v>3</v>
      </c>
      <c r="W1701" s="11">
        <v>72</v>
      </c>
      <c r="X1701" s="11">
        <v>160</v>
      </c>
      <c r="Y1701" s="26">
        <v>360</v>
      </c>
      <c r="Z1701" s="10">
        <f t="shared" si="266"/>
        <v>595</v>
      </c>
      <c r="AA1701" s="27">
        <f t="shared" si="262"/>
        <v>-112246.64062698378</v>
      </c>
      <c r="AB1701" s="10">
        <f t="shared" si="263"/>
        <v>-4011739.2142077666</v>
      </c>
      <c r="AC1701" s="10">
        <f t="shared" si="264"/>
        <v>-1154983.9595991054</v>
      </c>
      <c r="AD1701" s="28">
        <f t="shared" si="265"/>
        <v>413176.31229472853</v>
      </c>
      <c r="AF1701" s="27">
        <f>IF(V1701 &lt;&gt; "-", (V1701-V$1883)^4, "-")</f>
        <v>5414576.1935207229</v>
      </c>
      <c r="AG1701" s="10">
        <f>(W1701-W$1883)^4</f>
        <v>637446280.78438652</v>
      </c>
      <c r="AH1701" s="10">
        <f>(X1701-X$1883)^4</f>
        <v>121181020.00669217</v>
      </c>
      <c r="AI1701" s="28">
        <f>(Y1701-Y$1883)^4</f>
        <v>30773759.365808114</v>
      </c>
      <c r="AK1701" s="27">
        <f t="shared" si="267"/>
        <v>5.0420168067226898</v>
      </c>
      <c r="AL1701" s="10">
        <f t="shared" si="268"/>
        <v>121.00840336134453</v>
      </c>
      <c r="AM1701" s="10">
        <f t="shared" si="269"/>
        <v>268.9075630252101</v>
      </c>
      <c r="AN1701" s="28">
        <f t="shared" si="270"/>
        <v>605.0420168067227</v>
      </c>
      <c r="AP1701" s="56">
        <f t="shared" si="271"/>
        <v>2.2222222222222223</v>
      </c>
    </row>
    <row r="1702" spans="1:42" ht="15" customHeight="1">
      <c r="A1702" s="5" t="s">
        <v>23</v>
      </c>
      <c r="B1702" s="5" t="s">
        <v>104</v>
      </c>
      <c r="C1702" s="5" t="s">
        <v>28</v>
      </c>
      <c r="D1702" s="6" t="s">
        <v>235</v>
      </c>
      <c r="E1702" s="5" t="s">
        <v>3107</v>
      </c>
      <c r="F1702" s="5" t="s">
        <v>1491</v>
      </c>
      <c r="G1702" s="5">
        <v>2002</v>
      </c>
      <c r="H1702" s="11">
        <v>9</v>
      </c>
      <c r="I1702" s="11">
        <v>68</v>
      </c>
      <c r="J1702" s="11">
        <v>132</v>
      </c>
      <c r="K1702" s="11">
        <v>222</v>
      </c>
      <c r="O1702" s="25" t="s">
        <v>23</v>
      </c>
      <c r="P1702" s="5" t="s">
        <v>1345</v>
      </c>
      <c r="Q1702" s="5" t="s">
        <v>50</v>
      </c>
      <c r="R1702" s="6" t="s">
        <v>44</v>
      </c>
      <c r="S1702" s="5" t="s">
        <v>3464</v>
      </c>
      <c r="T1702" s="5" t="s">
        <v>3465</v>
      </c>
      <c r="U1702" s="5">
        <v>2002</v>
      </c>
      <c r="V1702" s="11">
        <v>12</v>
      </c>
      <c r="W1702" s="11">
        <v>42</v>
      </c>
      <c r="X1702" s="11">
        <v>98</v>
      </c>
      <c r="Y1702" s="26">
        <v>181</v>
      </c>
      <c r="Z1702" s="10">
        <f t="shared" si="266"/>
        <v>333</v>
      </c>
      <c r="AA1702" s="27">
        <f t="shared" si="262"/>
        <v>-60412.570689061082</v>
      </c>
      <c r="AB1702" s="10">
        <f t="shared" si="263"/>
        <v>-6740049.2398623861</v>
      </c>
      <c r="AC1702" s="10">
        <f t="shared" si="264"/>
        <v>-4650780.2975688586</v>
      </c>
      <c r="AD1702" s="28">
        <f t="shared" si="265"/>
        <v>-1141790.7190449117</v>
      </c>
      <c r="AF1702" s="27">
        <f>IF(V1702 &lt;&gt; "-", (V1702-V$1883)^4, "-")</f>
        <v>2370480.6892459271</v>
      </c>
      <c r="AG1702" s="10">
        <f>(W1702-W$1883)^4</f>
        <v>1273163244.8596156</v>
      </c>
      <c r="AH1702" s="10">
        <f>(X1702-X$1883)^4</f>
        <v>776308661.88215983</v>
      </c>
      <c r="AI1702" s="28">
        <f>(Y1702-Y$1883)^4</f>
        <v>119338894.77051415</v>
      </c>
      <c r="AK1702" s="27">
        <f t="shared" si="267"/>
        <v>36.036036036036037</v>
      </c>
      <c r="AL1702" s="10">
        <f t="shared" si="268"/>
        <v>126.12612612612611</v>
      </c>
      <c r="AM1702" s="10">
        <f t="shared" si="269"/>
        <v>294.29429429429428</v>
      </c>
      <c r="AN1702" s="28">
        <f t="shared" si="270"/>
        <v>543.54354354354348</v>
      </c>
      <c r="AP1702" s="56">
        <f t="shared" si="271"/>
        <v>2.3333333333333335</v>
      </c>
    </row>
    <row r="1703" spans="1:42" ht="15" customHeight="1">
      <c r="A1703" s="5" t="s">
        <v>23</v>
      </c>
      <c r="B1703" s="5" t="s">
        <v>104</v>
      </c>
      <c r="C1703" s="5" t="s">
        <v>28</v>
      </c>
      <c r="D1703" s="6" t="s">
        <v>235</v>
      </c>
      <c r="E1703" s="5" t="s">
        <v>3108</v>
      </c>
      <c r="F1703" s="5" t="s">
        <v>3109</v>
      </c>
      <c r="G1703" s="5">
        <v>2002</v>
      </c>
      <c r="H1703" s="11">
        <v>5</v>
      </c>
      <c r="I1703" s="11">
        <v>52</v>
      </c>
      <c r="J1703" s="11">
        <v>83</v>
      </c>
      <c r="K1703" s="11">
        <v>71</v>
      </c>
      <c r="O1703" s="25" t="s">
        <v>23</v>
      </c>
      <c r="P1703" s="5" t="s">
        <v>1345</v>
      </c>
      <c r="Q1703" s="5" t="s">
        <v>50</v>
      </c>
      <c r="R1703" s="6" t="s">
        <v>44</v>
      </c>
      <c r="S1703" s="5" t="s">
        <v>3466</v>
      </c>
      <c r="T1703" s="5" t="s">
        <v>3467</v>
      </c>
      <c r="U1703" s="5">
        <v>2002</v>
      </c>
      <c r="V1703" s="11">
        <v>67</v>
      </c>
      <c r="W1703" s="11">
        <v>283</v>
      </c>
      <c r="X1703" s="11">
        <v>206</v>
      </c>
      <c r="Y1703" s="26">
        <v>373</v>
      </c>
      <c r="Z1703" s="10">
        <f t="shared" si="266"/>
        <v>929</v>
      </c>
      <c r="AA1703" s="27">
        <f t="shared" ref="AA1703:AA1766" si="272">IF(V1703 &lt;&gt; "-", (V1703-V$1883)^3, "-")</f>
        <v>3915.7704185807975</v>
      </c>
      <c r="AB1703" s="10">
        <f t="shared" ref="AB1703:AB1766" si="273">IF(W1703 &lt;&gt; "-", (W1703-W$1883)^3, "-")</f>
        <v>141459.49479623168</v>
      </c>
      <c r="AC1703" s="10">
        <f t="shared" ref="AC1703:AC1766" si="274">IF(X1703 &lt;&gt; "-", (X1703-X$1883)^3, "-")</f>
        <v>-204545.62074842307</v>
      </c>
      <c r="AD1703" s="28">
        <f t="shared" ref="AD1703:AD1766" si="275">IF(Y1703 &lt;&gt; "-", (Y1703-Y$1883)^3, "-")</f>
        <v>669484.14376969321</v>
      </c>
      <c r="AF1703" s="27">
        <f>IF(V1703 &lt;&gt; "-", (V1703-V$1883)^4, "-")</f>
        <v>61719.579940247349</v>
      </c>
      <c r="AG1703" s="10">
        <f>(W1703-W$1883)^4</f>
        <v>7370712.4786306107</v>
      </c>
      <c r="AH1703" s="10">
        <f>(X1703-X$1883)^4</f>
        <v>12051846.209514977</v>
      </c>
      <c r="AI1703" s="28">
        <f>(Y1703-Y$1883)^4</f>
        <v>58567100.981201582</v>
      </c>
      <c r="AK1703" s="27">
        <f t="shared" si="267"/>
        <v>72.120559741657701</v>
      </c>
      <c r="AL1703" s="10">
        <f t="shared" si="268"/>
        <v>304.6286329386437</v>
      </c>
      <c r="AM1703" s="10">
        <f t="shared" si="269"/>
        <v>221.74381054897739</v>
      </c>
      <c r="AN1703" s="28">
        <f t="shared" si="270"/>
        <v>401.50699677072123</v>
      </c>
      <c r="AP1703" s="56">
        <f t="shared" si="271"/>
        <v>0.72791519434628971</v>
      </c>
    </row>
    <row r="1704" spans="1:42" ht="15" customHeight="1">
      <c r="A1704" s="5" t="s">
        <v>23</v>
      </c>
      <c r="B1704" s="5" t="s">
        <v>104</v>
      </c>
      <c r="C1704" s="5" t="s">
        <v>28</v>
      </c>
      <c r="D1704" s="6" t="s">
        <v>235</v>
      </c>
      <c r="E1704" s="5" t="s">
        <v>3110</v>
      </c>
      <c r="F1704" s="5" t="s">
        <v>3111</v>
      </c>
      <c r="G1704" s="5">
        <v>2002</v>
      </c>
      <c r="H1704" s="11">
        <v>21</v>
      </c>
      <c r="I1704" s="11">
        <v>148</v>
      </c>
      <c r="J1704" s="11">
        <v>337</v>
      </c>
      <c r="K1704" s="11">
        <v>371</v>
      </c>
      <c r="O1704" s="25" t="s">
        <v>23</v>
      </c>
      <c r="P1704" s="5" t="s">
        <v>1345</v>
      </c>
      <c r="Q1704" s="5" t="s">
        <v>50</v>
      </c>
      <c r="R1704" s="6" t="s">
        <v>44</v>
      </c>
      <c r="S1704" s="5" t="s">
        <v>3468</v>
      </c>
      <c r="T1704" s="5" t="s">
        <v>3469</v>
      </c>
      <c r="U1704" s="5">
        <v>2002</v>
      </c>
      <c r="V1704" s="11">
        <v>14</v>
      </c>
      <c r="W1704" s="11">
        <v>116</v>
      </c>
      <c r="X1704" s="11">
        <v>205</v>
      </c>
      <c r="Y1704" s="26">
        <v>506</v>
      </c>
      <c r="Z1704" s="10">
        <f t="shared" si="266"/>
        <v>841</v>
      </c>
      <c r="AA1704" s="27">
        <f t="shared" si="272"/>
        <v>-51637.609853284492</v>
      </c>
      <c r="AB1704" s="10">
        <f t="shared" si="273"/>
        <v>-1516722.5853698212</v>
      </c>
      <c r="AC1704" s="10">
        <f t="shared" si="274"/>
        <v>-215138.11173181413</v>
      </c>
      <c r="AD1704" s="28">
        <f t="shared" si="275"/>
        <v>10717984.991287252</v>
      </c>
      <c r="AF1704" s="27">
        <f>IF(V1704 &lt;&gt; "-", (V1704-V$1883)^4, "-")</f>
        <v>1922891.7783183996</v>
      </c>
      <c r="AG1704" s="10">
        <f>(W1704-W$1883)^4</f>
        <v>174264211.32920298</v>
      </c>
      <c r="AH1704" s="10">
        <f>(X1704-X$1883)^4</f>
        <v>12891094.834297152</v>
      </c>
      <c r="AI1704" s="28">
        <f>(Y1704-Y$1883)^4</f>
        <v>2363111386.0795736</v>
      </c>
      <c r="AK1704" s="27">
        <f t="shared" si="267"/>
        <v>16.646848989298455</v>
      </c>
      <c r="AL1704" s="10">
        <f t="shared" si="268"/>
        <v>137.93103448275861</v>
      </c>
      <c r="AM1704" s="10">
        <f t="shared" si="269"/>
        <v>243.7574316290131</v>
      </c>
      <c r="AN1704" s="28">
        <f t="shared" si="270"/>
        <v>601.66468489892986</v>
      </c>
      <c r="AP1704" s="56">
        <f t="shared" si="271"/>
        <v>1.7672413793103452</v>
      </c>
    </row>
    <row r="1705" spans="1:42" ht="15" customHeight="1">
      <c r="A1705" s="5" t="s">
        <v>23</v>
      </c>
      <c r="B1705" s="5" t="s">
        <v>104</v>
      </c>
      <c r="C1705" s="5" t="s">
        <v>34</v>
      </c>
      <c r="D1705" s="6" t="s">
        <v>44</v>
      </c>
      <c r="E1705" s="6" t="s">
        <v>26</v>
      </c>
      <c r="F1705" s="5" t="s">
        <v>3470</v>
      </c>
      <c r="G1705" s="5">
        <v>2002</v>
      </c>
      <c r="H1705" s="11">
        <v>155</v>
      </c>
      <c r="I1705" s="11">
        <v>1192</v>
      </c>
      <c r="J1705" s="11">
        <v>2203</v>
      </c>
      <c r="K1705" s="11">
        <v>2460</v>
      </c>
      <c r="O1705" s="25" t="s">
        <v>23</v>
      </c>
      <c r="P1705" s="5" t="s">
        <v>1345</v>
      </c>
      <c r="Q1705" s="5" t="s">
        <v>50</v>
      </c>
      <c r="R1705" s="6" t="s">
        <v>44</v>
      </c>
      <c r="S1705" s="5" t="s">
        <v>3471</v>
      </c>
      <c r="T1705" s="5" t="s">
        <v>3472</v>
      </c>
      <c r="U1705" s="5">
        <v>2002</v>
      </c>
      <c r="V1705" s="11">
        <v>182</v>
      </c>
      <c r="W1705" s="11">
        <v>742</v>
      </c>
      <c r="X1705" s="11">
        <v>951</v>
      </c>
      <c r="Y1705" s="26">
        <v>1047</v>
      </c>
      <c r="Z1705" s="10">
        <f t="shared" si="266"/>
        <v>2922</v>
      </c>
      <c r="AA1705" s="27">
        <f t="shared" si="272"/>
        <v>2235849.900219983</v>
      </c>
      <c r="AB1705" s="10">
        <f t="shared" si="273"/>
        <v>133514909.90032165</v>
      </c>
      <c r="AC1705" s="10">
        <f t="shared" si="274"/>
        <v>322941686.32301897</v>
      </c>
      <c r="AD1705" s="28">
        <f t="shared" si="275"/>
        <v>441547173.33962768</v>
      </c>
      <c r="AF1705" s="27">
        <f>IF(V1705 &lt;&gt; "-", (V1705-V$1883)^4, "-")</f>
        <v>292363751.63378239</v>
      </c>
      <c r="AG1705" s="10">
        <f>(W1705-W$1883)^4</f>
        <v>68240105464.322784</v>
      </c>
      <c r="AH1705" s="10">
        <f>(X1705-X$1883)^4</f>
        <v>221563803362.59949</v>
      </c>
      <c r="AI1705" s="28">
        <f>(Y1705-Y$1883)^4</f>
        <v>336229755797.20514</v>
      </c>
      <c r="AK1705" s="27">
        <f t="shared" si="267"/>
        <v>62.286105407255306</v>
      </c>
      <c r="AL1705" s="10">
        <f t="shared" si="268"/>
        <v>253.93566050650242</v>
      </c>
      <c r="AM1705" s="10">
        <f t="shared" si="269"/>
        <v>325.46201232032854</v>
      </c>
      <c r="AN1705" s="28">
        <f t="shared" si="270"/>
        <v>358.31622176591378</v>
      </c>
      <c r="AP1705" s="56">
        <f t="shared" si="271"/>
        <v>1.2816711590296495</v>
      </c>
    </row>
    <row r="1706" spans="1:42" ht="15" customHeight="1">
      <c r="A1706" s="5" t="s">
        <v>23</v>
      </c>
      <c r="B1706" s="5" t="s">
        <v>104</v>
      </c>
      <c r="C1706" s="5" t="s">
        <v>34</v>
      </c>
      <c r="D1706" s="6" t="s">
        <v>44</v>
      </c>
      <c r="E1706" s="5" t="s">
        <v>3112</v>
      </c>
      <c r="F1706" s="5" t="s">
        <v>3113</v>
      </c>
      <c r="G1706" s="5">
        <v>2002</v>
      </c>
      <c r="H1706" s="11">
        <v>14</v>
      </c>
      <c r="I1706" s="11">
        <v>56</v>
      </c>
      <c r="J1706" s="11">
        <v>180</v>
      </c>
      <c r="K1706" s="11">
        <v>249</v>
      </c>
      <c r="O1706" s="25" t="s">
        <v>23</v>
      </c>
      <c r="P1706" s="5" t="s">
        <v>1345</v>
      </c>
      <c r="Q1706" s="5" t="s">
        <v>50</v>
      </c>
      <c r="R1706" s="6" t="s">
        <v>44</v>
      </c>
      <c r="S1706" s="5" t="s">
        <v>3473</v>
      </c>
      <c r="T1706" s="5" t="s">
        <v>3474</v>
      </c>
      <c r="U1706" s="5">
        <v>2002</v>
      </c>
      <c r="V1706" s="11">
        <v>19</v>
      </c>
      <c r="W1706" s="11">
        <v>131</v>
      </c>
      <c r="X1706" s="11">
        <v>283</v>
      </c>
      <c r="Y1706" s="26">
        <v>429</v>
      </c>
      <c r="Z1706" s="10">
        <f t="shared" si="266"/>
        <v>862</v>
      </c>
      <c r="AA1706" s="27">
        <f t="shared" si="272"/>
        <v>-33505.219038514537</v>
      </c>
      <c r="AB1706" s="10">
        <f t="shared" si="273"/>
        <v>-996860.6071044635</v>
      </c>
      <c r="AC1706" s="10">
        <f t="shared" si="274"/>
        <v>5910.0186877382812</v>
      </c>
      <c r="AD1706" s="28">
        <f t="shared" si="275"/>
        <v>2953810.4529834613</v>
      </c>
      <c r="AF1706" s="27">
        <f>IF(V1706 &lt;&gt; "-", (V1706-V$1883)^4, "-")</f>
        <v>1080148.040054389</v>
      </c>
      <c r="AG1706" s="10">
        <f>(W1706-W$1883)^4</f>
        <v>99581633.451096937</v>
      </c>
      <c r="AH1706" s="10">
        <f>(X1706-X$1883)^4</f>
        <v>106852.61100262002</v>
      </c>
      <c r="AI1706" s="28">
        <f>(Y1706-Y$1883)^4</f>
        <v>423815494.94522524</v>
      </c>
      <c r="AK1706" s="27">
        <f t="shared" si="267"/>
        <v>22.041763341067284</v>
      </c>
      <c r="AL1706" s="10">
        <f t="shared" si="268"/>
        <v>151.97215777262178</v>
      </c>
      <c r="AM1706" s="10">
        <f t="shared" si="269"/>
        <v>328.30626450116006</v>
      </c>
      <c r="AN1706" s="28">
        <f t="shared" si="270"/>
        <v>497.67981438515079</v>
      </c>
      <c r="AP1706" s="56">
        <f t="shared" si="271"/>
        <v>2.1603053435114505</v>
      </c>
    </row>
    <row r="1707" spans="1:42" ht="15" customHeight="1">
      <c r="A1707" s="5" t="s">
        <v>23</v>
      </c>
      <c r="B1707" s="5" t="s">
        <v>104</v>
      </c>
      <c r="C1707" s="5" t="s">
        <v>34</v>
      </c>
      <c r="D1707" s="6" t="s">
        <v>44</v>
      </c>
      <c r="E1707" s="5" t="s">
        <v>3114</v>
      </c>
      <c r="F1707" s="5" t="s">
        <v>3115</v>
      </c>
      <c r="G1707" s="5">
        <v>2002</v>
      </c>
      <c r="H1707" s="11">
        <v>20</v>
      </c>
      <c r="I1707" s="11">
        <v>177</v>
      </c>
      <c r="J1707" s="11">
        <v>325</v>
      </c>
      <c r="K1707" s="11">
        <v>375</v>
      </c>
      <c r="O1707" s="25" t="s">
        <v>23</v>
      </c>
      <c r="P1707" s="5" t="s">
        <v>1345</v>
      </c>
      <c r="Q1707" s="5" t="s">
        <v>50</v>
      </c>
      <c r="R1707" s="6" t="s">
        <v>44</v>
      </c>
      <c r="S1707" s="5" t="s">
        <v>3475</v>
      </c>
      <c r="T1707" s="5" t="s">
        <v>3476</v>
      </c>
      <c r="U1707" s="5">
        <v>2002</v>
      </c>
      <c r="V1707" s="11">
        <v>33</v>
      </c>
      <c r="W1707" s="11">
        <v>223</v>
      </c>
      <c r="X1707" s="11">
        <v>381</v>
      </c>
      <c r="Y1707" s="26">
        <v>425</v>
      </c>
      <c r="Z1707" s="10">
        <f t="shared" si="266"/>
        <v>1062</v>
      </c>
      <c r="AA1707" s="27">
        <f t="shared" si="272"/>
        <v>-6066.610444662284</v>
      </c>
      <c r="AB1707" s="10">
        <f t="shared" si="273"/>
        <v>-492.14904578488148</v>
      </c>
      <c r="AC1707" s="10">
        <f t="shared" si="274"/>
        <v>1564124.0639862919</v>
      </c>
      <c r="AD1707" s="28">
        <f t="shared" si="275"/>
        <v>2713592.182626863</v>
      </c>
      <c r="AF1707" s="27">
        <f>IF(V1707 &lt;&gt; "-", (V1707-V$1883)^4, "-")</f>
        <v>110644.07048160309</v>
      </c>
      <c r="AG1707" s="10">
        <f>(W1707-W$1883)^4</f>
        <v>3885.6367368595893</v>
      </c>
      <c r="AH1707" s="10">
        <f>(X1707-X$1883)^4</f>
        <v>181563381.90758288</v>
      </c>
      <c r="AI1707" s="28">
        <f>(Y1707-Y$1883)^4</f>
        <v>378494383.42042732</v>
      </c>
      <c r="AK1707" s="27">
        <f t="shared" si="267"/>
        <v>31.073446327683616</v>
      </c>
      <c r="AL1707" s="10">
        <f t="shared" si="268"/>
        <v>209.98116760828626</v>
      </c>
      <c r="AM1707" s="10">
        <f t="shared" si="269"/>
        <v>358.75706214689268</v>
      </c>
      <c r="AN1707" s="28">
        <f t="shared" si="270"/>
        <v>400.1883239171375</v>
      </c>
      <c r="AP1707" s="56">
        <f t="shared" si="271"/>
        <v>1.7085201793721974</v>
      </c>
    </row>
    <row r="1708" spans="1:42" ht="15" customHeight="1">
      <c r="A1708" s="5" t="s">
        <v>23</v>
      </c>
      <c r="B1708" s="5" t="s">
        <v>104</v>
      </c>
      <c r="C1708" s="5" t="s">
        <v>34</v>
      </c>
      <c r="D1708" s="6" t="s">
        <v>44</v>
      </c>
      <c r="E1708" s="5" t="s">
        <v>3116</v>
      </c>
      <c r="F1708" s="5" t="s">
        <v>3117</v>
      </c>
      <c r="G1708" s="5">
        <v>2002</v>
      </c>
      <c r="H1708" s="11">
        <v>3</v>
      </c>
      <c r="I1708" s="11">
        <v>53</v>
      </c>
      <c r="J1708" s="11">
        <v>116</v>
      </c>
      <c r="K1708" s="11">
        <v>120</v>
      </c>
      <c r="O1708" s="25" t="s">
        <v>23</v>
      </c>
      <c r="P1708" s="5" t="s">
        <v>148</v>
      </c>
      <c r="Q1708" s="5" t="s">
        <v>28</v>
      </c>
      <c r="R1708" s="6" t="s">
        <v>235</v>
      </c>
      <c r="S1708" s="5" t="s">
        <v>3477</v>
      </c>
      <c r="T1708" s="5" t="s">
        <v>1309</v>
      </c>
      <c r="U1708" s="5">
        <v>2002</v>
      </c>
      <c r="V1708" s="11">
        <v>24</v>
      </c>
      <c r="W1708" s="11">
        <v>98</v>
      </c>
      <c r="X1708" s="11">
        <v>207</v>
      </c>
      <c r="Y1708" s="26">
        <v>174</v>
      </c>
      <c r="Z1708" s="10">
        <f t="shared" si="266"/>
        <v>503</v>
      </c>
      <c r="AA1708" s="27">
        <f t="shared" si="272"/>
        <v>-20208.558616132483</v>
      </c>
      <c r="AB1708" s="10">
        <f t="shared" si="273"/>
        <v>-2347082.2838645913</v>
      </c>
      <c r="AC1708" s="10">
        <f t="shared" si="274"/>
        <v>-194306.65029992542</v>
      </c>
      <c r="AD1708" s="28">
        <f t="shared" si="275"/>
        <v>-1386906.9411749088</v>
      </c>
      <c r="AF1708" s="27">
        <f>IF(V1708 &lt;&gt; "-", (V1708-V$1883)^4, "-")</f>
        <v>550444.81416189857</v>
      </c>
      <c r="AG1708" s="10">
        <f>(W1708-W$1883)^4</f>
        <v>311916072.49714214</v>
      </c>
      <c r="AH1708" s="10">
        <f>(X1708-X$1883)^4</f>
        <v>11254258.507596577</v>
      </c>
      <c r="AI1708" s="28">
        <f>(Y1708-Y$1883)^4</f>
        <v>154666560.93717042</v>
      </c>
      <c r="AK1708" s="27">
        <f t="shared" si="267"/>
        <v>47.713717693836976</v>
      </c>
      <c r="AL1708" s="10">
        <f t="shared" si="268"/>
        <v>194.83101391650098</v>
      </c>
      <c r="AM1708" s="10">
        <f t="shared" si="269"/>
        <v>411.53081510934391</v>
      </c>
      <c r="AN1708" s="28">
        <f t="shared" si="270"/>
        <v>345.92445328031806</v>
      </c>
      <c r="AP1708" s="56">
        <f t="shared" si="271"/>
        <v>2.1122448979591835</v>
      </c>
    </row>
    <row r="1709" spans="1:42" ht="15" customHeight="1">
      <c r="A1709" s="5" t="s">
        <v>23</v>
      </c>
      <c r="B1709" s="5" t="s">
        <v>104</v>
      </c>
      <c r="C1709" s="5" t="s">
        <v>34</v>
      </c>
      <c r="D1709" s="6" t="s">
        <v>44</v>
      </c>
      <c r="E1709" s="5" t="s">
        <v>3118</v>
      </c>
      <c r="F1709" s="5" t="s">
        <v>3119</v>
      </c>
      <c r="G1709" s="5">
        <v>2002</v>
      </c>
      <c r="H1709" s="11">
        <v>93</v>
      </c>
      <c r="I1709" s="11">
        <v>608</v>
      </c>
      <c r="J1709" s="11">
        <v>835</v>
      </c>
      <c r="K1709" s="11">
        <v>767</v>
      </c>
      <c r="O1709" s="25" t="s">
        <v>23</v>
      </c>
      <c r="P1709" s="5" t="s">
        <v>148</v>
      </c>
      <c r="Q1709" s="5" t="s">
        <v>28</v>
      </c>
      <c r="R1709" s="6" t="s">
        <v>235</v>
      </c>
      <c r="S1709" s="5" t="s">
        <v>3478</v>
      </c>
      <c r="T1709" s="5" t="s">
        <v>3479</v>
      </c>
      <c r="U1709" s="5">
        <v>2002</v>
      </c>
      <c r="V1709" s="11">
        <v>121</v>
      </c>
      <c r="W1709" s="11">
        <v>572</v>
      </c>
      <c r="X1709" s="11">
        <v>907</v>
      </c>
      <c r="Y1709" s="26">
        <v>701</v>
      </c>
      <c r="Z1709" s="10">
        <f t="shared" si="266"/>
        <v>2301</v>
      </c>
      <c r="AA1709" s="27">
        <f t="shared" si="272"/>
        <v>339510.32353236241</v>
      </c>
      <c r="AB1709" s="10">
        <f t="shared" si="273"/>
        <v>39688375.67005232</v>
      </c>
      <c r="AC1709" s="10">
        <f t="shared" si="274"/>
        <v>264708109.42754698</v>
      </c>
      <c r="AD1709" s="28">
        <f t="shared" si="275"/>
        <v>71722151.806205884</v>
      </c>
      <c r="AF1709" s="27">
        <f>IF(V1709 &lt;&gt; "-", (V1709-V$1883)^4, "-")</f>
        <v>23684850.40006835</v>
      </c>
      <c r="AG1709" s="10">
        <f>(W1709-W$1883)^4</f>
        <v>13537893704.129011</v>
      </c>
      <c r="AH1709" s="10">
        <f>(X1709-X$1883)^4</f>
        <v>169963759302.80154</v>
      </c>
      <c r="AI1709" s="28">
        <f>(Y1709-Y$1883)^4</f>
        <v>29799186919.401829</v>
      </c>
      <c r="AK1709" s="27">
        <f t="shared" si="267"/>
        <v>52.585832246849193</v>
      </c>
      <c r="AL1709" s="10">
        <f t="shared" si="268"/>
        <v>248.58757062146893</v>
      </c>
      <c r="AM1709" s="10">
        <f t="shared" si="269"/>
        <v>394.17644502390266</v>
      </c>
      <c r="AN1709" s="28">
        <f t="shared" si="270"/>
        <v>304.65015210777926</v>
      </c>
      <c r="AP1709" s="56">
        <f t="shared" si="271"/>
        <v>1.5856643356643356</v>
      </c>
    </row>
    <row r="1710" spans="1:42" ht="15" customHeight="1">
      <c r="A1710" s="5" t="s">
        <v>23</v>
      </c>
      <c r="B1710" s="5" t="s">
        <v>104</v>
      </c>
      <c r="C1710" s="5" t="s">
        <v>34</v>
      </c>
      <c r="D1710" s="6" t="s">
        <v>44</v>
      </c>
      <c r="E1710" s="5" t="s">
        <v>3120</v>
      </c>
      <c r="F1710" s="5" t="s">
        <v>3121</v>
      </c>
      <c r="G1710" s="5">
        <v>2002</v>
      </c>
      <c r="H1710" s="11">
        <v>1</v>
      </c>
      <c r="I1710" s="11">
        <v>9</v>
      </c>
      <c r="J1710" s="11">
        <v>64</v>
      </c>
      <c r="K1710" s="11">
        <v>112</v>
      </c>
      <c r="O1710" s="25" t="s">
        <v>23</v>
      </c>
      <c r="P1710" s="5" t="s">
        <v>148</v>
      </c>
      <c r="Q1710" s="5" t="s">
        <v>28</v>
      </c>
      <c r="R1710" s="6" t="s">
        <v>235</v>
      </c>
      <c r="S1710" s="5" t="s">
        <v>3480</v>
      </c>
      <c r="T1710" s="5" t="s">
        <v>3481</v>
      </c>
      <c r="U1710" s="5">
        <v>2002</v>
      </c>
      <c r="V1710" s="11">
        <v>147</v>
      </c>
      <c r="W1710" s="11">
        <v>710</v>
      </c>
      <c r="X1710" s="11">
        <v>1109</v>
      </c>
      <c r="Y1710" s="26">
        <v>808</v>
      </c>
      <c r="Z1710" s="10">
        <f t="shared" si="266"/>
        <v>2774</v>
      </c>
      <c r="AA1710" s="27">
        <f t="shared" si="272"/>
        <v>878166.50181936519</v>
      </c>
      <c r="AB1710" s="10">
        <f t="shared" si="273"/>
        <v>109974360.82423718</v>
      </c>
      <c r="AC1710" s="10">
        <f t="shared" si="274"/>
        <v>601382370.29729354</v>
      </c>
      <c r="AD1710" s="28">
        <f t="shared" si="275"/>
        <v>142630154.19138485</v>
      </c>
      <c r="AF1710" s="27">
        <f>IF(V1710 &lt;&gt; "-", (V1710-V$1883)^4, "-")</f>
        <v>84094802.616712973</v>
      </c>
      <c r="AG1710" s="10">
        <f>(W1710-W$1883)^4</f>
        <v>52689239323.248756</v>
      </c>
      <c r="AH1710" s="10">
        <f>(X1710-X$1883)^4</f>
        <v>507614777507.96039</v>
      </c>
      <c r="AI1710" s="28">
        <f>(Y1710-Y$1883)^4</f>
        <v>74521536772.029953</v>
      </c>
      <c r="AK1710" s="27">
        <f t="shared" si="267"/>
        <v>52.992069214131213</v>
      </c>
      <c r="AL1710" s="10">
        <f t="shared" si="268"/>
        <v>255.94808940158615</v>
      </c>
      <c r="AM1710" s="10">
        <f t="shared" si="269"/>
        <v>399.78370583994234</v>
      </c>
      <c r="AN1710" s="28">
        <f t="shared" si="270"/>
        <v>291.27613554434026</v>
      </c>
      <c r="AP1710" s="56">
        <f t="shared" si="271"/>
        <v>1.5619718309859156</v>
      </c>
    </row>
    <row r="1711" spans="1:42" ht="15" customHeight="1">
      <c r="A1711" s="5" t="s">
        <v>23</v>
      </c>
      <c r="B1711" s="5" t="s">
        <v>104</v>
      </c>
      <c r="C1711" s="5" t="s">
        <v>34</v>
      </c>
      <c r="D1711" s="6" t="s">
        <v>44</v>
      </c>
      <c r="E1711" s="5" t="s">
        <v>3122</v>
      </c>
      <c r="F1711" s="5" t="s">
        <v>3123</v>
      </c>
      <c r="G1711" s="5">
        <v>2002</v>
      </c>
      <c r="H1711" s="11">
        <v>10</v>
      </c>
      <c r="I1711" s="11">
        <v>85</v>
      </c>
      <c r="J1711" s="11">
        <v>194</v>
      </c>
      <c r="K1711" s="11">
        <v>254</v>
      </c>
      <c r="O1711" s="25" t="s">
        <v>23</v>
      </c>
      <c r="P1711" s="5" t="s">
        <v>148</v>
      </c>
      <c r="Q1711" s="5" t="s">
        <v>28</v>
      </c>
      <c r="R1711" s="6" t="s">
        <v>235</v>
      </c>
      <c r="S1711" s="5" t="s">
        <v>3482</v>
      </c>
      <c r="T1711" s="5" t="s">
        <v>3483</v>
      </c>
      <c r="U1711" s="5">
        <v>2002</v>
      </c>
      <c r="V1711" s="11">
        <v>52</v>
      </c>
      <c r="W1711" s="11">
        <v>327</v>
      </c>
      <c r="X1711" s="11">
        <v>848</v>
      </c>
      <c r="Y1711" s="26">
        <v>1005</v>
      </c>
      <c r="Z1711" s="10">
        <f t="shared" si="266"/>
        <v>2232</v>
      </c>
      <c r="AA1711" s="27">
        <f t="shared" si="272"/>
        <v>0.44209787868576084</v>
      </c>
      <c r="AB1711" s="10">
        <f t="shared" si="273"/>
        <v>887635.45909967949</v>
      </c>
      <c r="AC1711" s="10">
        <f t="shared" si="274"/>
        <v>198236780.62698135</v>
      </c>
      <c r="AD1711" s="28">
        <f t="shared" si="275"/>
        <v>372441336.84728575</v>
      </c>
      <c r="AF1711" s="27">
        <f>IF(V1711 &lt;&gt; "-", (V1711-V$1883)^4, "-")</f>
        <v>0.3367890074904335</v>
      </c>
      <c r="AG1711" s="10">
        <f>(W1711-W$1883)^4</f>
        <v>85305989.329115018</v>
      </c>
      <c r="AH1711" s="10">
        <f>(X1711-X$1883)^4</f>
        <v>115587884375.38858</v>
      </c>
      <c r="AI1711" s="28">
        <f>(Y1711-Y$1883)^4</f>
        <v>267964442444.99738</v>
      </c>
      <c r="AK1711" s="27">
        <f t="shared" si="267"/>
        <v>23.297491039426525</v>
      </c>
      <c r="AL1711" s="10">
        <f t="shared" si="268"/>
        <v>146.50537634408602</v>
      </c>
      <c r="AM1711" s="10">
        <f t="shared" si="269"/>
        <v>379.92831541218635</v>
      </c>
      <c r="AN1711" s="28">
        <f t="shared" si="270"/>
        <v>450.26881720430106</v>
      </c>
      <c r="AP1711" s="56">
        <f t="shared" si="271"/>
        <v>2.5932721712538225</v>
      </c>
    </row>
    <row r="1712" spans="1:42" ht="15" customHeight="1">
      <c r="A1712" s="5" t="s">
        <v>23</v>
      </c>
      <c r="B1712" s="5" t="s">
        <v>104</v>
      </c>
      <c r="C1712" s="5" t="s">
        <v>34</v>
      </c>
      <c r="D1712" s="6" t="s">
        <v>44</v>
      </c>
      <c r="E1712" s="5" t="s">
        <v>3124</v>
      </c>
      <c r="F1712" s="5" t="s">
        <v>3125</v>
      </c>
      <c r="G1712" s="5">
        <v>2002</v>
      </c>
      <c r="H1712" s="11">
        <v>14</v>
      </c>
      <c r="I1712" s="11">
        <v>204</v>
      </c>
      <c r="J1712" s="11">
        <v>489</v>
      </c>
      <c r="K1712" s="11">
        <v>583</v>
      </c>
      <c r="O1712" s="25" t="s">
        <v>23</v>
      </c>
      <c r="P1712" s="5" t="s">
        <v>148</v>
      </c>
      <c r="Q1712" s="5" t="s">
        <v>28</v>
      </c>
      <c r="R1712" s="6" t="s">
        <v>235</v>
      </c>
      <c r="S1712" s="5" t="s">
        <v>3484</v>
      </c>
      <c r="T1712" s="5" t="s">
        <v>946</v>
      </c>
      <c r="U1712" s="5">
        <v>2002</v>
      </c>
      <c r="V1712" s="11">
        <v>153</v>
      </c>
      <c r="W1712" s="11">
        <v>930</v>
      </c>
      <c r="X1712" s="11">
        <v>1287</v>
      </c>
      <c r="Y1712" s="26">
        <v>1179</v>
      </c>
      <c r="Z1712" s="10">
        <f t="shared" si="266"/>
        <v>3549</v>
      </c>
      <c r="AA1712" s="27">
        <f t="shared" si="272"/>
        <v>1053790.569024981</v>
      </c>
      <c r="AB1712" s="10">
        <f t="shared" si="273"/>
        <v>341685673.86292821</v>
      </c>
      <c r="AC1712" s="10">
        <f t="shared" si="274"/>
        <v>1067713064.3953905</v>
      </c>
      <c r="AD1712" s="28">
        <f t="shared" si="275"/>
        <v>713273147.73578024</v>
      </c>
      <c r="AF1712" s="27">
        <f>IF(V1712 &lt;&gt; "-", (V1712-V$1883)^4, "-")</f>
        <v>107235622.37037523</v>
      </c>
      <c r="AG1712" s="10">
        <f>(W1712-W$1883)^4</f>
        <v>238874079699.05707</v>
      </c>
      <c r="AH1712" s="10">
        <f>(X1712-X$1883)^4</f>
        <v>1091288073671.7914</v>
      </c>
      <c r="AI1712" s="28">
        <f>(Y1712-Y$1883)^4</f>
        <v>637295961204.34998</v>
      </c>
      <c r="AK1712" s="27">
        <f t="shared" si="267"/>
        <v>43.11073541842773</v>
      </c>
      <c r="AL1712" s="10">
        <f t="shared" si="268"/>
        <v>262.04564666103124</v>
      </c>
      <c r="AM1712" s="10">
        <f t="shared" si="269"/>
        <v>362.63736263736263</v>
      </c>
      <c r="AN1712" s="28">
        <f t="shared" si="270"/>
        <v>332.20625528317839</v>
      </c>
      <c r="AP1712" s="56">
        <f t="shared" si="271"/>
        <v>1.3838709677419356</v>
      </c>
    </row>
    <row r="1713" spans="1:42" ht="15" customHeight="1">
      <c r="A1713" s="5" t="s">
        <v>23</v>
      </c>
      <c r="B1713" s="5" t="s">
        <v>104</v>
      </c>
      <c r="C1713" s="5" t="s">
        <v>37</v>
      </c>
      <c r="D1713" s="6" t="s">
        <v>44</v>
      </c>
      <c r="E1713" s="6" t="s">
        <v>26</v>
      </c>
      <c r="F1713" s="5" t="s">
        <v>3485</v>
      </c>
      <c r="G1713" s="5">
        <v>2002</v>
      </c>
      <c r="H1713" s="11">
        <v>371</v>
      </c>
      <c r="I1713" s="11">
        <v>1903</v>
      </c>
      <c r="J1713" s="11">
        <v>3773</v>
      </c>
      <c r="K1713" s="11">
        <v>3660</v>
      </c>
      <c r="O1713" s="25" t="s">
        <v>23</v>
      </c>
      <c r="P1713" s="5" t="s">
        <v>148</v>
      </c>
      <c r="Q1713" s="5" t="s">
        <v>28</v>
      </c>
      <c r="R1713" s="6" t="s">
        <v>235</v>
      </c>
      <c r="S1713" s="5" t="s">
        <v>3486</v>
      </c>
      <c r="T1713" s="5" t="s">
        <v>3487</v>
      </c>
      <c r="U1713" s="5">
        <v>2002</v>
      </c>
      <c r="V1713" s="11">
        <v>140</v>
      </c>
      <c r="W1713" s="11">
        <v>637</v>
      </c>
      <c r="X1713" s="11">
        <v>973</v>
      </c>
      <c r="Y1713" s="26">
        <v>943</v>
      </c>
      <c r="Z1713" s="10">
        <f t="shared" si="266"/>
        <v>2693</v>
      </c>
      <c r="AA1713" s="27">
        <f t="shared" si="272"/>
        <v>699323.72743200092</v>
      </c>
      <c r="AB1713" s="10">
        <f t="shared" si="273"/>
        <v>66975232.111628845</v>
      </c>
      <c r="AC1713" s="10">
        <f t="shared" si="274"/>
        <v>355015094.86242229</v>
      </c>
      <c r="AD1713" s="28">
        <f t="shared" si="275"/>
        <v>284216638.43590981</v>
      </c>
      <c r="AF1713" s="27">
        <f>IF(V1713 &lt;&gt; "-", (V1713-V$1883)^4, "-")</f>
        <v>62073231.000199348</v>
      </c>
      <c r="AG1713" s="10">
        <f>(W1713-W$1883)^4</f>
        <v>27198960303.443153</v>
      </c>
      <c r="AH1713" s="10">
        <f>(X1713-X$1883)^4</f>
        <v>251379056720.97739</v>
      </c>
      <c r="AI1713" s="28">
        <f>(Y1713-Y$1883)^4</f>
        <v>186867022079.94144</v>
      </c>
      <c r="AK1713" s="27">
        <f t="shared" si="267"/>
        <v>51.986632008911997</v>
      </c>
      <c r="AL1713" s="10">
        <f t="shared" si="268"/>
        <v>236.53917564054959</v>
      </c>
      <c r="AM1713" s="10">
        <f t="shared" si="269"/>
        <v>361.3070924619384</v>
      </c>
      <c r="AN1713" s="28">
        <f t="shared" si="270"/>
        <v>350.16709988860009</v>
      </c>
      <c r="AP1713" s="56">
        <f t="shared" si="271"/>
        <v>1.5274725274725276</v>
      </c>
    </row>
    <row r="1714" spans="1:42" ht="15" customHeight="1">
      <c r="A1714" s="5" t="s">
        <v>23</v>
      </c>
      <c r="B1714" s="5" t="s">
        <v>104</v>
      </c>
      <c r="C1714" s="5" t="s">
        <v>37</v>
      </c>
      <c r="D1714" s="6" t="s">
        <v>44</v>
      </c>
      <c r="E1714" s="5" t="s">
        <v>3126</v>
      </c>
      <c r="F1714" s="5" t="s">
        <v>3127</v>
      </c>
      <c r="G1714" s="5">
        <v>2002</v>
      </c>
      <c r="H1714" s="11">
        <v>14</v>
      </c>
      <c r="I1714" s="11">
        <v>96</v>
      </c>
      <c r="J1714" s="11">
        <v>241</v>
      </c>
      <c r="K1714" s="11">
        <v>162</v>
      </c>
      <c r="O1714" s="25" t="s">
        <v>23</v>
      </c>
      <c r="P1714" s="5" t="s">
        <v>148</v>
      </c>
      <c r="Q1714" s="5" t="s">
        <v>28</v>
      </c>
      <c r="R1714" s="6" t="s">
        <v>235</v>
      </c>
      <c r="S1714" s="5" t="s">
        <v>3488</v>
      </c>
      <c r="T1714" s="5" t="s">
        <v>3489</v>
      </c>
      <c r="U1714" s="5">
        <v>2002</v>
      </c>
      <c r="V1714" s="11">
        <v>74</v>
      </c>
      <c r="W1714" s="11">
        <v>393</v>
      </c>
      <c r="X1714" s="11">
        <v>582</v>
      </c>
      <c r="Y1714" s="26">
        <v>510</v>
      </c>
      <c r="Z1714" s="10">
        <f t="shared" si="266"/>
        <v>1559</v>
      </c>
      <c r="AA1714" s="27">
        <f t="shared" si="272"/>
        <v>11792.874026353727</v>
      </c>
      <c r="AB1714" s="10">
        <f t="shared" si="273"/>
        <v>4259780.9940662449</v>
      </c>
      <c r="AC1714" s="10">
        <f t="shared" si="274"/>
        <v>31879109.557900336</v>
      </c>
      <c r="AD1714" s="28">
        <f t="shared" si="275"/>
        <v>11311974.205429748</v>
      </c>
      <c r="AF1714" s="27">
        <f>IF(V1714 &lt;&gt; "-", (V1714-V$1883)^4, "-")</f>
        <v>268427.00916385138</v>
      </c>
      <c r="AG1714" s="10">
        <f>(W1714-W$1883)^4</f>
        <v>690530759.21031618</v>
      </c>
      <c r="AH1714" s="10">
        <f>(X1714-X$1883)^4</f>
        <v>10108225216.631365</v>
      </c>
      <c r="AI1714" s="28">
        <f>(Y1714-Y$1883)^4</f>
        <v>2539322582.093225</v>
      </c>
      <c r="AK1714" s="27">
        <f t="shared" si="267"/>
        <v>47.466324567030149</v>
      </c>
      <c r="AL1714" s="10">
        <f t="shared" si="268"/>
        <v>252.08466966003851</v>
      </c>
      <c r="AM1714" s="10">
        <f t="shared" si="269"/>
        <v>373.31622835150733</v>
      </c>
      <c r="AN1714" s="28">
        <f t="shared" si="270"/>
        <v>327.13277742142401</v>
      </c>
      <c r="AP1714" s="56">
        <f t="shared" si="271"/>
        <v>1.4809160305343507</v>
      </c>
    </row>
    <row r="1715" spans="1:42" ht="15" customHeight="1">
      <c r="A1715" s="5" t="s">
        <v>23</v>
      </c>
      <c r="B1715" s="5" t="s">
        <v>104</v>
      </c>
      <c r="C1715" s="5" t="s">
        <v>37</v>
      </c>
      <c r="D1715" s="6" t="s">
        <v>44</v>
      </c>
      <c r="E1715" s="5" t="s">
        <v>3128</v>
      </c>
      <c r="F1715" s="5" t="s">
        <v>2643</v>
      </c>
      <c r="G1715" s="5">
        <v>2002</v>
      </c>
      <c r="H1715" s="11">
        <v>55</v>
      </c>
      <c r="I1715" s="11">
        <v>193</v>
      </c>
      <c r="J1715" s="11">
        <v>250</v>
      </c>
      <c r="K1715" s="11">
        <v>194</v>
      </c>
      <c r="O1715" s="25" t="s">
        <v>23</v>
      </c>
      <c r="P1715" s="5" t="s">
        <v>148</v>
      </c>
      <c r="Q1715" s="5" t="s">
        <v>34</v>
      </c>
      <c r="R1715" s="6" t="s">
        <v>44</v>
      </c>
      <c r="S1715" s="5" t="s">
        <v>3490</v>
      </c>
      <c r="T1715" s="5" t="s">
        <v>3491</v>
      </c>
      <c r="U1715" s="5">
        <v>2002</v>
      </c>
      <c r="V1715" s="11">
        <v>9</v>
      </c>
      <c r="W1715" s="11">
        <v>56</v>
      </c>
      <c r="X1715" s="11">
        <v>162</v>
      </c>
      <c r="Y1715" s="26">
        <v>157</v>
      </c>
      <c r="Z1715" s="10">
        <f t="shared" si="266"/>
        <v>384</v>
      </c>
      <c r="AA1715" s="27">
        <f t="shared" si="272"/>
        <v>-75355.731060442326</v>
      </c>
      <c r="AB1715" s="10">
        <f t="shared" si="273"/>
        <v>-5349756.2906762566</v>
      </c>
      <c r="AC1715" s="10">
        <f t="shared" si="274"/>
        <v>-1090185.6500268085</v>
      </c>
      <c r="AD1715" s="28">
        <f t="shared" si="275"/>
        <v>-2122768.5266095474</v>
      </c>
      <c r="AF1715" s="27">
        <f>IF(V1715 &lt;&gt; "-", (V1715-V$1883)^4, "-")</f>
        <v>3182890.6368016875</v>
      </c>
      <c r="AG1715" s="10">
        <f>(W1715-W$1883)^4</f>
        <v>935646931.10289216</v>
      </c>
      <c r="AH1715" s="10">
        <f>(X1715-X$1883)^4</f>
        <v>112202004.28961489</v>
      </c>
      <c r="AI1715" s="28">
        <f>(Y1715-Y$1883)^4</f>
        <v>272816219.54021657</v>
      </c>
      <c r="AK1715" s="27">
        <f t="shared" si="267"/>
        <v>23.4375</v>
      </c>
      <c r="AL1715" s="10">
        <f t="shared" si="268"/>
        <v>145.83333333333334</v>
      </c>
      <c r="AM1715" s="10">
        <f t="shared" si="269"/>
        <v>421.875</v>
      </c>
      <c r="AN1715" s="28">
        <f t="shared" si="270"/>
        <v>408.85416666666669</v>
      </c>
      <c r="AP1715" s="56">
        <f t="shared" si="271"/>
        <v>2.8928571428571428</v>
      </c>
    </row>
    <row r="1716" spans="1:42" ht="15" customHeight="1">
      <c r="A1716" s="5" t="s">
        <v>23</v>
      </c>
      <c r="B1716" s="5" t="s">
        <v>104</v>
      </c>
      <c r="C1716" s="5" t="s">
        <v>37</v>
      </c>
      <c r="D1716" s="6" t="s">
        <v>44</v>
      </c>
      <c r="E1716" s="5" t="s">
        <v>3129</v>
      </c>
      <c r="F1716" s="5" t="s">
        <v>3130</v>
      </c>
      <c r="G1716" s="5">
        <v>2002</v>
      </c>
      <c r="H1716" s="11">
        <v>10</v>
      </c>
      <c r="I1716" s="11">
        <v>55</v>
      </c>
      <c r="J1716" s="11">
        <v>153</v>
      </c>
      <c r="K1716" s="11">
        <v>191</v>
      </c>
      <c r="O1716" s="25" t="s">
        <v>23</v>
      </c>
      <c r="P1716" s="5" t="s">
        <v>148</v>
      </c>
      <c r="Q1716" s="5" t="s">
        <v>34</v>
      </c>
      <c r="R1716" s="6" t="s">
        <v>44</v>
      </c>
      <c r="S1716" s="5" t="s">
        <v>3492</v>
      </c>
      <c r="T1716" s="5" t="s">
        <v>1309</v>
      </c>
      <c r="U1716" s="5">
        <v>2002</v>
      </c>
      <c r="V1716" s="11">
        <v>8</v>
      </c>
      <c r="W1716" s="11">
        <v>92</v>
      </c>
      <c r="X1716" s="11">
        <v>78</v>
      </c>
      <c r="Y1716" s="26">
        <v>121</v>
      </c>
      <c r="Z1716" s="10">
        <f t="shared" si="266"/>
        <v>299</v>
      </c>
      <c r="AA1716" s="27">
        <f t="shared" si="272"/>
        <v>-80835.642948960449</v>
      </c>
      <c r="AB1716" s="10">
        <f t="shared" si="273"/>
        <v>-2679551.5953813549</v>
      </c>
      <c r="AC1716" s="10">
        <f t="shared" si="274"/>
        <v>-6530823.3742362252</v>
      </c>
      <c r="AD1716" s="28">
        <f t="shared" si="275"/>
        <v>-4452958.7586701727</v>
      </c>
      <c r="AF1716" s="27">
        <f>IF(V1716 &lt;&gt; "-", (V1716-V$1883)^4, "-")</f>
        <v>3495187.9084152617</v>
      </c>
      <c r="AG1716" s="10">
        <f>(W1716-W$1883)^4</f>
        <v>372176972.30274171</v>
      </c>
      <c r="AH1716" s="10">
        <f>(X1716-X$1883)^4</f>
        <v>1220742087.3279805</v>
      </c>
      <c r="AI1716" s="28">
        <f>(Y1716-Y$1883)^4</f>
        <v>732596597.3820796</v>
      </c>
      <c r="AK1716" s="27">
        <f t="shared" si="267"/>
        <v>26.755852842809364</v>
      </c>
      <c r="AL1716" s="10">
        <f t="shared" si="268"/>
        <v>307.69230769230774</v>
      </c>
      <c r="AM1716" s="10">
        <f t="shared" si="269"/>
        <v>260.86956521739131</v>
      </c>
      <c r="AN1716" s="28">
        <f t="shared" si="270"/>
        <v>404.68227424749165</v>
      </c>
      <c r="AP1716" s="56">
        <f t="shared" si="271"/>
        <v>0.84782608695652162</v>
      </c>
    </row>
    <row r="1717" spans="1:42" ht="15" customHeight="1">
      <c r="A1717" s="5" t="s">
        <v>23</v>
      </c>
      <c r="B1717" s="5" t="s">
        <v>104</v>
      </c>
      <c r="C1717" s="5" t="s">
        <v>37</v>
      </c>
      <c r="D1717" s="6" t="s">
        <v>44</v>
      </c>
      <c r="E1717" s="5" t="s">
        <v>3131</v>
      </c>
      <c r="F1717" s="5" t="s">
        <v>3132</v>
      </c>
      <c r="G1717" s="5">
        <v>2002</v>
      </c>
      <c r="H1717" s="11">
        <v>109</v>
      </c>
      <c r="I1717" s="11">
        <v>535</v>
      </c>
      <c r="J1717" s="11">
        <v>781</v>
      </c>
      <c r="K1717" s="11">
        <v>717</v>
      </c>
      <c r="O1717" s="25" t="s">
        <v>23</v>
      </c>
      <c r="P1717" s="5" t="s">
        <v>148</v>
      </c>
      <c r="Q1717" s="5" t="s">
        <v>34</v>
      </c>
      <c r="R1717" s="6" t="s">
        <v>44</v>
      </c>
      <c r="S1717" s="5" t="s">
        <v>3493</v>
      </c>
      <c r="T1717" s="5" t="s">
        <v>59</v>
      </c>
      <c r="U1717" s="5">
        <v>2002</v>
      </c>
      <c r="V1717" s="11">
        <v>70</v>
      </c>
      <c r="W1717" s="11">
        <v>295</v>
      </c>
      <c r="X1717" s="11">
        <v>381</v>
      </c>
      <c r="Y1717" s="26">
        <v>252</v>
      </c>
      <c r="Z1717" s="10">
        <f t="shared" si="266"/>
        <v>998</v>
      </c>
      <c r="AA1717" s="27">
        <f t="shared" si="272"/>
        <v>6604.2472589422905</v>
      </c>
      <c r="AB1717" s="10">
        <f t="shared" si="273"/>
        <v>263433.35145359416</v>
      </c>
      <c r="AC1717" s="10">
        <f t="shared" si="274"/>
        <v>1564124.0639862919</v>
      </c>
      <c r="AD1717" s="28">
        <f t="shared" si="275"/>
        <v>-37659.587968840933</v>
      </c>
      <c r="AF1717" s="27">
        <f>IF(V1717 &lt;&gt; "-", (V1717-V$1883)^4, "-")</f>
        <v>123907.54894664552</v>
      </c>
      <c r="AG1717" s="10">
        <f>(W1717-W$1883)^4</f>
        <v>16887330.751441155</v>
      </c>
      <c r="AH1717" s="10">
        <f>(X1717-X$1883)^4</f>
        <v>181563381.90758288</v>
      </c>
      <c r="AI1717" s="28">
        <f>(Y1717-Y$1883)^4</f>
        <v>1262314.0579411197</v>
      </c>
      <c r="AK1717" s="27">
        <f t="shared" si="267"/>
        <v>70.140280561122239</v>
      </c>
      <c r="AL1717" s="10">
        <f t="shared" si="268"/>
        <v>295.59118236472949</v>
      </c>
      <c r="AM1717" s="10">
        <f t="shared" si="269"/>
        <v>381.76352705410818</v>
      </c>
      <c r="AN1717" s="28">
        <f t="shared" si="270"/>
        <v>252.50501002004006</v>
      </c>
      <c r="AP1717" s="56">
        <f t="shared" si="271"/>
        <v>1.2915254237288134</v>
      </c>
    </row>
    <row r="1718" spans="1:42" ht="15" customHeight="1">
      <c r="A1718" s="5" t="s">
        <v>23</v>
      </c>
      <c r="B1718" s="5" t="s">
        <v>104</v>
      </c>
      <c r="C1718" s="5" t="s">
        <v>37</v>
      </c>
      <c r="D1718" s="6" t="s">
        <v>44</v>
      </c>
      <c r="E1718" s="5" t="s">
        <v>3133</v>
      </c>
      <c r="F1718" s="5" t="s">
        <v>3134</v>
      </c>
      <c r="G1718" s="5">
        <v>2002</v>
      </c>
      <c r="H1718" s="11">
        <v>17</v>
      </c>
      <c r="I1718" s="11">
        <v>106</v>
      </c>
      <c r="J1718" s="11">
        <v>361</v>
      </c>
      <c r="K1718" s="11">
        <v>354</v>
      </c>
      <c r="O1718" s="25" t="s">
        <v>23</v>
      </c>
      <c r="P1718" s="5" t="s">
        <v>148</v>
      </c>
      <c r="Q1718" s="5" t="s">
        <v>34</v>
      </c>
      <c r="R1718" s="6" t="s">
        <v>44</v>
      </c>
      <c r="S1718" s="5" t="s">
        <v>3494</v>
      </c>
      <c r="T1718" s="5" t="s">
        <v>2647</v>
      </c>
      <c r="U1718" s="5">
        <v>2002</v>
      </c>
      <c r="V1718" s="11">
        <v>5</v>
      </c>
      <c r="W1718" s="11">
        <v>62</v>
      </c>
      <c r="X1718" s="11">
        <v>136</v>
      </c>
      <c r="Y1718" s="26">
        <v>128</v>
      </c>
      <c r="Z1718" s="10">
        <f t="shared" si="266"/>
        <v>331</v>
      </c>
      <c r="AA1718" s="27">
        <f t="shared" si="272"/>
        <v>-98855.953908687909</v>
      </c>
      <c r="AB1718" s="10">
        <f t="shared" si="273"/>
        <v>-4817838.7431039726</v>
      </c>
      <c r="AC1718" s="10">
        <f t="shared" si="274"/>
        <v>-2142702.0813534153</v>
      </c>
      <c r="AD1718" s="28">
        <f t="shared" si="275"/>
        <v>-3908403.1048876089</v>
      </c>
      <c r="AF1718" s="27">
        <f>IF(V1718 &lt;&gt; "-", (V1718-V$1883)^4, "-")</f>
        <v>4570921.6266198922</v>
      </c>
      <c r="AG1718" s="10">
        <f>(W1718-W$1883)^4</f>
        <v>813710049.44288135</v>
      </c>
      <c r="AH1718" s="10">
        <f>(X1718-X$1883)^4</f>
        <v>276237343.34762424</v>
      </c>
      <c r="AI1718" s="28">
        <f>(Y1718-Y$1883)^4</f>
        <v>615647990.3686918</v>
      </c>
      <c r="AK1718" s="27">
        <f t="shared" si="267"/>
        <v>15.105740181268883</v>
      </c>
      <c r="AL1718" s="10">
        <f t="shared" si="268"/>
        <v>187.31117824773412</v>
      </c>
      <c r="AM1718" s="10">
        <f t="shared" si="269"/>
        <v>410.87613293051362</v>
      </c>
      <c r="AN1718" s="28">
        <f t="shared" si="270"/>
        <v>386.7069486404834</v>
      </c>
      <c r="AP1718" s="56">
        <f t="shared" si="271"/>
        <v>2.1935483870967745</v>
      </c>
    </row>
    <row r="1719" spans="1:42" ht="15" customHeight="1">
      <c r="A1719" s="5" t="s">
        <v>23</v>
      </c>
      <c r="B1719" s="5" t="s">
        <v>104</v>
      </c>
      <c r="C1719" s="5" t="s">
        <v>37</v>
      </c>
      <c r="D1719" s="6" t="s">
        <v>44</v>
      </c>
      <c r="E1719" s="5" t="s">
        <v>3135</v>
      </c>
      <c r="F1719" s="5" t="s">
        <v>3136</v>
      </c>
      <c r="G1719" s="5">
        <v>2002</v>
      </c>
      <c r="H1719" s="11">
        <v>26</v>
      </c>
      <c r="I1719" s="11">
        <v>106</v>
      </c>
      <c r="J1719" s="11">
        <v>291</v>
      </c>
      <c r="K1719" s="11">
        <v>347</v>
      </c>
      <c r="O1719" s="25" t="s">
        <v>23</v>
      </c>
      <c r="P1719" s="5" t="s">
        <v>148</v>
      </c>
      <c r="Q1719" s="5" t="s">
        <v>34</v>
      </c>
      <c r="R1719" s="6" t="s">
        <v>44</v>
      </c>
      <c r="S1719" s="5" t="s">
        <v>3495</v>
      </c>
      <c r="T1719" s="5" t="s">
        <v>3496</v>
      </c>
      <c r="U1719" s="5">
        <v>2002</v>
      </c>
      <c r="V1719" s="11">
        <v>2</v>
      </c>
      <c r="W1719" s="11">
        <v>20</v>
      </c>
      <c r="X1719" s="11">
        <v>75</v>
      </c>
      <c r="Y1719" s="26">
        <v>87</v>
      </c>
      <c r="Z1719" s="10">
        <f t="shared" si="266"/>
        <v>184</v>
      </c>
      <c r="AA1719" s="27">
        <f t="shared" si="272"/>
        <v>-119373.12780967499</v>
      </c>
      <c r="AB1719" s="10">
        <f t="shared" si="273"/>
        <v>-9379946.4023042805</v>
      </c>
      <c r="AC1719" s="10">
        <f t="shared" si="274"/>
        <v>-6850349.2941901535</v>
      </c>
      <c r="AD1719" s="28">
        <f t="shared" si="275"/>
        <v>-7823600.0793656399</v>
      </c>
      <c r="AF1719" s="27">
        <f>IF(V1719 &lt;&gt; "-", (V1719-V$1883)^4, "-")</f>
        <v>5877718.253988809</v>
      </c>
      <c r="AG1719" s="10">
        <f>(W1719-W$1883)^4</f>
        <v>1978186084.0014935</v>
      </c>
      <c r="AH1719" s="10">
        <f>(X1719-X$1883)^4</f>
        <v>1301018948.6537249</v>
      </c>
      <c r="AI1719" s="28">
        <f>(Y1719-Y$1883)^4</f>
        <v>1553133747.9555116</v>
      </c>
      <c r="AK1719" s="27">
        <f t="shared" si="267"/>
        <v>10.869565217391305</v>
      </c>
      <c r="AL1719" s="10">
        <f t="shared" si="268"/>
        <v>108.69565217391305</v>
      </c>
      <c r="AM1719" s="10">
        <f t="shared" si="269"/>
        <v>407.60869565217388</v>
      </c>
      <c r="AN1719" s="28">
        <f t="shared" si="270"/>
        <v>472.82608695652175</v>
      </c>
      <c r="AP1719" s="56">
        <f t="shared" si="271"/>
        <v>3.7499999999999996</v>
      </c>
    </row>
    <row r="1720" spans="1:42" ht="15" customHeight="1">
      <c r="A1720" s="5" t="s">
        <v>23</v>
      </c>
      <c r="B1720" s="5" t="s">
        <v>104</v>
      </c>
      <c r="C1720" s="5" t="s">
        <v>37</v>
      </c>
      <c r="D1720" s="6" t="s">
        <v>44</v>
      </c>
      <c r="E1720" s="5" t="s">
        <v>3137</v>
      </c>
      <c r="F1720" s="5" t="s">
        <v>3138</v>
      </c>
      <c r="G1720" s="5">
        <v>2002</v>
      </c>
      <c r="H1720" s="11">
        <v>25</v>
      </c>
      <c r="I1720" s="11">
        <v>109</v>
      </c>
      <c r="J1720" s="11">
        <v>239</v>
      </c>
      <c r="K1720" s="11">
        <v>311</v>
      </c>
      <c r="O1720" s="25" t="s">
        <v>23</v>
      </c>
      <c r="P1720" s="5" t="s">
        <v>148</v>
      </c>
      <c r="Q1720" s="5" t="s">
        <v>34</v>
      </c>
      <c r="R1720" s="6" t="s">
        <v>44</v>
      </c>
      <c r="S1720" s="5" t="s">
        <v>3497</v>
      </c>
      <c r="T1720" s="5" t="s">
        <v>3498</v>
      </c>
      <c r="U1720" s="5">
        <v>2002</v>
      </c>
      <c r="V1720" s="11">
        <v>15</v>
      </c>
      <c r="W1720" s="11">
        <v>87</v>
      </c>
      <c r="X1720" s="11">
        <v>108</v>
      </c>
      <c r="Y1720" s="26">
        <v>112</v>
      </c>
      <c r="Z1720" s="10">
        <f t="shared" si="266"/>
        <v>322</v>
      </c>
      <c r="AA1720" s="27">
        <f t="shared" si="272"/>
        <v>-47588.273258939465</v>
      </c>
      <c r="AB1720" s="10">
        <f t="shared" si="273"/>
        <v>-2979472.0702172075</v>
      </c>
      <c r="AC1720" s="10">
        <f t="shared" si="274"/>
        <v>-3863986.8394691893</v>
      </c>
      <c r="AD1720" s="28">
        <f t="shared" si="275"/>
        <v>-5224461.9768191418</v>
      </c>
      <c r="AF1720" s="27">
        <f>IF(V1720 &lt;&gt; "-", (V1720-V$1883)^4, "-")</f>
        <v>1724513.4884991832</v>
      </c>
      <c r="AG1720" s="10">
        <f>(W1720-W$1883)^4</f>
        <v>428731860.14775974</v>
      </c>
      <c r="AH1720" s="10">
        <f>(X1720-X$1883)^4</f>
        <v>606337159.31969666</v>
      </c>
      <c r="AI1720" s="28">
        <f>(Y1720-Y$1883)^4</f>
        <v>906543740.82872653</v>
      </c>
      <c r="AK1720" s="27">
        <f t="shared" si="267"/>
        <v>46.583850931677013</v>
      </c>
      <c r="AL1720" s="10">
        <f t="shared" si="268"/>
        <v>270.18633540372673</v>
      </c>
      <c r="AM1720" s="10">
        <f t="shared" si="269"/>
        <v>335.40372670807454</v>
      </c>
      <c r="AN1720" s="28">
        <f t="shared" si="270"/>
        <v>347.82608695652175</v>
      </c>
      <c r="AP1720" s="56">
        <f t="shared" si="271"/>
        <v>1.2413793103448276</v>
      </c>
    </row>
    <row r="1721" spans="1:42" ht="15" customHeight="1">
      <c r="A1721" s="5" t="s">
        <v>23</v>
      </c>
      <c r="B1721" s="5" t="s">
        <v>104</v>
      </c>
      <c r="C1721" s="5" t="s">
        <v>37</v>
      </c>
      <c r="D1721" s="6" t="s">
        <v>44</v>
      </c>
      <c r="E1721" s="5" t="s">
        <v>3139</v>
      </c>
      <c r="F1721" s="5" t="s">
        <v>3140</v>
      </c>
      <c r="G1721" s="5">
        <v>2002</v>
      </c>
      <c r="H1721" s="11">
        <v>37</v>
      </c>
      <c r="I1721" s="11">
        <v>145</v>
      </c>
      <c r="J1721" s="11">
        <v>233</v>
      </c>
      <c r="K1721" s="11">
        <v>167</v>
      </c>
      <c r="O1721" s="25" t="s">
        <v>23</v>
      </c>
      <c r="P1721" s="5" t="s">
        <v>148</v>
      </c>
      <c r="Q1721" s="5" t="s">
        <v>34</v>
      </c>
      <c r="R1721" s="6" t="s">
        <v>44</v>
      </c>
      <c r="S1721" s="5" t="s">
        <v>3499</v>
      </c>
      <c r="T1721" s="5" t="s">
        <v>3500</v>
      </c>
      <c r="U1721" s="5">
        <v>2002</v>
      </c>
      <c r="V1721" s="11">
        <v>53</v>
      </c>
      <c r="W1721" s="11">
        <v>299</v>
      </c>
      <c r="X1721" s="11">
        <v>400</v>
      </c>
      <c r="Y1721" s="26">
        <v>413</v>
      </c>
      <c r="Z1721" s="10">
        <f t="shared" si="266"/>
        <v>1165</v>
      </c>
      <c r="AA1721" s="27">
        <f t="shared" si="272"/>
        <v>5.4684957941043537</v>
      </c>
      <c r="AB1721" s="10">
        <f t="shared" si="273"/>
        <v>315887.41684967501</v>
      </c>
      <c r="AC1721" s="10">
        <f t="shared" si="274"/>
        <v>2464746.7125203386</v>
      </c>
      <c r="AD1721" s="28">
        <f t="shared" si="275"/>
        <v>2071742.3919380757</v>
      </c>
      <c r="AF1721" s="27">
        <f>IF(V1721 &lt;&gt; "-", (V1721-V$1883)^4, "-")</f>
        <v>9.6343815849092884</v>
      </c>
      <c r="AG1721" s="10">
        <f>(W1721-W$1883)^4</f>
        <v>21513435.489082672</v>
      </c>
      <c r="AH1721" s="10">
        <f>(X1721-X$1883)^4</f>
        <v>332937766.19777942</v>
      </c>
      <c r="AI1721" s="28">
        <f>(Y1721-Y$1883)^4</f>
        <v>264107663.7531549</v>
      </c>
      <c r="AK1721" s="27">
        <f t="shared" si="267"/>
        <v>45.493562231759654</v>
      </c>
      <c r="AL1721" s="10">
        <f t="shared" si="268"/>
        <v>256.65236051502143</v>
      </c>
      <c r="AM1721" s="10">
        <f t="shared" si="269"/>
        <v>343.34763948497852</v>
      </c>
      <c r="AN1721" s="28">
        <f t="shared" si="270"/>
        <v>354.50643776824035</v>
      </c>
      <c r="AP1721" s="56">
        <f t="shared" si="271"/>
        <v>1.3377926421404682</v>
      </c>
    </row>
    <row r="1722" spans="1:42" ht="15" customHeight="1">
      <c r="A1722" s="5" t="s">
        <v>23</v>
      </c>
      <c r="B1722" s="5" t="s">
        <v>104</v>
      </c>
      <c r="C1722" s="5" t="s">
        <v>37</v>
      </c>
      <c r="D1722" s="6" t="s">
        <v>44</v>
      </c>
      <c r="E1722" s="5" t="s">
        <v>3141</v>
      </c>
      <c r="F1722" s="5" t="s">
        <v>3142</v>
      </c>
      <c r="G1722" s="5">
        <v>2002</v>
      </c>
      <c r="H1722" s="11">
        <v>40</v>
      </c>
      <c r="I1722" s="11">
        <v>182</v>
      </c>
      <c r="J1722" s="11">
        <v>479</v>
      </c>
      <c r="K1722" s="11">
        <v>566</v>
      </c>
      <c r="O1722" s="25" t="s">
        <v>23</v>
      </c>
      <c r="P1722" s="5" t="s">
        <v>148</v>
      </c>
      <c r="Q1722" s="5" t="s">
        <v>34</v>
      </c>
      <c r="R1722" s="6" t="s">
        <v>44</v>
      </c>
      <c r="S1722" s="5" t="s">
        <v>3501</v>
      </c>
      <c r="T1722" s="5" t="s">
        <v>3502</v>
      </c>
      <c r="U1722" s="5">
        <v>2002</v>
      </c>
      <c r="V1722" s="11">
        <v>23</v>
      </c>
      <c r="W1722" s="11">
        <v>99</v>
      </c>
      <c r="X1722" s="11">
        <v>300</v>
      </c>
      <c r="Y1722" s="26">
        <v>321</v>
      </c>
      <c r="Z1722" s="10">
        <f t="shared" si="266"/>
        <v>743</v>
      </c>
      <c r="AA1722" s="27">
        <f t="shared" si="272"/>
        <v>-22517.03226921786</v>
      </c>
      <c r="AB1722" s="10">
        <f t="shared" si="273"/>
        <v>-2294496.5320664006</v>
      </c>
      <c r="AC1722" s="10">
        <f t="shared" si="274"/>
        <v>43169.343391201277</v>
      </c>
      <c r="AD1722" s="28">
        <f t="shared" si="275"/>
        <v>44666.845644221314</v>
      </c>
      <c r="AF1722" s="27">
        <f>IF(V1722 &lt;&gt; "-", (V1722-V$1883)^4, "-")</f>
        <v>635840.51952736743</v>
      </c>
      <c r="AG1722" s="10">
        <f>(W1722-W$1883)^4</f>
        <v>302633179.65576792</v>
      </c>
      <c r="AH1722" s="10">
        <f>(X1722-X$1883)^4</f>
        <v>1514376.7176636951</v>
      </c>
      <c r="AI1722" s="28">
        <f>(Y1722-Y$1883)^4</f>
        <v>1584821.5881705659</v>
      </c>
      <c r="AK1722" s="27">
        <f t="shared" si="267"/>
        <v>30.95558546433378</v>
      </c>
      <c r="AL1722" s="10">
        <f t="shared" si="268"/>
        <v>133.24360699865412</v>
      </c>
      <c r="AM1722" s="10">
        <f t="shared" si="269"/>
        <v>403.7685060565276</v>
      </c>
      <c r="AN1722" s="28">
        <f t="shared" si="270"/>
        <v>432.03230148048453</v>
      </c>
      <c r="AP1722" s="56">
        <f t="shared" si="271"/>
        <v>3.0303030303030303</v>
      </c>
    </row>
    <row r="1723" spans="1:42" ht="15" customHeight="1">
      <c r="A1723" s="5" t="s">
        <v>23</v>
      </c>
      <c r="B1723" s="5" t="s">
        <v>104</v>
      </c>
      <c r="C1723" s="5" t="s">
        <v>37</v>
      </c>
      <c r="D1723" s="6" t="s">
        <v>44</v>
      </c>
      <c r="E1723" s="5" t="s">
        <v>3143</v>
      </c>
      <c r="F1723" s="5" t="s">
        <v>3144</v>
      </c>
      <c r="G1723" s="5">
        <v>2002</v>
      </c>
      <c r="H1723" s="11">
        <v>10</v>
      </c>
      <c r="I1723" s="11">
        <v>139</v>
      </c>
      <c r="J1723" s="11">
        <v>189</v>
      </c>
      <c r="K1723" s="11">
        <v>220</v>
      </c>
      <c r="O1723" s="25" t="s">
        <v>23</v>
      </c>
      <c r="P1723" s="5" t="s">
        <v>148</v>
      </c>
      <c r="Q1723" s="5" t="s">
        <v>34</v>
      </c>
      <c r="R1723" s="6" t="s">
        <v>44</v>
      </c>
      <c r="S1723" s="5" t="s">
        <v>3503</v>
      </c>
      <c r="T1723" s="5" t="s">
        <v>3504</v>
      </c>
      <c r="U1723" s="5">
        <v>2002</v>
      </c>
      <c r="V1723" s="11">
        <v>19</v>
      </c>
      <c r="W1723" s="11">
        <v>73</v>
      </c>
      <c r="X1723" s="11">
        <v>134</v>
      </c>
      <c r="Y1723" s="26">
        <v>88</v>
      </c>
      <c r="Z1723" s="10">
        <f t="shared" si="266"/>
        <v>314</v>
      </c>
      <c r="AA1723" s="27">
        <f t="shared" si="272"/>
        <v>-33505.219038514537</v>
      </c>
      <c r="AB1723" s="10">
        <f t="shared" si="273"/>
        <v>-3936471.8043658561</v>
      </c>
      <c r="AC1723" s="10">
        <f t="shared" si="274"/>
        <v>-2243979.4587401701</v>
      </c>
      <c r="AD1723" s="28">
        <f t="shared" si="275"/>
        <v>-7705965.1828114064</v>
      </c>
      <c r="AF1723" s="27">
        <f>IF(V1723 &lt;&gt; "-", (V1723-V$1883)^4, "-")</f>
        <v>1080148.040054389</v>
      </c>
      <c r="AG1723" s="10">
        <f>(W1723-W$1883)^4</f>
        <v>621550175.537727</v>
      </c>
      <c r="AH1723" s="10">
        <f>(X1723-X$1883)^4</f>
        <v>293781990.78657216</v>
      </c>
      <c r="AI1723" s="28">
        <f>(Y1723-Y$1883)^4</f>
        <v>1522075013.4692814</v>
      </c>
      <c r="AK1723" s="27">
        <f t="shared" si="267"/>
        <v>60.509554140127392</v>
      </c>
      <c r="AL1723" s="10">
        <f t="shared" si="268"/>
        <v>232.48407643312103</v>
      </c>
      <c r="AM1723" s="10">
        <f t="shared" si="269"/>
        <v>426.75159235668792</v>
      </c>
      <c r="AN1723" s="28">
        <f t="shared" si="270"/>
        <v>280.25477707006371</v>
      </c>
      <c r="AP1723" s="56">
        <f t="shared" si="271"/>
        <v>1.8356164383561644</v>
      </c>
    </row>
    <row r="1724" spans="1:42" ht="15" customHeight="1">
      <c r="A1724" s="5" t="s">
        <v>23</v>
      </c>
      <c r="B1724" s="5" t="s">
        <v>104</v>
      </c>
      <c r="C1724" s="5" t="s">
        <v>37</v>
      </c>
      <c r="D1724" s="6" t="s">
        <v>44</v>
      </c>
      <c r="E1724" s="5" t="s">
        <v>3145</v>
      </c>
      <c r="F1724" s="5" t="s">
        <v>3146</v>
      </c>
      <c r="G1724" s="5">
        <v>2002</v>
      </c>
      <c r="H1724" s="11">
        <v>28</v>
      </c>
      <c r="I1724" s="11">
        <v>237</v>
      </c>
      <c r="J1724" s="11">
        <v>556</v>
      </c>
      <c r="K1724" s="11">
        <v>431</v>
      </c>
      <c r="O1724" s="25" t="s">
        <v>23</v>
      </c>
      <c r="P1724" s="5" t="s">
        <v>148</v>
      </c>
      <c r="Q1724" s="5" t="s">
        <v>34</v>
      </c>
      <c r="R1724" s="6" t="s">
        <v>44</v>
      </c>
      <c r="S1724" s="5" t="s">
        <v>3505</v>
      </c>
      <c r="T1724" s="5" t="s">
        <v>3506</v>
      </c>
      <c r="U1724" s="5">
        <v>2002</v>
      </c>
      <c r="V1724" s="11">
        <v>30</v>
      </c>
      <c r="W1724" s="11">
        <v>120</v>
      </c>
      <c r="X1724" s="11">
        <v>290</v>
      </c>
      <c r="Y1724" s="26">
        <v>228</v>
      </c>
      <c r="Z1724" s="10">
        <f t="shared" si="266"/>
        <v>668</v>
      </c>
      <c r="AA1724" s="27">
        <f t="shared" si="272"/>
        <v>-9579.7302272260404</v>
      </c>
      <c r="AB1724" s="10">
        <f t="shared" si="273"/>
        <v>-1363762.5523082193</v>
      </c>
      <c r="AC1724" s="10">
        <f t="shared" si="274"/>
        <v>15775.312286904629</v>
      </c>
      <c r="AD1724" s="28">
        <f t="shared" si="275"/>
        <v>-190298.50729635154</v>
      </c>
      <c r="AF1724" s="27">
        <f>IF(V1724 &lt;&gt; "-", (V1724-V$1883)^4, "-")</f>
        <v>203456.25157167341</v>
      </c>
      <c r="AG1724" s="10">
        <f>(W1724-W$1883)^4</f>
        <v>151234780.81899402</v>
      </c>
      <c r="AH1724" s="10">
        <f>(X1724-X$1883)^4</f>
        <v>395643.42580376886</v>
      </c>
      <c r="AI1724" s="28">
        <f>(Y1724-Y$1883)^4</f>
        <v>10945791.608958695</v>
      </c>
      <c r="AK1724" s="27">
        <f t="shared" si="267"/>
        <v>44.91017964071856</v>
      </c>
      <c r="AL1724" s="10">
        <f t="shared" si="268"/>
        <v>179.64071856287424</v>
      </c>
      <c r="AM1724" s="10">
        <f t="shared" si="269"/>
        <v>434.1317365269461</v>
      </c>
      <c r="AN1724" s="28">
        <f t="shared" si="270"/>
        <v>341.31736526946111</v>
      </c>
      <c r="AP1724" s="56">
        <f t="shared" si="271"/>
        <v>2.416666666666667</v>
      </c>
    </row>
    <row r="1725" spans="1:42" ht="15" customHeight="1">
      <c r="A1725" s="5" t="s">
        <v>23</v>
      </c>
      <c r="B1725" s="5" t="s">
        <v>104</v>
      </c>
      <c r="C1725" s="5" t="s">
        <v>46</v>
      </c>
      <c r="D1725" s="6" t="s">
        <v>44</v>
      </c>
      <c r="E1725" s="6" t="s">
        <v>26</v>
      </c>
      <c r="F1725" s="5" t="s">
        <v>3507</v>
      </c>
      <c r="G1725" s="5">
        <v>2002</v>
      </c>
      <c r="H1725" s="11">
        <v>382</v>
      </c>
      <c r="I1725" s="11">
        <v>2001</v>
      </c>
      <c r="J1725" s="11">
        <v>3025</v>
      </c>
      <c r="K1725" s="11">
        <v>2764</v>
      </c>
      <c r="O1725" s="25" t="s">
        <v>23</v>
      </c>
      <c r="P1725" s="5" t="s">
        <v>148</v>
      </c>
      <c r="Q1725" s="5" t="s">
        <v>34</v>
      </c>
      <c r="R1725" s="6" t="s">
        <v>44</v>
      </c>
      <c r="S1725" s="5" t="s">
        <v>3508</v>
      </c>
      <c r="T1725" s="5" t="s">
        <v>3509</v>
      </c>
      <c r="U1725" s="5">
        <v>2002</v>
      </c>
      <c r="V1725" s="11">
        <v>6</v>
      </c>
      <c r="W1725" s="11">
        <v>71</v>
      </c>
      <c r="X1725" s="11">
        <v>164</v>
      </c>
      <c r="Y1725" s="26">
        <v>170</v>
      </c>
      <c r="Z1725" s="10">
        <f t="shared" si="266"/>
        <v>411</v>
      </c>
      <c r="AA1725" s="27">
        <f t="shared" si="272"/>
        <v>-92579.75437308324</v>
      </c>
      <c r="AB1725" s="10">
        <f t="shared" si="273"/>
        <v>-4087959.9955128971</v>
      </c>
      <c r="AC1725" s="10">
        <f t="shared" si="274"/>
        <v>-1027857.4225940853</v>
      </c>
      <c r="AD1725" s="28">
        <f t="shared" si="275"/>
        <v>-1541561.8699833073</v>
      </c>
      <c r="AF1725" s="27">
        <f>IF(V1725 &lt;&gt; "-", (V1725-V$1883)^4, "-")</f>
        <v>4188141.6864615814</v>
      </c>
      <c r="AG1725" s="10">
        <f>(W1725-W$1883)^4</f>
        <v>653645360.41333997</v>
      </c>
      <c r="AH1725" s="10">
        <f>(X1725-X$1883)^4</f>
        <v>103731462.72055769</v>
      </c>
      <c r="AI1725" s="28">
        <f>(Y1725-Y$1883)^4</f>
        <v>178079780.98652077</v>
      </c>
      <c r="AK1725" s="27">
        <f t="shared" si="267"/>
        <v>14.598540145985401</v>
      </c>
      <c r="AL1725" s="10">
        <f t="shared" si="268"/>
        <v>172.74939172749393</v>
      </c>
      <c r="AM1725" s="10">
        <f t="shared" si="269"/>
        <v>399.02676399026763</v>
      </c>
      <c r="AN1725" s="28">
        <f t="shared" si="270"/>
        <v>413.62530413625302</v>
      </c>
      <c r="AP1725" s="56">
        <f t="shared" si="271"/>
        <v>2.3098591549295771</v>
      </c>
    </row>
    <row r="1726" spans="1:42" ht="15" customHeight="1">
      <c r="A1726" s="5" t="s">
        <v>23</v>
      </c>
      <c r="B1726" s="5" t="s">
        <v>104</v>
      </c>
      <c r="C1726" s="5" t="s">
        <v>46</v>
      </c>
      <c r="D1726" s="6" t="s">
        <v>44</v>
      </c>
      <c r="E1726" s="5" t="s">
        <v>3147</v>
      </c>
      <c r="F1726" s="5" t="s">
        <v>3148</v>
      </c>
      <c r="G1726" s="5">
        <v>2002</v>
      </c>
      <c r="H1726" s="11">
        <v>15</v>
      </c>
      <c r="I1726" s="11">
        <v>62</v>
      </c>
      <c r="J1726" s="11">
        <v>159</v>
      </c>
      <c r="K1726" s="11">
        <v>156</v>
      </c>
      <c r="O1726" s="25" t="s">
        <v>23</v>
      </c>
      <c r="P1726" s="5" t="s">
        <v>148</v>
      </c>
      <c r="Q1726" s="5" t="s">
        <v>34</v>
      </c>
      <c r="R1726" s="6" t="s">
        <v>44</v>
      </c>
      <c r="S1726" s="5" t="s">
        <v>3510</v>
      </c>
      <c r="T1726" s="5" t="s">
        <v>3511</v>
      </c>
      <c r="U1726" s="5">
        <v>2002</v>
      </c>
      <c r="V1726" s="11">
        <v>28</v>
      </c>
      <c r="W1726" s="11">
        <v>121</v>
      </c>
      <c r="X1726" s="11">
        <v>294</v>
      </c>
      <c r="Y1726" s="26">
        <v>342</v>
      </c>
      <c r="Z1726" s="10">
        <f t="shared" si="266"/>
        <v>785</v>
      </c>
      <c r="AA1726" s="27">
        <f t="shared" si="272"/>
        <v>-12548.956160746124</v>
      </c>
      <c r="AB1726" s="10">
        <f t="shared" si="273"/>
        <v>-1327200.9727008685</v>
      </c>
      <c r="AC1726" s="10">
        <f t="shared" si="274"/>
        <v>24591.171147344368</v>
      </c>
      <c r="AD1726" s="28">
        <f t="shared" si="275"/>
        <v>180179.63611938688</v>
      </c>
      <c r="AF1726" s="27">
        <f>IF(V1726 &lt;&gt; "-", (V1726-V$1883)^4, "-")</f>
        <v>291615.18588170729</v>
      </c>
      <c r="AG1726" s="10">
        <f>(W1726-W$1883)^4</f>
        <v>145853074.55946356</v>
      </c>
      <c r="AH1726" s="10">
        <f>(X1726-X$1883)^4</f>
        <v>715109.06468882051</v>
      </c>
      <c r="AI1726" s="28">
        <f>(Y1726-Y$1883)^4</f>
        <v>10176714.885615353</v>
      </c>
      <c r="AK1726" s="27">
        <f t="shared" si="267"/>
        <v>35.668789808917197</v>
      </c>
      <c r="AL1726" s="10">
        <f t="shared" si="268"/>
        <v>154.14012738853503</v>
      </c>
      <c r="AM1726" s="10">
        <f t="shared" si="269"/>
        <v>374.52229299363057</v>
      </c>
      <c r="AN1726" s="28">
        <f t="shared" si="270"/>
        <v>435.66878980891721</v>
      </c>
      <c r="AP1726" s="56">
        <f t="shared" si="271"/>
        <v>2.4297520661157024</v>
      </c>
    </row>
    <row r="1727" spans="1:42" ht="15" customHeight="1">
      <c r="A1727" s="5" t="s">
        <v>23</v>
      </c>
      <c r="B1727" s="5" t="s">
        <v>104</v>
      </c>
      <c r="C1727" s="5" t="s">
        <v>46</v>
      </c>
      <c r="D1727" s="6" t="s">
        <v>44</v>
      </c>
      <c r="E1727" s="5" t="s">
        <v>3149</v>
      </c>
      <c r="F1727" s="5" t="s">
        <v>1407</v>
      </c>
      <c r="G1727" s="5">
        <v>2002</v>
      </c>
      <c r="H1727" s="11">
        <v>36</v>
      </c>
      <c r="I1727" s="11">
        <v>174</v>
      </c>
      <c r="J1727" s="11">
        <v>328</v>
      </c>
      <c r="K1727" s="11">
        <v>339</v>
      </c>
      <c r="O1727" s="25" t="s">
        <v>23</v>
      </c>
      <c r="P1727" s="5" t="s">
        <v>148</v>
      </c>
      <c r="Q1727" s="5" t="s">
        <v>34</v>
      </c>
      <c r="R1727" s="6" t="s">
        <v>44</v>
      </c>
      <c r="S1727" s="5" t="s">
        <v>3512</v>
      </c>
      <c r="T1727" s="5" t="s">
        <v>3513</v>
      </c>
      <c r="U1727" s="5">
        <v>2002</v>
      </c>
      <c r="V1727" s="11">
        <v>31</v>
      </c>
      <c r="W1727" s="11">
        <v>129</v>
      </c>
      <c r="X1727" s="11">
        <v>273</v>
      </c>
      <c r="Y1727" s="26">
        <v>302</v>
      </c>
      <c r="Z1727" s="10">
        <f t="shared" si="266"/>
        <v>735</v>
      </c>
      <c r="AA1727" s="27">
        <f t="shared" si="272"/>
        <v>-8289.261084009273</v>
      </c>
      <c r="AB1727" s="10">
        <f t="shared" si="273"/>
        <v>-1057941.7085179845</v>
      </c>
      <c r="AC1727" s="10">
        <f t="shared" si="274"/>
        <v>527.49665155964612</v>
      </c>
      <c r="AD1727" s="28">
        <f t="shared" si="275"/>
        <v>4476.57422246243</v>
      </c>
      <c r="AF1727" s="27">
        <f>IF(V1727 &lt;&gt; "-", (V1727-V$1883)^4, "-")</f>
        <v>167759.74535443462</v>
      </c>
      <c r="AG1727" s="10">
        <f>(W1727-W$1883)^4</f>
        <v>107799228.38968481</v>
      </c>
      <c r="AH1727" s="10">
        <f>(X1727-X$1883)^4</f>
        <v>4262.1259188536369</v>
      </c>
      <c r="AI1727" s="28">
        <f>(Y1727-Y$1883)^4</f>
        <v>73778.142935636337</v>
      </c>
      <c r="AK1727" s="27">
        <f t="shared" si="267"/>
        <v>42.176870748299315</v>
      </c>
      <c r="AL1727" s="10">
        <f t="shared" si="268"/>
        <v>175.51020408163265</v>
      </c>
      <c r="AM1727" s="10">
        <f t="shared" si="269"/>
        <v>371.42857142857144</v>
      </c>
      <c r="AN1727" s="28">
        <f t="shared" si="270"/>
        <v>410.88435374149662</v>
      </c>
      <c r="AP1727" s="56">
        <f t="shared" si="271"/>
        <v>2.1162790697674421</v>
      </c>
    </row>
    <row r="1728" spans="1:42" ht="15" customHeight="1">
      <c r="A1728" s="5" t="s">
        <v>23</v>
      </c>
      <c r="B1728" s="5" t="s">
        <v>104</v>
      </c>
      <c r="C1728" s="5" t="s">
        <v>46</v>
      </c>
      <c r="D1728" s="6" t="s">
        <v>44</v>
      </c>
      <c r="E1728" s="5" t="s">
        <v>3151</v>
      </c>
      <c r="F1728" s="5" t="s">
        <v>3152</v>
      </c>
      <c r="G1728" s="5">
        <v>2002</v>
      </c>
      <c r="H1728" s="11">
        <v>14</v>
      </c>
      <c r="I1728" s="11">
        <v>100</v>
      </c>
      <c r="J1728" s="11">
        <v>298</v>
      </c>
      <c r="K1728" s="11">
        <v>369</v>
      </c>
      <c r="O1728" s="25" t="s">
        <v>23</v>
      </c>
      <c r="P1728" s="5" t="s">
        <v>148</v>
      </c>
      <c r="Q1728" s="5" t="s">
        <v>34</v>
      </c>
      <c r="R1728" s="6" t="s">
        <v>44</v>
      </c>
      <c r="S1728" s="5" t="s">
        <v>3514</v>
      </c>
      <c r="T1728" s="5" t="s">
        <v>3515</v>
      </c>
      <c r="U1728" s="5">
        <v>2002</v>
      </c>
      <c r="V1728" s="11">
        <v>4</v>
      </c>
      <c r="W1728" s="11">
        <v>56</v>
      </c>
      <c r="X1728" s="11">
        <v>104</v>
      </c>
      <c r="Y1728" s="26">
        <v>121</v>
      </c>
      <c r="Z1728" s="10">
        <f t="shared" si="266"/>
        <v>285</v>
      </c>
      <c r="AA1728" s="27">
        <f t="shared" si="272"/>
        <v>-105409.58265998808</v>
      </c>
      <c r="AB1728" s="10">
        <f t="shared" si="273"/>
        <v>-5349756.2906762566</v>
      </c>
      <c r="AC1728" s="10">
        <f t="shared" si="274"/>
        <v>-4167069.9762903359</v>
      </c>
      <c r="AD1728" s="28">
        <f t="shared" si="275"/>
        <v>-4452958.7586701727</v>
      </c>
      <c r="AF1728" s="27">
        <f>IF(V1728 &lt;&gt; "-", (V1728-V$1883)^4, "-")</f>
        <v>4979359.2233520132</v>
      </c>
      <c r="AG1728" s="10">
        <f>(W1728-W$1883)^4</f>
        <v>935646931.10289216</v>
      </c>
      <c r="AH1728" s="10">
        <f>(X1728-X$1883)^4</f>
        <v>670565272.0743618</v>
      </c>
      <c r="AI1728" s="28">
        <f>(Y1728-Y$1883)^4</f>
        <v>732596597.3820796</v>
      </c>
      <c r="AK1728" s="27">
        <f t="shared" si="267"/>
        <v>14.035087719298247</v>
      </c>
      <c r="AL1728" s="10">
        <f t="shared" si="268"/>
        <v>196.49122807017545</v>
      </c>
      <c r="AM1728" s="10">
        <f t="shared" si="269"/>
        <v>364.91228070175441</v>
      </c>
      <c r="AN1728" s="28">
        <f t="shared" si="270"/>
        <v>424.56140350877195</v>
      </c>
      <c r="AP1728" s="56">
        <f t="shared" si="271"/>
        <v>1.8571428571428572</v>
      </c>
    </row>
    <row r="1729" spans="1:42" ht="15" customHeight="1">
      <c r="A1729" s="5" t="s">
        <v>23</v>
      </c>
      <c r="B1729" s="5" t="s">
        <v>104</v>
      </c>
      <c r="C1729" s="5" t="s">
        <v>46</v>
      </c>
      <c r="D1729" s="6" t="s">
        <v>44</v>
      </c>
      <c r="E1729" s="5" t="s">
        <v>3153</v>
      </c>
      <c r="F1729" s="5" t="s">
        <v>3154</v>
      </c>
      <c r="G1729" s="5">
        <v>2002</v>
      </c>
      <c r="H1729" s="11">
        <v>4</v>
      </c>
      <c r="I1729" s="11">
        <v>46</v>
      </c>
      <c r="J1729" s="11">
        <v>111</v>
      </c>
      <c r="K1729" s="11">
        <v>112</v>
      </c>
      <c r="O1729" s="25" t="s">
        <v>23</v>
      </c>
      <c r="P1729" s="5" t="s">
        <v>148</v>
      </c>
      <c r="Q1729" s="5" t="s">
        <v>37</v>
      </c>
      <c r="R1729" s="6" t="s">
        <v>235</v>
      </c>
      <c r="S1729" s="5" t="s">
        <v>3516</v>
      </c>
      <c r="T1729" s="5" t="s">
        <v>3517</v>
      </c>
      <c r="U1729" s="5">
        <v>2002</v>
      </c>
      <c r="V1729" s="11">
        <v>31</v>
      </c>
      <c r="W1729" s="11">
        <v>208</v>
      </c>
      <c r="X1729" s="11">
        <v>458</v>
      </c>
      <c r="Y1729" s="26">
        <v>310</v>
      </c>
      <c r="Z1729" s="10">
        <f t="shared" si="266"/>
        <v>1007</v>
      </c>
      <c r="AA1729" s="27">
        <f t="shared" si="272"/>
        <v>-8289.261084009273</v>
      </c>
      <c r="AB1729" s="10">
        <f t="shared" si="273"/>
        <v>-12001.508067540082</v>
      </c>
      <c r="AC1729" s="10">
        <f t="shared" si="274"/>
        <v>7197990.4957335722</v>
      </c>
      <c r="AD1729" s="28">
        <f t="shared" si="275"/>
        <v>14671.82609383795</v>
      </c>
      <c r="AF1729" s="27">
        <f>IF(V1729 &lt;&gt; "-", (V1729-V$1883)^4, "-")</f>
        <v>167759.74535443462</v>
      </c>
      <c r="AG1729" s="10">
        <f>(W1729-W$1883)^4</f>
        <v>274777.45401410642</v>
      </c>
      <c r="AH1729" s="10">
        <f>(X1729-X$1883)^4</f>
        <v>1389787363.2232752</v>
      </c>
      <c r="AI1729" s="28">
        <f>(Y1729-Y$1883)^4</f>
        <v>359180.06731909659</v>
      </c>
      <c r="AK1729" s="27">
        <f t="shared" si="267"/>
        <v>30.784508440913605</v>
      </c>
      <c r="AL1729" s="10">
        <f t="shared" si="268"/>
        <v>206.55412115193644</v>
      </c>
      <c r="AM1729" s="10">
        <f t="shared" si="269"/>
        <v>454.81628599801388</v>
      </c>
      <c r="AN1729" s="28">
        <f t="shared" si="270"/>
        <v>307.84508440913606</v>
      </c>
      <c r="AP1729" s="56">
        <f t="shared" si="271"/>
        <v>2.2019230769230766</v>
      </c>
    </row>
    <row r="1730" spans="1:42" ht="15" customHeight="1">
      <c r="A1730" s="5" t="s">
        <v>23</v>
      </c>
      <c r="B1730" s="5" t="s">
        <v>104</v>
      </c>
      <c r="C1730" s="5" t="s">
        <v>46</v>
      </c>
      <c r="D1730" s="6" t="s">
        <v>44</v>
      </c>
      <c r="E1730" s="5" t="s">
        <v>3155</v>
      </c>
      <c r="F1730" s="5" t="s">
        <v>3156</v>
      </c>
      <c r="G1730" s="5">
        <v>2002</v>
      </c>
      <c r="H1730" s="11">
        <v>60</v>
      </c>
      <c r="I1730" s="11">
        <v>284</v>
      </c>
      <c r="J1730" s="11">
        <v>281</v>
      </c>
      <c r="K1730" s="11">
        <v>243</v>
      </c>
      <c r="O1730" s="25" t="s">
        <v>23</v>
      </c>
      <c r="P1730" s="5" t="s">
        <v>148</v>
      </c>
      <c r="Q1730" s="5" t="s">
        <v>37</v>
      </c>
      <c r="R1730" s="6" t="s">
        <v>235</v>
      </c>
      <c r="S1730" s="5" t="s">
        <v>3518</v>
      </c>
      <c r="T1730" s="5" t="s">
        <v>3519</v>
      </c>
      <c r="U1730" s="5">
        <v>2002</v>
      </c>
      <c r="V1730" s="11">
        <v>33</v>
      </c>
      <c r="W1730" s="11">
        <v>268</v>
      </c>
      <c r="X1730" s="11">
        <v>328</v>
      </c>
      <c r="Y1730" s="26">
        <v>329</v>
      </c>
      <c r="Z1730" s="10">
        <f t="shared" si="266"/>
        <v>958</v>
      </c>
      <c r="AA1730" s="27">
        <f t="shared" si="272"/>
        <v>-6066.610444662284</v>
      </c>
      <c r="AB1730" s="10">
        <f t="shared" si="273"/>
        <v>51084.452672478175</v>
      </c>
      <c r="AC1730" s="10">
        <f t="shared" si="274"/>
        <v>250999.70591993059</v>
      </c>
      <c r="AD1730" s="28">
        <f t="shared" si="275"/>
        <v>82204.713118857951</v>
      </c>
      <c r="AF1730" s="27">
        <f>IF(V1730 &lt;&gt; "-", (V1730-V$1883)^4, "-")</f>
        <v>110644.07048160309</v>
      </c>
      <c r="AG1730" s="10">
        <f>(W1730-W$1883)^4</f>
        <v>1895476.1584468135</v>
      </c>
      <c r="AH1730" s="10">
        <f>(X1730-X$1883)^4</f>
        <v>15833039.073080558</v>
      </c>
      <c r="AI1730" s="28">
        <f>(Y1730-Y$1883)^4</f>
        <v>3574338.0477024885</v>
      </c>
      <c r="AK1730" s="27">
        <f t="shared" si="267"/>
        <v>34.446764091858043</v>
      </c>
      <c r="AL1730" s="10">
        <f t="shared" si="268"/>
        <v>279.74947807933194</v>
      </c>
      <c r="AM1730" s="10">
        <f t="shared" si="269"/>
        <v>342.37995824634652</v>
      </c>
      <c r="AN1730" s="28">
        <f t="shared" si="270"/>
        <v>343.42379958246346</v>
      </c>
      <c r="AP1730" s="56">
        <f t="shared" si="271"/>
        <v>1.2238805970149254</v>
      </c>
    </row>
    <row r="1731" spans="1:42" ht="15" customHeight="1">
      <c r="A1731" s="5" t="s">
        <v>23</v>
      </c>
      <c r="B1731" s="5" t="s">
        <v>104</v>
      </c>
      <c r="C1731" s="5" t="s">
        <v>46</v>
      </c>
      <c r="D1731" s="6" t="s">
        <v>44</v>
      </c>
      <c r="E1731" s="5" t="s">
        <v>3157</v>
      </c>
      <c r="F1731" s="5" t="s">
        <v>3158</v>
      </c>
      <c r="G1731" s="5">
        <v>2002</v>
      </c>
      <c r="H1731" s="11">
        <v>127</v>
      </c>
      <c r="I1731" s="11">
        <v>444</v>
      </c>
      <c r="J1731" s="11">
        <v>474</v>
      </c>
      <c r="K1731" s="11">
        <v>346</v>
      </c>
      <c r="O1731" s="25" t="s">
        <v>23</v>
      </c>
      <c r="P1731" s="5" t="s">
        <v>148</v>
      </c>
      <c r="Q1731" s="5" t="s">
        <v>37</v>
      </c>
      <c r="R1731" s="6" t="s">
        <v>235</v>
      </c>
      <c r="S1731" s="5" t="s">
        <v>3520</v>
      </c>
      <c r="T1731" s="5" t="s">
        <v>3521</v>
      </c>
      <c r="U1731" s="5">
        <v>2002</v>
      </c>
      <c r="V1731" s="11">
        <v>80</v>
      </c>
      <c r="W1731" s="11">
        <v>472</v>
      </c>
      <c r="X1731" s="11">
        <v>876</v>
      </c>
      <c r="Y1731" s="26">
        <v>500</v>
      </c>
      <c r="Z1731" s="10">
        <f t="shared" si="266"/>
        <v>1928</v>
      </c>
      <c r="AA1731" s="27">
        <f t="shared" si="272"/>
        <v>23792.937706605404</v>
      </c>
      <c r="AB1731" s="10">
        <f t="shared" si="273"/>
        <v>14015781.957600329</v>
      </c>
      <c r="AC1731" s="10">
        <f t="shared" si="274"/>
        <v>228188639.90210539</v>
      </c>
      <c r="AD1731" s="28">
        <f t="shared" si="275"/>
        <v>9866567.738942571</v>
      </c>
      <c r="AF1731" s="27">
        <f>IF(V1731 &lt;&gt; "-", (V1731-V$1883)^4, "-")</f>
        <v>684327.65348943812</v>
      </c>
      <c r="AG1731" s="10">
        <f>(W1731-W$1883)^4</f>
        <v>3379271690.8584771</v>
      </c>
      <c r="AH1731" s="10">
        <f>(X1731-X$1883)^4</f>
        <v>139441493728.61145</v>
      </c>
      <c r="AI1731" s="28">
        <f>(Y1731-Y$1883)^4</f>
        <v>2116190705.0821016</v>
      </c>
      <c r="AK1731" s="27">
        <f t="shared" si="267"/>
        <v>41.49377593360996</v>
      </c>
      <c r="AL1731" s="10">
        <f t="shared" si="268"/>
        <v>244.81327800829874</v>
      </c>
      <c r="AM1731" s="10">
        <f t="shared" si="269"/>
        <v>454.35684647302907</v>
      </c>
      <c r="AN1731" s="28">
        <f t="shared" si="270"/>
        <v>259.33609958506224</v>
      </c>
      <c r="AP1731" s="56">
        <f t="shared" si="271"/>
        <v>1.8559322033898307</v>
      </c>
    </row>
    <row r="1732" spans="1:42" ht="15" customHeight="1">
      <c r="A1732" s="5" t="s">
        <v>23</v>
      </c>
      <c r="B1732" s="5" t="s">
        <v>104</v>
      </c>
      <c r="C1732" s="5" t="s">
        <v>46</v>
      </c>
      <c r="D1732" s="6" t="s">
        <v>44</v>
      </c>
      <c r="E1732" s="5" t="s">
        <v>3159</v>
      </c>
      <c r="F1732" s="5" t="s">
        <v>3160</v>
      </c>
      <c r="G1732" s="5">
        <v>2002</v>
      </c>
      <c r="H1732" s="11">
        <v>12</v>
      </c>
      <c r="I1732" s="11">
        <v>63</v>
      </c>
      <c r="J1732" s="11">
        <v>179</v>
      </c>
      <c r="K1732" s="11">
        <v>226</v>
      </c>
      <c r="O1732" s="25" t="s">
        <v>23</v>
      </c>
      <c r="P1732" s="5" t="s">
        <v>148</v>
      </c>
      <c r="Q1732" s="5" t="s">
        <v>37</v>
      </c>
      <c r="R1732" s="6" t="s">
        <v>235</v>
      </c>
      <c r="S1732" s="5" t="s">
        <v>3522</v>
      </c>
      <c r="T1732" s="5" t="s">
        <v>702</v>
      </c>
      <c r="U1732" s="5">
        <v>2002</v>
      </c>
      <c r="V1732" s="11">
        <v>22</v>
      </c>
      <c r="W1732" s="11">
        <v>105</v>
      </c>
      <c r="X1732" s="11">
        <v>173</v>
      </c>
      <c r="Y1732" s="26">
        <v>99</v>
      </c>
      <c r="Z1732" s="10">
        <f t="shared" si="266"/>
        <v>399</v>
      </c>
      <c r="AA1732" s="27">
        <f t="shared" si="272"/>
        <v>-24994.935137998757</v>
      </c>
      <c r="AB1732" s="10">
        <f t="shared" si="273"/>
        <v>-1995390.8220048773</v>
      </c>
      <c r="AC1732" s="10">
        <f t="shared" si="274"/>
        <v>-776660.66562405578</v>
      </c>
      <c r="AD1732" s="28">
        <f t="shared" si="275"/>
        <v>-6488878.8692028886</v>
      </c>
      <c r="AF1732" s="27">
        <f>IF(V1732 &lt;&gt; "-", (V1732-V$1883)^4, "-")</f>
        <v>730806.97793656879</v>
      </c>
      <c r="AG1732" s="10">
        <f>(W1732-W$1883)^4</f>
        <v>251210214.15226442</v>
      </c>
      <c r="AH1732" s="10">
        <f>(X1732-X$1883)^4</f>
        <v>71390717.622610256</v>
      </c>
      <c r="AI1732" s="28">
        <f>(Y1732-Y$1883)^4</f>
        <v>1210299599.0675807</v>
      </c>
      <c r="AK1732" s="27">
        <f t="shared" si="267"/>
        <v>55.13784461152882</v>
      </c>
      <c r="AL1732" s="10">
        <f t="shared" si="268"/>
        <v>263.15789473684208</v>
      </c>
      <c r="AM1732" s="10">
        <f t="shared" si="269"/>
        <v>433.58395989974935</v>
      </c>
      <c r="AN1732" s="28">
        <f t="shared" si="270"/>
        <v>248.12030075187968</v>
      </c>
      <c r="AP1732" s="56">
        <f t="shared" si="271"/>
        <v>1.6476190476190478</v>
      </c>
    </row>
    <row r="1733" spans="1:42" ht="15" customHeight="1">
      <c r="A1733" s="5" t="s">
        <v>23</v>
      </c>
      <c r="B1733" s="5" t="s">
        <v>104</v>
      </c>
      <c r="C1733" s="5" t="s">
        <v>46</v>
      </c>
      <c r="D1733" s="6" t="s">
        <v>44</v>
      </c>
      <c r="E1733" s="5" t="s">
        <v>3161</v>
      </c>
      <c r="F1733" s="5" t="s">
        <v>3162</v>
      </c>
      <c r="G1733" s="5">
        <v>2002</v>
      </c>
      <c r="H1733" s="11">
        <v>52</v>
      </c>
      <c r="I1733" s="11">
        <v>294</v>
      </c>
      <c r="J1733" s="11">
        <v>431</v>
      </c>
      <c r="K1733" s="11">
        <v>308</v>
      </c>
      <c r="O1733" s="25" t="s">
        <v>23</v>
      </c>
      <c r="P1733" s="5" t="s">
        <v>148</v>
      </c>
      <c r="Q1733" s="5" t="s">
        <v>37</v>
      </c>
      <c r="R1733" s="6" t="s">
        <v>235</v>
      </c>
      <c r="S1733" s="5" t="s">
        <v>3523</v>
      </c>
      <c r="T1733" s="5" t="s">
        <v>3524</v>
      </c>
      <c r="U1733" s="5">
        <v>2002</v>
      </c>
      <c r="V1733" s="11">
        <v>29</v>
      </c>
      <c r="W1733" s="11">
        <v>214</v>
      </c>
      <c r="X1733" s="11">
        <v>484</v>
      </c>
      <c r="Y1733" s="26">
        <v>352</v>
      </c>
      <c r="Z1733" s="10">
        <f t="shared" si="266"/>
        <v>1079</v>
      </c>
      <c r="AA1733" s="27">
        <f t="shared" si="272"/>
        <v>-10997.628586138324</v>
      </c>
      <c r="AB1733" s="10">
        <f t="shared" si="273"/>
        <v>-4822.7349518979518</v>
      </c>
      <c r="AC1733" s="10">
        <f t="shared" si="274"/>
        <v>10514961.008932436</v>
      </c>
      <c r="AD1733" s="28">
        <f t="shared" si="275"/>
        <v>293826.80883582379</v>
      </c>
      <c r="AF1733" s="27">
        <f>IF(V1733 &lt;&gt; "-", (V1733-V$1883)^4, "-")</f>
        <v>244567.49279317027</v>
      </c>
      <c r="AG1733" s="10">
        <f>(W1733-W$1883)^4</f>
        <v>81481.283132690121</v>
      </c>
      <c r="AH1733" s="10">
        <f>(X1733-X$1883)^4</f>
        <v>2303616720.4396696</v>
      </c>
      <c r="AI1733" s="28">
        <f>(Y1733-Y$1883)^4</f>
        <v>19533881.90839662</v>
      </c>
      <c r="AK1733" s="27">
        <f t="shared" si="267"/>
        <v>26.876737720111215</v>
      </c>
      <c r="AL1733" s="10">
        <f t="shared" si="268"/>
        <v>198.33178869323447</v>
      </c>
      <c r="AM1733" s="10">
        <f t="shared" si="269"/>
        <v>448.56348470806302</v>
      </c>
      <c r="AN1733" s="28">
        <f t="shared" si="270"/>
        <v>326.2279888785913</v>
      </c>
      <c r="AP1733" s="56">
        <f t="shared" si="271"/>
        <v>2.2616822429906542</v>
      </c>
    </row>
    <row r="1734" spans="1:42" ht="15" customHeight="1">
      <c r="A1734" s="5" t="s">
        <v>23</v>
      </c>
      <c r="B1734" s="5" t="s">
        <v>104</v>
      </c>
      <c r="C1734" s="5" t="s">
        <v>46</v>
      </c>
      <c r="D1734" s="6" t="s">
        <v>44</v>
      </c>
      <c r="E1734" s="5" t="s">
        <v>3163</v>
      </c>
      <c r="F1734" s="5" t="s">
        <v>1245</v>
      </c>
      <c r="G1734" s="5">
        <v>2002</v>
      </c>
      <c r="H1734" s="11">
        <v>23</v>
      </c>
      <c r="I1734" s="11">
        <v>288</v>
      </c>
      <c r="J1734" s="11">
        <v>371</v>
      </c>
      <c r="K1734" s="11">
        <v>368</v>
      </c>
      <c r="O1734" s="25" t="s">
        <v>23</v>
      </c>
      <c r="P1734" s="5" t="s">
        <v>148</v>
      </c>
      <c r="Q1734" s="5" t="s">
        <v>37</v>
      </c>
      <c r="R1734" s="6" t="s">
        <v>235</v>
      </c>
      <c r="S1734" s="5" t="s">
        <v>3525</v>
      </c>
      <c r="T1734" s="5" t="s">
        <v>3526</v>
      </c>
      <c r="U1734" s="5">
        <v>2002</v>
      </c>
      <c r="V1734" s="11">
        <v>8</v>
      </c>
      <c r="W1734" s="11">
        <v>35</v>
      </c>
      <c r="X1734" s="11">
        <v>107</v>
      </c>
      <c r="Y1734" s="26">
        <v>91</v>
      </c>
      <c r="Z1734" s="10">
        <f t="shared" si="266"/>
        <v>241</v>
      </c>
      <c r="AA1734" s="27">
        <f t="shared" si="272"/>
        <v>-80835.642948960449</v>
      </c>
      <c r="AB1734" s="10">
        <f t="shared" si="273"/>
        <v>-7517469.5170021206</v>
      </c>
      <c r="AC1734" s="10">
        <f t="shared" si="274"/>
        <v>-3938330.3428721353</v>
      </c>
      <c r="AD1734" s="28">
        <f t="shared" si="275"/>
        <v>-7360147.1793748904</v>
      </c>
      <c r="AF1734" s="27">
        <f>IF(V1734 &lt;&gt; "-", (V1734-V$1883)^4, "-")</f>
        <v>3495187.9084152617</v>
      </c>
      <c r="AG1734" s="10">
        <f>(W1734-W$1883)^4</f>
        <v>1472636524.318424</v>
      </c>
      <c r="AH1734" s="10">
        <f>(X1734-X$1883)^4</f>
        <v>621941478.84420097</v>
      </c>
      <c r="AI1734" s="28">
        <f>(Y1734-Y$1883)^4</f>
        <v>1431688924.3255026</v>
      </c>
      <c r="AK1734" s="27">
        <f t="shared" si="267"/>
        <v>33.19502074688797</v>
      </c>
      <c r="AL1734" s="10">
        <f t="shared" si="268"/>
        <v>145.22821576763488</v>
      </c>
      <c r="AM1734" s="10">
        <f t="shared" si="269"/>
        <v>443.98340248962654</v>
      </c>
      <c r="AN1734" s="28">
        <f t="shared" si="270"/>
        <v>377.59336099585062</v>
      </c>
      <c r="AP1734" s="56">
        <f t="shared" si="271"/>
        <v>3.0571428571428565</v>
      </c>
    </row>
    <row r="1735" spans="1:42" ht="15" customHeight="1">
      <c r="A1735" s="5" t="s">
        <v>23</v>
      </c>
      <c r="B1735" s="5" t="s">
        <v>104</v>
      </c>
      <c r="C1735" s="5" t="s">
        <v>46</v>
      </c>
      <c r="D1735" s="6" t="s">
        <v>44</v>
      </c>
      <c r="E1735" s="5" t="s">
        <v>3164</v>
      </c>
      <c r="F1735" s="5" t="s">
        <v>555</v>
      </c>
      <c r="G1735" s="5">
        <v>2002</v>
      </c>
      <c r="H1735" s="11">
        <v>28</v>
      </c>
      <c r="I1735" s="11">
        <v>174</v>
      </c>
      <c r="J1735" s="11">
        <v>270</v>
      </c>
      <c r="K1735" s="11">
        <v>194</v>
      </c>
      <c r="O1735" s="25" t="s">
        <v>23</v>
      </c>
      <c r="P1735" s="5" t="s">
        <v>148</v>
      </c>
      <c r="Q1735" s="5" t="s">
        <v>37</v>
      </c>
      <c r="R1735" s="6" t="s">
        <v>235</v>
      </c>
      <c r="S1735" s="5" t="s">
        <v>3527</v>
      </c>
      <c r="T1735" s="5" t="s">
        <v>3528</v>
      </c>
      <c r="U1735" s="5">
        <v>2002</v>
      </c>
      <c r="V1735" s="11">
        <v>36</v>
      </c>
      <c r="W1735" s="11">
        <v>276</v>
      </c>
      <c r="X1735" s="11">
        <v>786</v>
      </c>
      <c r="Y1735" s="26">
        <v>735</v>
      </c>
      <c r="Z1735" s="10">
        <f t="shared" ref="Z1735:Z1798" si="276">IF(V1735 &lt;&gt; "-", V1735, 0) + IF(W1735 &lt;&gt; "-", W1735, 0) + IF(X1735 &lt;&gt; "-", X1735, 0) + IF(Y1735 &lt;&gt; "-", Y1735, 0)</f>
        <v>1833</v>
      </c>
      <c r="AA1735" s="27">
        <f t="shared" si="272"/>
        <v>-3538.3536033581713</v>
      </c>
      <c r="AB1735" s="10">
        <f t="shared" si="273"/>
        <v>91762.876108640106</v>
      </c>
      <c r="AC1735" s="10">
        <f t="shared" si="274"/>
        <v>141485844.22542548</v>
      </c>
      <c r="AD1735" s="28">
        <f t="shared" si="275"/>
        <v>90810033.517254502</v>
      </c>
      <c r="AF1735" s="27">
        <f>IF(V1735 &lt;&gt; "-", (V1735-V$1883)^4, "-")</f>
        <v>53918.149134740008</v>
      </c>
      <c r="AG1735" s="10">
        <f>(W1735-W$1883)^4</f>
        <v>4138942.148667586</v>
      </c>
      <c r="AH1735" s="10">
        <f>(X1735-X$1883)^4</f>
        <v>73725431095.676788</v>
      </c>
      <c r="AI1735" s="28">
        <f>(Y1735-Y$1883)^4</f>
        <v>40817379059.810135</v>
      </c>
      <c r="AK1735" s="27">
        <f t="shared" ref="AK1735:AK1798" si="277">IF(V1735 &lt;&gt; "-", (V1735/$Z1735)*1000, 0)</f>
        <v>19.639934533551553</v>
      </c>
      <c r="AL1735" s="10">
        <f t="shared" ref="AL1735:AL1798" si="278">IF(W1735 &lt;&gt; "-", (W1735/$Z1735)*1000, 0)</f>
        <v>150.57283142389525</v>
      </c>
      <c r="AM1735" s="10">
        <f t="shared" ref="AM1735:AM1798" si="279">IF(X1735 &lt;&gt; "-", (X1735/$Z1735)*1000, 0)</f>
        <v>428.80523731587562</v>
      </c>
      <c r="AN1735" s="28">
        <f t="shared" ref="AN1735:AN1798" si="280">IF(Y1735 &lt;&gt; "-", (Y1735/$Z1735)*1000, 0)</f>
        <v>400.98199672667755</v>
      </c>
      <c r="AP1735" s="56">
        <f t="shared" ref="AP1735:AP1798" si="281">AM1735/AL1735</f>
        <v>2.847826086956522</v>
      </c>
    </row>
    <row r="1736" spans="1:42" ht="15" customHeight="1">
      <c r="A1736" s="5" t="s">
        <v>23</v>
      </c>
      <c r="B1736" s="5" t="s">
        <v>104</v>
      </c>
      <c r="C1736" s="5" t="s">
        <v>46</v>
      </c>
      <c r="D1736" s="6" t="s">
        <v>44</v>
      </c>
      <c r="E1736" s="5" t="s">
        <v>3165</v>
      </c>
      <c r="F1736" s="5" t="s">
        <v>3166</v>
      </c>
      <c r="G1736" s="5">
        <v>2002</v>
      </c>
      <c r="H1736" s="11">
        <v>11</v>
      </c>
      <c r="I1736" s="11">
        <v>72</v>
      </c>
      <c r="J1736" s="11">
        <v>123</v>
      </c>
      <c r="K1736" s="11">
        <v>103</v>
      </c>
      <c r="O1736" s="25" t="s">
        <v>23</v>
      </c>
      <c r="P1736" s="5" t="s">
        <v>148</v>
      </c>
      <c r="Q1736" s="5" t="s">
        <v>37</v>
      </c>
      <c r="R1736" s="6" t="s">
        <v>235</v>
      </c>
      <c r="S1736" s="5" t="s">
        <v>3529</v>
      </c>
      <c r="T1736" s="5" t="s">
        <v>3530</v>
      </c>
      <c r="U1736" s="5">
        <v>2002</v>
      </c>
      <c r="V1736" s="11">
        <v>57</v>
      </c>
      <c r="W1736" s="11">
        <v>391</v>
      </c>
      <c r="X1736" s="11">
        <v>613</v>
      </c>
      <c r="Y1736" s="26">
        <v>490</v>
      </c>
      <c r="Z1736" s="10">
        <f t="shared" si="276"/>
        <v>1551</v>
      </c>
      <c r="AA1736" s="27">
        <f t="shared" si="272"/>
        <v>191.28193050061992</v>
      </c>
      <c r="AB1736" s="10">
        <f t="shared" si="273"/>
        <v>4104050.5393800042</v>
      </c>
      <c r="AC1736" s="10">
        <f t="shared" si="274"/>
        <v>42173231.238360576</v>
      </c>
      <c r="AD1736" s="28">
        <f t="shared" si="275"/>
        <v>8549849.8353522755</v>
      </c>
      <c r="AF1736" s="27">
        <f>IF(V1736 &lt;&gt; "-", (V1736-V$1883)^4, "-")</f>
        <v>1102.1277267803755</v>
      </c>
      <c r="AG1736" s="10">
        <f>(W1736-W$1883)^4</f>
        <v>657078010.75262916</v>
      </c>
      <c r="AH1736" s="10">
        <f>(X1736-X$1883)^4</f>
        <v>14679654569.751209</v>
      </c>
      <c r="AI1736" s="28">
        <f>(Y1736-Y$1883)^4</f>
        <v>1748281315.4725277</v>
      </c>
      <c r="AK1736" s="27">
        <f t="shared" si="277"/>
        <v>36.750483558994198</v>
      </c>
      <c r="AL1736" s="10">
        <f t="shared" si="278"/>
        <v>252.09542230818826</v>
      </c>
      <c r="AM1736" s="10">
        <f t="shared" si="279"/>
        <v>395.22888459058669</v>
      </c>
      <c r="AN1736" s="28">
        <f t="shared" si="280"/>
        <v>315.92520954223079</v>
      </c>
      <c r="AP1736" s="56">
        <f t="shared" si="281"/>
        <v>1.5677749360613811</v>
      </c>
    </row>
    <row r="1737" spans="1:42" ht="15" customHeight="1">
      <c r="A1737" s="5" t="s">
        <v>23</v>
      </c>
      <c r="B1737" s="5" t="s">
        <v>104</v>
      </c>
      <c r="C1737" s="5" t="s">
        <v>50</v>
      </c>
      <c r="D1737" s="6" t="s">
        <v>44</v>
      </c>
      <c r="E1737" s="6" t="s">
        <v>26</v>
      </c>
      <c r="F1737" s="5" t="s">
        <v>3531</v>
      </c>
      <c r="G1737" s="5">
        <v>2002</v>
      </c>
      <c r="H1737" s="11">
        <v>308</v>
      </c>
      <c r="I1737" s="11">
        <v>1835</v>
      </c>
      <c r="J1737" s="11">
        <v>2440</v>
      </c>
      <c r="K1737" s="11">
        <v>2713</v>
      </c>
      <c r="O1737" s="25" t="s">
        <v>23</v>
      </c>
      <c r="P1737" s="5" t="s">
        <v>148</v>
      </c>
      <c r="Q1737" s="5" t="s">
        <v>37</v>
      </c>
      <c r="R1737" s="6" t="s">
        <v>235</v>
      </c>
      <c r="S1737" s="5" t="s">
        <v>3532</v>
      </c>
      <c r="T1737" s="5" t="s">
        <v>3533</v>
      </c>
      <c r="U1737" s="5">
        <v>2002</v>
      </c>
      <c r="V1737" s="11">
        <v>3</v>
      </c>
      <c r="W1737" s="11">
        <v>14</v>
      </c>
      <c r="X1737" s="11">
        <v>33</v>
      </c>
      <c r="Y1737" s="26">
        <v>27</v>
      </c>
      <c r="Z1737" s="10">
        <f t="shared" si="276"/>
        <v>77</v>
      </c>
      <c r="AA1737" s="27">
        <f t="shared" si="272"/>
        <v>-112246.64062698378</v>
      </c>
      <c r="AB1737" s="10">
        <f t="shared" si="273"/>
        <v>-10203521.558608007</v>
      </c>
      <c r="AC1737" s="10">
        <f t="shared" si="274"/>
        <v>-12474269.079019431</v>
      </c>
      <c r="AD1737" s="28">
        <f t="shared" si="275"/>
        <v>-17277373.171606738</v>
      </c>
      <c r="AF1737" s="27">
        <f>IF(V1737 &lt;&gt; "-", (V1737-V$1883)^4, "-")</f>
        <v>5414576.1935207229</v>
      </c>
      <c r="AG1737" s="10">
        <f>(W1737-W$1883)^4</f>
        <v>2213095296.7870893</v>
      </c>
      <c r="AH1737" s="10">
        <f>(X1737-X$1883)^4</f>
        <v>2893033596.8736019</v>
      </c>
      <c r="AI1737" s="28">
        <f>(Y1737-Y$1883)^4</f>
        <v>4466530303.3579521</v>
      </c>
      <c r="AK1737" s="27">
        <f t="shared" si="277"/>
        <v>38.961038961038959</v>
      </c>
      <c r="AL1737" s="10">
        <f t="shared" si="278"/>
        <v>181.81818181818181</v>
      </c>
      <c r="AM1737" s="10">
        <f t="shared" si="279"/>
        <v>428.57142857142856</v>
      </c>
      <c r="AN1737" s="28">
        <f t="shared" si="280"/>
        <v>350.64935064935065</v>
      </c>
      <c r="AP1737" s="56">
        <f t="shared" si="281"/>
        <v>2.3571428571428572</v>
      </c>
    </row>
    <row r="1738" spans="1:42" ht="15" customHeight="1">
      <c r="A1738" s="5" t="s">
        <v>23</v>
      </c>
      <c r="B1738" s="5" t="s">
        <v>104</v>
      </c>
      <c r="C1738" s="5" t="s">
        <v>50</v>
      </c>
      <c r="D1738" s="6" t="s">
        <v>44</v>
      </c>
      <c r="E1738" s="5" t="s">
        <v>3167</v>
      </c>
      <c r="F1738" s="5" t="s">
        <v>3168</v>
      </c>
      <c r="G1738" s="5">
        <v>2002</v>
      </c>
      <c r="H1738" s="11">
        <v>33</v>
      </c>
      <c r="I1738" s="11">
        <v>217</v>
      </c>
      <c r="J1738" s="11">
        <v>307</v>
      </c>
      <c r="K1738" s="11">
        <v>264</v>
      </c>
      <c r="O1738" s="25" t="s">
        <v>23</v>
      </c>
      <c r="P1738" s="5" t="s">
        <v>148</v>
      </c>
      <c r="Q1738" s="5" t="s">
        <v>37</v>
      </c>
      <c r="R1738" s="6" t="s">
        <v>235</v>
      </c>
      <c r="S1738" s="5" t="s">
        <v>3534</v>
      </c>
      <c r="T1738" s="5" t="s">
        <v>3535</v>
      </c>
      <c r="U1738" s="5">
        <v>2002</v>
      </c>
      <c r="V1738" s="11">
        <v>21</v>
      </c>
      <c r="W1738" s="11">
        <v>115</v>
      </c>
      <c r="X1738" s="11">
        <v>190</v>
      </c>
      <c r="Y1738" s="26">
        <v>83</v>
      </c>
      <c r="Z1738" s="10">
        <f t="shared" si="276"/>
        <v>409</v>
      </c>
      <c r="AA1738" s="27">
        <f t="shared" si="272"/>
        <v>-27648.267222475166</v>
      </c>
      <c r="AB1738" s="10">
        <f t="shared" si="273"/>
        <v>-1556671.022293272</v>
      </c>
      <c r="AC1738" s="10">
        <f t="shared" si="274"/>
        <v>-420527.9406698909</v>
      </c>
      <c r="AD1738" s="28">
        <f t="shared" si="275"/>
        <v>-8306110.8092928883</v>
      </c>
      <c r="AF1738" s="27">
        <f>IF(V1738 &lt;&gt; "-", (V1738-V$1883)^4, "-")</f>
        <v>836033.90625228477</v>
      </c>
      <c r="AG1738" s="10">
        <f>(W1738-W$1883)^4</f>
        <v>180410767.75404146</v>
      </c>
      <c r="AH1738" s="10">
        <f>(X1738-X$1883)^4</f>
        <v>31505990.804593198</v>
      </c>
      <c r="AI1738" s="28">
        <f>(Y1738-Y$1883)^4</f>
        <v>1682145768.6248643</v>
      </c>
      <c r="AK1738" s="27">
        <f t="shared" si="277"/>
        <v>51.344743276283616</v>
      </c>
      <c r="AL1738" s="10">
        <f t="shared" si="278"/>
        <v>281.17359413202934</v>
      </c>
      <c r="AM1738" s="10">
        <f t="shared" si="279"/>
        <v>464.54767726161367</v>
      </c>
      <c r="AN1738" s="28">
        <f t="shared" si="280"/>
        <v>202.93398533007334</v>
      </c>
      <c r="AP1738" s="56">
        <f t="shared" si="281"/>
        <v>1.6521739130434783</v>
      </c>
    </row>
    <row r="1739" spans="1:42" ht="15" customHeight="1">
      <c r="A1739" s="5" t="s">
        <v>23</v>
      </c>
      <c r="B1739" s="5" t="s">
        <v>104</v>
      </c>
      <c r="C1739" s="5" t="s">
        <v>50</v>
      </c>
      <c r="D1739" s="6" t="s">
        <v>44</v>
      </c>
      <c r="E1739" s="5" t="s">
        <v>3169</v>
      </c>
      <c r="F1739" s="5" t="s">
        <v>3170</v>
      </c>
      <c r="G1739" s="5">
        <v>2002</v>
      </c>
      <c r="H1739" s="11">
        <v>9</v>
      </c>
      <c r="I1739" s="11">
        <v>42</v>
      </c>
      <c r="J1739" s="11">
        <v>53</v>
      </c>
      <c r="K1739" s="11">
        <v>65</v>
      </c>
      <c r="O1739" s="25" t="s">
        <v>23</v>
      </c>
      <c r="P1739" s="5" t="s">
        <v>148</v>
      </c>
      <c r="Q1739" s="5" t="s">
        <v>37</v>
      </c>
      <c r="R1739" s="6" t="s">
        <v>235</v>
      </c>
      <c r="S1739" s="5" t="s">
        <v>3536</v>
      </c>
      <c r="T1739" s="5" t="s">
        <v>3537</v>
      </c>
      <c r="U1739" s="5">
        <v>2002</v>
      </c>
      <c r="V1739" s="11">
        <v>61</v>
      </c>
      <c r="W1739" s="11">
        <v>322</v>
      </c>
      <c r="X1739" s="11">
        <v>684</v>
      </c>
      <c r="Y1739" s="26">
        <v>415</v>
      </c>
      <c r="Z1739" s="10">
        <f t="shared" si="276"/>
        <v>1482</v>
      </c>
      <c r="AA1739" s="27">
        <f t="shared" si="272"/>
        <v>930.22791407888155</v>
      </c>
      <c r="AB1739" s="10">
        <f t="shared" si="273"/>
        <v>756176.45354732883</v>
      </c>
      <c r="AC1739" s="10">
        <f t="shared" si="274"/>
        <v>73602154.714178488</v>
      </c>
      <c r="AD1739" s="28">
        <f t="shared" si="275"/>
        <v>2170788.5007631853</v>
      </c>
      <c r="AF1739" s="27">
        <f>IF(V1739 &lt;&gt; "-", (V1739-V$1883)^4, "-")</f>
        <v>9080.6964182540596</v>
      </c>
      <c r="AG1739" s="10">
        <f>(W1739-W$1883)^4</f>
        <v>68891271.391677439</v>
      </c>
      <c r="AH1739" s="10">
        <f>(X1739-X$1883)^4</f>
        <v>30845184436.066502</v>
      </c>
      <c r="AI1739" s="28">
        <f>(Y1739-Y$1883)^4</f>
        <v>281075731.62894934</v>
      </c>
      <c r="AK1739" s="27">
        <f t="shared" si="277"/>
        <v>41.16059379217274</v>
      </c>
      <c r="AL1739" s="10">
        <f t="shared" si="278"/>
        <v>217.27395411605937</v>
      </c>
      <c r="AM1739" s="10">
        <f t="shared" si="279"/>
        <v>461.53846153846155</v>
      </c>
      <c r="AN1739" s="28">
        <f t="shared" si="280"/>
        <v>280.02699055330635</v>
      </c>
      <c r="AP1739" s="56">
        <f t="shared" si="281"/>
        <v>2.1242236024844723</v>
      </c>
    </row>
    <row r="1740" spans="1:42" ht="15" customHeight="1">
      <c r="A1740" s="5" t="s">
        <v>23</v>
      </c>
      <c r="B1740" s="5" t="s">
        <v>104</v>
      </c>
      <c r="C1740" s="5" t="s">
        <v>50</v>
      </c>
      <c r="D1740" s="6" t="s">
        <v>44</v>
      </c>
      <c r="E1740" s="5" t="s">
        <v>3171</v>
      </c>
      <c r="F1740" s="5" t="s">
        <v>3172</v>
      </c>
      <c r="G1740" s="5">
        <v>2002</v>
      </c>
      <c r="H1740" s="11">
        <v>8</v>
      </c>
      <c r="I1740" s="11">
        <v>61</v>
      </c>
      <c r="J1740" s="11">
        <v>58</v>
      </c>
      <c r="K1740" s="11">
        <v>52</v>
      </c>
      <c r="O1740" s="25" t="s">
        <v>23</v>
      </c>
      <c r="P1740" s="5" t="s">
        <v>148</v>
      </c>
      <c r="Q1740" s="5" t="s">
        <v>46</v>
      </c>
      <c r="R1740" s="6" t="s">
        <v>44</v>
      </c>
      <c r="S1740" s="5" t="s">
        <v>3538</v>
      </c>
      <c r="T1740" s="5" t="s">
        <v>3539</v>
      </c>
      <c r="U1740" s="5">
        <v>2002</v>
      </c>
      <c r="V1740" s="11">
        <v>47</v>
      </c>
      <c r="W1740" s="11">
        <v>299</v>
      </c>
      <c r="X1740" s="11">
        <v>575</v>
      </c>
      <c r="Y1740" s="26">
        <v>519</v>
      </c>
      <c r="Z1740" s="10">
        <f t="shared" si="276"/>
        <v>1440</v>
      </c>
      <c r="AA1740" s="27">
        <f t="shared" si="272"/>
        <v>-76.128127131145391</v>
      </c>
      <c r="AB1740" s="10">
        <f t="shared" si="273"/>
        <v>315887.41684967501</v>
      </c>
      <c r="AC1740" s="10">
        <f t="shared" si="274"/>
        <v>29814044.237623326</v>
      </c>
      <c r="AD1740" s="28">
        <f t="shared" si="275"/>
        <v>12727827.746545043</v>
      </c>
      <c r="AF1740" s="27">
        <f>IF(V1740 &lt;&gt; "-", (V1740-V$1883)^4, "-")</f>
        <v>322.64642755225844</v>
      </c>
      <c r="AG1740" s="10">
        <f>(W1740-W$1883)^4</f>
        <v>21513435.489082672</v>
      </c>
      <c r="AH1740" s="10">
        <f>(X1740-X$1883)^4</f>
        <v>9244736179.3128777</v>
      </c>
      <c r="AI1740" s="28">
        <f>(Y1740-Y$1883)^4</f>
        <v>2971705163.0209317</v>
      </c>
      <c r="AK1740" s="27">
        <f t="shared" si="277"/>
        <v>32.638888888888893</v>
      </c>
      <c r="AL1740" s="10">
        <f t="shared" si="278"/>
        <v>207.63888888888891</v>
      </c>
      <c r="AM1740" s="10">
        <f t="shared" si="279"/>
        <v>399.3055555555556</v>
      </c>
      <c r="AN1740" s="28">
        <f t="shared" si="280"/>
        <v>360.41666666666669</v>
      </c>
      <c r="AP1740" s="56">
        <f t="shared" si="281"/>
        <v>1.9230769230769231</v>
      </c>
    </row>
    <row r="1741" spans="1:42" ht="15" customHeight="1">
      <c r="A1741" s="5" t="s">
        <v>23</v>
      </c>
      <c r="B1741" s="5" t="s">
        <v>104</v>
      </c>
      <c r="C1741" s="5" t="s">
        <v>50</v>
      </c>
      <c r="D1741" s="6" t="s">
        <v>44</v>
      </c>
      <c r="E1741" s="5" t="s">
        <v>3173</v>
      </c>
      <c r="F1741" s="5" t="s">
        <v>1571</v>
      </c>
      <c r="G1741" s="5">
        <v>2002</v>
      </c>
      <c r="H1741" s="11">
        <v>3</v>
      </c>
      <c r="I1741" s="11">
        <v>47</v>
      </c>
      <c r="J1741" s="11">
        <v>80</v>
      </c>
      <c r="K1741" s="11">
        <v>100</v>
      </c>
      <c r="O1741" s="25" t="s">
        <v>23</v>
      </c>
      <c r="P1741" s="5" t="s">
        <v>148</v>
      </c>
      <c r="Q1741" s="5" t="s">
        <v>46</v>
      </c>
      <c r="R1741" s="6" t="s">
        <v>44</v>
      </c>
      <c r="S1741" s="5" t="s">
        <v>3540</v>
      </c>
      <c r="T1741" s="5" t="s">
        <v>3096</v>
      </c>
      <c r="U1741" s="5">
        <v>2002</v>
      </c>
      <c r="V1741" s="11">
        <v>13</v>
      </c>
      <c r="W1741" s="11">
        <v>93</v>
      </c>
      <c r="X1741" s="11">
        <v>187</v>
      </c>
      <c r="Y1741" s="26">
        <v>154</v>
      </c>
      <c r="Z1741" s="10">
        <f t="shared" si="276"/>
        <v>447</v>
      </c>
      <c r="AA1741" s="27">
        <f t="shared" si="272"/>
        <v>-55910.375663325023</v>
      </c>
      <c r="AB1741" s="10">
        <f t="shared" si="273"/>
        <v>-2622091.6148038441</v>
      </c>
      <c r="AC1741" s="10">
        <f t="shared" si="274"/>
        <v>-473094.96089962876</v>
      </c>
      <c r="AD1741" s="28">
        <f t="shared" si="275"/>
        <v>-2274919.88458189</v>
      </c>
      <c r="AF1741" s="27">
        <f>IF(V1741 &lt;&gt; "-", (V1741-V$1883)^4, "-")</f>
        <v>2137912.2729463866</v>
      </c>
      <c r="AG1741" s="10">
        <f>(W1741-W$1883)^4</f>
        <v>361573962.67285907</v>
      </c>
      <c r="AH1741" s="10">
        <f>(X1741-X$1883)^4</f>
        <v>36863601.529196285</v>
      </c>
      <c r="AI1741" s="28">
        <f>(Y1741-Y$1883)^4</f>
        <v>299195328.97802591</v>
      </c>
      <c r="AK1741" s="27">
        <f t="shared" si="277"/>
        <v>29.082774049217001</v>
      </c>
      <c r="AL1741" s="10">
        <f t="shared" si="278"/>
        <v>208.05369127516778</v>
      </c>
      <c r="AM1741" s="10">
        <f t="shared" si="279"/>
        <v>418.34451901565996</v>
      </c>
      <c r="AN1741" s="28">
        <f t="shared" si="280"/>
        <v>344.51901565995524</v>
      </c>
      <c r="AP1741" s="56">
        <f t="shared" si="281"/>
        <v>2.010752688172043</v>
      </c>
    </row>
    <row r="1742" spans="1:42" ht="15" customHeight="1">
      <c r="A1742" s="5" t="s">
        <v>23</v>
      </c>
      <c r="B1742" s="5" t="s">
        <v>104</v>
      </c>
      <c r="C1742" s="5" t="s">
        <v>50</v>
      </c>
      <c r="D1742" s="6" t="s">
        <v>44</v>
      </c>
      <c r="E1742" s="5" t="s">
        <v>3174</v>
      </c>
      <c r="F1742" s="5" t="s">
        <v>638</v>
      </c>
      <c r="G1742" s="5">
        <v>2002</v>
      </c>
      <c r="H1742" s="11">
        <v>15</v>
      </c>
      <c r="I1742" s="11">
        <v>131</v>
      </c>
      <c r="J1742" s="11">
        <v>228</v>
      </c>
      <c r="K1742" s="11">
        <v>193</v>
      </c>
      <c r="O1742" s="25" t="s">
        <v>23</v>
      </c>
      <c r="P1742" s="5" t="s">
        <v>148</v>
      </c>
      <c r="Q1742" s="5" t="s">
        <v>46</v>
      </c>
      <c r="R1742" s="6" t="s">
        <v>44</v>
      </c>
      <c r="S1742" s="5" t="s">
        <v>3541</v>
      </c>
      <c r="T1742" s="5" t="s">
        <v>3542</v>
      </c>
      <c r="U1742" s="5">
        <v>2002</v>
      </c>
      <c r="V1742" s="11">
        <v>62</v>
      </c>
      <c r="W1742" s="11">
        <v>343</v>
      </c>
      <c r="X1742" s="11">
        <v>566</v>
      </c>
      <c r="Y1742" s="26">
        <v>610</v>
      </c>
      <c r="Z1742" s="10">
        <f t="shared" si="276"/>
        <v>1581</v>
      </c>
      <c r="AA1742" s="27">
        <f t="shared" si="272"/>
        <v>1246.3913707346571</v>
      </c>
      <c r="AB1742" s="10">
        <f t="shared" si="273"/>
        <v>1408873.8710462414</v>
      </c>
      <c r="AC1742" s="10">
        <f t="shared" si="274"/>
        <v>27292626.7758977</v>
      </c>
      <c r="AD1742" s="28">
        <f t="shared" si="275"/>
        <v>34163909.829630047</v>
      </c>
      <c r="AF1742" s="27">
        <f>IF(V1742 &lt;&gt; "-", (V1742-V$1883)^4, "-")</f>
        <v>13413.411393112976</v>
      </c>
      <c r="AG1742" s="10">
        <f>(W1742-W$1883)^4</f>
        <v>157941461.7315675</v>
      </c>
      <c r="AH1742" s="10">
        <f>(X1742-X$1883)^4</f>
        <v>8217261636.5795174</v>
      </c>
      <c r="AI1742" s="28">
        <f>(Y1742-Y$1883)^4</f>
        <v>11085537512.782242</v>
      </c>
      <c r="AK1742" s="27">
        <f t="shared" si="277"/>
        <v>39.215686274509807</v>
      </c>
      <c r="AL1742" s="10">
        <f t="shared" si="278"/>
        <v>216.95129664769132</v>
      </c>
      <c r="AM1742" s="10">
        <f t="shared" si="279"/>
        <v>358.00126502213789</v>
      </c>
      <c r="AN1742" s="28">
        <f t="shared" si="280"/>
        <v>385.83175205566096</v>
      </c>
      <c r="AP1742" s="56">
        <f t="shared" si="281"/>
        <v>1.6501457725947524</v>
      </c>
    </row>
    <row r="1743" spans="1:42" ht="15" customHeight="1">
      <c r="A1743" s="5" t="s">
        <v>23</v>
      </c>
      <c r="B1743" s="5" t="s">
        <v>104</v>
      </c>
      <c r="C1743" s="5" t="s">
        <v>50</v>
      </c>
      <c r="D1743" s="6" t="s">
        <v>44</v>
      </c>
      <c r="E1743" s="5" t="s">
        <v>3175</v>
      </c>
      <c r="F1743" s="5" t="s">
        <v>1161</v>
      </c>
      <c r="G1743" s="5">
        <v>2002</v>
      </c>
      <c r="H1743" s="11">
        <v>10</v>
      </c>
      <c r="I1743" s="11">
        <v>99</v>
      </c>
      <c r="J1743" s="11">
        <v>123</v>
      </c>
      <c r="K1743" s="11">
        <v>172</v>
      </c>
      <c r="O1743" s="25" t="s">
        <v>23</v>
      </c>
      <c r="P1743" s="5" t="s">
        <v>148</v>
      </c>
      <c r="Q1743" s="5" t="s">
        <v>46</v>
      </c>
      <c r="R1743" s="6" t="s">
        <v>44</v>
      </c>
      <c r="S1743" s="5" t="s">
        <v>3543</v>
      </c>
      <c r="T1743" s="5" t="s">
        <v>2625</v>
      </c>
      <c r="U1743" s="5">
        <v>2002</v>
      </c>
      <c r="V1743" s="11">
        <v>2</v>
      </c>
      <c r="W1743" s="11">
        <v>12</v>
      </c>
      <c r="X1743" s="11">
        <v>27</v>
      </c>
      <c r="Y1743" s="26">
        <v>44</v>
      </c>
      <c r="Z1743" s="10">
        <f t="shared" si="276"/>
        <v>85</v>
      </c>
      <c r="AA1743" s="27">
        <f t="shared" si="272"/>
        <v>-119373.12780967499</v>
      </c>
      <c r="AB1743" s="10">
        <f t="shared" si="273"/>
        <v>-10488393.582415007</v>
      </c>
      <c r="AC1743" s="10">
        <f t="shared" si="274"/>
        <v>-13467697.148162553</v>
      </c>
      <c r="AD1743" s="28">
        <f t="shared" si="275"/>
        <v>-14088158.826193199</v>
      </c>
      <c r="AF1743" s="27">
        <f>IF(V1743 &lt;&gt; "-", (V1743-V$1883)^4, "-")</f>
        <v>5877718.253988809</v>
      </c>
      <c r="AG1743" s="10">
        <f>(W1743-W$1883)^4</f>
        <v>2295859471.0272794</v>
      </c>
      <c r="AH1743" s="10">
        <f>(X1743-X$1883)^4</f>
        <v>3204235706.121274</v>
      </c>
      <c r="AI1743" s="28">
        <f>(Y1743-Y$1883)^4</f>
        <v>3402558902.7343798</v>
      </c>
      <c r="AK1743" s="27">
        <f t="shared" si="277"/>
        <v>23.52941176470588</v>
      </c>
      <c r="AL1743" s="10">
        <f t="shared" si="278"/>
        <v>141.1764705882353</v>
      </c>
      <c r="AM1743" s="10">
        <f t="shared" si="279"/>
        <v>317.64705882352939</v>
      </c>
      <c r="AN1743" s="28">
        <f t="shared" si="280"/>
        <v>517.64705882352951</v>
      </c>
      <c r="AP1743" s="56">
        <f t="shared" si="281"/>
        <v>2.2499999999999996</v>
      </c>
    </row>
    <row r="1744" spans="1:42" ht="15" customHeight="1">
      <c r="A1744" s="5" t="s">
        <v>23</v>
      </c>
      <c r="B1744" s="5" t="s">
        <v>104</v>
      </c>
      <c r="C1744" s="5" t="s">
        <v>50</v>
      </c>
      <c r="D1744" s="6" t="s">
        <v>44</v>
      </c>
      <c r="E1744" s="5" t="s">
        <v>3176</v>
      </c>
      <c r="F1744" s="5" t="s">
        <v>3177</v>
      </c>
      <c r="G1744" s="5">
        <v>2002</v>
      </c>
      <c r="H1744" s="11">
        <v>155</v>
      </c>
      <c r="I1744" s="11">
        <v>634</v>
      </c>
      <c r="J1744" s="11">
        <v>644</v>
      </c>
      <c r="K1744" s="11">
        <v>689</v>
      </c>
      <c r="O1744" s="25" t="s">
        <v>23</v>
      </c>
      <c r="P1744" s="5" t="s">
        <v>148</v>
      </c>
      <c r="Q1744" s="5" t="s">
        <v>46</v>
      </c>
      <c r="R1744" s="6" t="s">
        <v>44</v>
      </c>
      <c r="S1744" s="5" t="s">
        <v>3544</v>
      </c>
      <c r="T1744" s="5" t="s">
        <v>3545</v>
      </c>
      <c r="U1744" s="5">
        <v>2002</v>
      </c>
      <c r="V1744" s="11">
        <v>22</v>
      </c>
      <c r="W1744" s="11">
        <v>98</v>
      </c>
      <c r="X1744" s="11">
        <v>309</v>
      </c>
      <c r="Y1744" s="26">
        <v>350</v>
      </c>
      <c r="Z1744" s="10">
        <f t="shared" si="276"/>
        <v>779</v>
      </c>
      <c r="AA1744" s="27">
        <f t="shared" si="272"/>
        <v>-24994.935137998757</v>
      </c>
      <c r="AB1744" s="10">
        <f t="shared" si="273"/>
        <v>-2347082.2838645913</v>
      </c>
      <c r="AC1744" s="10">
        <f t="shared" si="274"/>
        <v>85648.965651680555</v>
      </c>
      <c r="AD1744" s="28">
        <f t="shared" si="275"/>
        <v>268098.28926078579</v>
      </c>
      <c r="AF1744" s="27">
        <f>IF(V1744 &lt;&gt; "-", (V1744-V$1883)^4, "-")</f>
        <v>730806.97793656879</v>
      </c>
      <c r="AG1744" s="10">
        <f>(W1744-W$1883)^4</f>
        <v>311916072.49714214</v>
      </c>
      <c r="AH1744" s="10">
        <f>(X1744-X$1883)^4</f>
        <v>3775398.77041467</v>
      </c>
      <c r="AI1744" s="28">
        <f>(Y1744-Y$1883)^4</f>
        <v>17287229.211020768</v>
      </c>
      <c r="AK1744" s="27">
        <f t="shared" si="277"/>
        <v>28.241335044929397</v>
      </c>
      <c r="AL1744" s="10">
        <f t="shared" si="278"/>
        <v>125.8023106546855</v>
      </c>
      <c r="AM1744" s="10">
        <f t="shared" si="279"/>
        <v>396.66238767650833</v>
      </c>
      <c r="AN1744" s="28">
        <f t="shared" si="280"/>
        <v>449.29396662387677</v>
      </c>
      <c r="AP1744" s="56">
        <f t="shared" si="281"/>
        <v>3.1530612244897958</v>
      </c>
    </row>
    <row r="1745" spans="1:42" ht="15" customHeight="1">
      <c r="A1745" s="5" t="s">
        <v>23</v>
      </c>
      <c r="B1745" s="5" t="s">
        <v>104</v>
      </c>
      <c r="C1745" s="5" t="s">
        <v>50</v>
      </c>
      <c r="D1745" s="6" t="s">
        <v>44</v>
      </c>
      <c r="E1745" s="5" t="s">
        <v>3178</v>
      </c>
      <c r="F1745" s="5" t="s">
        <v>3179</v>
      </c>
      <c r="G1745" s="5">
        <v>2002</v>
      </c>
      <c r="H1745" s="11">
        <v>5</v>
      </c>
      <c r="I1745" s="11">
        <v>29</v>
      </c>
      <c r="J1745" s="11">
        <v>70</v>
      </c>
      <c r="K1745" s="11">
        <v>72</v>
      </c>
      <c r="O1745" s="25" t="s">
        <v>23</v>
      </c>
      <c r="P1745" s="5" t="s">
        <v>148</v>
      </c>
      <c r="Q1745" s="5" t="s">
        <v>50</v>
      </c>
      <c r="R1745" s="6" t="s">
        <v>44</v>
      </c>
      <c r="S1745" s="5" t="s">
        <v>3546</v>
      </c>
      <c r="T1745" s="5" t="s">
        <v>3547</v>
      </c>
      <c r="U1745" s="5">
        <v>2002</v>
      </c>
      <c r="V1745" s="11">
        <v>36</v>
      </c>
      <c r="W1745" s="11">
        <v>143</v>
      </c>
      <c r="X1745" s="11">
        <v>242</v>
      </c>
      <c r="Y1745" s="26">
        <v>269</v>
      </c>
      <c r="Z1745" s="10">
        <f t="shared" si="276"/>
        <v>690</v>
      </c>
      <c r="AA1745" s="27">
        <f t="shared" si="272"/>
        <v>-3538.3536033581713</v>
      </c>
      <c r="AB1745" s="10">
        <f t="shared" si="273"/>
        <v>-679041.20153381745</v>
      </c>
      <c r="AC1745" s="10">
        <f t="shared" si="274"/>
        <v>-12040.621585364741</v>
      </c>
      <c r="AD1745" s="28">
        <f t="shared" si="275"/>
        <v>-4507.7117495526936</v>
      </c>
      <c r="AF1745" s="27">
        <f>IF(V1745 &lt;&gt; "-", (V1745-V$1883)^4, "-")</f>
        <v>53918.149134740008</v>
      </c>
      <c r="AG1745" s="10">
        <f>(W1745-W$1883)^4</f>
        <v>59684492.006592922</v>
      </c>
      <c r="AH1745" s="10">
        <f>(X1745-X$1883)^4</f>
        <v>275972.12014477659</v>
      </c>
      <c r="AI1745" s="28">
        <f>(Y1745-Y$1883)^4</f>
        <v>74463.169141126782</v>
      </c>
      <c r="AK1745" s="27">
        <f t="shared" si="277"/>
        <v>52.173913043478258</v>
      </c>
      <c r="AL1745" s="10">
        <f t="shared" si="278"/>
        <v>207.24637681159419</v>
      </c>
      <c r="AM1745" s="10">
        <f t="shared" si="279"/>
        <v>350.72463768115944</v>
      </c>
      <c r="AN1745" s="28">
        <f t="shared" si="280"/>
        <v>389.85507246376812</v>
      </c>
      <c r="AP1745" s="56">
        <f t="shared" si="281"/>
        <v>1.6923076923076925</v>
      </c>
    </row>
    <row r="1746" spans="1:42" ht="15" customHeight="1">
      <c r="A1746" s="5" t="s">
        <v>23</v>
      </c>
      <c r="B1746" s="5" t="s">
        <v>104</v>
      </c>
      <c r="C1746" s="5" t="s">
        <v>50</v>
      </c>
      <c r="D1746" s="6" t="s">
        <v>44</v>
      </c>
      <c r="E1746" s="5" t="s">
        <v>3180</v>
      </c>
      <c r="F1746" s="5" t="s">
        <v>131</v>
      </c>
      <c r="G1746" s="5">
        <v>2002</v>
      </c>
      <c r="H1746" s="11">
        <v>5</v>
      </c>
      <c r="I1746" s="11">
        <v>45</v>
      </c>
      <c r="J1746" s="11">
        <v>105</v>
      </c>
      <c r="K1746" s="11">
        <v>75</v>
      </c>
      <c r="O1746" s="25" t="s">
        <v>23</v>
      </c>
      <c r="P1746" s="5" t="s">
        <v>148</v>
      </c>
      <c r="Q1746" s="5" t="s">
        <v>50</v>
      </c>
      <c r="R1746" s="6" t="s">
        <v>44</v>
      </c>
      <c r="S1746" s="5" t="s">
        <v>3548</v>
      </c>
      <c r="T1746" s="5" t="s">
        <v>3549</v>
      </c>
      <c r="U1746" s="5">
        <v>2002</v>
      </c>
      <c r="V1746" s="11">
        <v>7</v>
      </c>
      <c r="W1746" s="11">
        <v>105</v>
      </c>
      <c r="X1746" s="11">
        <v>197</v>
      </c>
      <c r="Y1746" s="26">
        <v>207</v>
      </c>
      <c r="Z1746" s="10">
        <f t="shared" si="276"/>
        <v>516</v>
      </c>
      <c r="AA1746" s="27">
        <f t="shared" si="272"/>
        <v>-86574.984053174077</v>
      </c>
      <c r="AB1746" s="10">
        <f t="shared" si="273"/>
        <v>-1995390.8220048773</v>
      </c>
      <c r="AC1746" s="10">
        <f t="shared" si="274"/>
        <v>-313324.77885510586</v>
      </c>
      <c r="AD1746" s="28">
        <f t="shared" si="275"/>
        <v>-484089.10202015436</v>
      </c>
      <c r="AF1746" s="27">
        <f>IF(V1746 &lt;&gt; "-", (V1746-V$1883)^4, "-")</f>
        <v>3829921.6860142983</v>
      </c>
      <c r="AG1746" s="10">
        <f>(W1746-W$1883)^4</f>
        <v>251210214.15226442</v>
      </c>
      <c r="AH1746" s="10">
        <f>(X1746-X$1883)^4</f>
        <v>21281046.912399396</v>
      </c>
      <c r="AI1746" s="28">
        <f>(Y1746-Y$1883)^4</f>
        <v>38010222.136878699</v>
      </c>
      <c r="AK1746" s="27">
        <f t="shared" si="277"/>
        <v>13.565891472868216</v>
      </c>
      <c r="AL1746" s="10">
        <f t="shared" si="278"/>
        <v>203.48837209302326</v>
      </c>
      <c r="AM1746" s="10">
        <f t="shared" si="279"/>
        <v>381.7829457364341</v>
      </c>
      <c r="AN1746" s="28">
        <f t="shared" si="280"/>
        <v>401.16279069767438</v>
      </c>
      <c r="AP1746" s="56">
        <f t="shared" si="281"/>
        <v>1.8761904761904762</v>
      </c>
    </row>
    <row r="1747" spans="1:42" ht="15" customHeight="1">
      <c r="A1747" s="5" t="s">
        <v>23</v>
      </c>
      <c r="B1747" s="5" t="s">
        <v>104</v>
      </c>
      <c r="C1747" s="5" t="s">
        <v>50</v>
      </c>
      <c r="D1747" s="6" t="s">
        <v>44</v>
      </c>
      <c r="E1747" s="5" t="s">
        <v>3181</v>
      </c>
      <c r="F1747" s="5" t="s">
        <v>3182</v>
      </c>
      <c r="G1747" s="5">
        <v>2002</v>
      </c>
      <c r="H1747" s="11">
        <v>16</v>
      </c>
      <c r="I1747" s="11">
        <v>107</v>
      </c>
      <c r="J1747" s="11">
        <v>145</v>
      </c>
      <c r="K1747" s="11">
        <v>223</v>
      </c>
      <c r="O1747" s="25" t="s">
        <v>23</v>
      </c>
      <c r="P1747" s="5" t="s">
        <v>148</v>
      </c>
      <c r="Q1747" s="5" t="s">
        <v>50</v>
      </c>
      <c r="R1747" s="6" t="s">
        <v>44</v>
      </c>
      <c r="S1747" s="5" t="s">
        <v>3550</v>
      </c>
      <c r="T1747" s="5" t="s">
        <v>3551</v>
      </c>
      <c r="U1747" s="5">
        <v>2002</v>
      </c>
      <c r="V1747" s="11">
        <v>50</v>
      </c>
      <c r="W1747" s="11">
        <v>177</v>
      </c>
      <c r="X1747" s="11">
        <v>186</v>
      </c>
      <c r="Y1747" s="26">
        <v>215</v>
      </c>
      <c r="Z1747" s="10">
        <f t="shared" si="276"/>
        <v>628</v>
      </c>
      <c r="AA1747" s="27">
        <f t="shared" si="272"/>
        <v>-1.8983450386990621</v>
      </c>
      <c r="AB1747" s="10">
        <f t="shared" si="273"/>
        <v>-156549.36998836216</v>
      </c>
      <c r="AC1747" s="10">
        <f t="shared" si="274"/>
        <v>-491544.34204599482</v>
      </c>
      <c r="AD1747" s="28">
        <f t="shared" si="275"/>
        <v>-350686.92816508445</v>
      </c>
      <c r="AF1747" s="27">
        <f>IF(V1747 &lt;&gt; "-", (V1747-V$1883)^4, "-")</f>
        <v>2.3505357928346284</v>
      </c>
      <c r="AG1747" s="10">
        <f>(W1747-W$1883)^4</f>
        <v>8437266.4732176866</v>
      </c>
      <c r="AH1747" s="10">
        <f>(X1747-X$1883)^4</f>
        <v>38792723.294909224</v>
      </c>
      <c r="AI1747" s="28">
        <f>(Y1747-Y$1883)^4</f>
        <v>24730113.173237532</v>
      </c>
      <c r="AK1747" s="27">
        <f t="shared" si="277"/>
        <v>79.617834394904449</v>
      </c>
      <c r="AL1747" s="10">
        <f t="shared" si="278"/>
        <v>281.84713375796179</v>
      </c>
      <c r="AM1747" s="10">
        <f t="shared" si="279"/>
        <v>296.17834394904457</v>
      </c>
      <c r="AN1747" s="28">
        <f t="shared" si="280"/>
        <v>342.35668789808915</v>
      </c>
      <c r="AP1747" s="56">
        <f t="shared" si="281"/>
        <v>1.0508474576271185</v>
      </c>
    </row>
    <row r="1748" spans="1:42" ht="15" customHeight="1">
      <c r="A1748" s="5" t="s">
        <v>23</v>
      </c>
      <c r="B1748" s="5" t="s">
        <v>104</v>
      </c>
      <c r="C1748" s="5" t="s">
        <v>50</v>
      </c>
      <c r="D1748" s="6" t="s">
        <v>44</v>
      </c>
      <c r="E1748" s="5" t="s">
        <v>3183</v>
      </c>
      <c r="F1748" s="5" t="s">
        <v>3184</v>
      </c>
      <c r="G1748" s="5">
        <v>2002</v>
      </c>
      <c r="H1748" s="11">
        <v>26</v>
      </c>
      <c r="I1748" s="11">
        <v>193</v>
      </c>
      <c r="J1748" s="11">
        <v>312</v>
      </c>
      <c r="K1748" s="11">
        <v>372</v>
      </c>
      <c r="O1748" s="25" t="s">
        <v>23</v>
      </c>
      <c r="P1748" s="5" t="s">
        <v>148</v>
      </c>
      <c r="Q1748" s="5" t="s">
        <v>50</v>
      </c>
      <c r="R1748" s="6" t="s">
        <v>44</v>
      </c>
      <c r="S1748" s="5" t="s">
        <v>3552</v>
      </c>
      <c r="T1748" s="5" t="s">
        <v>3553</v>
      </c>
      <c r="U1748" s="5">
        <v>2002</v>
      </c>
      <c r="V1748" s="11">
        <v>13</v>
      </c>
      <c r="W1748" s="11">
        <v>111</v>
      </c>
      <c r="X1748" s="11">
        <v>144</v>
      </c>
      <c r="Y1748" s="26">
        <v>143</v>
      </c>
      <c r="Z1748" s="10">
        <f t="shared" si="276"/>
        <v>411</v>
      </c>
      <c r="AA1748" s="27">
        <f t="shared" si="272"/>
        <v>-55910.375663325023</v>
      </c>
      <c r="AB1748" s="10">
        <f t="shared" si="273"/>
        <v>-1723478.484619274</v>
      </c>
      <c r="AC1748" s="10">
        <f t="shared" si="274"/>
        <v>-1768053.393202133</v>
      </c>
      <c r="AD1748" s="28">
        <f t="shared" si="275"/>
        <v>-2894802.0037165447</v>
      </c>
      <c r="AF1748" s="27">
        <f>IF(V1748 &lt;&gt; "-", (V1748-V$1883)^4, "-")</f>
        <v>2137912.2729463866</v>
      </c>
      <c r="AG1748" s="10">
        <f>(W1748-W$1883)^4</f>
        <v>206636873.21812645</v>
      </c>
      <c r="AH1748" s="10">
        <f>(X1748-X$1883)^4</f>
        <v>213793173.92602399</v>
      </c>
      <c r="AI1748" s="28">
        <f>(Y1748-Y$1883)^4</f>
        <v>412564465.77797723</v>
      </c>
      <c r="AK1748" s="27">
        <f t="shared" si="277"/>
        <v>31.630170316301705</v>
      </c>
      <c r="AL1748" s="10">
        <f t="shared" si="278"/>
        <v>270.07299270072991</v>
      </c>
      <c r="AM1748" s="10">
        <f t="shared" si="279"/>
        <v>350.36496350364968</v>
      </c>
      <c r="AN1748" s="28">
        <f t="shared" si="280"/>
        <v>347.93187347931877</v>
      </c>
      <c r="AP1748" s="56">
        <f t="shared" si="281"/>
        <v>1.2972972972972976</v>
      </c>
    </row>
    <row r="1749" spans="1:42" ht="15" customHeight="1">
      <c r="A1749" s="5" t="s">
        <v>23</v>
      </c>
      <c r="B1749" s="5" t="s">
        <v>104</v>
      </c>
      <c r="C1749" s="5" t="s">
        <v>50</v>
      </c>
      <c r="D1749" s="6" t="s">
        <v>44</v>
      </c>
      <c r="E1749" s="5" t="s">
        <v>3185</v>
      </c>
      <c r="F1749" s="5" t="s">
        <v>3186</v>
      </c>
      <c r="G1749" s="5">
        <v>2002</v>
      </c>
      <c r="H1749" s="11">
        <v>16</v>
      </c>
      <c r="I1749" s="11">
        <v>168</v>
      </c>
      <c r="J1749" s="11">
        <v>219</v>
      </c>
      <c r="K1749" s="11">
        <v>294</v>
      </c>
      <c r="O1749" s="25" t="s">
        <v>23</v>
      </c>
      <c r="P1749" s="5" t="s">
        <v>148</v>
      </c>
      <c r="Q1749" s="5" t="s">
        <v>50</v>
      </c>
      <c r="R1749" s="6" t="s">
        <v>44</v>
      </c>
      <c r="S1749" s="5" t="s">
        <v>3554</v>
      </c>
      <c r="T1749" s="5" t="s">
        <v>3555</v>
      </c>
      <c r="U1749" s="5">
        <v>2002</v>
      </c>
      <c r="V1749" s="11">
        <v>27</v>
      </c>
      <c r="W1749" s="11">
        <v>157</v>
      </c>
      <c r="X1749" s="11">
        <v>220</v>
      </c>
      <c r="Y1749" s="26">
        <v>198</v>
      </c>
      <c r="Z1749" s="10">
        <f t="shared" si="276"/>
        <v>602</v>
      </c>
      <c r="AA1749" s="27">
        <f t="shared" si="272"/>
        <v>-14239.712951049438</v>
      </c>
      <c r="AB1749" s="10">
        <f t="shared" si="273"/>
        <v>-403505.50134077092</v>
      </c>
      <c r="AC1749" s="10">
        <f t="shared" si="274"/>
        <v>-90640.403144757613</v>
      </c>
      <c r="AD1749" s="28">
        <f t="shared" si="275"/>
        <v>-670359.79699099297</v>
      </c>
      <c r="AF1749" s="27">
        <f>IF(V1749 &lt;&gt; "-", (V1749-V$1883)^4, "-")</f>
        <v>345145.04770006659</v>
      </c>
      <c r="AG1749" s="10">
        <f>(W1749-W$1883)^4</f>
        <v>29817137.424463004</v>
      </c>
      <c r="AH1749" s="10">
        <f>(X1749-X$1883)^4</f>
        <v>4071574.9897551029</v>
      </c>
      <c r="AI1749" s="28">
        <f>(Y1749-Y$1883)^4</f>
        <v>58669260.526918776</v>
      </c>
      <c r="AK1749" s="27">
        <f t="shared" si="277"/>
        <v>44.850498338870437</v>
      </c>
      <c r="AL1749" s="10">
        <f t="shared" si="278"/>
        <v>260.79734219269102</v>
      </c>
      <c r="AM1749" s="10">
        <f t="shared" si="279"/>
        <v>365.44850498338872</v>
      </c>
      <c r="AN1749" s="28">
        <f t="shared" si="280"/>
        <v>328.9036544850498</v>
      </c>
      <c r="AP1749" s="56">
        <f t="shared" si="281"/>
        <v>1.4012738853503186</v>
      </c>
    </row>
    <row r="1750" spans="1:42" ht="15" customHeight="1">
      <c r="A1750" s="5" t="s">
        <v>23</v>
      </c>
      <c r="B1750" s="5" t="s">
        <v>104</v>
      </c>
      <c r="C1750" s="5" t="s">
        <v>50</v>
      </c>
      <c r="D1750" s="6" t="s">
        <v>44</v>
      </c>
      <c r="E1750" s="5" t="s">
        <v>3188</v>
      </c>
      <c r="F1750" s="5" t="s">
        <v>3189</v>
      </c>
      <c r="G1750" s="5">
        <v>2002</v>
      </c>
      <c r="H1750" s="11">
        <v>7</v>
      </c>
      <c r="I1750" s="11">
        <v>62</v>
      </c>
      <c r="J1750" s="11">
        <v>96</v>
      </c>
      <c r="K1750" s="11">
        <v>142</v>
      </c>
      <c r="O1750" s="25" t="s">
        <v>23</v>
      </c>
      <c r="P1750" s="5" t="s">
        <v>148</v>
      </c>
      <c r="Q1750" s="5" t="s">
        <v>50</v>
      </c>
      <c r="R1750" s="6" t="s">
        <v>44</v>
      </c>
      <c r="S1750" s="5" t="s">
        <v>3556</v>
      </c>
      <c r="T1750" s="5" t="s">
        <v>497</v>
      </c>
      <c r="U1750" s="5">
        <v>2002</v>
      </c>
      <c r="V1750" s="11">
        <v>2</v>
      </c>
      <c r="W1750" s="11">
        <v>20</v>
      </c>
      <c r="X1750" s="11">
        <v>36</v>
      </c>
      <c r="Y1750" s="26">
        <v>33</v>
      </c>
      <c r="Z1750" s="10">
        <f t="shared" si="276"/>
        <v>91</v>
      </c>
      <c r="AA1750" s="27">
        <f t="shared" si="272"/>
        <v>-119373.12780967499</v>
      </c>
      <c r="AB1750" s="10">
        <f t="shared" si="273"/>
        <v>-9379946.4023042805</v>
      </c>
      <c r="AC1750" s="10">
        <f t="shared" si="274"/>
        <v>-11996421.571668932</v>
      </c>
      <c r="AD1750" s="28">
        <f t="shared" si="275"/>
        <v>-16102099.334275577</v>
      </c>
      <c r="AF1750" s="27">
        <f>IF(V1750 &lt;&gt; "-", (V1750-V$1883)^4, "-")</f>
        <v>5877718.253988809</v>
      </c>
      <c r="AG1750" s="10">
        <f>(W1750-W$1883)^4</f>
        <v>1978186084.0014935</v>
      </c>
      <c r="AH1750" s="10">
        <f>(X1750-X$1883)^4</f>
        <v>2746221895.6542859</v>
      </c>
      <c r="AI1750" s="28">
        <f>(Y1750-Y$1883)^4</f>
        <v>4066087017.5220785</v>
      </c>
      <c r="AK1750" s="27">
        <f t="shared" si="277"/>
        <v>21.978021978021978</v>
      </c>
      <c r="AL1750" s="10">
        <f t="shared" si="278"/>
        <v>219.78021978021977</v>
      </c>
      <c r="AM1750" s="10">
        <f t="shared" si="279"/>
        <v>395.60439560439556</v>
      </c>
      <c r="AN1750" s="28">
        <f t="shared" si="280"/>
        <v>362.63736263736263</v>
      </c>
      <c r="AP1750" s="56">
        <f t="shared" si="281"/>
        <v>1.7999999999999998</v>
      </c>
    </row>
    <row r="1751" spans="1:42" ht="15" customHeight="1">
      <c r="A1751" s="5" t="s">
        <v>23</v>
      </c>
      <c r="B1751" s="5" t="s">
        <v>104</v>
      </c>
      <c r="C1751" s="5" t="s">
        <v>29</v>
      </c>
      <c r="D1751" s="6" t="s">
        <v>233</v>
      </c>
      <c r="E1751" s="6" t="s">
        <v>26</v>
      </c>
      <c r="F1751" s="5" t="s">
        <v>3557</v>
      </c>
      <c r="G1751" s="5">
        <v>2002</v>
      </c>
      <c r="H1751" s="11">
        <v>243</v>
      </c>
      <c r="I1751" s="11">
        <v>1704</v>
      </c>
      <c r="J1751" s="11">
        <v>2873</v>
      </c>
      <c r="K1751" s="11">
        <v>3370</v>
      </c>
      <c r="O1751" s="25" t="s">
        <v>23</v>
      </c>
      <c r="P1751" s="5" t="s">
        <v>148</v>
      </c>
      <c r="Q1751" s="5" t="s">
        <v>29</v>
      </c>
      <c r="R1751" s="6" t="s">
        <v>44</v>
      </c>
      <c r="S1751" s="5" t="s">
        <v>3558</v>
      </c>
      <c r="T1751" s="5" t="s">
        <v>3559</v>
      </c>
      <c r="U1751" s="5">
        <v>2002</v>
      </c>
      <c r="V1751" s="11">
        <v>40</v>
      </c>
      <c r="W1751" s="11">
        <v>366</v>
      </c>
      <c r="X1751" s="11">
        <v>623</v>
      </c>
      <c r="Y1751" s="26">
        <v>619</v>
      </c>
      <c r="Z1751" s="10">
        <f t="shared" si="276"/>
        <v>1648</v>
      </c>
      <c r="AA1751" s="27">
        <f t="shared" si="272"/>
        <v>-1419.3535013565759</v>
      </c>
      <c r="AB1751" s="10">
        <f t="shared" si="273"/>
        <v>2466106.9869652535</v>
      </c>
      <c r="AC1751" s="10">
        <f t="shared" si="274"/>
        <v>45913443.941759109</v>
      </c>
      <c r="AD1751" s="28">
        <f t="shared" si="275"/>
        <v>37086260.436817288</v>
      </c>
      <c r="AF1751" s="27">
        <f>IF(V1751 &lt;&gt; "-", (V1751-V$1883)^4, "-")</f>
        <v>15950.982231859709</v>
      </c>
      <c r="AG1751" s="10">
        <f>(W1751-W$1883)^4</f>
        <v>333182783.06442887</v>
      </c>
      <c r="AH1751" s="10">
        <f>(X1751-X$1883)^4</f>
        <v>16440681913.5319</v>
      </c>
      <c r="AI1751" s="28">
        <f>(Y1751-Y$1883)^4</f>
        <v>12367560923.370457</v>
      </c>
      <c r="AK1751" s="27">
        <f t="shared" si="277"/>
        <v>24.271844660194173</v>
      </c>
      <c r="AL1751" s="10">
        <f t="shared" si="278"/>
        <v>222.08737864077671</v>
      </c>
      <c r="AM1751" s="10">
        <f t="shared" si="279"/>
        <v>378.03398058252429</v>
      </c>
      <c r="AN1751" s="28">
        <f t="shared" si="280"/>
        <v>375.60679611650488</v>
      </c>
      <c r="AP1751" s="56">
        <f t="shared" si="281"/>
        <v>1.7021857923497268</v>
      </c>
    </row>
    <row r="1752" spans="1:42" ht="15" customHeight="1">
      <c r="A1752" s="5" t="s">
        <v>23</v>
      </c>
      <c r="B1752" s="5" t="s">
        <v>104</v>
      </c>
      <c r="C1752" s="5" t="s">
        <v>29</v>
      </c>
      <c r="D1752" s="6" t="s">
        <v>30</v>
      </c>
      <c r="E1752" s="6" t="s">
        <v>26</v>
      </c>
      <c r="F1752" s="5" t="s">
        <v>139</v>
      </c>
      <c r="G1752" s="5">
        <v>2002</v>
      </c>
      <c r="H1752" s="11">
        <v>94</v>
      </c>
      <c r="I1752" s="11">
        <v>604</v>
      </c>
      <c r="J1752" s="11">
        <v>687</v>
      </c>
      <c r="K1752" s="11">
        <v>701</v>
      </c>
      <c r="O1752" s="25" t="s">
        <v>23</v>
      </c>
      <c r="P1752" s="5" t="s">
        <v>148</v>
      </c>
      <c r="Q1752" s="5" t="s">
        <v>29</v>
      </c>
      <c r="R1752" s="6" t="s">
        <v>44</v>
      </c>
      <c r="S1752" s="5" t="s">
        <v>3560</v>
      </c>
      <c r="T1752" s="5" t="s">
        <v>3561</v>
      </c>
      <c r="U1752" s="5">
        <v>2002</v>
      </c>
      <c r="V1752" s="11">
        <v>1</v>
      </c>
      <c r="W1752" s="11">
        <v>16</v>
      </c>
      <c r="X1752" s="11">
        <v>22</v>
      </c>
      <c r="Y1752" s="26">
        <v>28</v>
      </c>
      <c r="Z1752" s="10">
        <f t="shared" si="276"/>
        <v>67</v>
      </c>
      <c r="AA1752" s="27">
        <f t="shared" si="272"/>
        <v>-126795.04420806172</v>
      </c>
      <c r="AB1752" s="10">
        <f t="shared" si="273"/>
        <v>-9923855.0206538849</v>
      </c>
      <c r="AC1752" s="10">
        <f t="shared" si="274"/>
        <v>-14334755.687158057</v>
      </c>
      <c r="AD1752" s="28">
        <f t="shared" si="275"/>
        <v>-17077651.412790634</v>
      </c>
      <c r="AF1752" s="27">
        <f>IF(V1752 &lt;&gt; "-", (V1752-V$1883)^4, "-")</f>
        <v>6369955.1216190513</v>
      </c>
      <c r="AG1752" s="10">
        <f>(W1752-W$1883)^4</f>
        <v>2132589244.7939436</v>
      </c>
      <c r="AH1752" s="10">
        <f>(X1752-X$1883)^4</f>
        <v>3482200129.4521928</v>
      </c>
      <c r="AI1752" s="28">
        <f>(Y1752-Y$1883)^4</f>
        <v>4397820770.2272806</v>
      </c>
      <c r="AK1752" s="27">
        <f t="shared" si="277"/>
        <v>14.925373134328359</v>
      </c>
      <c r="AL1752" s="10">
        <f t="shared" si="278"/>
        <v>238.80597014925374</v>
      </c>
      <c r="AM1752" s="10">
        <f t="shared" si="279"/>
        <v>328.35820895522386</v>
      </c>
      <c r="AN1752" s="28">
        <f t="shared" si="280"/>
        <v>417.91044776119401</v>
      </c>
      <c r="AP1752" s="56">
        <f t="shared" si="281"/>
        <v>1.3749999999999998</v>
      </c>
    </row>
    <row r="1753" spans="1:42" ht="15" customHeight="1">
      <c r="A1753" s="5" t="s">
        <v>23</v>
      </c>
      <c r="B1753" s="5" t="s">
        <v>104</v>
      </c>
      <c r="C1753" s="5" t="s">
        <v>29</v>
      </c>
      <c r="D1753" s="6" t="s">
        <v>235</v>
      </c>
      <c r="E1753" s="6" t="s">
        <v>26</v>
      </c>
      <c r="F1753" s="5" t="s">
        <v>3562</v>
      </c>
      <c r="G1753" s="5">
        <v>2002</v>
      </c>
      <c r="H1753" s="11">
        <v>149</v>
      </c>
      <c r="I1753" s="11">
        <v>1100</v>
      </c>
      <c r="J1753" s="11">
        <v>2186</v>
      </c>
      <c r="K1753" s="11">
        <v>2669</v>
      </c>
      <c r="O1753" s="25" t="s">
        <v>23</v>
      </c>
      <c r="P1753" s="5" t="s">
        <v>148</v>
      </c>
      <c r="Q1753" s="5" t="s">
        <v>29</v>
      </c>
      <c r="R1753" s="6" t="s">
        <v>44</v>
      </c>
      <c r="S1753" s="5" t="s">
        <v>3563</v>
      </c>
      <c r="T1753" s="5" t="s">
        <v>3564</v>
      </c>
      <c r="U1753" s="5">
        <v>2002</v>
      </c>
      <c r="V1753" s="11">
        <v>20</v>
      </c>
      <c r="W1753" s="11">
        <v>113</v>
      </c>
      <c r="X1753" s="11">
        <v>176</v>
      </c>
      <c r="Y1753" s="26">
        <v>158</v>
      </c>
      <c r="Z1753" s="10">
        <f t="shared" si="276"/>
        <v>467</v>
      </c>
      <c r="AA1753" s="27">
        <f t="shared" si="272"/>
        <v>-30483.028522647091</v>
      </c>
      <c r="AB1753" s="10">
        <f t="shared" si="273"/>
        <v>-1638660.0105298329</v>
      </c>
      <c r="AC1753" s="10">
        <f t="shared" si="274"/>
        <v>-703071.78292879427</v>
      </c>
      <c r="AD1753" s="28">
        <f t="shared" si="275"/>
        <v>-2073601.6360274958</v>
      </c>
      <c r="AF1753" s="27">
        <f>IF(V1753 &lt;&gt; "-", (V1753-V$1883)^4, "-")</f>
        <v>952235.0213372974</v>
      </c>
      <c r="AG1753" s="10">
        <f>(W1753-W$1883)^4</f>
        <v>193190221.56143194</v>
      </c>
      <c r="AH1753" s="10">
        <f>(X1753-X$1883)^4</f>
        <v>62517205.616107203</v>
      </c>
      <c r="AI1753" s="28">
        <f>(Y1753-Y$1883)^4</f>
        <v>264423735.25306615</v>
      </c>
      <c r="AK1753" s="27">
        <f t="shared" si="277"/>
        <v>42.826552462526763</v>
      </c>
      <c r="AL1753" s="10">
        <f t="shared" si="278"/>
        <v>241.97002141327621</v>
      </c>
      <c r="AM1753" s="10">
        <f t="shared" si="279"/>
        <v>376.87366167023555</v>
      </c>
      <c r="AN1753" s="28">
        <f t="shared" si="280"/>
        <v>338.32976445396145</v>
      </c>
      <c r="AP1753" s="56">
        <f t="shared" si="281"/>
        <v>1.5575221238938055</v>
      </c>
    </row>
    <row r="1754" spans="1:42" ht="15" customHeight="1">
      <c r="A1754" s="5" t="s">
        <v>23</v>
      </c>
      <c r="B1754" s="5" t="s">
        <v>104</v>
      </c>
      <c r="C1754" s="5" t="s">
        <v>29</v>
      </c>
      <c r="D1754" s="6" t="s">
        <v>235</v>
      </c>
      <c r="E1754" s="5" t="s">
        <v>3190</v>
      </c>
      <c r="F1754" s="5" t="s">
        <v>3191</v>
      </c>
      <c r="G1754" s="5">
        <v>2002</v>
      </c>
      <c r="H1754" s="11">
        <v>9</v>
      </c>
      <c r="I1754" s="11">
        <v>130</v>
      </c>
      <c r="J1754" s="11">
        <v>125</v>
      </c>
      <c r="K1754" s="11">
        <v>177</v>
      </c>
      <c r="O1754" s="25" t="s">
        <v>23</v>
      </c>
      <c r="P1754" s="5" t="s">
        <v>148</v>
      </c>
      <c r="Q1754" s="5" t="s">
        <v>29</v>
      </c>
      <c r="R1754" s="6" t="s">
        <v>44</v>
      </c>
      <c r="S1754" s="5" t="s">
        <v>3565</v>
      </c>
      <c r="T1754" s="5" t="s">
        <v>3566</v>
      </c>
      <c r="U1754" s="5">
        <v>2002</v>
      </c>
      <c r="V1754" s="11">
        <v>60</v>
      </c>
      <c r="W1754" s="11">
        <v>363</v>
      </c>
      <c r="X1754" s="11">
        <v>770</v>
      </c>
      <c r="Y1754" s="26">
        <v>692</v>
      </c>
      <c r="Z1754" s="10">
        <f t="shared" si="276"/>
        <v>1885</v>
      </c>
      <c r="AA1754" s="27">
        <f t="shared" si="272"/>
        <v>672.63524172758991</v>
      </c>
      <c r="AB1754" s="10">
        <f t="shared" si="273"/>
        <v>2305448.1592202433</v>
      </c>
      <c r="AC1754" s="10">
        <f t="shared" si="274"/>
        <v>128848772.46931498</v>
      </c>
      <c r="AD1754" s="28">
        <f t="shared" si="275"/>
        <v>67161525.604839653</v>
      </c>
      <c r="AF1754" s="27">
        <f>IF(V1754 &lt;&gt; "-", (V1754-V$1883)^4, "-")</f>
        <v>5893.4937014092784</v>
      </c>
      <c r="AG1754" s="10">
        <f>(W1754-W$1883)^4</f>
        <v>304560666.84414691</v>
      </c>
      <c r="AH1754" s="10">
        <f>(X1754-X$1883)^4</f>
        <v>65078926512.074768</v>
      </c>
      <c r="AI1754" s="28">
        <f>(Y1754-Y$1883)^4</f>
        <v>27299879936.210846</v>
      </c>
      <c r="AK1754" s="27">
        <f t="shared" si="277"/>
        <v>31.830238726790451</v>
      </c>
      <c r="AL1754" s="10">
        <f t="shared" si="278"/>
        <v>192.57294429708222</v>
      </c>
      <c r="AM1754" s="10">
        <f t="shared" si="279"/>
        <v>408.48806366047745</v>
      </c>
      <c r="AN1754" s="28">
        <f t="shared" si="280"/>
        <v>367.10875331564984</v>
      </c>
      <c r="AP1754" s="56">
        <f t="shared" si="281"/>
        <v>2.1212121212121215</v>
      </c>
    </row>
    <row r="1755" spans="1:42" ht="15" customHeight="1">
      <c r="A1755" s="5" t="s">
        <v>23</v>
      </c>
      <c r="B1755" s="5" t="s">
        <v>104</v>
      </c>
      <c r="C1755" s="5" t="s">
        <v>29</v>
      </c>
      <c r="D1755" s="6" t="s">
        <v>235</v>
      </c>
      <c r="E1755" s="5" t="s">
        <v>3192</v>
      </c>
      <c r="F1755" s="5" t="s">
        <v>3193</v>
      </c>
      <c r="G1755" s="5">
        <v>2002</v>
      </c>
      <c r="H1755" s="11">
        <v>10</v>
      </c>
      <c r="I1755" s="11">
        <v>109</v>
      </c>
      <c r="J1755" s="11">
        <v>181</v>
      </c>
      <c r="K1755" s="11">
        <v>267</v>
      </c>
      <c r="O1755" s="25" t="s">
        <v>23</v>
      </c>
      <c r="P1755" s="5" t="s">
        <v>148</v>
      </c>
      <c r="Q1755" s="5" t="s">
        <v>29</v>
      </c>
      <c r="R1755" s="6" t="s">
        <v>44</v>
      </c>
      <c r="S1755" s="5" t="s">
        <v>3567</v>
      </c>
      <c r="T1755" s="5" t="s">
        <v>2510</v>
      </c>
      <c r="U1755" s="5">
        <v>2002</v>
      </c>
      <c r="V1755" s="11">
        <v>127</v>
      </c>
      <c r="W1755" s="11">
        <v>639</v>
      </c>
      <c r="X1755" s="11">
        <v>1120</v>
      </c>
      <c r="Y1755" s="26">
        <v>1086</v>
      </c>
      <c r="Z1755" s="10">
        <f t="shared" si="276"/>
        <v>2972</v>
      </c>
      <c r="AA1755" s="27">
        <f t="shared" si="272"/>
        <v>434861.34838647867</v>
      </c>
      <c r="AB1755" s="10">
        <f t="shared" si="273"/>
        <v>67969639.806410849</v>
      </c>
      <c r="AC1755" s="10">
        <f t="shared" si="274"/>
        <v>625201641.86971152</v>
      </c>
      <c r="AD1755" s="28">
        <f t="shared" si="275"/>
        <v>512923956.50490141</v>
      </c>
      <c r="AF1755" s="27">
        <f>IF(V1755 &lt;&gt; "-", (V1755-V$1883)^4, "-")</f>
        <v>32945877.366624523</v>
      </c>
      <c r="AG1755" s="10">
        <f>(W1755-W$1883)^4</f>
        <v>27738733277.439217</v>
      </c>
      <c r="AH1755" s="10">
        <f>(X1755-X$1883)^4</f>
        <v>534597364193.91174</v>
      </c>
      <c r="AI1755" s="28">
        <f>(Y1755-Y$1883)^4</f>
        <v>410585849908.53674</v>
      </c>
      <c r="AK1755" s="27">
        <f t="shared" si="277"/>
        <v>42.732166890982505</v>
      </c>
      <c r="AL1755" s="10">
        <f t="shared" si="278"/>
        <v>215.00672947510094</v>
      </c>
      <c r="AM1755" s="10">
        <f t="shared" si="279"/>
        <v>376.8506056527591</v>
      </c>
      <c r="AN1755" s="28">
        <f t="shared" si="280"/>
        <v>365.4104979811575</v>
      </c>
      <c r="AP1755" s="56">
        <f t="shared" si="281"/>
        <v>1.7527386541471048</v>
      </c>
    </row>
    <row r="1756" spans="1:42" ht="15" customHeight="1">
      <c r="A1756" s="5" t="s">
        <v>23</v>
      </c>
      <c r="B1756" s="5" t="s">
        <v>104</v>
      </c>
      <c r="C1756" s="5" t="s">
        <v>29</v>
      </c>
      <c r="D1756" s="6" t="s">
        <v>235</v>
      </c>
      <c r="E1756" s="5" t="s">
        <v>3194</v>
      </c>
      <c r="F1756" s="5" t="s">
        <v>3195</v>
      </c>
      <c r="G1756" s="5">
        <v>2002</v>
      </c>
      <c r="H1756" s="11">
        <v>14</v>
      </c>
      <c r="I1756" s="11">
        <v>112</v>
      </c>
      <c r="J1756" s="11">
        <v>230</v>
      </c>
      <c r="K1756" s="11">
        <v>348</v>
      </c>
      <c r="O1756" s="25" t="s">
        <v>23</v>
      </c>
      <c r="P1756" s="5" t="s">
        <v>148</v>
      </c>
      <c r="Q1756" s="5" t="s">
        <v>89</v>
      </c>
      <c r="R1756" s="6" t="s">
        <v>44</v>
      </c>
      <c r="S1756" s="5" t="s">
        <v>3568</v>
      </c>
      <c r="T1756" s="5" t="s">
        <v>269</v>
      </c>
      <c r="U1756" s="5">
        <v>2002</v>
      </c>
      <c r="V1756" s="11">
        <v>12</v>
      </c>
      <c r="W1756" s="11">
        <v>64</v>
      </c>
      <c r="X1756" s="11">
        <v>201</v>
      </c>
      <c r="Y1756" s="26">
        <v>158</v>
      </c>
      <c r="Z1756" s="10">
        <f t="shared" si="276"/>
        <v>435</v>
      </c>
      <c r="AA1756" s="27">
        <f t="shared" si="272"/>
        <v>-60412.570689061082</v>
      </c>
      <c r="AB1756" s="10">
        <f t="shared" si="273"/>
        <v>-4648703.8656189712</v>
      </c>
      <c r="AC1756" s="10">
        <f t="shared" si="274"/>
        <v>-261163.28101431261</v>
      </c>
      <c r="AD1756" s="28">
        <f t="shared" si="275"/>
        <v>-2073601.6360274958</v>
      </c>
      <c r="AF1756" s="27">
        <f>IF(V1756 &lt;&gt; "-", (V1756-V$1883)^4, "-")</f>
        <v>2370480.6892459271</v>
      </c>
      <c r="AG1756" s="10">
        <f>(W1756-W$1883)^4</f>
        <v>775846565.33189142</v>
      </c>
      <c r="AH1756" s="10">
        <f>(X1756-X$1883)^4</f>
        <v>16693580.204855107</v>
      </c>
      <c r="AI1756" s="28">
        <f>(Y1756-Y$1883)^4</f>
        <v>264423735.25306615</v>
      </c>
      <c r="AK1756" s="27">
        <f t="shared" si="277"/>
        <v>27.586206896551722</v>
      </c>
      <c r="AL1756" s="10">
        <f t="shared" si="278"/>
        <v>147.12643678160919</v>
      </c>
      <c r="AM1756" s="10">
        <f t="shared" si="279"/>
        <v>462.06896551724134</v>
      </c>
      <c r="AN1756" s="28">
        <f t="shared" si="280"/>
        <v>363.21839080459773</v>
      </c>
      <c r="AP1756" s="56">
        <f t="shared" si="281"/>
        <v>3.140625</v>
      </c>
    </row>
    <row r="1757" spans="1:42" ht="15" customHeight="1">
      <c r="A1757" s="5" t="s">
        <v>23</v>
      </c>
      <c r="B1757" s="5" t="s">
        <v>104</v>
      </c>
      <c r="C1757" s="5" t="s">
        <v>29</v>
      </c>
      <c r="D1757" s="6" t="s">
        <v>235</v>
      </c>
      <c r="E1757" s="5" t="s">
        <v>3196</v>
      </c>
      <c r="F1757" s="5" t="s">
        <v>3197</v>
      </c>
      <c r="G1757" s="5">
        <v>2002</v>
      </c>
      <c r="H1757" s="11">
        <v>34</v>
      </c>
      <c r="I1757" s="11">
        <v>244</v>
      </c>
      <c r="J1757" s="11">
        <v>505</v>
      </c>
      <c r="K1757" s="11">
        <v>645</v>
      </c>
      <c r="O1757" s="25" t="s">
        <v>23</v>
      </c>
      <c r="P1757" s="5" t="s">
        <v>148</v>
      </c>
      <c r="Q1757" s="5" t="s">
        <v>89</v>
      </c>
      <c r="R1757" s="6" t="s">
        <v>44</v>
      </c>
      <c r="S1757" s="5" t="s">
        <v>3569</v>
      </c>
      <c r="T1757" s="5" t="s">
        <v>3454</v>
      </c>
      <c r="U1757" s="5">
        <v>2002</v>
      </c>
      <c r="V1757" s="11">
        <v>5</v>
      </c>
      <c r="W1757" s="11">
        <v>29</v>
      </c>
      <c r="X1757" s="11">
        <v>88</v>
      </c>
      <c r="Y1757" s="26">
        <v>119</v>
      </c>
      <c r="Z1757" s="10">
        <f t="shared" si="276"/>
        <v>241</v>
      </c>
      <c r="AA1757" s="27">
        <f t="shared" si="272"/>
        <v>-98855.953908687909</v>
      </c>
      <c r="AB1757" s="10">
        <f t="shared" si="273"/>
        <v>-8229591.2416160451</v>
      </c>
      <c r="AC1757" s="10">
        <f t="shared" si="274"/>
        <v>-5537725.8091578707</v>
      </c>
      <c r="AD1757" s="28">
        <f t="shared" si="275"/>
        <v>-4617340.117661614</v>
      </c>
      <c r="AF1757" s="27">
        <f>IF(V1757 &lt;&gt; "-", (V1757-V$1883)^4, "-")</f>
        <v>4570921.6266198922</v>
      </c>
      <c r="AG1757" s="10">
        <f>(W1757-W$1883)^4</f>
        <v>1661515330.6764901</v>
      </c>
      <c r="AH1757" s="10">
        <f>(X1757-X$1883)^4</f>
        <v>979734943.83839655</v>
      </c>
      <c r="AI1757" s="28">
        <f>(Y1757-Y$1883)^4</f>
        <v>768875144.58241725</v>
      </c>
      <c r="AK1757" s="27">
        <f t="shared" si="277"/>
        <v>20.74688796680498</v>
      </c>
      <c r="AL1757" s="10">
        <f t="shared" si="278"/>
        <v>120.33195020746888</v>
      </c>
      <c r="AM1757" s="10">
        <f t="shared" si="279"/>
        <v>365.14522821576759</v>
      </c>
      <c r="AN1757" s="28">
        <f t="shared" si="280"/>
        <v>493.77593360995854</v>
      </c>
      <c r="AP1757" s="56">
        <f t="shared" si="281"/>
        <v>3.0344827586206895</v>
      </c>
    </row>
    <row r="1758" spans="1:42" ht="15" customHeight="1">
      <c r="A1758" s="5" t="s">
        <v>23</v>
      </c>
      <c r="B1758" s="5" t="s">
        <v>104</v>
      </c>
      <c r="C1758" s="5" t="s">
        <v>29</v>
      </c>
      <c r="D1758" s="6" t="s">
        <v>235</v>
      </c>
      <c r="E1758" s="5" t="s">
        <v>3198</v>
      </c>
      <c r="F1758" s="5" t="s">
        <v>3199</v>
      </c>
      <c r="G1758" s="5">
        <v>2002</v>
      </c>
      <c r="H1758" s="11">
        <v>4</v>
      </c>
      <c r="I1758" s="11">
        <v>54</v>
      </c>
      <c r="J1758" s="11">
        <v>72</v>
      </c>
      <c r="K1758" s="11">
        <v>92</v>
      </c>
      <c r="O1758" s="25" t="s">
        <v>23</v>
      </c>
      <c r="P1758" s="5" t="s">
        <v>148</v>
      </c>
      <c r="Q1758" s="5" t="s">
        <v>89</v>
      </c>
      <c r="R1758" s="6" t="s">
        <v>44</v>
      </c>
      <c r="S1758" s="5" t="s">
        <v>3570</v>
      </c>
      <c r="T1758" s="5" t="s">
        <v>3216</v>
      </c>
      <c r="U1758" s="5">
        <v>2002</v>
      </c>
      <c r="V1758" s="11">
        <v>36</v>
      </c>
      <c r="W1758" s="11">
        <v>225</v>
      </c>
      <c r="X1758" s="11">
        <v>408</v>
      </c>
      <c r="Y1758" s="26">
        <v>331</v>
      </c>
      <c r="Z1758" s="10">
        <f t="shared" si="276"/>
        <v>1000</v>
      </c>
      <c r="AA1758" s="27">
        <f t="shared" si="272"/>
        <v>-3538.3536033581713</v>
      </c>
      <c r="AB1758" s="10">
        <f t="shared" si="273"/>
        <v>-204.88271762422002</v>
      </c>
      <c r="AC1758" s="10">
        <f t="shared" si="274"/>
        <v>2929112.0309767108</v>
      </c>
      <c r="AD1758" s="28">
        <f t="shared" si="275"/>
        <v>94078.036277205363</v>
      </c>
      <c r="AF1758" s="27">
        <f>IF(V1758 &lt;&gt; "-", (V1758-V$1883)^4, "-")</f>
        <v>53918.149134740008</v>
      </c>
      <c r="AG1758" s="10">
        <f>(W1758-W$1883)^4</f>
        <v>1207.8335851431884</v>
      </c>
      <c r="AH1758" s="10">
        <f>(X1758-X$1883)^4</f>
        <v>419097088.26502079</v>
      </c>
      <c r="AI1758" s="28">
        <f>(Y1758-Y$1883)^4</f>
        <v>4278757.3502761591</v>
      </c>
      <c r="AK1758" s="27">
        <f t="shared" si="277"/>
        <v>36</v>
      </c>
      <c r="AL1758" s="10">
        <f t="shared" si="278"/>
        <v>225</v>
      </c>
      <c r="AM1758" s="10">
        <f t="shared" si="279"/>
        <v>408</v>
      </c>
      <c r="AN1758" s="28">
        <f t="shared" si="280"/>
        <v>331</v>
      </c>
      <c r="AP1758" s="56">
        <f t="shared" si="281"/>
        <v>1.8133333333333332</v>
      </c>
    </row>
    <row r="1759" spans="1:42" ht="15" customHeight="1">
      <c r="A1759" s="5" t="s">
        <v>23</v>
      </c>
      <c r="B1759" s="5" t="s">
        <v>104</v>
      </c>
      <c r="C1759" s="5" t="s">
        <v>29</v>
      </c>
      <c r="D1759" s="6" t="s">
        <v>235</v>
      </c>
      <c r="E1759" s="5" t="s">
        <v>3200</v>
      </c>
      <c r="F1759" s="5" t="s">
        <v>3201</v>
      </c>
      <c r="G1759" s="5">
        <v>2002</v>
      </c>
      <c r="H1759" s="11">
        <v>8</v>
      </c>
      <c r="I1759" s="11">
        <v>71</v>
      </c>
      <c r="J1759" s="11">
        <v>249</v>
      </c>
      <c r="K1759" s="11">
        <v>257</v>
      </c>
      <c r="O1759" s="25" t="s">
        <v>23</v>
      </c>
      <c r="P1759" s="5" t="s">
        <v>148</v>
      </c>
      <c r="Q1759" s="5" t="s">
        <v>89</v>
      </c>
      <c r="R1759" s="6" t="s">
        <v>44</v>
      </c>
      <c r="S1759" s="5" t="s">
        <v>3571</v>
      </c>
      <c r="T1759" s="5" t="s">
        <v>1518</v>
      </c>
      <c r="U1759" s="5">
        <v>2002</v>
      </c>
      <c r="V1759" s="11">
        <v>19</v>
      </c>
      <c r="W1759" s="11">
        <v>134</v>
      </c>
      <c r="X1759" s="11">
        <v>396</v>
      </c>
      <c r="Y1759" s="26">
        <v>338</v>
      </c>
      <c r="Z1759" s="10">
        <f t="shared" si="276"/>
        <v>887</v>
      </c>
      <c r="AA1759" s="27">
        <f t="shared" si="272"/>
        <v>-33505.219038514537</v>
      </c>
      <c r="AB1759" s="10">
        <f t="shared" si="273"/>
        <v>-909719.24095833185</v>
      </c>
      <c r="AC1759" s="10">
        <f t="shared" si="274"/>
        <v>2252207.5604547104</v>
      </c>
      <c r="AD1759" s="28">
        <f t="shared" si="275"/>
        <v>144545.56464393914</v>
      </c>
      <c r="AF1759" s="27">
        <f>IF(V1759 &lt;&gt; "-", (V1759-V$1883)^4, "-")</f>
        <v>1080148.040054389</v>
      </c>
      <c r="AG1759" s="10">
        <f>(W1759-W$1883)^4</f>
        <v>88147467.705889136</v>
      </c>
      <c r="AH1759" s="10">
        <f>(X1759-X$1883)^4</f>
        <v>295219166.24256802</v>
      </c>
      <c r="AI1759" s="28">
        <f>(Y1759-Y$1883)^4</f>
        <v>7585886.8395934114</v>
      </c>
      <c r="AK1759" s="27">
        <f t="shared" si="277"/>
        <v>21.420518602029311</v>
      </c>
      <c r="AL1759" s="10">
        <f t="shared" si="278"/>
        <v>151.07102593010146</v>
      </c>
      <c r="AM1759" s="10">
        <f t="shared" si="279"/>
        <v>446.44870349492669</v>
      </c>
      <c r="AN1759" s="28">
        <f t="shared" si="280"/>
        <v>381.05975197294248</v>
      </c>
      <c r="AP1759" s="56">
        <f t="shared" si="281"/>
        <v>2.955223880597015</v>
      </c>
    </row>
    <row r="1760" spans="1:42" ht="15" customHeight="1">
      <c r="A1760" s="5" t="s">
        <v>23</v>
      </c>
      <c r="B1760" s="5" t="s">
        <v>104</v>
      </c>
      <c r="C1760" s="5" t="s">
        <v>29</v>
      </c>
      <c r="D1760" s="6" t="s">
        <v>235</v>
      </c>
      <c r="E1760" s="5" t="s">
        <v>3202</v>
      </c>
      <c r="F1760" s="5" t="s">
        <v>3203</v>
      </c>
      <c r="G1760" s="5">
        <v>2002</v>
      </c>
      <c r="H1760" s="11">
        <v>70</v>
      </c>
      <c r="I1760" s="11">
        <v>380</v>
      </c>
      <c r="J1760" s="11">
        <v>824</v>
      </c>
      <c r="K1760" s="11">
        <v>883</v>
      </c>
      <c r="O1760" s="25" t="s">
        <v>23</v>
      </c>
      <c r="P1760" s="5" t="s">
        <v>148</v>
      </c>
      <c r="Q1760" s="5" t="s">
        <v>89</v>
      </c>
      <c r="R1760" s="6" t="s">
        <v>44</v>
      </c>
      <c r="S1760" s="5" t="s">
        <v>3572</v>
      </c>
      <c r="T1760" s="5" t="s">
        <v>3573</v>
      </c>
      <c r="U1760" s="5">
        <v>2002</v>
      </c>
      <c r="V1760" s="11">
        <v>42</v>
      </c>
      <c r="W1760" s="11">
        <v>313</v>
      </c>
      <c r="X1760" s="11">
        <v>741</v>
      </c>
      <c r="Y1760" s="26">
        <v>553</v>
      </c>
      <c r="Z1760" s="10">
        <f t="shared" si="276"/>
        <v>1649</v>
      </c>
      <c r="AA1760" s="27">
        <f t="shared" si="272"/>
        <v>-788.42874452887349</v>
      </c>
      <c r="AB1760" s="10">
        <f t="shared" si="273"/>
        <v>553483.84137023741</v>
      </c>
      <c r="AC1760" s="10">
        <f t="shared" si="274"/>
        <v>107904502.76234674</v>
      </c>
      <c r="AD1760" s="28">
        <f t="shared" si="275"/>
        <v>19137205.185534585</v>
      </c>
      <c r="AF1760" s="27">
        <f>IF(V1760 &lt;&gt; "-", (V1760-V$1883)^4, "-")</f>
        <v>7283.6644901726195</v>
      </c>
      <c r="AG1760" s="10">
        <f>(W1760-W$1883)^4</f>
        <v>45443655.817598775</v>
      </c>
      <c r="AH1760" s="10">
        <f>(X1760-X$1883)^4</f>
        <v>51371166055.529892</v>
      </c>
      <c r="AI1760" s="28">
        <f>(Y1760-Y$1883)^4</f>
        <v>5118837596.8153505</v>
      </c>
      <c r="AK1760" s="27">
        <f t="shared" si="277"/>
        <v>25.46998180715585</v>
      </c>
      <c r="AL1760" s="10">
        <f t="shared" si="278"/>
        <v>189.81200727713764</v>
      </c>
      <c r="AM1760" s="10">
        <f t="shared" si="279"/>
        <v>449.36325045482113</v>
      </c>
      <c r="AN1760" s="28">
        <f t="shared" si="280"/>
        <v>335.35476046088536</v>
      </c>
      <c r="AP1760" s="56">
        <f t="shared" si="281"/>
        <v>2.3674121405750803</v>
      </c>
    </row>
    <row r="1761" spans="1:42" ht="15" customHeight="1">
      <c r="A1761" s="5" t="s">
        <v>23</v>
      </c>
      <c r="B1761" s="5" t="s">
        <v>104</v>
      </c>
      <c r="C1761" s="5" t="s">
        <v>89</v>
      </c>
      <c r="D1761" s="6" t="s">
        <v>44</v>
      </c>
      <c r="E1761" s="6" t="s">
        <v>26</v>
      </c>
      <c r="F1761" s="5" t="s">
        <v>3574</v>
      </c>
      <c r="G1761" s="5">
        <v>2002</v>
      </c>
      <c r="H1761" s="11">
        <v>150</v>
      </c>
      <c r="I1761" s="11">
        <v>1043</v>
      </c>
      <c r="J1761" s="11">
        <v>1729</v>
      </c>
      <c r="K1761" s="11">
        <v>2056</v>
      </c>
      <c r="O1761" s="25" t="s">
        <v>23</v>
      </c>
      <c r="P1761" s="5" t="s">
        <v>148</v>
      </c>
      <c r="Q1761" s="5" t="s">
        <v>89</v>
      </c>
      <c r="R1761" s="6" t="s">
        <v>44</v>
      </c>
      <c r="S1761" s="5" t="s">
        <v>3575</v>
      </c>
      <c r="T1761" s="5" t="s">
        <v>3339</v>
      </c>
      <c r="U1761" s="5">
        <v>2002</v>
      </c>
      <c r="V1761" s="11">
        <v>24</v>
      </c>
      <c r="W1761" s="11">
        <v>161</v>
      </c>
      <c r="X1761" s="11">
        <v>383</v>
      </c>
      <c r="Y1761" s="26">
        <v>319</v>
      </c>
      <c r="Z1761" s="10">
        <f t="shared" si="276"/>
        <v>887</v>
      </c>
      <c r="AA1761" s="27">
        <f t="shared" si="272"/>
        <v>-20208.558616132483</v>
      </c>
      <c r="AB1761" s="10">
        <f t="shared" si="273"/>
        <v>-341462.38824724912</v>
      </c>
      <c r="AC1761" s="10">
        <f t="shared" si="274"/>
        <v>1646372.2971356953</v>
      </c>
      <c r="AD1761" s="28">
        <f t="shared" si="275"/>
        <v>37531.235065250381</v>
      </c>
      <c r="AF1761" s="27">
        <f>IF(V1761 &lt;&gt; "-", (V1761-V$1883)^4, "-")</f>
        <v>550444.81416189857</v>
      </c>
      <c r="AG1761" s="10">
        <f>(W1761-W$1883)^4</f>
        <v>23866596.898974206</v>
      </c>
      <c r="AH1761" s="10">
        <f>(X1761-X$1883)^4</f>
        <v>194403494.07349721</v>
      </c>
      <c r="AI1761" s="28">
        <f>(Y1761-Y$1883)^4</f>
        <v>1256580.9603432626</v>
      </c>
      <c r="AK1761" s="27">
        <f t="shared" si="277"/>
        <v>27.057497181510708</v>
      </c>
      <c r="AL1761" s="10">
        <f t="shared" si="278"/>
        <v>181.51071025930102</v>
      </c>
      <c r="AM1761" s="10">
        <f t="shared" si="279"/>
        <v>431.79255918827511</v>
      </c>
      <c r="AN1761" s="28">
        <f t="shared" si="280"/>
        <v>359.63923337091319</v>
      </c>
      <c r="AP1761" s="56">
        <f t="shared" si="281"/>
        <v>2.3788819875776399</v>
      </c>
    </row>
    <row r="1762" spans="1:42" ht="15" customHeight="1">
      <c r="A1762" s="5" t="s">
        <v>23</v>
      </c>
      <c r="B1762" s="5" t="s">
        <v>104</v>
      </c>
      <c r="C1762" s="5" t="s">
        <v>89</v>
      </c>
      <c r="D1762" s="6" t="s">
        <v>44</v>
      </c>
      <c r="E1762" s="5" t="s">
        <v>3204</v>
      </c>
      <c r="F1762" s="5" t="s">
        <v>489</v>
      </c>
      <c r="G1762" s="5">
        <v>2002</v>
      </c>
      <c r="H1762" s="11">
        <v>43</v>
      </c>
      <c r="I1762" s="11">
        <v>288</v>
      </c>
      <c r="J1762" s="11">
        <v>540</v>
      </c>
      <c r="K1762" s="11">
        <v>711</v>
      </c>
      <c r="O1762" s="25" t="s">
        <v>23</v>
      </c>
      <c r="P1762" s="5" t="s">
        <v>148</v>
      </c>
      <c r="Q1762" s="5" t="s">
        <v>78</v>
      </c>
      <c r="R1762" s="6" t="s">
        <v>44</v>
      </c>
      <c r="S1762" s="5" t="s">
        <v>3576</v>
      </c>
      <c r="T1762" s="5" t="s">
        <v>527</v>
      </c>
      <c r="U1762" s="5">
        <v>2002</v>
      </c>
      <c r="V1762" s="11">
        <v>8</v>
      </c>
      <c r="W1762" s="11">
        <v>57</v>
      </c>
      <c r="X1762" s="11">
        <v>122</v>
      </c>
      <c r="Y1762" s="26">
        <v>112</v>
      </c>
      <c r="Z1762" s="10">
        <f t="shared" si="276"/>
        <v>299</v>
      </c>
      <c r="AA1762" s="27">
        <f t="shared" si="272"/>
        <v>-80835.642948960449</v>
      </c>
      <c r="AB1762" s="10">
        <f t="shared" si="273"/>
        <v>-5258514.937422826</v>
      </c>
      <c r="AC1762" s="10">
        <f t="shared" si="274"/>
        <v>-2919307.4479917469</v>
      </c>
      <c r="AD1762" s="28">
        <f t="shared" si="275"/>
        <v>-5224461.9768191418</v>
      </c>
      <c r="AF1762" s="27">
        <f>IF(V1762 &lt;&gt; "-", (V1762-V$1883)^4, "-")</f>
        <v>3495187.9084152617</v>
      </c>
      <c r="AG1762" s="10">
        <f>(W1762-W$1883)^4</f>
        <v>914430737.43718171</v>
      </c>
      <c r="AH1762" s="10">
        <f>(X1762-X$1883)^4</f>
        <v>417227680.72003967</v>
      </c>
      <c r="AI1762" s="28">
        <f>(Y1762-Y$1883)^4</f>
        <v>906543740.82872653</v>
      </c>
      <c r="AK1762" s="27">
        <f t="shared" si="277"/>
        <v>26.755852842809364</v>
      </c>
      <c r="AL1762" s="10">
        <f t="shared" si="278"/>
        <v>190.63545150501673</v>
      </c>
      <c r="AM1762" s="10">
        <f t="shared" si="279"/>
        <v>408.02675585284283</v>
      </c>
      <c r="AN1762" s="28">
        <f t="shared" si="280"/>
        <v>374.58193979933105</v>
      </c>
      <c r="AP1762" s="56">
        <f t="shared" si="281"/>
        <v>2.1403508771929824</v>
      </c>
    </row>
    <row r="1763" spans="1:42" ht="15" customHeight="1">
      <c r="A1763" s="5" t="s">
        <v>23</v>
      </c>
      <c r="B1763" s="5" t="s">
        <v>104</v>
      </c>
      <c r="C1763" s="5" t="s">
        <v>89</v>
      </c>
      <c r="D1763" s="6" t="s">
        <v>44</v>
      </c>
      <c r="E1763" s="5" t="s">
        <v>3205</v>
      </c>
      <c r="F1763" s="5" t="s">
        <v>3206</v>
      </c>
      <c r="G1763" s="5">
        <v>2002</v>
      </c>
      <c r="H1763" s="11">
        <v>30</v>
      </c>
      <c r="I1763" s="11">
        <v>207</v>
      </c>
      <c r="J1763" s="11">
        <v>361</v>
      </c>
      <c r="K1763" s="11">
        <v>466</v>
      </c>
      <c r="O1763" s="25" t="s">
        <v>23</v>
      </c>
      <c r="P1763" s="5" t="s">
        <v>148</v>
      </c>
      <c r="Q1763" s="5" t="s">
        <v>78</v>
      </c>
      <c r="R1763" s="6" t="s">
        <v>44</v>
      </c>
      <c r="S1763" s="5" t="s">
        <v>3577</v>
      </c>
      <c r="T1763" s="5" t="s">
        <v>3578</v>
      </c>
      <c r="U1763" s="5">
        <v>2002</v>
      </c>
      <c r="V1763" s="11">
        <v>88</v>
      </c>
      <c r="W1763" s="11">
        <v>298</v>
      </c>
      <c r="X1763" s="11">
        <v>452</v>
      </c>
      <c r="Y1763" s="26">
        <v>390</v>
      </c>
      <c r="Z1763" s="10">
        <f t="shared" si="276"/>
        <v>1228</v>
      </c>
      <c r="AA1763" s="27">
        <f t="shared" si="272"/>
        <v>49680.986534658754</v>
      </c>
      <c r="AB1763" s="10">
        <f t="shared" si="273"/>
        <v>302175.9576954848</v>
      </c>
      <c r="AC1763" s="10">
        <f t="shared" si="274"/>
        <v>6547589.7905686796</v>
      </c>
      <c r="AD1763" s="28">
        <f t="shared" si="275"/>
        <v>1140541.7587778508</v>
      </c>
      <c r="AF1763" s="27">
        <f>IF(V1763 &lt;&gt; "-", (V1763-V$1883)^4, "-")</f>
        <v>1826362.3608283659</v>
      </c>
      <c r="AG1763" s="10">
        <f>(W1763-W$1883)^4</f>
        <v>20277443.94950461</v>
      </c>
      <c r="AH1763" s="10">
        <f>(X1763-X$1883)^4</f>
        <v>1224922514.3091354</v>
      </c>
      <c r="AI1763" s="28">
        <f>(Y1763-Y$1883)^4</f>
        <v>119164872.96944347</v>
      </c>
      <c r="AK1763" s="27">
        <f t="shared" si="277"/>
        <v>71.661237785016297</v>
      </c>
      <c r="AL1763" s="10">
        <f t="shared" si="278"/>
        <v>242.67100977198697</v>
      </c>
      <c r="AM1763" s="10">
        <f t="shared" si="279"/>
        <v>368.07817589576547</v>
      </c>
      <c r="AN1763" s="28">
        <f t="shared" si="280"/>
        <v>317.58957654723122</v>
      </c>
      <c r="AP1763" s="56">
        <f t="shared" si="281"/>
        <v>1.5167785234899329</v>
      </c>
    </row>
    <row r="1764" spans="1:42" ht="15" customHeight="1">
      <c r="A1764" s="5" t="s">
        <v>23</v>
      </c>
      <c r="B1764" s="5" t="s">
        <v>104</v>
      </c>
      <c r="C1764" s="5" t="s">
        <v>89</v>
      </c>
      <c r="D1764" s="6" t="s">
        <v>44</v>
      </c>
      <c r="E1764" s="5" t="s">
        <v>3207</v>
      </c>
      <c r="F1764" s="5" t="s">
        <v>3208</v>
      </c>
      <c r="G1764" s="5">
        <v>2002</v>
      </c>
      <c r="H1764" s="11">
        <v>21</v>
      </c>
      <c r="I1764" s="11">
        <v>221</v>
      </c>
      <c r="J1764" s="11">
        <v>371</v>
      </c>
      <c r="K1764" s="11">
        <v>330</v>
      </c>
      <c r="O1764" s="25" t="s">
        <v>23</v>
      </c>
      <c r="P1764" s="5" t="s">
        <v>148</v>
      </c>
      <c r="Q1764" s="5" t="s">
        <v>78</v>
      </c>
      <c r="R1764" s="6" t="s">
        <v>44</v>
      </c>
      <c r="S1764" s="5" t="s">
        <v>3579</v>
      </c>
      <c r="T1764" s="5" t="s">
        <v>3580</v>
      </c>
      <c r="U1764" s="5">
        <v>2002</v>
      </c>
      <c r="V1764" s="11">
        <v>96</v>
      </c>
      <c r="W1764" s="11">
        <v>545</v>
      </c>
      <c r="X1764" s="11">
        <v>571</v>
      </c>
      <c r="Y1764" s="26">
        <v>435</v>
      </c>
      <c r="Z1764" s="10">
        <f t="shared" si="276"/>
        <v>1647</v>
      </c>
      <c r="AA1764" s="27">
        <f t="shared" si="272"/>
        <v>89685.565558199072</v>
      </c>
      <c r="AB1764" s="10">
        <f t="shared" si="273"/>
        <v>30990139.944693591</v>
      </c>
      <c r="AC1764" s="10">
        <f t="shared" si="274"/>
        <v>28675069.459983096</v>
      </c>
      <c r="AD1764" s="28">
        <f t="shared" si="275"/>
        <v>3340084.4273874229</v>
      </c>
      <c r="AF1764" s="27">
        <f>IF(V1764 &lt;&gt; "-", (V1764-V$1883)^4, "-")</f>
        <v>4014487.1137927924</v>
      </c>
      <c r="AG1764" s="10">
        <f>(W1764-W$1883)^4</f>
        <v>9734150349.7625427</v>
      </c>
      <c r="AH1764" s="10">
        <f>(X1764-X$1883)^4</f>
        <v>8776862703.9606133</v>
      </c>
      <c r="AI1764" s="28">
        <f>(Y1764-Y$1883)^4</f>
        <v>499278953.74439007</v>
      </c>
      <c r="AK1764" s="27">
        <f t="shared" si="277"/>
        <v>58.287795992714024</v>
      </c>
      <c r="AL1764" s="10">
        <f t="shared" si="278"/>
        <v>330.90467516697026</v>
      </c>
      <c r="AM1764" s="10">
        <f t="shared" si="279"/>
        <v>346.69095324833035</v>
      </c>
      <c r="AN1764" s="28">
        <f t="shared" si="280"/>
        <v>264.11657559198545</v>
      </c>
      <c r="AP1764" s="56">
        <f t="shared" si="281"/>
        <v>1.0477064220183487</v>
      </c>
    </row>
    <row r="1765" spans="1:42" ht="15" customHeight="1">
      <c r="A1765" s="5" t="s">
        <v>23</v>
      </c>
      <c r="B1765" s="5" t="s">
        <v>104</v>
      </c>
      <c r="C1765" s="5" t="s">
        <v>89</v>
      </c>
      <c r="D1765" s="6" t="s">
        <v>44</v>
      </c>
      <c r="E1765" s="5" t="s">
        <v>3209</v>
      </c>
      <c r="F1765" s="5" t="s">
        <v>3210</v>
      </c>
      <c r="G1765" s="5">
        <v>2002</v>
      </c>
      <c r="H1765" s="11">
        <v>21</v>
      </c>
      <c r="I1765" s="11">
        <v>113</v>
      </c>
      <c r="J1765" s="11">
        <v>166</v>
      </c>
      <c r="K1765" s="11">
        <v>214</v>
      </c>
      <c r="O1765" s="25" t="s">
        <v>23</v>
      </c>
      <c r="P1765" s="5" t="s">
        <v>148</v>
      </c>
      <c r="Q1765" s="5" t="s">
        <v>78</v>
      </c>
      <c r="R1765" s="6" t="s">
        <v>44</v>
      </c>
      <c r="S1765" s="5" t="s">
        <v>3581</v>
      </c>
      <c r="T1765" s="5" t="s">
        <v>3582</v>
      </c>
      <c r="U1765" s="5">
        <v>2002</v>
      </c>
      <c r="V1765" s="11">
        <v>29</v>
      </c>
      <c r="W1765" s="11">
        <v>161</v>
      </c>
      <c r="X1765" s="11">
        <v>365</v>
      </c>
      <c r="Y1765" s="26">
        <v>303</v>
      </c>
      <c r="Z1765" s="10">
        <f t="shared" si="276"/>
        <v>858</v>
      </c>
      <c r="AA1765" s="27">
        <f t="shared" si="272"/>
        <v>-10997.628586138324</v>
      </c>
      <c r="AB1765" s="10">
        <f t="shared" si="273"/>
        <v>-341462.38824724912</v>
      </c>
      <c r="AC1765" s="10">
        <f t="shared" si="274"/>
        <v>1002399.2417664097</v>
      </c>
      <c r="AD1765" s="28">
        <f t="shared" si="275"/>
        <v>5341.8810049934891</v>
      </c>
      <c r="AF1765" s="27">
        <f>IF(V1765 &lt;&gt; "-", (V1765-V$1883)^4, "-")</f>
        <v>244567.49279317027</v>
      </c>
      <c r="AG1765" s="10">
        <f>(W1765-W$1883)^4</f>
        <v>23866596.898974206</v>
      </c>
      <c r="AH1765" s="10">
        <f>(X1765-X$1883)^4</f>
        <v>100320026.7531886</v>
      </c>
      <c r="AI1765" s="28">
        <f>(Y1765-Y$1883)^4</f>
        <v>93381.091514225234</v>
      </c>
      <c r="AK1765" s="27">
        <f t="shared" si="277"/>
        <v>33.799533799533798</v>
      </c>
      <c r="AL1765" s="10">
        <f t="shared" si="278"/>
        <v>187.64568764568764</v>
      </c>
      <c r="AM1765" s="10">
        <f t="shared" si="279"/>
        <v>425.4079254079254</v>
      </c>
      <c r="AN1765" s="28">
        <f t="shared" si="280"/>
        <v>353.14685314685312</v>
      </c>
      <c r="AP1765" s="56">
        <f t="shared" si="281"/>
        <v>2.2670807453416151</v>
      </c>
    </row>
    <row r="1766" spans="1:42" ht="15" customHeight="1">
      <c r="A1766" s="5" t="s">
        <v>23</v>
      </c>
      <c r="B1766" s="5" t="s">
        <v>104</v>
      </c>
      <c r="C1766" s="5" t="s">
        <v>89</v>
      </c>
      <c r="D1766" s="6" t="s">
        <v>44</v>
      </c>
      <c r="E1766" s="5" t="s">
        <v>3211</v>
      </c>
      <c r="F1766" s="5" t="s">
        <v>3212</v>
      </c>
      <c r="G1766" s="5">
        <v>2002</v>
      </c>
      <c r="H1766" s="11">
        <v>35</v>
      </c>
      <c r="I1766" s="11">
        <v>214</v>
      </c>
      <c r="J1766" s="11">
        <v>291</v>
      </c>
      <c r="K1766" s="11">
        <v>335</v>
      </c>
      <c r="O1766" s="25" t="s">
        <v>23</v>
      </c>
      <c r="P1766" s="5" t="s">
        <v>148</v>
      </c>
      <c r="Q1766" s="5" t="s">
        <v>78</v>
      </c>
      <c r="R1766" s="6" t="s">
        <v>44</v>
      </c>
      <c r="S1766" s="5" t="s">
        <v>3583</v>
      </c>
      <c r="T1766" s="5" t="s">
        <v>3584</v>
      </c>
      <c r="U1766" s="5">
        <v>2002</v>
      </c>
      <c r="V1766" s="11">
        <v>29</v>
      </c>
      <c r="W1766" s="11">
        <v>182</v>
      </c>
      <c r="X1766" s="11">
        <v>378</v>
      </c>
      <c r="Y1766" s="26">
        <v>362</v>
      </c>
      <c r="Z1766" s="10">
        <f t="shared" si="276"/>
        <v>951</v>
      </c>
      <c r="AA1766" s="27">
        <f t="shared" si="272"/>
        <v>-10997.628586138324</v>
      </c>
      <c r="AB1766" s="10">
        <f t="shared" si="273"/>
        <v>-116896.05360151011</v>
      </c>
      <c r="AC1766" s="10">
        <f t="shared" si="274"/>
        <v>1445960.3102504858</v>
      </c>
      <c r="AD1766" s="28">
        <f t="shared" si="275"/>
        <v>447362.54444914305</v>
      </c>
      <c r="AF1766" s="27">
        <f>IF(V1766 &lt;&gt; "-", (V1766-V$1883)^4, "-")</f>
        <v>244567.49279317027</v>
      </c>
      <c r="AG1766" s="10">
        <f>(W1766-W$1883)^4</f>
        <v>5715661.0482864659</v>
      </c>
      <c r="AH1766" s="10">
        <f>(X1766-X$1883)^4</f>
        <v>163509062.97734815</v>
      </c>
      <c r="AI1766" s="28">
        <f>(Y1766-Y$1883)^4</f>
        <v>34214707.097773023</v>
      </c>
      <c r="AK1766" s="27">
        <f t="shared" si="277"/>
        <v>30.494216614090433</v>
      </c>
      <c r="AL1766" s="10">
        <f t="shared" si="278"/>
        <v>191.37749737118821</v>
      </c>
      <c r="AM1766" s="10">
        <f t="shared" si="279"/>
        <v>397.47634069400635</v>
      </c>
      <c r="AN1766" s="28">
        <f t="shared" si="280"/>
        <v>380.65194532071507</v>
      </c>
      <c r="AP1766" s="56">
        <f t="shared" si="281"/>
        <v>2.0769230769230771</v>
      </c>
    </row>
    <row r="1767" spans="1:42" ht="15" customHeight="1">
      <c r="A1767" s="5" t="s">
        <v>23</v>
      </c>
      <c r="B1767" s="5" t="s">
        <v>104</v>
      </c>
      <c r="C1767" s="5" t="s">
        <v>78</v>
      </c>
      <c r="D1767" s="6" t="s">
        <v>44</v>
      </c>
      <c r="E1767" s="6" t="s">
        <v>26</v>
      </c>
      <c r="F1767" s="5" t="s">
        <v>3585</v>
      </c>
      <c r="G1767" s="5">
        <v>2002</v>
      </c>
      <c r="H1767" s="11">
        <v>449</v>
      </c>
      <c r="I1767" s="11">
        <v>2313</v>
      </c>
      <c r="J1767" s="11">
        <v>3453</v>
      </c>
      <c r="K1767" s="11">
        <v>3129</v>
      </c>
      <c r="O1767" s="25" t="s">
        <v>23</v>
      </c>
      <c r="P1767" s="5" t="s">
        <v>148</v>
      </c>
      <c r="Q1767" s="5" t="s">
        <v>78</v>
      </c>
      <c r="R1767" s="6" t="s">
        <v>44</v>
      </c>
      <c r="S1767" s="5" t="s">
        <v>3586</v>
      </c>
      <c r="T1767" s="5" t="s">
        <v>3587</v>
      </c>
      <c r="U1767" s="5">
        <v>2002</v>
      </c>
      <c r="V1767" s="11">
        <v>10</v>
      </c>
      <c r="W1767" s="11">
        <v>42</v>
      </c>
      <c r="X1767" s="11">
        <v>126</v>
      </c>
      <c r="Y1767" s="26">
        <v>131</v>
      </c>
      <c r="Z1767" s="10">
        <f t="shared" si="276"/>
        <v>309</v>
      </c>
      <c r="AA1767" s="27">
        <f t="shared" ref="AA1767:AA1830" si="282">IF(V1767 &lt;&gt; "-", (V1767-V$1883)^3, "-")</f>
        <v>-70129.248387619737</v>
      </c>
      <c r="AB1767" s="10">
        <f t="shared" ref="AB1767:AB1830" si="283">IF(W1767 &lt;&gt; "-", (W1767-W$1883)^3, "-")</f>
        <v>-6740049.2398623861</v>
      </c>
      <c r="AC1767" s="10">
        <f t="shared" ref="AC1767:AC1830" si="284">IF(X1767 &lt;&gt; "-", (X1767-X$1883)^3, "-")</f>
        <v>-2680989.7896829266</v>
      </c>
      <c r="AD1767" s="28">
        <f t="shared" ref="AD1767:AD1830" si="285">IF(Y1767 &lt;&gt; "-", (Y1767-Y$1883)^3, "-")</f>
        <v>-3689318.8259748346</v>
      </c>
      <c r="AF1767" s="27">
        <f>IF(V1767 &lt;&gt; "-", (V1767-V$1883)^4, "-")</f>
        <v>2892004.1543107955</v>
      </c>
      <c r="AG1767" s="10">
        <f>(W1767-W$1883)^4</f>
        <v>1273163244.8596156</v>
      </c>
      <c r="AH1767" s="10">
        <f>(X1767-X$1883)^4</f>
        <v>372443340.59005332</v>
      </c>
      <c r="AI1767" s="28">
        <f>(Y1767-Y$1883)^4</f>
        <v>570070083.81285644</v>
      </c>
      <c r="AK1767" s="27">
        <f t="shared" si="277"/>
        <v>32.362459546925564</v>
      </c>
      <c r="AL1767" s="10">
        <f t="shared" si="278"/>
        <v>135.92233009708738</v>
      </c>
      <c r="AM1767" s="10">
        <f t="shared" si="279"/>
        <v>407.76699029126212</v>
      </c>
      <c r="AN1767" s="28">
        <f t="shared" si="280"/>
        <v>423.94822006472492</v>
      </c>
      <c r="AP1767" s="56">
        <f t="shared" si="281"/>
        <v>3</v>
      </c>
    </row>
    <row r="1768" spans="1:42" ht="15" customHeight="1">
      <c r="A1768" s="5" t="s">
        <v>23</v>
      </c>
      <c r="B1768" s="5" t="s">
        <v>104</v>
      </c>
      <c r="C1768" s="5" t="s">
        <v>78</v>
      </c>
      <c r="D1768" s="6" t="s">
        <v>44</v>
      </c>
      <c r="E1768" s="5" t="s">
        <v>3213</v>
      </c>
      <c r="F1768" s="5" t="s">
        <v>3214</v>
      </c>
      <c r="G1768" s="5">
        <v>2002</v>
      </c>
      <c r="H1768" s="11">
        <v>53</v>
      </c>
      <c r="I1768" s="11">
        <v>314</v>
      </c>
      <c r="J1768" s="11">
        <v>392</v>
      </c>
      <c r="K1768" s="11">
        <v>281</v>
      </c>
      <c r="O1768" s="25" t="s">
        <v>23</v>
      </c>
      <c r="P1768" s="5" t="s">
        <v>148</v>
      </c>
      <c r="Q1768" s="5" t="s">
        <v>82</v>
      </c>
      <c r="R1768" s="6" t="s">
        <v>235</v>
      </c>
      <c r="S1768" s="5" t="s">
        <v>3588</v>
      </c>
      <c r="T1768" s="5" t="s">
        <v>3589</v>
      </c>
      <c r="U1768" s="5">
        <v>2002</v>
      </c>
      <c r="V1768" s="11">
        <v>7</v>
      </c>
      <c r="W1768" s="11">
        <v>120</v>
      </c>
      <c r="X1768" s="11">
        <v>252</v>
      </c>
      <c r="Y1768" s="26">
        <v>223</v>
      </c>
      <c r="Z1768" s="10">
        <f t="shared" si="276"/>
        <v>602</v>
      </c>
      <c r="AA1768" s="27">
        <f t="shared" si="282"/>
        <v>-86574.984053174077</v>
      </c>
      <c r="AB1768" s="10">
        <f t="shared" si="283"/>
        <v>-1363762.5523082193</v>
      </c>
      <c r="AC1768" s="10">
        <f t="shared" si="284"/>
        <v>-2156.7337322248286</v>
      </c>
      <c r="AD1768" s="28">
        <f t="shared" si="285"/>
        <v>-244364.07405600991</v>
      </c>
      <c r="AF1768" s="27">
        <f>IF(V1768 &lt;&gt; "-", (V1768-V$1883)^4, "-")</f>
        <v>3829921.6860142983</v>
      </c>
      <c r="AG1768" s="10">
        <f>(W1768-W$1883)^4</f>
        <v>151234780.81899402</v>
      </c>
      <c r="AH1768" s="10">
        <f>(X1768-X$1883)^4</f>
        <v>27865.192090793047</v>
      </c>
      <c r="AI1768" s="28">
        <f>(Y1768-Y$1883)^4</f>
        <v>15277412.657022679</v>
      </c>
      <c r="AK1768" s="27">
        <f t="shared" si="277"/>
        <v>11.627906976744185</v>
      </c>
      <c r="AL1768" s="10">
        <f t="shared" si="278"/>
        <v>199.33554817275748</v>
      </c>
      <c r="AM1768" s="10">
        <f t="shared" si="279"/>
        <v>418.60465116279073</v>
      </c>
      <c r="AN1768" s="28">
        <f t="shared" si="280"/>
        <v>370.4318936877076</v>
      </c>
      <c r="AP1768" s="56">
        <f t="shared" si="281"/>
        <v>2.1</v>
      </c>
    </row>
    <row r="1769" spans="1:42" ht="15" customHeight="1">
      <c r="A1769" s="5" t="s">
        <v>23</v>
      </c>
      <c r="B1769" s="5" t="s">
        <v>104</v>
      </c>
      <c r="C1769" s="5" t="s">
        <v>78</v>
      </c>
      <c r="D1769" s="6" t="s">
        <v>44</v>
      </c>
      <c r="E1769" s="5" t="s">
        <v>3215</v>
      </c>
      <c r="F1769" s="5" t="s">
        <v>3216</v>
      </c>
      <c r="G1769" s="5">
        <v>2002</v>
      </c>
      <c r="H1769" s="11">
        <v>50</v>
      </c>
      <c r="I1769" s="11">
        <v>290</v>
      </c>
      <c r="J1769" s="11">
        <v>629</v>
      </c>
      <c r="K1769" s="11">
        <v>583</v>
      </c>
      <c r="O1769" s="25" t="s">
        <v>23</v>
      </c>
      <c r="P1769" s="5" t="s">
        <v>148</v>
      </c>
      <c r="Q1769" s="5" t="s">
        <v>82</v>
      </c>
      <c r="R1769" s="6" t="s">
        <v>235</v>
      </c>
      <c r="S1769" s="5" t="s">
        <v>3590</v>
      </c>
      <c r="T1769" s="5" t="s">
        <v>3591</v>
      </c>
      <c r="U1769" s="5">
        <v>2002</v>
      </c>
      <c r="V1769" s="11">
        <v>31</v>
      </c>
      <c r="W1769" s="11">
        <v>164</v>
      </c>
      <c r="X1769" s="11">
        <v>180</v>
      </c>
      <c r="Y1769" s="26">
        <v>154</v>
      </c>
      <c r="Z1769" s="10">
        <f t="shared" si="276"/>
        <v>529</v>
      </c>
      <c r="AA1769" s="27">
        <f t="shared" si="282"/>
        <v>-8289.261084009273</v>
      </c>
      <c r="AB1769" s="10">
        <f t="shared" si="283"/>
        <v>-299354.45379091776</v>
      </c>
      <c r="AC1769" s="10">
        <f t="shared" si="284"/>
        <v>-612394.5601569534</v>
      </c>
      <c r="AD1769" s="28">
        <f t="shared" si="285"/>
        <v>-2274919.88458189</v>
      </c>
      <c r="AF1769" s="27">
        <f>IF(V1769 &lt;&gt; "-", (V1769-V$1883)^4, "-")</f>
        <v>167759.74535443462</v>
      </c>
      <c r="AG1769" s="10">
        <f>(W1769-W$1883)^4</f>
        <v>20025389.189914186</v>
      </c>
      <c r="AH1769" s="10">
        <f>(X1769-X$1883)^4</f>
        <v>52004600.642832287</v>
      </c>
      <c r="AI1769" s="28">
        <f>(Y1769-Y$1883)^4</f>
        <v>299195328.97802591</v>
      </c>
      <c r="AK1769" s="27">
        <f t="shared" si="277"/>
        <v>58.601134215500942</v>
      </c>
      <c r="AL1769" s="10">
        <f t="shared" si="278"/>
        <v>310.01890359168243</v>
      </c>
      <c r="AM1769" s="10">
        <f t="shared" si="279"/>
        <v>340.26465028355386</v>
      </c>
      <c r="AN1769" s="28">
        <f t="shared" si="280"/>
        <v>291.11531190926274</v>
      </c>
      <c r="AP1769" s="56">
        <f t="shared" si="281"/>
        <v>1.097560975609756</v>
      </c>
    </row>
    <row r="1770" spans="1:42" ht="15" customHeight="1">
      <c r="A1770" s="5" t="s">
        <v>23</v>
      </c>
      <c r="B1770" s="5" t="s">
        <v>104</v>
      </c>
      <c r="C1770" s="5" t="s">
        <v>78</v>
      </c>
      <c r="D1770" s="6" t="s">
        <v>44</v>
      </c>
      <c r="E1770" s="5" t="s">
        <v>3218</v>
      </c>
      <c r="F1770" s="5" t="s">
        <v>3219</v>
      </c>
      <c r="G1770" s="5">
        <v>2002</v>
      </c>
      <c r="H1770" s="11">
        <v>81</v>
      </c>
      <c r="I1770" s="11">
        <v>450</v>
      </c>
      <c r="J1770" s="11">
        <v>724</v>
      </c>
      <c r="K1770" s="11">
        <v>661</v>
      </c>
      <c r="O1770" s="25" t="s">
        <v>23</v>
      </c>
      <c r="P1770" s="5" t="s">
        <v>148</v>
      </c>
      <c r="Q1770" s="5" t="s">
        <v>82</v>
      </c>
      <c r="R1770" s="6" t="s">
        <v>235</v>
      </c>
      <c r="S1770" s="5" t="s">
        <v>3592</v>
      </c>
      <c r="T1770" s="5" t="s">
        <v>3593</v>
      </c>
      <c r="U1770" s="5">
        <v>2002</v>
      </c>
      <c r="V1770" s="11">
        <v>205</v>
      </c>
      <c r="W1770" s="11">
        <v>1038</v>
      </c>
      <c r="X1770" s="11">
        <v>1452</v>
      </c>
      <c r="Y1770" s="26">
        <v>1332</v>
      </c>
      <c r="Z1770" s="10">
        <f t="shared" si="276"/>
        <v>4027</v>
      </c>
      <c r="AA1770" s="27">
        <f t="shared" si="282"/>
        <v>3635342.5608714796</v>
      </c>
      <c r="AB1770" s="10">
        <f t="shared" si="283"/>
        <v>525762636.54355115</v>
      </c>
      <c r="AC1770" s="10">
        <f t="shared" si="284"/>
        <v>1672784001.4760184</v>
      </c>
      <c r="AD1770" s="28">
        <f t="shared" si="285"/>
        <v>1146024668.3478224</v>
      </c>
      <c r="AF1770" s="27">
        <f>IF(V1770 &lt;&gt; "-", (V1770-V$1883)^4, "-")</f>
        <v>558976806.26644552</v>
      </c>
      <c r="AG1770" s="10">
        <f>(W1770-W$1883)^4</f>
        <v>424345524549.74854</v>
      </c>
      <c r="AH1770" s="10">
        <f>(X1770-X$1883)^4</f>
        <v>1985728283345.2915</v>
      </c>
      <c r="AI1770" s="28">
        <f>(Y1770-Y$1883)^4</f>
        <v>1199292970088.8174</v>
      </c>
      <c r="AK1770" s="27">
        <f t="shared" si="277"/>
        <v>50.906381922026327</v>
      </c>
      <c r="AL1770" s="10">
        <f t="shared" si="278"/>
        <v>257.76011919543083</v>
      </c>
      <c r="AM1770" s="10">
        <f t="shared" si="279"/>
        <v>360.56617829649861</v>
      </c>
      <c r="AN1770" s="28">
        <f t="shared" si="280"/>
        <v>330.76732058604421</v>
      </c>
      <c r="AP1770" s="56">
        <f t="shared" si="281"/>
        <v>1.398843930635838</v>
      </c>
    </row>
    <row r="1771" spans="1:42" ht="15" customHeight="1">
      <c r="A1771" s="5" t="s">
        <v>23</v>
      </c>
      <c r="B1771" s="5" t="s">
        <v>104</v>
      </c>
      <c r="C1771" s="5" t="s">
        <v>78</v>
      </c>
      <c r="D1771" s="6" t="s">
        <v>44</v>
      </c>
      <c r="E1771" s="5" t="s">
        <v>3220</v>
      </c>
      <c r="F1771" s="5" t="s">
        <v>3221</v>
      </c>
      <c r="G1771" s="5">
        <v>2002</v>
      </c>
      <c r="H1771" s="11">
        <v>189</v>
      </c>
      <c r="I1771" s="11">
        <v>837</v>
      </c>
      <c r="J1771" s="11">
        <v>886</v>
      </c>
      <c r="K1771" s="11">
        <v>716</v>
      </c>
      <c r="O1771" s="25" t="s">
        <v>23</v>
      </c>
      <c r="P1771" s="5" t="s">
        <v>148</v>
      </c>
      <c r="Q1771" s="5" t="s">
        <v>82</v>
      </c>
      <c r="R1771" s="6" t="s">
        <v>235</v>
      </c>
      <c r="S1771" s="5" t="s">
        <v>3594</v>
      </c>
      <c r="T1771" s="5" t="s">
        <v>3595</v>
      </c>
      <c r="U1771" s="5">
        <v>2002</v>
      </c>
      <c r="V1771" s="11">
        <v>27</v>
      </c>
      <c r="W1771" s="11">
        <v>134</v>
      </c>
      <c r="X1771" s="11">
        <v>82</v>
      </c>
      <c r="Y1771" s="26">
        <v>92</v>
      </c>
      <c r="Z1771" s="10">
        <f t="shared" si="276"/>
        <v>335</v>
      </c>
      <c r="AA1771" s="27">
        <f t="shared" si="282"/>
        <v>-14239.712951049438</v>
      </c>
      <c r="AB1771" s="10">
        <f t="shared" si="283"/>
        <v>-909719.24095833185</v>
      </c>
      <c r="AC1771" s="10">
        <f t="shared" si="284"/>
        <v>-6120462.1017861627</v>
      </c>
      <c r="AD1771" s="28">
        <f t="shared" si="285"/>
        <v>-7247216.7403047821</v>
      </c>
      <c r="AF1771" s="27">
        <f>IF(V1771 &lt;&gt; "-", (V1771-V$1883)^4, "-")</f>
        <v>345145.04770006659</v>
      </c>
      <c r="AG1771" s="10">
        <f>(W1771-W$1883)^4</f>
        <v>88147467.705889136</v>
      </c>
      <c r="AH1771" s="10">
        <f>(X1771-X$1883)^4</f>
        <v>1119555473.2912126</v>
      </c>
      <c r="AI1771" s="28">
        <f>(Y1771-Y$1883)^4</f>
        <v>1402474584.5242672</v>
      </c>
      <c r="AK1771" s="27">
        <f t="shared" si="277"/>
        <v>80.597014925373131</v>
      </c>
      <c r="AL1771" s="10">
        <f t="shared" si="278"/>
        <v>400</v>
      </c>
      <c r="AM1771" s="10">
        <f t="shared" si="279"/>
        <v>244.77611940298507</v>
      </c>
      <c r="AN1771" s="28">
        <f t="shared" si="280"/>
        <v>274.62686567164178</v>
      </c>
      <c r="AP1771" s="56">
        <f t="shared" si="281"/>
        <v>0.61194029850746268</v>
      </c>
    </row>
    <row r="1772" spans="1:42" ht="15" customHeight="1">
      <c r="A1772" s="5" t="s">
        <v>23</v>
      </c>
      <c r="B1772" s="5" t="s">
        <v>104</v>
      </c>
      <c r="C1772" s="5" t="s">
        <v>78</v>
      </c>
      <c r="D1772" s="6" t="s">
        <v>44</v>
      </c>
      <c r="E1772" s="5" t="s">
        <v>3222</v>
      </c>
      <c r="F1772" s="5" t="s">
        <v>3223</v>
      </c>
      <c r="G1772" s="5">
        <v>2002</v>
      </c>
      <c r="H1772" s="11">
        <v>76</v>
      </c>
      <c r="I1772" s="11">
        <v>422</v>
      </c>
      <c r="J1772" s="11">
        <v>822</v>
      </c>
      <c r="K1772" s="11">
        <v>888</v>
      </c>
      <c r="O1772" s="25" t="s">
        <v>23</v>
      </c>
      <c r="P1772" s="5" t="s">
        <v>148</v>
      </c>
      <c r="Q1772" s="5" t="s">
        <v>82</v>
      </c>
      <c r="R1772" s="6" t="s">
        <v>235</v>
      </c>
      <c r="S1772" s="5" t="s">
        <v>3596</v>
      </c>
      <c r="T1772" s="5" t="s">
        <v>3597</v>
      </c>
      <c r="U1772" s="5">
        <v>2002</v>
      </c>
      <c r="V1772" s="11">
        <v>12</v>
      </c>
      <c r="W1772" s="11">
        <v>69</v>
      </c>
      <c r="X1772" s="11">
        <v>76</v>
      </c>
      <c r="Y1772" s="26">
        <v>60</v>
      </c>
      <c r="Z1772" s="10">
        <f t="shared" si="276"/>
        <v>217</v>
      </c>
      <c r="AA1772" s="27">
        <f t="shared" si="282"/>
        <v>-60412.570689061082</v>
      </c>
      <c r="AB1772" s="10">
        <f t="shared" si="283"/>
        <v>-4243285.6725128181</v>
      </c>
      <c r="AC1772" s="10">
        <f t="shared" si="284"/>
        <v>-6742709.1336706178</v>
      </c>
      <c r="AD1772" s="28">
        <f t="shared" si="285"/>
        <v>-11469639.518579744</v>
      </c>
      <c r="AF1772" s="27">
        <f>IF(V1772 &lt;&gt; "-", (V1772-V$1883)^4, "-")</f>
        <v>2370480.6892459271</v>
      </c>
      <c r="AG1772" s="10">
        <f>(W1772-W$1883)^4</f>
        <v>686967768.76154101</v>
      </c>
      <c r="AH1772" s="10">
        <f>(X1772-X$1883)^4</f>
        <v>1273833210.6381819</v>
      </c>
      <c r="AI1772" s="28">
        <f>(Y1772-Y$1883)^4</f>
        <v>2586622343.8562264</v>
      </c>
      <c r="AK1772" s="27">
        <f t="shared" si="277"/>
        <v>55.299539170506918</v>
      </c>
      <c r="AL1772" s="10">
        <f t="shared" si="278"/>
        <v>317.97235023041475</v>
      </c>
      <c r="AM1772" s="10">
        <f t="shared" si="279"/>
        <v>350.23041474654377</v>
      </c>
      <c r="AN1772" s="28">
        <f t="shared" si="280"/>
        <v>276.4976958525346</v>
      </c>
      <c r="AP1772" s="56">
        <f t="shared" si="281"/>
        <v>1.1014492753623188</v>
      </c>
    </row>
    <row r="1773" spans="1:42" ht="15" customHeight="1">
      <c r="A1773" s="5" t="s">
        <v>23</v>
      </c>
      <c r="B1773" s="5" t="s">
        <v>104</v>
      </c>
      <c r="C1773" s="5" t="s">
        <v>82</v>
      </c>
      <c r="D1773" s="6" t="s">
        <v>44</v>
      </c>
      <c r="E1773" s="6" t="s">
        <v>26</v>
      </c>
      <c r="F1773" s="5" t="s">
        <v>3598</v>
      </c>
      <c r="G1773" s="5">
        <v>2002</v>
      </c>
      <c r="H1773" s="11">
        <v>1255</v>
      </c>
      <c r="I1773" s="11">
        <v>5216</v>
      </c>
      <c r="J1773" s="11">
        <v>5680</v>
      </c>
      <c r="K1773" s="11">
        <v>4345</v>
      </c>
      <c r="O1773" s="25" t="s">
        <v>23</v>
      </c>
      <c r="P1773" s="5" t="s">
        <v>148</v>
      </c>
      <c r="Q1773" s="5" t="s">
        <v>82</v>
      </c>
      <c r="R1773" s="6" t="s">
        <v>235</v>
      </c>
      <c r="S1773" s="5" t="s">
        <v>3599</v>
      </c>
      <c r="T1773" s="5" t="s">
        <v>3600</v>
      </c>
      <c r="U1773" s="5">
        <v>2002</v>
      </c>
      <c r="V1773" s="11">
        <v>84</v>
      </c>
      <c r="W1773" s="11">
        <v>370</v>
      </c>
      <c r="X1773" s="11">
        <v>483</v>
      </c>
      <c r="Y1773" s="26">
        <v>397</v>
      </c>
      <c r="Z1773" s="10">
        <f t="shared" si="276"/>
        <v>1334</v>
      </c>
      <c r="AA1773" s="27">
        <f t="shared" si="282"/>
        <v>35164.395846196203</v>
      </c>
      <c r="AB1773" s="10">
        <f t="shared" si="283"/>
        <v>2691695.5568068535</v>
      </c>
      <c r="AC1773" s="10">
        <f t="shared" si="284"/>
        <v>10371629.226649418</v>
      </c>
      <c r="AD1773" s="28">
        <f t="shared" si="285"/>
        <v>1385485.0519087086</v>
      </c>
      <c r="AF1773" s="27">
        <f>IF(V1773 &lt;&gt; "-", (V1773-V$1883)^4, "-")</f>
        <v>1152048.8118466886</v>
      </c>
      <c r="AG1773" s="10">
        <f>(W1773-W$1883)^4</f>
        <v>374427654.00582111</v>
      </c>
      <c r="AH1773" s="10">
        <f>(X1773-X$1883)^4</f>
        <v>2261843977.1283278</v>
      </c>
      <c r="AI1773" s="28">
        <f>(Y1773-Y$1883)^4</f>
        <v>154455173.39547655</v>
      </c>
      <c r="AK1773" s="27">
        <f t="shared" si="277"/>
        <v>62.968515742128929</v>
      </c>
      <c r="AL1773" s="10">
        <f t="shared" si="278"/>
        <v>277.36131934032983</v>
      </c>
      <c r="AM1773" s="10">
        <f t="shared" si="279"/>
        <v>362.06896551724139</v>
      </c>
      <c r="AN1773" s="28">
        <f t="shared" si="280"/>
        <v>297.60119940029983</v>
      </c>
      <c r="AP1773" s="56">
        <f t="shared" si="281"/>
        <v>1.3054054054054054</v>
      </c>
    </row>
    <row r="1774" spans="1:42" ht="15" customHeight="1">
      <c r="A1774" s="5" t="s">
        <v>23</v>
      </c>
      <c r="B1774" s="5" t="s">
        <v>104</v>
      </c>
      <c r="C1774" s="5" t="s">
        <v>82</v>
      </c>
      <c r="D1774" s="6" t="s">
        <v>44</v>
      </c>
      <c r="E1774" s="5" t="s">
        <v>3224</v>
      </c>
      <c r="F1774" s="5" t="s">
        <v>3225</v>
      </c>
      <c r="G1774" s="5">
        <v>2002</v>
      </c>
      <c r="H1774" s="11">
        <v>9</v>
      </c>
      <c r="I1774" s="11">
        <v>58</v>
      </c>
      <c r="J1774" s="11">
        <v>136</v>
      </c>
      <c r="K1774" s="11">
        <v>121</v>
      </c>
      <c r="O1774" s="25" t="s">
        <v>23</v>
      </c>
      <c r="P1774" s="5" t="s">
        <v>148</v>
      </c>
      <c r="Q1774" s="5" t="s">
        <v>82</v>
      </c>
      <c r="R1774" s="6" t="s">
        <v>235</v>
      </c>
      <c r="S1774" s="5" t="s">
        <v>3601</v>
      </c>
      <c r="T1774" s="5" t="s">
        <v>3602</v>
      </c>
      <c r="U1774" s="5">
        <v>2002</v>
      </c>
      <c r="V1774" s="11">
        <v>6</v>
      </c>
      <c r="W1774" s="11">
        <v>51</v>
      </c>
      <c r="X1774" s="11">
        <v>95</v>
      </c>
      <c r="Y1774" s="26">
        <v>140</v>
      </c>
      <c r="Z1774" s="10">
        <f t="shared" si="276"/>
        <v>292</v>
      </c>
      <c r="AA1774" s="27">
        <f t="shared" si="282"/>
        <v>-92579.75437308324</v>
      </c>
      <c r="AB1774" s="10">
        <f t="shared" si="283"/>
        <v>-5821823.6288917102</v>
      </c>
      <c r="AC1774" s="10">
        <f t="shared" si="284"/>
        <v>-4906074.9854291817</v>
      </c>
      <c r="AD1774" s="28">
        <f t="shared" si="285"/>
        <v>-3081482.1652721963</v>
      </c>
      <c r="AF1774" s="27">
        <f>IF(V1774 &lt;&gt; "-", (V1774-V$1883)^4, "-")</f>
        <v>4188141.6864615814</v>
      </c>
      <c r="AG1774" s="10">
        <f>(W1774-W$1883)^4</f>
        <v>1047318381.4876044</v>
      </c>
      <c r="AH1774" s="10">
        <f>(X1774-X$1883)^4</f>
        <v>833640698.89533412</v>
      </c>
      <c r="AI1774" s="28">
        <f>(Y1774-Y$1883)^4</f>
        <v>448414393.76257038</v>
      </c>
      <c r="AK1774" s="27">
        <f t="shared" si="277"/>
        <v>20.547945205479451</v>
      </c>
      <c r="AL1774" s="10">
        <f t="shared" si="278"/>
        <v>174.65753424657535</v>
      </c>
      <c r="AM1774" s="10">
        <f t="shared" si="279"/>
        <v>325.34246575342468</v>
      </c>
      <c r="AN1774" s="28">
        <f t="shared" si="280"/>
        <v>479.45205479452051</v>
      </c>
      <c r="AP1774" s="56">
        <f t="shared" si="281"/>
        <v>1.8627450980392157</v>
      </c>
    </row>
    <row r="1775" spans="1:42" ht="15" customHeight="1">
      <c r="A1775" s="5" t="s">
        <v>23</v>
      </c>
      <c r="B1775" s="5" t="s">
        <v>104</v>
      </c>
      <c r="C1775" s="5" t="s">
        <v>82</v>
      </c>
      <c r="D1775" s="6" t="s">
        <v>44</v>
      </c>
      <c r="E1775" s="5" t="s">
        <v>3226</v>
      </c>
      <c r="F1775" s="5" t="s">
        <v>3227</v>
      </c>
      <c r="G1775" s="5">
        <v>2002</v>
      </c>
      <c r="H1775" s="11">
        <v>31</v>
      </c>
      <c r="I1775" s="11">
        <v>158</v>
      </c>
      <c r="J1775" s="11">
        <v>195</v>
      </c>
      <c r="K1775" s="11">
        <v>108</v>
      </c>
      <c r="O1775" s="25" t="s">
        <v>23</v>
      </c>
      <c r="P1775" s="5" t="s">
        <v>148</v>
      </c>
      <c r="Q1775" s="5" t="s">
        <v>82</v>
      </c>
      <c r="R1775" s="6" t="s">
        <v>235</v>
      </c>
      <c r="S1775" s="5" t="s">
        <v>3603</v>
      </c>
      <c r="T1775" s="5" t="s">
        <v>3604</v>
      </c>
      <c r="U1775" s="5">
        <v>2002</v>
      </c>
      <c r="V1775" s="11">
        <v>92</v>
      </c>
      <c r="W1775" s="11">
        <v>441</v>
      </c>
      <c r="X1775" s="11">
        <v>662</v>
      </c>
      <c r="Y1775" s="26">
        <v>430</v>
      </c>
      <c r="Z1775" s="10">
        <f t="shared" si="276"/>
        <v>1625</v>
      </c>
      <c r="AA1775" s="27">
        <f t="shared" si="282"/>
        <v>67726.709771993046</v>
      </c>
      <c r="AB1775" s="10">
        <f t="shared" si="283"/>
        <v>9274866.1506720036</v>
      </c>
      <c r="AC1775" s="10">
        <f t="shared" si="284"/>
        <v>62608564.613922745</v>
      </c>
      <c r="AD1775" s="28">
        <f t="shared" si="285"/>
        <v>3016002.2346450328</v>
      </c>
      <c r="AF1775" s="27">
        <f>IF(V1775 &lt;&gt; "-", (V1775-V$1883)^4, "-")</f>
        <v>2760662.421216418</v>
      </c>
      <c r="AG1775" s="10">
        <f>(W1775-W$1883)^4</f>
        <v>1948693490.7253301</v>
      </c>
      <c r="AH1775" s="10">
        <f>(X1775-X$1883)^4</f>
        <v>24860603255.41153</v>
      </c>
      <c r="AI1775" s="28">
        <f>(Y1775-Y$1883)^4</f>
        <v>435754832.35860592</v>
      </c>
      <c r="AK1775" s="27">
        <f t="shared" si="277"/>
        <v>56.615384615384613</v>
      </c>
      <c r="AL1775" s="10">
        <f t="shared" si="278"/>
        <v>271.38461538461542</v>
      </c>
      <c r="AM1775" s="10">
        <f t="shared" si="279"/>
        <v>407.38461538461542</v>
      </c>
      <c r="AN1775" s="28">
        <f t="shared" si="280"/>
        <v>264.61538461538464</v>
      </c>
      <c r="AP1775" s="56">
        <f t="shared" si="281"/>
        <v>1.5011337868480725</v>
      </c>
    </row>
    <row r="1776" spans="1:42" ht="15" customHeight="1">
      <c r="A1776" s="5" t="s">
        <v>23</v>
      </c>
      <c r="B1776" s="5" t="s">
        <v>104</v>
      </c>
      <c r="C1776" s="5" t="s">
        <v>82</v>
      </c>
      <c r="D1776" s="6" t="s">
        <v>44</v>
      </c>
      <c r="E1776" s="5" t="s">
        <v>3228</v>
      </c>
      <c r="F1776" s="5" t="s">
        <v>3229</v>
      </c>
      <c r="G1776" s="5">
        <v>2002</v>
      </c>
      <c r="H1776" s="11">
        <v>34</v>
      </c>
      <c r="I1776" s="11">
        <v>178</v>
      </c>
      <c r="J1776" s="11">
        <v>323</v>
      </c>
      <c r="K1776" s="11">
        <v>270</v>
      </c>
      <c r="O1776" s="25" t="s">
        <v>23</v>
      </c>
      <c r="P1776" s="5" t="s">
        <v>148</v>
      </c>
      <c r="Q1776" s="5" t="s">
        <v>82</v>
      </c>
      <c r="R1776" s="6" t="s">
        <v>235</v>
      </c>
      <c r="S1776" s="5" t="s">
        <v>3605</v>
      </c>
      <c r="T1776" s="5" t="s">
        <v>3606</v>
      </c>
      <c r="U1776" s="5">
        <v>2002</v>
      </c>
      <c r="V1776" s="11">
        <v>31</v>
      </c>
      <c r="W1776" s="11">
        <v>132</v>
      </c>
      <c r="X1776" s="11">
        <v>205</v>
      </c>
      <c r="Y1776" s="26">
        <v>153</v>
      </c>
      <c r="Z1776" s="10">
        <f t="shared" si="276"/>
        <v>521</v>
      </c>
      <c r="AA1776" s="27">
        <f t="shared" si="282"/>
        <v>-8289.261084009273</v>
      </c>
      <c r="AB1776" s="10">
        <f t="shared" si="283"/>
        <v>-967222.11359253281</v>
      </c>
      <c r="AC1776" s="10">
        <f t="shared" si="284"/>
        <v>-215138.11173181413</v>
      </c>
      <c r="AD1776" s="28">
        <f t="shared" si="285"/>
        <v>-2327207.2326480662</v>
      </c>
      <c r="AF1776" s="27">
        <f>IF(V1776 &lt;&gt; "-", (V1776-V$1883)^4, "-")</f>
        <v>167759.74535443462</v>
      </c>
      <c r="AG1776" s="10">
        <f>(W1776-W$1883)^4</f>
        <v>95653666.800190672</v>
      </c>
      <c r="AH1776" s="10">
        <f>(X1776-X$1883)^4</f>
        <v>12891094.834297152</v>
      </c>
      <c r="AI1776" s="28">
        <f>(Y1776-Y$1883)^4</f>
        <v>308399319.17436212</v>
      </c>
      <c r="AK1776" s="27">
        <f t="shared" si="277"/>
        <v>59.50095969289827</v>
      </c>
      <c r="AL1776" s="10">
        <f t="shared" si="278"/>
        <v>253.35892514395391</v>
      </c>
      <c r="AM1776" s="10">
        <f t="shared" si="279"/>
        <v>393.47408829174663</v>
      </c>
      <c r="AN1776" s="28">
        <f t="shared" si="280"/>
        <v>293.66602687140113</v>
      </c>
      <c r="AP1776" s="56">
        <f t="shared" si="281"/>
        <v>1.5530303030303032</v>
      </c>
    </row>
    <row r="1777" spans="1:42" ht="15" customHeight="1">
      <c r="A1777" s="5" t="s">
        <v>23</v>
      </c>
      <c r="B1777" s="5" t="s">
        <v>104</v>
      </c>
      <c r="C1777" s="5" t="s">
        <v>82</v>
      </c>
      <c r="D1777" s="6" t="s">
        <v>44</v>
      </c>
      <c r="E1777" s="5" t="s">
        <v>3230</v>
      </c>
      <c r="F1777" s="5" t="s">
        <v>3231</v>
      </c>
      <c r="G1777" s="5">
        <v>2002</v>
      </c>
      <c r="H1777" s="11">
        <v>80</v>
      </c>
      <c r="I1777" s="11">
        <v>389</v>
      </c>
      <c r="J1777" s="11">
        <v>417</v>
      </c>
      <c r="K1777" s="11">
        <v>294</v>
      </c>
      <c r="O1777" s="25" t="s">
        <v>23</v>
      </c>
      <c r="P1777" s="5" t="s">
        <v>148</v>
      </c>
      <c r="Q1777" s="5" t="s">
        <v>82</v>
      </c>
      <c r="R1777" s="6" t="s">
        <v>235</v>
      </c>
      <c r="S1777" s="5" t="s">
        <v>3607</v>
      </c>
      <c r="T1777" s="5" t="s">
        <v>3608</v>
      </c>
      <c r="U1777" s="5">
        <v>2002</v>
      </c>
      <c r="V1777" s="11">
        <v>47</v>
      </c>
      <c r="W1777" s="11">
        <v>257</v>
      </c>
      <c r="X1777" s="11">
        <v>346</v>
      </c>
      <c r="Y1777" s="26">
        <v>335</v>
      </c>
      <c r="Z1777" s="10">
        <f t="shared" si="276"/>
        <v>985</v>
      </c>
      <c r="AA1777" s="27">
        <f t="shared" si="282"/>
        <v>-76.128127131145391</v>
      </c>
      <c r="AB1777" s="10">
        <f t="shared" si="283"/>
        <v>17789.302541265337</v>
      </c>
      <c r="AC1777" s="10">
        <f t="shared" si="284"/>
        <v>533015.43752823642</v>
      </c>
      <c r="AD1777" s="28">
        <f t="shared" si="285"/>
        <v>121147.31014152603</v>
      </c>
      <c r="AF1777" s="27">
        <f>IF(V1777 &lt;&gt; "-", (V1777-V$1883)^4, "-")</f>
        <v>322.64642755225844</v>
      </c>
      <c r="AG1777" s="10">
        <f>(W1777-W$1883)^4</f>
        <v>464385.40456251526</v>
      </c>
      <c r="AH1777" s="10">
        <f>(X1777-X$1883)^4</f>
        <v>43216844.157047376</v>
      </c>
      <c r="AI1777" s="28">
        <f>(Y1777-Y$1883)^4</f>
        <v>5994482.5615413422</v>
      </c>
      <c r="AK1777" s="27">
        <f t="shared" si="277"/>
        <v>47.715736040609137</v>
      </c>
      <c r="AL1777" s="10">
        <f t="shared" si="278"/>
        <v>260.91370558375638</v>
      </c>
      <c r="AM1777" s="10">
        <f t="shared" si="279"/>
        <v>351.26903553299491</v>
      </c>
      <c r="AN1777" s="28">
        <f t="shared" si="280"/>
        <v>340.10152284263961</v>
      </c>
      <c r="AP1777" s="56">
        <f t="shared" si="281"/>
        <v>1.3463035019455249</v>
      </c>
    </row>
    <row r="1778" spans="1:42" ht="15" customHeight="1">
      <c r="A1778" s="5" t="s">
        <v>23</v>
      </c>
      <c r="B1778" s="5" t="s">
        <v>104</v>
      </c>
      <c r="C1778" s="5" t="s">
        <v>82</v>
      </c>
      <c r="D1778" s="6" t="s">
        <v>44</v>
      </c>
      <c r="E1778" s="5" t="s">
        <v>3232</v>
      </c>
      <c r="F1778" s="5" t="s">
        <v>3233</v>
      </c>
      <c r="G1778" s="5">
        <v>2002</v>
      </c>
      <c r="H1778" s="11">
        <v>174</v>
      </c>
      <c r="I1778" s="11">
        <v>641</v>
      </c>
      <c r="J1778" s="11">
        <v>543</v>
      </c>
      <c r="K1778" s="11">
        <v>426</v>
      </c>
      <c r="O1778" s="25" t="s">
        <v>23</v>
      </c>
      <c r="P1778" s="5" t="s">
        <v>148</v>
      </c>
      <c r="Q1778" s="5" t="s">
        <v>82</v>
      </c>
      <c r="R1778" s="6" t="s">
        <v>235</v>
      </c>
      <c r="S1778" s="5" t="s">
        <v>3609</v>
      </c>
      <c r="T1778" s="5" t="s">
        <v>3610</v>
      </c>
      <c r="U1778" s="5">
        <v>2002</v>
      </c>
      <c r="V1778" s="11">
        <v>9</v>
      </c>
      <c r="W1778" s="11">
        <v>39</v>
      </c>
      <c r="X1778" s="11">
        <v>110</v>
      </c>
      <c r="Y1778" s="26">
        <v>65</v>
      </c>
      <c r="Z1778" s="10">
        <f t="shared" si="276"/>
        <v>223</v>
      </c>
      <c r="AA1778" s="27">
        <f t="shared" si="282"/>
        <v>-75355.731060442326</v>
      </c>
      <c r="AB1778" s="10">
        <f t="shared" si="283"/>
        <v>-7066309.1298572375</v>
      </c>
      <c r="AC1778" s="10">
        <f t="shared" si="284"/>
        <v>-3718118.3942679763</v>
      </c>
      <c r="AD1778" s="28">
        <f t="shared" si="285"/>
        <v>-10723545.739429679</v>
      </c>
      <c r="AF1778" s="27">
        <f>IF(V1778 &lt;&gt; "-", (V1778-V$1883)^4, "-")</f>
        <v>3182890.6368016875</v>
      </c>
      <c r="AG1778" s="10">
        <f>(W1778-W$1883)^4</f>
        <v>1355991113.7347641</v>
      </c>
      <c r="AH1778" s="10">
        <f>(X1778-X$1883)^4</f>
        <v>576011233.10617435</v>
      </c>
      <c r="AI1778" s="28">
        <f>(Y1778-Y$1883)^4</f>
        <v>2364746246.0415926</v>
      </c>
      <c r="AK1778" s="27">
        <f t="shared" si="277"/>
        <v>40.358744394618832</v>
      </c>
      <c r="AL1778" s="10">
        <f t="shared" si="278"/>
        <v>174.88789237668161</v>
      </c>
      <c r="AM1778" s="10">
        <f t="shared" si="279"/>
        <v>493.27354260089686</v>
      </c>
      <c r="AN1778" s="28">
        <f t="shared" si="280"/>
        <v>291.47982062780272</v>
      </c>
      <c r="AP1778" s="56">
        <f t="shared" si="281"/>
        <v>2.8205128205128207</v>
      </c>
    </row>
    <row r="1779" spans="1:42" ht="15" customHeight="1">
      <c r="A1779" s="5" t="s">
        <v>23</v>
      </c>
      <c r="B1779" s="5" t="s">
        <v>104</v>
      </c>
      <c r="C1779" s="5" t="s">
        <v>82</v>
      </c>
      <c r="D1779" s="6" t="s">
        <v>44</v>
      </c>
      <c r="E1779" s="5" t="s">
        <v>3234</v>
      </c>
      <c r="F1779" s="5" t="s">
        <v>3235</v>
      </c>
      <c r="G1779" s="5">
        <v>2002</v>
      </c>
      <c r="H1779" s="11">
        <v>15</v>
      </c>
      <c r="I1779" s="11">
        <v>74</v>
      </c>
      <c r="J1779" s="11">
        <v>213</v>
      </c>
      <c r="K1779" s="11">
        <v>195</v>
      </c>
      <c r="O1779" s="25" t="s">
        <v>23</v>
      </c>
      <c r="P1779" s="5" t="s">
        <v>148</v>
      </c>
      <c r="Q1779" s="5" t="s">
        <v>82</v>
      </c>
      <c r="R1779" s="6" t="s">
        <v>235</v>
      </c>
      <c r="S1779" s="5" t="s">
        <v>3611</v>
      </c>
      <c r="T1779" s="5" t="s">
        <v>3612</v>
      </c>
      <c r="U1779" s="5">
        <v>2002</v>
      </c>
      <c r="V1779" s="11">
        <v>22</v>
      </c>
      <c r="W1779" s="11">
        <v>175</v>
      </c>
      <c r="X1779" s="11">
        <v>297</v>
      </c>
      <c r="Y1779" s="26">
        <v>267</v>
      </c>
      <c r="Z1779" s="10">
        <f t="shared" si="276"/>
        <v>761</v>
      </c>
      <c r="AA1779" s="27">
        <f t="shared" si="282"/>
        <v>-24994.935137998757</v>
      </c>
      <c r="AB1779" s="10">
        <f t="shared" si="283"/>
        <v>-174632.29678564303</v>
      </c>
      <c r="AC1779" s="10">
        <f t="shared" si="284"/>
        <v>33014.099676293234</v>
      </c>
      <c r="AD1779" s="28">
        <f t="shared" si="285"/>
        <v>-6351.2169157660101</v>
      </c>
      <c r="AF1779" s="27">
        <f>IF(V1779 &lt;&gt; "-", (V1779-V$1883)^4, "-")</f>
        <v>730806.97793656879</v>
      </c>
      <c r="AG1779" s="10">
        <f>(W1779-W$1883)^4</f>
        <v>9761114.8164117895</v>
      </c>
      <c r="AH1779" s="10">
        <f>(X1779-X$1883)^4</f>
        <v>1059089.3744446873</v>
      </c>
      <c r="AI1779" s="28">
        <f>(Y1779-Y$1883)^4</f>
        <v>117618.57881298513</v>
      </c>
      <c r="AK1779" s="27">
        <f t="shared" si="277"/>
        <v>28.90932982917214</v>
      </c>
      <c r="AL1779" s="10">
        <f t="shared" si="278"/>
        <v>229.96057818659656</v>
      </c>
      <c r="AM1779" s="10">
        <f t="shared" si="279"/>
        <v>390.27595269382391</v>
      </c>
      <c r="AN1779" s="28">
        <f t="shared" si="280"/>
        <v>350.85413929040737</v>
      </c>
      <c r="AP1779" s="56">
        <f t="shared" si="281"/>
        <v>1.6971428571428573</v>
      </c>
    </row>
    <row r="1780" spans="1:42" ht="15" customHeight="1">
      <c r="A1780" s="5" t="s">
        <v>23</v>
      </c>
      <c r="B1780" s="5" t="s">
        <v>104</v>
      </c>
      <c r="C1780" s="5" t="s">
        <v>82</v>
      </c>
      <c r="D1780" s="6" t="s">
        <v>44</v>
      </c>
      <c r="E1780" s="5" t="s">
        <v>3236</v>
      </c>
      <c r="F1780" s="5" t="s">
        <v>3237</v>
      </c>
      <c r="G1780" s="5">
        <v>2002</v>
      </c>
      <c r="H1780" s="11">
        <v>29</v>
      </c>
      <c r="I1780" s="11">
        <v>149</v>
      </c>
      <c r="J1780" s="11">
        <v>126</v>
      </c>
      <c r="K1780" s="11">
        <v>124</v>
      </c>
      <c r="O1780" s="25" t="s">
        <v>23</v>
      </c>
      <c r="P1780" s="5" t="s">
        <v>148</v>
      </c>
      <c r="Q1780" s="5" t="s">
        <v>82</v>
      </c>
      <c r="R1780" s="6" t="s">
        <v>235</v>
      </c>
      <c r="S1780" s="5" t="s">
        <v>3613</v>
      </c>
      <c r="T1780" s="5" t="s">
        <v>3041</v>
      </c>
      <c r="U1780" s="5">
        <v>2002</v>
      </c>
      <c r="V1780" s="11">
        <v>32</v>
      </c>
      <c r="W1780" s="11">
        <v>223</v>
      </c>
      <c r="X1780" s="11">
        <v>547</v>
      </c>
      <c r="Y1780" s="26">
        <v>510</v>
      </c>
      <c r="Z1780" s="10">
        <f t="shared" si="276"/>
        <v>1312</v>
      </c>
      <c r="AA1780" s="27">
        <f t="shared" si="282"/>
        <v>-7120.2211564880208</v>
      </c>
      <c r="AB1780" s="10">
        <f t="shared" si="283"/>
        <v>-492.14904578488148</v>
      </c>
      <c r="AC1780" s="10">
        <f t="shared" si="284"/>
        <v>22444837.894417513</v>
      </c>
      <c r="AD1780" s="28">
        <f t="shared" si="285"/>
        <v>11311974.205429748</v>
      </c>
      <c r="AF1780" s="27">
        <f>IF(V1780 &lt;&gt; "-", (V1780-V$1883)^4, "-")</f>
        <v>136980.2572786719</v>
      </c>
      <c r="AG1780" s="10">
        <f>(W1780-W$1883)^4</f>
        <v>3885.6367368595893</v>
      </c>
      <c r="AH1780" s="10">
        <f>(X1780-X$1883)^4</f>
        <v>6331237872.3245955</v>
      </c>
      <c r="AI1780" s="28">
        <f>(Y1780-Y$1883)^4</f>
        <v>2539322582.093225</v>
      </c>
      <c r="AK1780" s="27">
        <f t="shared" si="277"/>
        <v>24.390243902439025</v>
      </c>
      <c r="AL1780" s="10">
        <f t="shared" si="278"/>
        <v>169.96951219512195</v>
      </c>
      <c r="AM1780" s="10">
        <f t="shared" si="279"/>
        <v>416.92073170731709</v>
      </c>
      <c r="AN1780" s="28">
        <f t="shared" si="280"/>
        <v>388.71951219512198</v>
      </c>
      <c r="AP1780" s="56">
        <f t="shared" si="281"/>
        <v>2.4529147982062782</v>
      </c>
    </row>
    <row r="1781" spans="1:42" ht="15" customHeight="1">
      <c r="A1781" s="5" t="s">
        <v>23</v>
      </c>
      <c r="B1781" s="5" t="s">
        <v>104</v>
      </c>
      <c r="C1781" s="5" t="s">
        <v>82</v>
      </c>
      <c r="D1781" s="6" t="s">
        <v>44</v>
      </c>
      <c r="E1781" s="5" t="s">
        <v>3238</v>
      </c>
      <c r="F1781" s="5" t="s">
        <v>3239</v>
      </c>
      <c r="G1781" s="5">
        <v>2002</v>
      </c>
      <c r="H1781" s="11">
        <v>19</v>
      </c>
      <c r="I1781" s="11">
        <v>116</v>
      </c>
      <c r="J1781" s="11">
        <v>231</v>
      </c>
      <c r="K1781" s="11">
        <v>197</v>
      </c>
      <c r="O1781" s="25" t="s">
        <v>23</v>
      </c>
      <c r="P1781" s="5" t="s">
        <v>148</v>
      </c>
      <c r="Q1781" s="5" t="s">
        <v>82</v>
      </c>
      <c r="R1781" s="6" t="s">
        <v>235</v>
      </c>
      <c r="S1781" s="5" t="s">
        <v>3614</v>
      </c>
      <c r="T1781" s="5" t="s">
        <v>1558</v>
      </c>
      <c r="U1781" s="5">
        <v>2002</v>
      </c>
      <c r="V1781" s="11">
        <v>22</v>
      </c>
      <c r="W1781" s="11">
        <v>134</v>
      </c>
      <c r="X1781" s="11">
        <v>204</v>
      </c>
      <c r="Y1781" s="26">
        <v>197</v>
      </c>
      <c r="Z1781" s="10">
        <f t="shared" si="276"/>
        <v>557</v>
      </c>
      <c r="AA1781" s="27">
        <f t="shared" si="282"/>
        <v>-24994.935137998757</v>
      </c>
      <c r="AB1781" s="10">
        <f t="shared" si="283"/>
        <v>-909719.24095833185</v>
      </c>
      <c r="AC1781" s="10">
        <f t="shared" si="284"/>
        <v>-226090.12325009861</v>
      </c>
      <c r="AD1781" s="28">
        <f t="shared" si="285"/>
        <v>-693602.11273179762</v>
      </c>
      <c r="AF1781" s="27">
        <f>IF(V1781 &lt;&gt; "-", (V1781-V$1883)^4, "-")</f>
        <v>730806.97793656879</v>
      </c>
      <c r="AG1781" s="10">
        <f>(W1781-W$1883)^4</f>
        <v>88147467.705889136</v>
      </c>
      <c r="AH1781" s="10">
        <f>(X1781-X$1883)^4</f>
        <v>13773430.464082683</v>
      </c>
      <c r="AI1781" s="28">
        <f>(Y1781-Y$1883)^4</f>
        <v>61397008.308240682</v>
      </c>
      <c r="AK1781" s="27">
        <f t="shared" si="277"/>
        <v>39.497307001795328</v>
      </c>
      <c r="AL1781" s="10">
        <f t="shared" si="278"/>
        <v>240.57450628366249</v>
      </c>
      <c r="AM1781" s="10">
        <f t="shared" si="279"/>
        <v>366.24775583482943</v>
      </c>
      <c r="AN1781" s="28">
        <f t="shared" si="280"/>
        <v>353.68043087971273</v>
      </c>
      <c r="AP1781" s="56">
        <f t="shared" si="281"/>
        <v>1.5223880597014925</v>
      </c>
    </row>
    <row r="1782" spans="1:42" ht="15" customHeight="1">
      <c r="A1782" s="5" t="s">
        <v>23</v>
      </c>
      <c r="B1782" s="5" t="s">
        <v>104</v>
      </c>
      <c r="C1782" s="5" t="s">
        <v>82</v>
      </c>
      <c r="D1782" s="6" t="s">
        <v>44</v>
      </c>
      <c r="E1782" s="5" t="s">
        <v>3240</v>
      </c>
      <c r="F1782" s="5" t="s">
        <v>3241</v>
      </c>
      <c r="G1782" s="5">
        <v>2002</v>
      </c>
      <c r="H1782" s="11">
        <v>7</v>
      </c>
      <c r="I1782" s="11">
        <v>106</v>
      </c>
      <c r="J1782" s="11">
        <v>196</v>
      </c>
      <c r="K1782" s="11">
        <v>130</v>
      </c>
      <c r="O1782" s="25" t="s">
        <v>23</v>
      </c>
      <c r="P1782" s="5" t="s">
        <v>148</v>
      </c>
      <c r="Q1782" s="5" t="s">
        <v>63</v>
      </c>
      <c r="R1782" s="6" t="s">
        <v>44</v>
      </c>
      <c r="S1782" s="5" t="s">
        <v>3615</v>
      </c>
      <c r="T1782" s="5" t="s">
        <v>3616</v>
      </c>
      <c r="U1782" s="5">
        <v>2002</v>
      </c>
      <c r="V1782" s="11">
        <v>47</v>
      </c>
      <c r="W1782" s="11">
        <v>320</v>
      </c>
      <c r="X1782" s="11">
        <v>829</v>
      </c>
      <c r="Y1782" s="26">
        <v>698</v>
      </c>
      <c r="Z1782" s="10">
        <f t="shared" si="276"/>
        <v>1894</v>
      </c>
      <c r="AA1782" s="27">
        <f t="shared" si="282"/>
        <v>-76.128127131145391</v>
      </c>
      <c r="AB1782" s="10">
        <f t="shared" si="283"/>
        <v>707461.25108384853</v>
      </c>
      <c r="AC1782" s="10">
        <f t="shared" si="284"/>
        <v>179482412.77146015</v>
      </c>
      <c r="AD1782" s="28">
        <f t="shared" si="285"/>
        <v>70179723.101756424</v>
      </c>
      <c r="AF1782" s="27">
        <f>IF(V1782 &lt;&gt; "-", (V1782-V$1883)^4, "-")</f>
        <v>322.64642755225844</v>
      </c>
      <c r="AG1782" s="10">
        <f>(W1782-W$1883)^4</f>
        <v>63038162.249250792</v>
      </c>
      <c r="AH1782" s="10">
        <f>(X1782-X$1883)^4</f>
        <v>101242423395.46487</v>
      </c>
      <c r="AI1782" s="28">
        <f>(Y1782-Y$1883)^4</f>
        <v>28947798024.924717</v>
      </c>
      <c r="AK1782" s="27">
        <f t="shared" si="277"/>
        <v>24.815205913410772</v>
      </c>
      <c r="AL1782" s="10">
        <f t="shared" si="278"/>
        <v>168.95459345300949</v>
      </c>
      <c r="AM1782" s="10">
        <f t="shared" si="279"/>
        <v>437.69799366420278</v>
      </c>
      <c r="AN1782" s="28">
        <f t="shared" si="280"/>
        <v>368.532206969377</v>
      </c>
      <c r="AP1782" s="56">
        <f t="shared" si="281"/>
        <v>2.5906250000000002</v>
      </c>
    </row>
    <row r="1783" spans="1:42" ht="15" customHeight="1">
      <c r="A1783" s="5" t="s">
        <v>23</v>
      </c>
      <c r="B1783" s="5" t="s">
        <v>104</v>
      </c>
      <c r="C1783" s="5" t="s">
        <v>82</v>
      </c>
      <c r="D1783" s="6" t="s">
        <v>44</v>
      </c>
      <c r="E1783" s="5" t="s">
        <v>3242</v>
      </c>
      <c r="F1783" s="5" t="s">
        <v>3243</v>
      </c>
      <c r="G1783" s="5">
        <v>2002</v>
      </c>
      <c r="H1783" s="11">
        <v>177</v>
      </c>
      <c r="I1783" s="11">
        <v>553</v>
      </c>
      <c r="J1783" s="11">
        <v>433</v>
      </c>
      <c r="K1783" s="11">
        <v>296</v>
      </c>
      <c r="O1783" s="25" t="s">
        <v>23</v>
      </c>
      <c r="P1783" s="5" t="s">
        <v>148</v>
      </c>
      <c r="Q1783" s="5" t="s">
        <v>63</v>
      </c>
      <c r="R1783" s="6" t="s">
        <v>44</v>
      </c>
      <c r="S1783" s="5" t="s">
        <v>3617</v>
      </c>
      <c r="T1783" s="5" t="s">
        <v>3618</v>
      </c>
      <c r="U1783" s="5">
        <v>2002</v>
      </c>
      <c r="V1783" s="11">
        <v>24</v>
      </c>
      <c r="W1783" s="11">
        <v>169</v>
      </c>
      <c r="X1783" s="11">
        <v>362</v>
      </c>
      <c r="Y1783" s="26">
        <v>351</v>
      </c>
      <c r="Z1783" s="10">
        <f t="shared" si="276"/>
        <v>906</v>
      </c>
      <c r="AA1783" s="27">
        <f t="shared" si="282"/>
        <v>-20208.558616132483</v>
      </c>
      <c r="AB1783" s="10">
        <f t="shared" si="283"/>
        <v>-237121.99229476557</v>
      </c>
      <c r="AC1783" s="10">
        <f t="shared" si="284"/>
        <v>914930.50235571922</v>
      </c>
      <c r="AD1783" s="28">
        <f t="shared" si="285"/>
        <v>280766.10623382038</v>
      </c>
      <c r="AF1783" s="27">
        <f>IF(V1783 &lt;&gt; "-", (V1783-V$1883)^4, "-")</f>
        <v>550444.81416189857</v>
      </c>
      <c r="AG1783" s="10">
        <f>(W1783-W$1883)^4</f>
        <v>14676723.540024851</v>
      </c>
      <c r="AH1783" s="10">
        <f>(X1783-X$1883)^4</f>
        <v>88821371.603641778</v>
      </c>
      <c r="AI1783" s="28">
        <f>(Y1783-Y$1883)^4</f>
        <v>18384828.040133659</v>
      </c>
      <c r="AK1783" s="27">
        <f t="shared" si="277"/>
        <v>26.490066225165563</v>
      </c>
      <c r="AL1783" s="10">
        <f t="shared" si="278"/>
        <v>186.53421633554086</v>
      </c>
      <c r="AM1783" s="10">
        <f t="shared" si="279"/>
        <v>399.55849889624722</v>
      </c>
      <c r="AN1783" s="28">
        <f t="shared" si="280"/>
        <v>387.41721854304632</v>
      </c>
      <c r="AP1783" s="56">
        <f t="shared" si="281"/>
        <v>2.142011834319526</v>
      </c>
    </row>
    <row r="1784" spans="1:42" ht="15" customHeight="1">
      <c r="A1784" s="5" t="s">
        <v>23</v>
      </c>
      <c r="B1784" s="5" t="s">
        <v>104</v>
      </c>
      <c r="C1784" s="5" t="s">
        <v>82</v>
      </c>
      <c r="D1784" s="6" t="s">
        <v>44</v>
      </c>
      <c r="E1784" s="5" t="s">
        <v>3244</v>
      </c>
      <c r="F1784" s="5" t="s">
        <v>3245</v>
      </c>
      <c r="G1784" s="5">
        <v>2002</v>
      </c>
      <c r="H1784" s="11">
        <v>259</v>
      </c>
      <c r="I1784" s="11">
        <v>1339</v>
      </c>
      <c r="J1784" s="11">
        <v>1466</v>
      </c>
      <c r="K1784" s="11">
        <v>1166</v>
      </c>
      <c r="O1784" s="25" t="s">
        <v>23</v>
      </c>
      <c r="P1784" s="5" t="s">
        <v>148</v>
      </c>
      <c r="Q1784" s="5" t="s">
        <v>63</v>
      </c>
      <c r="R1784" s="6" t="s">
        <v>44</v>
      </c>
      <c r="S1784" s="5" t="s">
        <v>3619</v>
      </c>
      <c r="T1784" s="5" t="s">
        <v>3620</v>
      </c>
      <c r="U1784" s="5">
        <v>2002</v>
      </c>
      <c r="V1784" s="11">
        <v>4</v>
      </c>
      <c r="W1784" s="11">
        <v>46</v>
      </c>
      <c r="X1784" s="11">
        <v>149</v>
      </c>
      <c r="Y1784" s="26">
        <v>155</v>
      </c>
      <c r="Z1784" s="10">
        <f t="shared" si="276"/>
        <v>354</v>
      </c>
      <c r="AA1784" s="27">
        <f t="shared" si="282"/>
        <v>-105409.58265998808</v>
      </c>
      <c r="AB1784" s="10">
        <f t="shared" si="283"/>
        <v>-6320875.2536876639</v>
      </c>
      <c r="AC1784" s="10">
        <f t="shared" si="284"/>
        <v>-1557672.3804916176</v>
      </c>
      <c r="AD1784" s="28">
        <f t="shared" si="285"/>
        <v>-2223421.6508867447</v>
      </c>
      <c r="AF1784" s="27">
        <f>IF(V1784 &lt;&gt; "-", (V1784-V$1883)^4, "-")</f>
        <v>4979359.2233520132</v>
      </c>
      <c r="AG1784" s="10">
        <f>(W1784-W$1883)^4</f>
        <v>1168699771.5024309</v>
      </c>
      <c r="AH1784" s="10">
        <f>(X1784-X$1883)^4</f>
        <v>180565521.21137369</v>
      </c>
      <c r="AI1784" s="28">
        <f>(Y1784-Y$1883)^4</f>
        <v>290198907.9452123</v>
      </c>
      <c r="AK1784" s="27">
        <f t="shared" si="277"/>
        <v>11.299435028248588</v>
      </c>
      <c r="AL1784" s="10">
        <f t="shared" si="278"/>
        <v>129.94350282485874</v>
      </c>
      <c r="AM1784" s="10">
        <f t="shared" si="279"/>
        <v>420.90395480225988</v>
      </c>
      <c r="AN1784" s="28">
        <f t="shared" si="280"/>
        <v>437.8531073446328</v>
      </c>
      <c r="AP1784" s="56">
        <f t="shared" si="281"/>
        <v>3.2391304347826089</v>
      </c>
    </row>
    <row r="1785" spans="1:42" ht="15" customHeight="1">
      <c r="A1785" s="5" t="s">
        <v>23</v>
      </c>
      <c r="B1785" s="5" t="s">
        <v>104</v>
      </c>
      <c r="C1785" s="5" t="s">
        <v>82</v>
      </c>
      <c r="D1785" s="6" t="s">
        <v>44</v>
      </c>
      <c r="E1785" s="5" t="s">
        <v>3246</v>
      </c>
      <c r="F1785" s="5" t="s">
        <v>147</v>
      </c>
      <c r="G1785" s="5">
        <v>2002</v>
      </c>
      <c r="H1785" s="11">
        <v>37</v>
      </c>
      <c r="I1785" s="11">
        <v>157</v>
      </c>
      <c r="J1785" s="11">
        <v>230</v>
      </c>
      <c r="K1785" s="11">
        <v>210</v>
      </c>
      <c r="O1785" s="25" t="s">
        <v>23</v>
      </c>
      <c r="P1785" s="5" t="s">
        <v>148</v>
      </c>
      <c r="Q1785" s="5" t="s">
        <v>63</v>
      </c>
      <c r="R1785" s="6" t="s">
        <v>44</v>
      </c>
      <c r="S1785" s="5" t="s">
        <v>3621</v>
      </c>
      <c r="T1785" s="5" t="s">
        <v>3622</v>
      </c>
      <c r="U1785" s="5">
        <v>2002</v>
      </c>
      <c r="V1785" s="11">
        <v>28</v>
      </c>
      <c r="W1785" s="11">
        <v>168</v>
      </c>
      <c r="X1785" s="11">
        <v>383</v>
      </c>
      <c r="Y1785" s="26">
        <v>393</v>
      </c>
      <c r="Z1785" s="10">
        <f t="shared" si="276"/>
        <v>972</v>
      </c>
      <c r="AA1785" s="27">
        <f t="shared" si="282"/>
        <v>-12548.956160746124</v>
      </c>
      <c r="AB1785" s="10">
        <f t="shared" si="283"/>
        <v>-248801.74166755602</v>
      </c>
      <c r="AC1785" s="10">
        <f t="shared" si="284"/>
        <v>1646372.2971356953</v>
      </c>
      <c r="AD1785" s="28">
        <f t="shared" si="285"/>
        <v>1241636.1420601197</v>
      </c>
      <c r="AF1785" s="27">
        <f>IF(V1785 &lt;&gt; "-", (V1785-V$1883)^4, "-")</f>
        <v>291615.18588170729</v>
      </c>
      <c r="AG1785" s="10">
        <f>(W1785-W$1883)^4</f>
        <v>15648446.217461754</v>
      </c>
      <c r="AH1785" s="10">
        <f>(X1785-X$1883)^4</f>
        <v>194403494.07349721</v>
      </c>
      <c r="AI1785" s="28">
        <f>(Y1785-Y$1883)^4</f>
        <v>133452217.40381056</v>
      </c>
      <c r="AK1785" s="27">
        <f t="shared" si="277"/>
        <v>28.806584362139919</v>
      </c>
      <c r="AL1785" s="10">
        <f t="shared" si="278"/>
        <v>172.83950617283949</v>
      </c>
      <c r="AM1785" s="10">
        <f t="shared" si="279"/>
        <v>394.03292181069958</v>
      </c>
      <c r="AN1785" s="28">
        <f t="shared" si="280"/>
        <v>404.32098765432102</v>
      </c>
      <c r="AP1785" s="56">
        <f t="shared" si="281"/>
        <v>2.2797619047619051</v>
      </c>
    </row>
    <row r="1786" spans="1:42" ht="15" customHeight="1">
      <c r="A1786" s="5" t="s">
        <v>23</v>
      </c>
      <c r="B1786" s="5" t="s">
        <v>104</v>
      </c>
      <c r="C1786" s="5" t="s">
        <v>82</v>
      </c>
      <c r="D1786" s="6" t="s">
        <v>44</v>
      </c>
      <c r="E1786" s="5" t="s">
        <v>3248</v>
      </c>
      <c r="F1786" s="5" t="s">
        <v>3249</v>
      </c>
      <c r="G1786" s="5">
        <v>2002</v>
      </c>
      <c r="H1786" s="11">
        <v>220</v>
      </c>
      <c r="I1786" s="11">
        <v>685</v>
      </c>
      <c r="J1786" s="11">
        <v>580</v>
      </c>
      <c r="K1786" s="11">
        <v>377</v>
      </c>
      <c r="O1786" s="25" t="s">
        <v>23</v>
      </c>
      <c r="P1786" s="5" t="s">
        <v>148</v>
      </c>
      <c r="Q1786" s="5" t="s">
        <v>63</v>
      </c>
      <c r="R1786" s="6" t="s">
        <v>44</v>
      </c>
      <c r="S1786" s="5" t="s">
        <v>3623</v>
      </c>
      <c r="T1786" s="5" t="s">
        <v>3624</v>
      </c>
      <c r="U1786" s="5">
        <v>2002</v>
      </c>
      <c r="V1786" s="11">
        <v>20</v>
      </c>
      <c r="W1786" s="11">
        <v>113</v>
      </c>
      <c r="X1786" s="11">
        <v>256</v>
      </c>
      <c r="Y1786" s="26">
        <v>305</v>
      </c>
      <c r="Z1786" s="10">
        <f t="shared" si="276"/>
        <v>694</v>
      </c>
      <c r="AA1786" s="27">
        <f t="shared" si="282"/>
        <v>-30483.028522647091</v>
      </c>
      <c r="AB1786" s="10">
        <f t="shared" si="283"/>
        <v>-1638660.0105298329</v>
      </c>
      <c r="AC1786" s="10">
        <f t="shared" si="284"/>
        <v>-709.75356798472126</v>
      </c>
      <c r="AD1786" s="28">
        <f t="shared" si="285"/>
        <v>7393.1514569620758</v>
      </c>
      <c r="AF1786" s="27">
        <f>IF(V1786 &lt;&gt; "-", (V1786-V$1883)^4, "-")</f>
        <v>952235.0213372974</v>
      </c>
      <c r="AG1786" s="10">
        <f>(W1786-W$1883)^4</f>
        <v>193190221.56143194</v>
      </c>
      <c r="AH1786" s="10">
        <f>(X1786-X$1883)^4</f>
        <v>6331.0651001763463</v>
      </c>
      <c r="AI1786" s="28">
        <f>(Y1786-Y$1883)^4</f>
        <v>144025.52635146398</v>
      </c>
      <c r="AK1786" s="27">
        <f t="shared" si="277"/>
        <v>28.81844380403458</v>
      </c>
      <c r="AL1786" s="10">
        <f t="shared" si="278"/>
        <v>162.82420749279538</v>
      </c>
      <c r="AM1786" s="10">
        <f t="shared" si="279"/>
        <v>368.87608069164264</v>
      </c>
      <c r="AN1786" s="28">
        <f t="shared" si="280"/>
        <v>439.48126801152739</v>
      </c>
      <c r="AP1786" s="56">
        <f t="shared" si="281"/>
        <v>2.2654867256637168</v>
      </c>
    </row>
    <row r="1787" spans="1:42" ht="15" customHeight="1">
      <c r="A1787" s="5" t="s">
        <v>23</v>
      </c>
      <c r="B1787" s="5" t="s">
        <v>104</v>
      </c>
      <c r="C1787" s="5" t="s">
        <v>82</v>
      </c>
      <c r="D1787" s="6" t="s">
        <v>44</v>
      </c>
      <c r="E1787" s="5" t="s">
        <v>3250</v>
      </c>
      <c r="F1787" s="5" t="s">
        <v>3251</v>
      </c>
      <c r="G1787" s="5">
        <v>2002</v>
      </c>
      <c r="H1787" s="11">
        <v>164</v>
      </c>
      <c r="I1787" s="11">
        <v>613</v>
      </c>
      <c r="J1787" s="11">
        <v>591</v>
      </c>
      <c r="K1787" s="11">
        <v>431</v>
      </c>
      <c r="O1787" s="25" t="s">
        <v>23</v>
      </c>
      <c r="P1787" s="5" t="s">
        <v>148</v>
      </c>
      <c r="Q1787" s="5" t="s">
        <v>63</v>
      </c>
      <c r="R1787" s="6" t="s">
        <v>44</v>
      </c>
      <c r="S1787" s="5" t="s">
        <v>3625</v>
      </c>
      <c r="T1787" s="5" t="s">
        <v>3626</v>
      </c>
      <c r="U1787" s="5">
        <v>2002</v>
      </c>
      <c r="V1787" s="11">
        <v>215</v>
      </c>
      <c r="W1787" s="11">
        <v>1056</v>
      </c>
      <c r="X1787" s="11">
        <v>1269</v>
      </c>
      <c r="Y1787" s="26">
        <v>1074</v>
      </c>
      <c r="Z1787" s="10">
        <f t="shared" si="276"/>
        <v>3614</v>
      </c>
      <c r="AA1787" s="27">
        <f t="shared" si="282"/>
        <v>4391751.8101301966</v>
      </c>
      <c r="AB1787" s="10">
        <f t="shared" si="283"/>
        <v>561729551.08436346</v>
      </c>
      <c r="AC1787" s="10">
        <f t="shared" si="284"/>
        <v>1012289737.483807</v>
      </c>
      <c r="AD1787" s="28">
        <f t="shared" si="285"/>
        <v>490200325.90523189</v>
      </c>
      <c r="AF1787" s="27">
        <f>IF(V1787 &lt;&gt; "-", (V1787-V$1883)^4, "-")</f>
        <v>719201170.09171081</v>
      </c>
      <c r="AG1787" s="10">
        <f>(W1787-W$1883)^4</f>
        <v>463485724258.47797</v>
      </c>
      <c r="AH1787" s="10">
        <f>(X1787-X$1883)^4</f>
        <v>1016419789368.2203</v>
      </c>
      <c r="AI1787" s="28">
        <f>(Y1787-Y$1883)^4</f>
        <v>386513612856.8158</v>
      </c>
      <c r="AK1787" s="27">
        <f t="shared" si="277"/>
        <v>59.490868843386828</v>
      </c>
      <c r="AL1787" s="10">
        <f t="shared" si="278"/>
        <v>292.19701162147203</v>
      </c>
      <c r="AM1787" s="10">
        <f t="shared" si="279"/>
        <v>351.13447703375761</v>
      </c>
      <c r="AN1787" s="28">
        <f t="shared" si="280"/>
        <v>297.1776425013835</v>
      </c>
      <c r="AP1787" s="56">
        <f t="shared" si="281"/>
        <v>1.2017045454545456</v>
      </c>
    </row>
    <row r="1788" spans="1:42" ht="15" customHeight="1">
      <c r="A1788" s="5" t="s">
        <v>23</v>
      </c>
      <c r="B1788" s="5" t="s">
        <v>104</v>
      </c>
      <c r="C1788" s="5" t="s">
        <v>63</v>
      </c>
      <c r="D1788" s="6" t="s">
        <v>233</v>
      </c>
      <c r="E1788" s="6" t="s">
        <v>26</v>
      </c>
      <c r="F1788" s="5" t="s">
        <v>3627</v>
      </c>
      <c r="G1788" s="5">
        <v>2002</v>
      </c>
      <c r="H1788" s="11">
        <v>664</v>
      </c>
      <c r="I1788" s="11">
        <v>3662</v>
      </c>
      <c r="J1788" s="11">
        <v>3982</v>
      </c>
      <c r="K1788" s="11">
        <v>4617</v>
      </c>
      <c r="O1788" s="25" t="s">
        <v>23</v>
      </c>
      <c r="P1788" s="5" t="s">
        <v>157</v>
      </c>
      <c r="Q1788" s="5" t="s">
        <v>28</v>
      </c>
      <c r="R1788" s="6" t="s">
        <v>44</v>
      </c>
      <c r="S1788" s="5" t="s">
        <v>3628</v>
      </c>
      <c r="T1788" s="5" t="s">
        <v>586</v>
      </c>
      <c r="U1788" s="5">
        <v>2002</v>
      </c>
      <c r="V1788" s="11">
        <v>26</v>
      </c>
      <c r="W1788" s="11">
        <v>162</v>
      </c>
      <c r="X1788" s="11">
        <v>229</v>
      </c>
      <c r="Y1788" s="26">
        <v>281</v>
      </c>
      <c r="Z1788" s="10">
        <f t="shared" si="276"/>
        <v>698</v>
      </c>
      <c r="AA1788" s="27">
        <f t="shared" si="282"/>
        <v>-16075.898957048272</v>
      </c>
      <c r="AB1788" s="10">
        <f t="shared" si="283"/>
        <v>-327015.03863191867</v>
      </c>
      <c r="AC1788" s="10">
        <f t="shared" si="284"/>
        <v>-46345.995761013437</v>
      </c>
      <c r="AD1788" s="28">
        <f t="shared" si="285"/>
        <v>-92.287918891644111</v>
      </c>
      <c r="AF1788" s="27">
        <f>IF(V1788 &lt;&gt; "-", (V1788-V$1883)^4, "-")</f>
        <v>405726.79511103028</v>
      </c>
      <c r="AG1788" s="10">
        <f>(W1788-W$1883)^4</f>
        <v>22529780.835703611</v>
      </c>
      <c r="AH1788" s="10">
        <f>(X1788-X$1883)^4</f>
        <v>1664752.2994303256</v>
      </c>
      <c r="AI1788" s="28">
        <f>(Y1788-Y$1883)^4</f>
        <v>417.05481242053156</v>
      </c>
      <c r="AK1788" s="27">
        <f t="shared" si="277"/>
        <v>37.249283667621775</v>
      </c>
      <c r="AL1788" s="10">
        <f t="shared" si="278"/>
        <v>232.09169054441261</v>
      </c>
      <c r="AM1788" s="10">
        <f t="shared" si="279"/>
        <v>328.08022922636104</v>
      </c>
      <c r="AN1788" s="28">
        <f t="shared" si="280"/>
        <v>402.57879656160458</v>
      </c>
      <c r="AP1788" s="56">
        <f t="shared" si="281"/>
        <v>1.4135802469135803</v>
      </c>
    </row>
    <row r="1789" spans="1:42" ht="15" customHeight="1">
      <c r="A1789" s="5" t="s">
        <v>23</v>
      </c>
      <c r="B1789" s="5" t="s">
        <v>104</v>
      </c>
      <c r="C1789" s="5" t="s">
        <v>63</v>
      </c>
      <c r="D1789" s="6" t="s">
        <v>30</v>
      </c>
      <c r="E1789" s="6" t="s">
        <v>26</v>
      </c>
      <c r="F1789" s="5" t="s">
        <v>142</v>
      </c>
      <c r="G1789" s="5">
        <v>2002</v>
      </c>
      <c r="H1789" s="11">
        <v>409</v>
      </c>
      <c r="I1789" s="11">
        <v>2002</v>
      </c>
      <c r="J1789" s="11">
        <v>1220</v>
      </c>
      <c r="K1789" s="11">
        <v>1285</v>
      </c>
      <c r="O1789" s="25" t="s">
        <v>23</v>
      </c>
      <c r="P1789" s="5" t="s">
        <v>157</v>
      </c>
      <c r="Q1789" s="5" t="s">
        <v>28</v>
      </c>
      <c r="R1789" s="6" t="s">
        <v>44</v>
      </c>
      <c r="S1789" s="5" t="s">
        <v>3629</v>
      </c>
      <c r="T1789" s="5" t="s">
        <v>3630</v>
      </c>
      <c r="U1789" s="5">
        <v>2002</v>
      </c>
      <c r="V1789" s="11">
        <v>27</v>
      </c>
      <c r="W1789" s="11">
        <v>194</v>
      </c>
      <c r="X1789" s="11">
        <v>371</v>
      </c>
      <c r="Y1789" s="26">
        <v>336</v>
      </c>
      <c r="Z1789" s="10">
        <f t="shared" si="276"/>
        <v>928</v>
      </c>
      <c r="AA1789" s="27">
        <f t="shared" si="282"/>
        <v>-14239.712951049438</v>
      </c>
      <c r="AB1789" s="10">
        <f t="shared" si="283"/>
        <v>-50223.983521505317</v>
      </c>
      <c r="AC1789" s="10">
        <f t="shared" si="284"/>
        <v>1193711.6661456684</v>
      </c>
      <c r="AD1789" s="28">
        <f t="shared" si="285"/>
        <v>128641.84268002825</v>
      </c>
      <c r="AF1789" s="27">
        <f>IF(V1789 &lt;&gt; "-", (V1789-V$1883)^4, "-")</f>
        <v>345145.04770006659</v>
      </c>
      <c r="AG1789" s="10">
        <f>(W1789-W$1883)^4</f>
        <v>1853026.1201488157</v>
      </c>
      <c r="AH1789" s="10">
        <f>(X1789-X$1883)^4</f>
        <v>126628827.12664588</v>
      </c>
      <c r="AI1789" s="28">
        <f>(Y1789-Y$1883)^4</f>
        <v>6493960.9053081265</v>
      </c>
      <c r="AK1789" s="27">
        <f t="shared" si="277"/>
        <v>29.094827586206897</v>
      </c>
      <c r="AL1789" s="10">
        <f t="shared" si="278"/>
        <v>209.05172413793102</v>
      </c>
      <c r="AM1789" s="10">
        <f t="shared" si="279"/>
        <v>399.78448275862064</v>
      </c>
      <c r="AN1789" s="28">
        <f t="shared" si="280"/>
        <v>362.06896551724139</v>
      </c>
      <c r="AP1789" s="56">
        <f t="shared" si="281"/>
        <v>1.9123711340206184</v>
      </c>
    </row>
    <row r="1790" spans="1:42" ht="15" customHeight="1">
      <c r="A1790" s="5" t="s">
        <v>23</v>
      </c>
      <c r="B1790" s="5" t="s">
        <v>104</v>
      </c>
      <c r="C1790" s="5" t="s">
        <v>63</v>
      </c>
      <c r="D1790" s="6" t="s">
        <v>235</v>
      </c>
      <c r="E1790" s="6" t="s">
        <v>26</v>
      </c>
      <c r="F1790" s="5" t="s">
        <v>3631</v>
      </c>
      <c r="G1790" s="5">
        <v>2002</v>
      </c>
      <c r="H1790" s="11">
        <v>255</v>
      </c>
      <c r="I1790" s="11">
        <v>1660</v>
      </c>
      <c r="J1790" s="11">
        <v>2762</v>
      </c>
      <c r="K1790" s="11">
        <v>3332</v>
      </c>
      <c r="O1790" s="25" t="s">
        <v>23</v>
      </c>
      <c r="P1790" s="5" t="s">
        <v>157</v>
      </c>
      <c r="Q1790" s="5" t="s">
        <v>28</v>
      </c>
      <c r="R1790" s="6" t="s">
        <v>44</v>
      </c>
      <c r="S1790" s="5" t="s">
        <v>3632</v>
      </c>
      <c r="T1790" s="5" t="s">
        <v>3633</v>
      </c>
      <c r="U1790" s="5">
        <v>2002</v>
      </c>
      <c r="V1790" s="11">
        <v>14</v>
      </c>
      <c r="W1790" s="11">
        <v>64</v>
      </c>
      <c r="X1790" s="11">
        <v>149</v>
      </c>
      <c r="Y1790" s="26">
        <v>142</v>
      </c>
      <c r="Z1790" s="10">
        <f t="shared" si="276"/>
        <v>369</v>
      </c>
      <c r="AA1790" s="27">
        <f t="shared" si="282"/>
        <v>-51637.609853284492</v>
      </c>
      <c r="AB1790" s="10">
        <f t="shared" si="283"/>
        <v>-4648703.8656189712</v>
      </c>
      <c r="AC1790" s="10">
        <f t="shared" si="284"/>
        <v>-1557672.3804916176</v>
      </c>
      <c r="AD1790" s="28">
        <f t="shared" si="285"/>
        <v>-2956165.609864064</v>
      </c>
      <c r="AF1790" s="27">
        <f>IF(V1790 &lt;&gt; "-", (V1790-V$1883)^4, "-")</f>
        <v>1922891.7783183996</v>
      </c>
      <c r="AG1790" s="10">
        <f>(W1790-W$1883)^4</f>
        <v>775846565.33189142</v>
      </c>
      <c r="AH1790" s="10">
        <f>(X1790-X$1883)^4</f>
        <v>180565521.21137369</v>
      </c>
      <c r="AI1790" s="28">
        <f>(Y1790-Y$1883)^4</f>
        <v>424266114.96701473</v>
      </c>
      <c r="AK1790" s="27">
        <f t="shared" si="277"/>
        <v>37.940379403794033</v>
      </c>
      <c r="AL1790" s="10">
        <f t="shared" si="278"/>
        <v>173.44173441734418</v>
      </c>
      <c r="AM1790" s="10">
        <f t="shared" si="279"/>
        <v>403.79403794037938</v>
      </c>
      <c r="AN1790" s="28">
        <f t="shared" si="280"/>
        <v>384.82384823848236</v>
      </c>
      <c r="AP1790" s="56">
        <f t="shared" si="281"/>
        <v>2.328125</v>
      </c>
    </row>
    <row r="1791" spans="1:42" ht="15" customHeight="1">
      <c r="A1791" s="5" t="s">
        <v>23</v>
      </c>
      <c r="B1791" s="5" t="s">
        <v>104</v>
      </c>
      <c r="C1791" s="5" t="s">
        <v>63</v>
      </c>
      <c r="D1791" s="6" t="s">
        <v>235</v>
      </c>
      <c r="E1791" s="5" t="s">
        <v>3253</v>
      </c>
      <c r="F1791" s="5" t="s">
        <v>3254</v>
      </c>
      <c r="G1791" s="5">
        <v>2002</v>
      </c>
      <c r="H1791" s="11">
        <v>8</v>
      </c>
      <c r="I1791" s="11">
        <v>79</v>
      </c>
      <c r="J1791" s="11">
        <v>186</v>
      </c>
      <c r="K1791" s="11">
        <v>229</v>
      </c>
      <c r="O1791" s="25" t="s">
        <v>23</v>
      </c>
      <c r="P1791" s="5" t="s">
        <v>157</v>
      </c>
      <c r="Q1791" s="5" t="s">
        <v>28</v>
      </c>
      <c r="R1791" s="6" t="s">
        <v>44</v>
      </c>
      <c r="S1791" s="5" t="s">
        <v>3634</v>
      </c>
      <c r="T1791" s="5" t="s">
        <v>3635</v>
      </c>
      <c r="U1791" s="5">
        <v>2002</v>
      </c>
      <c r="V1791" s="11">
        <v>25</v>
      </c>
      <c r="W1791" s="11">
        <v>168</v>
      </c>
      <c r="X1791" s="11">
        <v>232</v>
      </c>
      <c r="Y1791" s="26">
        <v>245</v>
      </c>
      <c r="Z1791" s="10">
        <f t="shared" si="276"/>
        <v>670</v>
      </c>
      <c r="AA1791" s="27">
        <f t="shared" si="282"/>
        <v>-18063.514178742618</v>
      </c>
      <c r="AB1791" s="10">
        <f t="shared" si="283"/>
        <v>-248801.74166755602</v>
      </c>
      <c r="AC1791" s="10">
        <f t="shared" si="284"/>
        <v>-35676.562927847008</v>
      </c>
      <c r="AD1791" s="28">
        <f t="shared" si="285"/>
        <v>-66523.96769634317</v>
      </c>
      <c r="AF1791" s="27">
        <f>IF(V1791 &lt;&gt; "-", (V1791-V$1883)^4, "-")</f>
        <v>473954.14497738023</v>
      </c>
      <c r="AG1791" s="10">
        <f>(W1791-W$1883)^4</f>
        <v>15648446.217461754</v>
      </c>
      <c r="AH1791" s="10">
        <f>(X1791-X$1883)^4</f>
        <v>1174475.6321112039</v>
      </c>
      <c r="AI1791" s="28">
        <f>(Y1791-Y$1883)^4</f>
        <v>2695488.7608324657</v>
      </c>
      <c r="AK1791" s="27">
        <f t="shared" si="277"/>
        <v>37.31343283582089</v>
      </c>
      <c r="AL1791" s="10">
        <f t="shared" si="278"/>
        <v>250.74626865671641</v>
      </c>
      <c r="AM1791" s="10">
        <f t="shared" si="279"/>
        <v>346.26865671641792</v>
      </c>
      <c r="AN1791" s="28">
        <f t="shared" si="280"/>
        <v>365.67164179104475</v>
      </c>
      <c r="AP1791" s="56">
        <f t="shared" si="281"/>
        <v>1.3809523809523812</v>
      </c>
    </row>
    <row r="1792" spans="1:42" ht="15" customHeight="1">
      <c r="A1792" s="5" t="s">
        <v>23</v>
      </c>
      <c r="B1792" s="5" t="s">
        <v>104</v>
      </c>
      <c r="C1792" s="5" t="s">
        <v>63</v>
      </c>
      <c r="D1792" s="6" t="s">
        <v>235</v>
      </c>
      <c r="E1792" s="5" t="s">
        <v>3255</v>
      </c>
      <c r="F1792" s="5" t="s">
        <v>3256</v>
      </c>
      <c r="G1792" s="5">
        <v>2002</v>
      </c>
      <c r="H1792" s="11">
        <v>38</v>
      </c>
      <c r="I1792" s="11">
        <v>296</v>
      </c>
      <c r="J1792" s="11">
        <v>275</v>
      </c>
      <c r="K1792" s="11">
        <v>312</v>
      </c>
      <c r="O1792" s="25" t="s">
        <v>23</v>
      </c>
      <c r="P1792" s="5" t="s">
        <v>157</v>
      </c>
      <c r="Q1792" s="5" t="s">
        <v>28</v>
      </c>
      <c r="R1792" s="6" t="s">
        <v>44</v>
      </c>
      <c r="S1792" s="5" t="s">
        <v>3636</v>
      </c>
      <c r="T1792" s="5" t="s">
        <v>3637</v>
      </c>
      <c r="U1792" s="5">
        <v>2002</v>
      </c>
      <c r="V1792" s="11">
        <v>29</v>
      </c>
      <c r="W1792" s="11">
        <v>224</v>
      </c>
      <c r="X1792" s="11">
        <v>289</v>
      </c>
      <c r="Y1792" s="26">
        <v>254</v>
      </c>
      <c r="Z1792" s="10">
        <f t="shared" si="276"/>
        <v>796</v>
      </c>
      <c r="AA1792" s="27">
        <f t="shared" si="282"/>
        <v>-10997.628586138324</v>
      </c>
      <c r="AB1792" s="10">
        <f t="shared" si="283"/>
        <v>-327.83015009454982</v>
      </c>
      <c r="AC1792" s="10">
        <f t="shared" si="284"/>
        <v>13962.546234561136</v>
      </c>
      <c r="AD1792" s="28">
        <f t="shared" si="285"/>
        <v>-31312.651671692307</v>
      </c>
      <c r="AF1792" s="27">
        <f>IF(V1792 &lt;&gt; "-", (V1792-V$1883)^4, "-")</f>
        <v>244567.49279317027</v>
      </c>
      <c r="AG1792" s="10">
        <f>(W1792-W$1883)^4</f>
        <v>2260.4688328407274</v>
      </c>
      <c r="AH1792" s="10">
        <f>(X1792-X$1883)^4</f>
        <v>336216.86858253949</v>
      </c>
      <c r="AI1792" s="28">
        <f>(Y1792-Y$1883)^4</f>
        <v>986945.4043684029</v>
      </c>
      <c r="AK1792" s="27">
        <f t="shared" si="277"/>
        <v>36.4321608040201</v>
      </c>
      <c r="AL1792" s="10">
        <f t="shared" si="278"/>
        <v>281.4070351758794</v>
      </c>
      <c r="AM1792" s="10">
        <f t="shared" si="279"/>
        <v>363.0653266331658</v>
      </c>
      <c r="AN1792" s="28">
        <f t="shared" si="280"/>
        <v>319.09547738693465</v>
      </c>
      <c r="AP1792" s="56">
        <f t="shared" si="281"/>
        <v>1.2901785714285714</v>
      </c>
    </row>
    <row r="1793" spans="1:42" ht="15" customHeight="1">
      <c r="A1793" s="5" t="s">
        <v>23</v>
      </c>
      <c r="B1793" s="5" t="s">
        <v>104</v>
      </c>
      <c r="C1793" s="5" t="s">
        <v>63</v>
      </c>
      <c r="D1793" s="6" t="s">
        <v>235</v>
      </c>
      <c r="E1793" s="5" t="s">
        <v>3257</v>
      </c>
      <c r="F1793" s="5" t="s">
        <v>3258</v>
      </c>
      <c r="G1793" s="5">
        <v>2002</v>
      </c>
      <c r="H1793" s="11">
        <v>22</v>
      </c>
      <c r="I1793" s="11">
        <v>172</v>
      </c>
      <c r="J1793" s="11">
        <v>208</v>
      </c>
      <c r="K1793" s="11">
        <v>181</v>
      </c>
      <c r="O1793" s="25" t="s">
        <v>23</v>
      </c>
      <c r="P1793" s="5" t="s">
        <v>157</v>
      </c>
      <c r="Q1793" s="5" t="s">
        <v>28</v>
      </c>
      <c r="R1793" s="6" t="s">
        <v>44</v>
      </c>
      <c r="S1793" s="5" t="s">
        <v>3638</v>
      </c>
      <c r="T1793" s="5" t="s">
        <v>3639</v>
      </c>
      <c r="U1793" s="5">
        <v>2002</v>
      </c>
      <c r="V1793" s="11">
        <v>23</v>
      </c>
      <c r="W1793" s="11">
        <v>100</v>
      </c>
      <c r="X1793" s="11">
        <v>152</v>
      </c>
      <c r="Y1793" s="26">
        <v>136</v>
      </c>
      <c r="Z1793" s="10">
        <f t="shared" si="276"/>
        <v>411</v>
      </c>
      <c r="AA1793" s="27">
        <f t="shared" si="282"/>
        <v>-22517.03226921786</v>
      </c>
      <c r="AB1793" s="10">
        <f t="shared" si="283"/>
        <v>-2242702.1517314301</v>
      </c>
      <c r="AC1793" s="10">
        <f t="shared" si="284"/>
        <v>-1439838.0192840295</v>
      </c>
      <c r="AD1793" s="28">
        <f t="shared" si="285"/>
        <v>-3342640.6485408349</v>
      </c>
      <c r="AF1793" s="27">
        <f>IF(V1793 &lt;&gt; "-", (V1793-V$1883)^4, "-")</f>
        <v>635840.51952736743</v>
      </c>
      <c r="AG1793" s="10">
        <f>(W1793-W$1883)^4</f>
        <v>293559045.07866001</v>
      </c>
      <c r="AH1793" s="10">
        <f>(X1793-X$1883)^4</f>
        <v>162586637.49753386</v>
      </c>
      <c r="AI1793" s="28">
        <f>(Y1793-Y$1883)^4</f>
        <v>499788493.83315933</v>
      </c>
      <c r="AK1793" s="27">
        <f t="shared" si="277"/>
        <v>55.961070559610704</v>
      </c>
      <c r="AL1793" s="10">
        <f t="shared" si="278"/>
        <v>243.30900243309003</v>
      </c>
      <c r="AM1793" s="10">
        <f t="shared" si="279"/>
        <v>369.82968369829683</v>
      </c>
      <c r="AN1793" s="28">
        <f t="shared" si="280"/>
        <v>330.90024330900241</v>
      </c>
      <c r="AP1793" s="56">
        <f t="shared" si="281"/>
        <v>1.52</v>
      </c>
    </row>
    <row r="1794" spans="1:42" ht="15" customHeight="1">
      <c r="A1794" s="5" t="s">
        <v>23</v>
      </c>
      <c r="B1794" s="5" t="s">
        <v>104</v>
      </c>
      <c r="C1794" s="5" t="s">
        <v>63</v>
      </c>
      <c r="D1794" s="6" t="s">
        <v>235</v>
      </c>
      <c r="E1794" s="5" t="s">
        <v>3259</v>
      </c>
      <c r="F1794" s="5" t="s">
        <v>3260</v>
      </c>
      <c r="G1794" s="5">
        <v>2002</v>
      </c>
      <c r="H1794" s="11">
        <v>24</v>
      </c>
      <c r="I1794" s="11">
        <v>153</v>
      </c>
      <c r="J1794" s="11">
        <v>330</v>
      </c>
      <c r="K1794" s="11">
        <v>434</v>
      </c>
      <c r="O1794" s="25" t="s">
        <v>23</v>
      </c>
      <c r="P1794" s="5" t="s">
        <v>157</v>
      </c>
      <c r="Q1794" s="5" t="s">
        <v>28</v>
      </c>
      <c r="R1794" s="6" t="s">
        <v>44</v>
      </c>
      <c r="S1794" s="5" t="s">
        <v>3640</v>
      </c>
      <c r="T1794" s="5" t="s">
        <v>3641</v>
      </c>
      <c r="U1794" s="5">
        <v>2002</v>
      </c>
      <c r="V1794" s="11">
        <v>20</v>
      </c>
      <c r="W1794" s="11">
        <v>105</v>
      </c>
      <c r="X1794" s="11">
        <v>205</v>
      </c>
      <c r="Y1794" s="26">
        <v>246</v>
      </c>
      <c r="Z1794" s="10">
        <f t="shared" si="276"/>
        <v>576</v>
      </c>
      <c r="AA1794" s="27">
        <f t="shared" si="282"/>
        <v>-30483.028522647091</v>
      </c>
      <c r="AB1794" s="10">
        <f t="shared" si="283"/>
        <v>-1995390.8220048773</v>
      </c>
      <c r="AC1794" s="10">
        <f t="shared" si="284"/>
        <v>-215138.11173181413</v>
      </c>
      <c r="AD1794" s="28">
        <f t="shared" si="285"/>
        <v>-61719.141765035041</v>
      </c>
      <c r="AF1794" s="27">
        <f>IF(V1794 &lt;&gt; "-", (V1794-V$1883)^4, "-")</f>
        <v>952235.0213372974</v>
      </c>
      <c r="AG1794" s="10">
        <f>(W1794-W$1883)^4</f>
        <v>251210214.15226442</v>
      </c>
      <c r="AH1794" s="10">
        <f>(X1794-X$1883)^4</f>
        <v>12891094.834297152</v>
      </c>
      <c r="AI1794" s="28">
        <f>(Y1794-Y$1883)^4</f>
        <v>2439082.5800333866</v>
      </c>
      <c r="AK1794" s="27">
        <f t="shared" si="277"/>
        <v>34.722222222222221</v>
      </c>
      <c r="AL1794" s="10">
        <f t="shared" si="278"/>
        <v>182.29166666666666</v>
      </c>
      <c r="AM1794" s="10">
        <f t="shared" si="279"/>
        <v>355.90277777777777</v>
      </c>
      <c r="AN1794" s="28">
        <f t="shared" si="280"/>
        <v>427.08333333333331</v>
      </c>
      <c r="AP1794" s="56">
        <f t="shared" si="281"/>
        <v>1.9523809523809526</v>
      </c>
    </row>
    <row r="1795" spans="1:42" ht="15" customHeight="1">
      <c r="A1795" s="5" t="s">
        <v>23</v>
      </c>
      <c r="B1795" s="5" t="s">
        <v>104</v>
      </c>
      <c r="C1795" s="5" t="s">
        <v>63</v>
      </c>
      <c r="D1795" s="6" t="s">
        <v>235</v>
      </c>
      <c r="E1795" s="5" t="s">
        <v>3261</v>
      </c>
      <c r="F1795" s="5" t="s">
        <v>3262</v>
      </c>
      <c r="G1795" s="5">
        <v>2002</v>
      </c>
      <c r="H1795" s="11">
        <v>30</v>
      </c>
      <c r="I1795" s="11">
        <v>142</v>
      </c>
      <c r="J1795" s="11">
        <v>193</v>
      </c>
      <c r="K1795" s="11">
        <v>251</v>
      </c>
      <c r="O1795" s="25" t="s">
        <v>23</v>
      </c>
      <c r="P1795" s="5" t="s">
        <v>157</v>
      </c>
      <c r="Q1795" s="5" t="s">
        <v>28</v>
      </c>
      <c r="R1795" s="6" t="s">
        <v>44</v>
      </c>
      <c r="S1795" s="5" t="s">
        <v>3642</v>
      </c>
      <c r="T1795" s="5" t="s">
        <v>3643</v>
      </c>
      <c r="U1795" s="5">
        <v>2002</v>
      </c>
      <c r="V1795" s="11">
        <v>13</v>
      </c>
      <c r="W1795" s="11">
        <v>83</v>
      </c>
      <c r="X1795" s="11">
        <v>119</v>
      </c>
      <c r="Y1795" s="26">
        <v>168</v>
      </c>
      <c r="Z1795" s="10">
        <f t="shared" si="276"/>
        <v>383</v>
      </c>
      <c r="AA1795" s="27">
        <f t="shared" si="282"/>
        <v>-55910.375663325023</v>
      </c>
      <c r="AB1795" s="10">
        <f t="shared" si="283"/>
        <v>-3234913.13642385</v>
      </c>
      <c r="AC1795" s="10">
        <f t="shared" si="284"/>
        <v>-3107028.6573397429</v>
      </c>
      <c r="AD1795" s="28">
        <f t="shared" si="285"/>
        <v>-1623024.0206136936</v>
      </c>
      <c r="AF1795" s="27">
        <f>IF(V1795 &lt;&gt; "-", (V1795-V$1883)^4, "-")</f>
        <v>2137912.2729463866</v>
      </c>
      <c r="AG1795" s="10">
        <f>(W1795-W$1883)^4</f>
        <v>478428267.20967287</v>
      </c>
      <c r="AH1795" s="10">
        <f>(X1795-X$1883)^4</f>
        <v>453377898.66721451</v>
      </c>
      <c r="AI1795" s="28">
        <f>(Y1795-Y$1883)^4</f>
        <v>190736260.24391937</v>
      </c>
      <c r="AK1795" s="27">
        <f t="shared" si="277"/>
        <v>33.942558746736296</v>
      </c>
      <c r="AL1795" s="10">
        <f t="shared" si="278"/>
        <v>216.71018276762402</v>
      </c>
      <c r="AM1795" s="10">
        <f t="shared" si="279"/>
        <v>310.70496083550916</v>
      </c>
      <c r="AN1795" s="28">
        <f t="shared" si="280"/>
        <v>438.64229765013056</v>
      </c>
      <c r="AP1795" s="56">
        <f t="shared" si="281"/>
        <v>1.4337349397590362</v>
      </c>
    </row>
    <row r="1796" spans="1:42" ht="15" customHeight="1">
      <c r="A1796" s="5" t="s">
        <v>23</v>
      </c>
      <c r="B1796" s="5" t="s">
        <v>104</v>
      </c>
      <c r="C1796" s="5" t="s">
        <v>63</v>
      </c>
      <c r="D1796" s="6" t="s">
        <v>235</v>
      </c>
      <c r="E1796" s="5" t="s">
        <v>3263</v>
      </c>
      <c r="F1796" s="5" t="s">
        <v>3264</v>
      </c>
      <c r="G1796" s="5">
        <v>2002</v>
      </c>
      <c r="H1796" s="11">
        <v>26</v>
      </c>
      <c r="I1796" s="11">
        <v>139</v>
      </c>
      <c r="J1796" s="11">
        <v>205</v>
      </c>
      <c r="K1796" s="11">
        <v>212</v>
      </c>
      <c r="O1796" s="25" t="s">
        <v>23</v>
      </c>
      <c r="P1796" s="5" t="s">
        <v>157</v>
      </c>
      <c r="Q1796" s="5" t="s">
        <v>28</v>
      </c>
      <c r="R1796" s="6" t="s">
        <v>44</v>
      </c>
      <c r="S1796" s="5" t="s">
        <v>3644</v>
      </c>
      <c r="T1796" s="5" t="s">
        <v>3645</v>
      </c>
      <c r="U1796" s="5">
        <v>2002</v>
      </c>
      <c r="V1796" s="11">
        <v>4</v>
      </c>
      <c r="W1796" s="11">
        <v>61</v>
      </c>
      <c r="X1796" s="11">
        <v>137</v>
      </c>
      <c r="Y1796" s="26">
        <v>99</v>
      </c>
      <c r="Z1796" s="10">
        <f t="shared" si="276"/>
        <v>301</v>
      </c>
      <c r="AA1796" s="27">
        <f t="shared" si="282"/>
        <v>-105409.58265998808</v>
      </c>
      <c r="AB1796" s="10">
        <f t="shared" si="283"/>
        <v>-4903923.2390413033</v>
      </c>
      <c r="AC1796" s="10">
        <f t="shared" si="284"/>
        <v>-2093226.6734623781</v>
      </c>
      <c r="AD1796" s="28">
        <f t="shared" si="285"/>
        <v>-6488878.8692028886</v>
      </c>
      <c r="AF1796" s="27">
        <f>IF(V1796 &lt;&gt; "-", (V1796-V$1883)^4, "-")</f>
        <v>4979359.2233520132</v>
      </c>
      <c r="AG1796" s="10">
        <f>(W1796-W$1883)^4</f>
        <v>833153234.61668408</v>
      </c>
      <c r="AH1796" s="10">
        <f>(X1796-X$1883)^4</f>
        <v>267765742.67817101</v>
      </c>
      <c r="AI1796" s="28">
        <f>(Y1796-Y$1883)^4</f>
        <v>1210299599.0675807</v>
      </c>
      <c r="AK1796" s="27">
        <f t="shared" si="277"/>
        <v>13.289036544850498</v>
      </c>
      <c r="AL1796" s="10">
        <f t="shared" si="278"/>
        <v>202.65780730897009</v>
      </c>
      <c r="AM1796" s="10">
        <f t="shared" si="279"/>
        <v>455.14950166112953</v>
      </c>
      <c r="AN1796" s="28">
        <f t="shared" si="280"/>
        <v>328.9036544850498</v>
      </c>
      <c r="AP1796" s="56">
        <f t="shared" si="281"/>
        <v>2.2459016393442623</v>
      </c>
    </row>
    <row r="1797" spans="1:42" ht="15" customHeight="1">
      <c r="A1797" s="5" t="s">
        <v>23</v>
      </c>
      <c r="B1797" s="5" t="s">
        <v>104</v>
      </c>
      <c r="C1797" s="5" t="s">
        <v>63</v>
      </c>
      <c r="D1797" s="6" t="s">
        <v>235</v>
      </c>
      <c r="E1797" s="5" t="s">
        <v>3265</v>
      </c>
      <c r="F1797" s="5" t="s">
        <v>3266</v>
      </c>
      <c r="G1797" s="5">
        <v>2002</v>
      </c>
      <c r="H1797" s="11">
        <v>12</v>
      </c>
      <c r="I1797" s="11">
        <v>55</v>
      </c>
      <c r="J1797" s="11">
        <v>107</v>
      </c>
      <c r="K1797" s="11">
        <v>153</v>
      </c>
      <c r="O1797" s="25" t="s">
        <v>23</v>
      </c>
      <c r="P1797" s="5" t="s">
        <v>157</v>
      </c>
      <c r="Q1797" s="5" t="s">
        <v>28</v>
      </c>
      <c r="R1797" s="6" t="s">
        <v>44</v>
      </c>
      <c r="S1797" s="5" t="s">
        <v>3646</v>
      </c>
      <c r="T1797" s="5" t="s">
        <v>3647</v>
      </c>
      <c r="U1797" s="5">
        <v>2002</v>
      </c>
      <c r="V1797" s="11">
        <v>31</v>
      </c>
      <c r="W1797" s="11">
        <v>222</v>
      </c>
      <c r="X1797" s="11">
        <v>375</v>
      </c>
      <c r="Y1797" s="26">
        <v>302</v>
      </c>
      <c r="Z1797" s="10">
        <f t="shared" si="276"/>
        <v>930</v>
      </c>
      <c r="AA1797" s="27">
        <f t="shared" si="282"/>
        <v>-8289.261084009273</v>
      </c>
      <c r="AB1797" s="10">
        <f t="shared" si="283"/>
        <v>-703.83940469521508</v>
      </c>
      <c r="AC1797" s="10">
        <f t="shared" si="284"/>
        <v>1333902.8717006387</v>
      </c>
      <c r="AD1797" s="28">
        <f t="shared" si="285"/>
        <v>4476.57422246243</v>
      </c>
      <c r="AF1797" s="27">
        <f>IF(V1797 &lt;&gt; "-", (V1797-V$1883)^4, "-")</f>
        <v>167759.74535443462</v>
      </c>
      <c r="AG1797" s="10">
        <f>(W1797-W$1883)^4</f>
        <v>6260.8231500797829</v>
      </c>
      <c r="AH1797" s="10">
        <f>(X1797-X$1883)^4</f>
        <v>146835909.20082736</v>
      </c>
      <c r="AI1797" s="28">
        <f>(Y1797-Y$1883)^4</f>
        <v>73778.142935636337</v>
      </c>
      <c r="AK1797" s="27">
        <f t="shared" si="277"/>
        <v>33.333333333333336</v>
      </c>
      <c r="AL1797" s="10">
        <f t="shared" si="278"/>
        <v>238.70967741935485</v>
      </c>
      <c r="AM1797" s="10">
        <f t="shared" si="279"/>
        <v>403.22580645161287</v>
      </c>
      <c r="AN1797" s="28">
        <f t="shared" si="280"/>
        <v>324.73118279569889</v>
      </c>
      <c r="AP1797" s="56">
        <f t="shared" si="281"/>
        <v>1.689189189189189</v>
      </c>
    </row>
    <row r="1798" spans="1:42" ht="15" customHeight="1">
      <c r="A1798" s="5" t="s">
        <v>23</v>
      </c>
      <c r="B1798" s="5" t="s">
        <v>104</v>
      </c>
      <c r="C1798" s="5" t="s">
        <v>63</v>
      </c>
      <c r="D1798" s="6" t="s">
        <v>235</v>
      </c>
      <c r="E1798" s="5" t="s">
        <v>3267</v>
      </c>
      <c r="F1798" s="5" t="s">
        <v>3268</v>
      </c>
      <c r="G1798" s="5">
        <v>2002</v>
      </c>
      <c r="H1798" s="11">
        <v>5</v>
      </c>
      <c r="I1798" s="11">
        <v>53</v>
      </c>
      <c r="J1798" s="11">
        <v>127</v>
      </c>
      <c r="K1798" s="11">
        <v>171</v>
      </c>
      <c r="O1798" s="25" t="s">
        <v>23</v>
      </c>
      <c r="P1798" s="5" t="s">
        <v>157</v>
      </c>
      <c r="Q1798" s="5" t="s">
        <v>28</v>
      </c>
      <c r="R1798" s="6" t="s">
        <v>44</v>
      </c>
      <c r="S1798" s="5" t="s">
        <v>3648</v>
      </c>
      <c r="T1798" s="5" t="s">
        <v>3649</v>
      </c>
      <c r="U1798" s="5">
        <v>2002</v>
      </c>
      <c r="V1798" s="11">
        <v>6</v>
      </c>
      <c r="W1798" s="11">
        <v>56</v>
      </c>
      <c r="X1798" s="11">
        <v>103</v>
      </c>
      <c r="Y1798" s="26">
        <v>132</v>
      </c>
      <c r="Z1798" s="10">
        <f t="shared" si="276"/>
        <v>297</v>
      </c>
      <c r="AA1798" s="27">
        <f t="shared" si="282"/>
        <v>-92579.75437308324</v>
      </c>
      <c r="AB1798" s="10">
        <f t="shared" si="283"/>
        <v>-5349756.2906762566</v>
      </c>
      <c r="AC1798" s="10">
        <f t="shared" si="284"/>
        <v>-4245239.5618328564</v>
      </c>
      <c r="AD1798" s="28">
        <f t="shared" si="285"/>
        <v>-3618152.9617459723</v>
      </c>
      <c r="AF1798" s="27">
        <f>IF(V1798 &lt;&gt; "-", (V1798-V$1883)^4, "-")</f>
        <v>4188141.6864615814</v>
      </c>
      <c r="AG1798" s="10">
        <f>(W1798-W$1883)^4</f>
        <v>935646931.10289216</v>
      </c>
      <c r="AH1798" s="10">
        <f>(X1798-X$1883)^4</f>
        <v>687389568.31042981</v>
      </c>
      <c r="AI1798" s="28">
        <f>(Y1798-Y$1883)^4</f>
        <v>555455448.27553844</v>
      </c>
      <c r="AK1798" s="27">
        <f t="shared" si="277"/>
        <v>20.202020202020204</v>
      </c>
      <c r="AL1798" s="10">
        <f t="shared" si="278"/>
        <v>188.55218855218857</v>
      </c>
      <c r="AM1798" s="10">
        <f t="shared" si="279"/>
        <v>346.80134680134677</v>
      </c>
      <c r="AN1798" s="28">
        <f t="shared" si="280"/>
        <v>444.4444444444444</v>
      </c>
      <c r="AP1798" s="56">
        <f t="shared" si="281"/>
        <v>1.839285714285714</v>
      </c>
    </row>
    <row r="1799" spans="1:42" ht="15" customHeight="1">
      <c r="A1799" s="5" t="s">
        <v>23</v>
      </c>
      <c r="B1799" s="5" t="s">
        <v>104</v>
      </c>
      <c r="C1799" s="5" t="s">
        <v>63</v>
      </c>
      <c r="D1799" s="6" t="s">
        <v>235</v>
      </c>
      <c r="E1799" s="5" t="s">
        <v>3269</v>
      </c>
      <c r="F1799" s="5" t="s">
        <v>3270</v>
      </c>
      <c r="G1799" s="5">
        <v>2002</v>
      </c>
      <c r="H1799" s="11">
        <v>25</v>
      </c>
      <c r="I1799" s="11">
        <v>111</v>
      </c>
      <c r="J1799" s="11">
        <v>260</v>
      </c>
      <c r="K1799" s="11">
        <v>291</v>
      </c>
      <c r="O1799" s="25" t="s">
        <v>23</v>
      </c>
      <c r="P1799" s="5" t="s">
        <v>157</v>
      </c>
      <c r="Q1799" s="5" t="s">
        <v>34</v>
      </c>
      <c r="R1799" s="6" t="s">
        <v>44</v>
      </c>
      <c r="S1799" s="5" t="s">
        <v>3650</v>
      </c>
      <c r="T1799" s="5" t="s">
        <v>3651</v>
      </c>
      <c r="U1799" s="5">
        <v>2002</v>
      </c>
      <c r="V1799" s="11">
        <v>13</v>
      </c>
      <c r="W1799" s="11">
        <v>154</v>
      </c>
      <c r="X1799" s="11">
        <v>253</v>
      </c>
      <c r="Y1799" s="26">
        <v>241</v>
      </c>
      <c r="Z1799" s="10">
        <f t="shared" ref="Z1799:Z1862" si="286">IF(V1799 &lt;&gt; "-", V1799, 0) + IF(W1799 &lt;&gt; "-", W1799, 0) + IF(X1799 &lt;&gt; "-", X1799, 0) + IF(Y1799 &lt;&gt; "-", Y1799, 0)</f>
        <v>661</v>
      </c>
      <c r="AA1799" s="27">
        <f t="shared" si="282"/>
        <v>-55910.375663325023</v>
      </c>
      <c r="AB1799" s="10">
        <f t="shared" si="283"/>
        <v>-454672.23652472236</v>
      </c>
      <c r="AC1799" s="10">
        <f t="shared" si="284"/>
        <v>-1693.7078888246667</v>
      </c>
      <c r="AD1799" s="28">
        <f t="shared" si="285"/>
        <v>-88234.415131887479</v>
      </c>
      <c r="AF1799" s="27">
        <f>IF(V1799 &lt;&gt; "-", (V1799-V$1883)^4, "-")</f>
        <v>2137912.2729463866</v>
      </c>
      <c r="AG1799" s="10">
        <f>(W1799-W$1883)^4</f>
        <v>34962132.508486994</v>
      </c>
      <c r="AH1799" s="10">
        <f>(X1799-X$1883)^4</f>
        <v>20189.149026991861</v>
      </c>
      <c r="AI1799" s="28">
        <f>(Y1799-Y$1883)^4</f>
        <v>3928113.3835429791</v>
      </c>
      <c r="AK1799" s="27">
        <f t="shared" ref="AK1799:AK1862" si="287">IF(V1799 &lt;&gt; "-", (V1799/$Z1799)*1000, 0)</f>
        <v>19.667170953101362</v>
      </c>
      <c r="AL1799" s="10">
        <f t="shared" ref="AL1799:AL1862" si="288">IF(W1799 &lt;&gt; "-", (W1799/$Z1799)*1000, 0)</f>
        <v>232.98033282904689</v>
      </c>
      <c r="AM1799" s="10">
        <f t="shared" ref="AM1799:AM1862" si="289">IF(X1799 &lt;&gt; "-", (X1799/$Z1799)*1000, 0)</f>
        <v>382.75340393343419</v>
      </c>
      <c r="AN1799" s="28">
        <f t="shared" ref="AN1799:AN1862" si="290">IF(Y1799 &lt;&gt; "-", (Y1799/$Z1799)*1000, 0)</f>
        <v>364.59909228441757</v>
      </c>
      <c r="AP1799" s="56">
        <f t="shared" ref="AP1799:AP1862" si="291">AM1799/AL1799</f>
        <v>1.642857142857143</v>
      </c>
    </row>
    <row r="1800" spans="1:42" ht="15" customHeight="1">
      <c r="A1800" s="5" t="s">
        <v>23</v>
      </c>
      <c r="B1800" s="5" t="s">
        <v>104</v>
      </c>
      <c r="C1800" s="5" t="s">
        <v>63</v>
      </c>
      <c r="D1800" s="6" t="s">
        <v>235</v>
      </c>
      <c r="E1800" s="5" t="s">
        <v>3271</v>
      </c>
      <c r="F1800" s="5" t="s">
        <v>732</v>
      </c>
      <c r="G1800" s="5">
        <v>2002</v>
      </c>
      <c r="H1800" s="11">
        <v>41</v>
      </c>
      <c r="I1800" s="11">
        <v>313</v>
      </c>
      <c r="J1800" s="11">
        <v>565</v>
      </c>
      <c r="K1800" s="11">
        <v>692</v>
      </c>
      <c r="O1800" s="25" t="s">
        <v>23</v>
      </c>
      <c r="P1800" s="5" t="s">
        <v>157</v>
      </c>
      <c r="Q1800" s="5" t="s">
        <v>34</v>
      </c>
      <c r="R1800" s="6" t="s">
        <v>44</v>
      </c>
      <c r="S1800" s="5" t="s">
        <v>3652</v>
      </c>
      <c r="T1800" s="5" t="s">
        <v>3653</v>
      </c>
      <c r="U1800" s="5">
        <v>2002</v>
      </c>
      <c r="V1800" s="11">
        <v>18</v>
      </c>
      <c r="W1800" s="11">
        <v>79</v>
      </c>
      <c r="X1800" s="11">
        <v>153</v>
      </c>
      <c r="Y1800" s="26">
        <v>203</v>
      </c>
      <c r="Z1800" s="10">
        <f t="shared" si="286"/>
        <v>453</v>
      </c>
      <c r="AA1800" s="27">
        <f t="shared" si="282"/>
        <v>-36720.838770077491</v>
      </c>
      <c r="AB1800" s="10">
        <f t="shared" si="283"/>
        <v>-3504552.1460420121</v>
      </c>
      <c r="AC1800" s="10">
        <f t="shared" si="284"/>
        <v>-1401922.9399512871</v>
      </c>
      <c r="AD1800" s="28">
        <f t="shared" si="285"/>
        <v>-561904.93385243753</v>
      </c>
      <c r="AF1800" s="27">
        <f>IF(V1800 &lt;&gt; "-", (V1800-V$1883)^4, "-")</f>
        <v>1220534.679266341</v>
      </c>
      <c r="AG1800" s="10">
        <f>(W1800-W$1883)^4</f>
        <v>532324802.87818438</v>
      </c>
      <c r="AH1800" s="10">
        <f>(X1800-X$1883)^4</f>
        <v>156903340.41924155</v>
      </c>
      <c r="AI1800" s="28">
        <f>(Y1800-Y$1883)^4</f>
        <v>46367867.983944111</v>
      </c>
      <c r="AK1800" s="27">
        <f t="shared" si="287"/>
        <v>39.735099337748345</v>
      </c>
      <c r="AL1800" s="10">
        <f t="shared" si="288"/>
        <v>174.39293598233996</v>
      </c>
      <c r="AM1800" s="10">
        <f t="shared" si="289"/>
        <v>337.74834437086093</v>
      </c>
      <c r="AN1800" s="28">
        <f t="shared" si="290"/>
        <v>448.12362030905081</v>
      </c>
      <c r="AP1800" s="56">
        <f t="shared" si="291"/>
        <v>1.9367088607594936</v>
      </c>
    </row>
    <row r="1801" spans="1:42" ht="15" customHeight="1">
      <c r="A1801" s="5" t="s">
        <v>23</v>
      </c>
      <c r="B1801" s="5" t="s">
        <v>104</v>
      </c>
      <c r="C1801" s="5" t="s">
        <v>63</v>
      </c>
      <c r="D1801" s="6" t="s">
        <v>235</v>
      </c>
      <c r="E1801" s="5" t="s">
        <v>3272</v>
      </c>
      <c r="F1801" s="5" t="s">
        <v>3273</v>
      </c>
      <c r="G1801" s="5">
        <v>2002</v>
      </c>
      <c r="H1801" s="11">
        <v>8</v>
      </c>
      <c r="I1801" s="11">
        <v>60</v>
      </c>
      <c r="J1801" s="11">
        <v>74</v>
      </c>
      <c r="K1801" s="11">
        <v>150</v>
      </c>
      <c r="O1801" s="25" t="s">
        <v>23</v>
      </c>
      <c r="P1801" s="5" t="s">
        <v>157</v>
      </c>
      <c r="Q1801" s="5" t="s">
        <v>34</v>
      </c>
      <c r="R1801" s="6" t="s">
        <v>44</v>
      </c>
      <c r="S1801" s="5" t="s">
        <v>3654</v>
      </c>
      <c r="T1801" s="5" t="s">
        <v>3396</v>
      </c>
      <c r="U1801" s="5">
        <v>2002</v>
      </c>
      <c r="V1801" s="11">
        <v>2</v>
      </c>
      <c r="W1801" s="11">
        <v>30</v>
      </c>
      <c r="X1801" s="11">
        <v>64</v>
      </c>
      <c r="Y1801" s="26">
        <v>52</v>
      </c>
      <c r="Z1801" s="10">
        <f t="shared" si="286"/>
        <v>148</v>
      </c>
      <c r="AA1801" s="27">
        <f t="shared" si="282"/>
        <v>-119373.12780967499</v>
      </c>
      <c r="AB1801" s="10">
        <f t="shared" si="283"/>
        <v>-8107910.858855675</v>
      </c>
      <c r="AC1801" s="10">
        <f t="shared" si="284"/>
        <v>-8110919.4152080175</v>
      </c>
      <c r="AD1801" s="28">
        <f t="shared" si="285"/>
        <v>-12734063.512513474</v>
      </c>
      <c r="AF1801" s="27">
        <f>IF(V1801 &lt;&gt; "-", (V1801-V$1883)^4, "-")</f>
        <v>5877718.253988809</v>
      </c>
      <c r="AG1801" s="10">
        <f>(W1801-W$1883)^4</f>
        <v>1628840729.2660346</v>
      </c>
      <c r="AH1801" s="10">
        <f>(X1801-X$1883)^4</f>
        <v>1629646651.9831705</v>
      </c>
      <c r="AI1801" s="28">
        <f>(Y1801-Y$1883)^4</f>
        <v>2973646564.8343954</v>
      </c>
      <c r="AK1801" s="27">
        <f t="shared" si="287"/>
        <v>13.513513513513514</v>
      </c>
      <c r="AL1801" s="10">
        <f t="shared" si="288"/>
        <v>202.70270270270271</v>
      </c>
      <c r="AM1801" s="10">
        <f t="shared" si="289"/>
        <v>432.43243243243245</v>
      </c>
      <c r="AN1801" s="28">
        <f t="shared" si="290"/>
        <v>351.35135135135135</v>
      </c>
      <c r="AP1801" s="56">
        <f t="shared" si="291"/>
        <v>2.1333333333333333</v>
      </c>
    </row>
    <row r="1802" spans="1:42" ht="15" customHeight="1">
      <c r="A1802" s="5" t="s">
        <v>23</v>
      </c>
      <c r="B1802" s="5" t="s">
        <v>104</v>
      </c>
      <c r="C1802" s="5" t="s">
        <v>63</v>
      </c>
      <c r="D1802" s="6" t="s">
        <v>235</v>
      </c>
      <c r="E1802" s="5" t="s">
        <v>3274</v>
      </c>
      <c r="F1802" s="5" t="s">
        <v>3275</v>
      </c>
      <c r="G1802" s="5">
        <v>2002</v>
      </c>
      <c r="H1802" s="11">
        <v>16</v>
      </c>
      <c r="I1802" s="11">
        <v>87</v>
      </c>
      <c r="J1802" s="11">
        <v>232</v>
      </c>
      <c r="K1802" s="11">
        <v>256</v>
      </c>
      <c r="O1802" s="25" t="s">
        <v>23</v>
      </c>
      <c r="P1802" s="5" t="s">
        <v>157</v>
      </c>
      <c r="Q1802" s="5" t="s">
        <v>34</v>
      </c>
      <c r="R1802" s="6" t="s">
        <v>44</v>
      </c>
      <c r="S1802" s="5" t="s">
        <v>3655</v>
      </c>
      <c r="T1802" s="5" t="s">
        <v>3656</v>
      </c>
      <c r="U1802" s="5">
        <v>2002</v>
      </c>
      <c r="V1802" s="11">
        <v>12</v>
      </c>
      <c r="W1802" s="11">
        <v>64</v>
      </c>
      <c r="X1802" s="11">
        <v>136</v>
      </c>
      <c r="Y1802" s="26">
        <v>120</v>
      </c>
      <c r="Z1802" s="10">
        <f t="shared" si="286"/>
        <v>332</v>
      </c>
      <c r="AA1802" s="27">
        <f t="shared" si="282"/>
        <v>-60412.570689061082</v>
      </c>
      <c r="AB1802" s="10">
        <f t="shared" si="283"/>
        <v>-4648703.8656189712</v>
      </c>
      <c r="AC1802" s="10">
        <f t="shared" si="284"/>
        <v>-2142702.0813534153</v>
      </c>
      <c r="AD1802" s="28">
        <f t="shared" si="285"/>
        <v>-4534652.880980378</v>
      </c>
      <c r="AF1802" s="27">
        <f>IF(V1802 &lt;&gt; "-", (V1802-V$1883)^4, "-")</f>
        <v>2370480.6892459271</v>
      </c>
      <c r="AG1802" s="10">
        <f>(W1802-W$1883)^4</f>
        <v>775846565.33189142</v>
      </c>
      <c r="AH1802" s="10">
        <f>(X1802-X$1883)^4</f>
        <v>276237343.34762424</v>
      </c>
      <c r="AI1802" s="28">
        <f>(Y1802-Y$1883)^4</f>
        <v>750571490.62325704</v>
      </c>
      <c r="AK1802" s="27">
        <f t="shared" si="287"/>
        <v>36.144578313253014</v>
      </c>
      <c r="AL1802" s="10">
        <f t="shared" si="288"/>
        <v>192.77108433734941</v>
      </c>
      <c r="AM1802" s="10">
        <f t="shared" si="289"/>
        <v>409.63855421686748</v>
      </c>
      <c r="AN1802" s="28">
        <f t="shared" si="290"/>
        <v>361.4457831325301</v>
      </c>
      <c r="AP1802" s="56">
        <f t="shared" si="291"/>
        <v>2.125</v>
      </c>
    </row>
    <row r="1803" spans="1:42" ht="15" customHeight="1">
      <c r="A1803" s="5" t="s">
        <v>23</v>
      </c>
      <c r="B1803" s="5" t="s">
        <v>104</v>
      </c>
      <c r="C1803" s="5" t="s">
        <v>67</v>
      </c>
      <c r="D1803" s="6" t="s">
        <v>44</v>
      </c>
      <c r="E1803" s="6" t="s">
        <v>26</v>
      </c>
      <c r="F1803" s="5" t="s">
        <v>3657</v>
      </c>
      <c r="G1803" s="5">
        <v>2002</v>
      </c>
      <c r="H1803" s="11">
        <v>412</v>
      </c>
      <c r="I1803" s="11">
        <v>2356</v>
      </c>
      <c r="J1803" s="11">
        <v>3020</v>
      </c>
      <c r="K1803" s="11">
        <v>2296</v>
      </c>
      <c r="O1803" s="25" t="s">
        <v>23</v>
      </c>
      <c r="P1803" s="5" t="s">
        <v>157</v>
      </c>
      <c r="Q1803" s="5" t="s">
        <v>34</v>
      </c>
      <c r="R1803" s="6" t="s">
        <v>44</v>
      </c>
      <c r="S1803" s="5" t="s">
        <v>3658</v>
      </c>
      <c r="T1803" s="5" t="s">
        <v>3659</v>
      </c>
      <c r="U1803" s="5">
        <v>2002</v>
      </c>
      <c r="V1803" s="11">
        <v>212</v>
      </c>
      <c r="W1803" s="11">
        <v>976</v>
      </c>
      <c r="X1803" s="11">
        <v>915</v>
      </c>
      <c r="Y1803" s="26">
        <v>699</v>
      </c>
      <c r="Z1803" s="10">
        <f t="shared" si="286"/>
        <v>2802</v>
      </c>
      <c r="AA1803" s="27">
        <f t="shared" si="282"/>
        <v>4154785.0421173843</v>
      </c>
      <c r="AB1803" s="10">
        <f t="shared" si="283"/>
        <v>413668076.34085643</v>
      </c>
      <c r="AC1803" s="10">
        <f t="shared" si="284"/>
        <v>274726299.45647562</v>
      </c>
      <c r="AD1803" s="28">
        <f t="shared" si="285"/>
        <v>70691383.117610618</v>
      </c>
      <c r="AF1803" s="27">
        <f>IF(V1803 &lt;&gt; "-", (V1803-V$1883)^4, "-")</f>
        <v>667930711.11528409</v>
      </c>
      <c r="AG1803" s="10">
        <f>(W1803-W$1883)^4</f>
        <v>308226051140.71991</v>
      </c>
      <c r="AH1803" s="10">
        <f>(X1803-X$1883)^4</f>
        <v>178594048259.11719</v>
      </c>
      <c r="AI1803" s="28">
        <f>(Y1803-Y$1883)^4</f>
        <v>29229539411.401577</v>
      </c>
      <c r="AK1803" s="27">
        <f t="shared" si="287"/>
        <v>75.660242683797279</v>
      </c>
      <c r="AL1803" s="10">
        <f t="shared" si="288"/>
        <v>348.32262669521771</v>
      </c>
      <c r="AM1803" s="10">
        <f t="shared" si="289"/>
        <v>326.55246252676659</v>
      </c>
      <c r="AN1803" s="28">
        <f t="shared" si="290"/>
        <v>249.46466809421841</v>
      </c>
      <c r="AP1803" s="56">
        <f t="shared" si="291"/>
        <v>0.9375</v>
      </c>
    </row>
    <row r="1804" spans="1:42" ht="15" customHeight="1">
      <c r="A1804" s="5" t="s">
        <v>23</v>
      </c>
      <c r="B1804" s="5" t="s">
        <v>104</v>
      </c>
      <c r="C1804" s="5" t="s">
        <v>67</v>
      </c>
      <c r="D1804" s="6" t="s">
        <v>44</v>
      </c>
      <c r="E1804" s="5" t="s">
        <v>3276</v>
      </c>
      <c r="F1804" s="5" t="s">
        <v>3277</v>
      </c>
      <c r="G1804" s="5">
        <v>2002</v>
      </c>
      <c r="H1804" s="11">
        <v>17</v>
      </c>
      <c r="I1804" s="11">
        <v>138</v>
      </c>
      <c r="J1804" s="11">
        <v>282</v>
      </c>
      <c r="K1804" s="11">
        <v>240</v>
      </c>
      <c r="O1804" s="25" t="s">
        <v>23</v>
      </c>
      <c r="P1804" s="5" t="s">
        <v>157</v>
      </c>
      <c r="Q1804" s="5" t="s">
        <v>34</v>
      </c>
      <c r="R1804" s="6" t="s">
        <v>44</v>
      </c>
      <c r="S1804" s="5" t="s">
        <v>3660</v>
      </c>
      <c r="T1804" s="5" t="s">
        <v>3057</v>
      </c>
      <c r="U1804" s="5">
        <v>2002</v>
      </c>
      <c r="V1804" s="11">
        <v>5</v>
      </c>
      <c r="W1804" s="11">
        <v>25</v>
      </c>
      <c r="X1804" s="11">
        <v>58</v>
      </c>
      <c r="Y1804" s="26">
        <v>55</v>
      </c>
      <c r="Z1804" s="10">
        <f t="shared" si="286"/>
        <v>143</v>
      </c>
      <c r="AA1804" s="27">
        <f t="shared" si="282"/>
        <v>-98855.953908687909</v>
      </c>
      <c r="AB1804" s="10">
        <f t="shared" si="283"/>
        <v>-8728486.4872897267</v>
      </c>
      <c r="AC1804" s="10">
        <f t="shared" si="284"/>
        <v>-8859474.6648609601</v>
      </c>
      <c r="AD1804" s="28">
        <f t="shared" si="285"/>
        <v>-12249561.157005593</v>
      </c>
      <c r="AF1804" s="27">
        <f>IF(V1804 &lt;&gt; "-", (V1804-V$1883)^4, "-")</f>
        <v>4570921.6266198922</v>
      </c>
      <c r="AG1804" s="10">
        <f>(W1804-W$1883)^4</f>
        <v>1797153853.9165206</v>
      </c>
      <c r="AH1804" s="10">
        <f>(X1804-X$1883)^4</f>
        <v>1833203287.4654856</v>
      </c>
      <c r="AI1804" s="28">
        <f>(Y1804-Y$1883)^4</f>
        <v>2823757345.846621</v>
      </c>
      <c r="AK1804" s="27">
        <f t="shared" si="287"/>
        <v>34.965034965034967</v>
      </c>
      <c r="AL1804" s="10">
        <f t="shared" si="288"/>
        <v>174.82517482517483</v>
      </c>
      <c r="AM1804" s="10">
        <f t="shared" si="289"/>
        <v>405.59440559440554</v>
      </c>
      <c r="AN1804" s="28">
        <f t="shared" si="290"/>
        <v>384.61538461538464</v>
      </c>
      <c r="AP1804" s="56">
        <f t="shared" si="291"/>
        <v>2.3199999999999998</v>
      </c>
    </row>
    <row r="1805" spans="1:42" ht="15" customHeight="1">
      <c r="A1805" s="5" t="s">
        <v>23</v>
      </c>
      <c r="B1805" s="5" t="s">
        <v>104</v>
      </c>
      <c r="C1805" s="5" t="s">
        <v>67</v>
      </c>
      <c r="D1805" s="6" t="s">
        <v>44</v>
      </c>
      <c r="E1805" s="5" t="s">
        <v>3278</v>
      </c>
      <c r="F1805" s="5" t="s">
        <v>3279</v>
      </c>
      <c r="G1805" s="5">
        <v>2002</v>
      </c>
      <c r="H1805" s="11">
        <v>84</v>
      </c>
      <c r="I1805" s="11">
        <v>319</v>
      </c>
      <c r="J1805" s="11">
        <v>229</v>
      </c>
      <c r="K1805" s="11">
        <v>189</v>
      </c>
      <c r="O1805" s="25" t="s">
        <v>23</v>
      </c>
      <c r="P1805" s="5" t="s">
        <v>157</v>
      </c>
      <c r="Q1805" s="5" t="s">
        <v>34</v>
      </c>
      <c r="R1805" s="6" t="s">
        <v>44</v>
      </c>
      <c r="S1805" s="5" t="s">
        <v>3661</v>
      </c>
      <c r="T1805" s="5" t="s">
        <v>3662</v>
      </c>
      <c r="U1805" s="5">
        <v>2002</v>
      </c>
      <c r="V1805" s="11">
        <v>7</v>
      </c>
      <c r="W1805" s="11">
        <v>26</v>
      </c>
      <c r="X1805" s="11">
        <v>61</v>
      </c>
      <c r="Y1805" s="26">
        <v>65</v>
      </c>
      <c r="Z1805" s="10">
        <f t="shared" si="286"/>
        <v>159</v>
      </c>
      <c r="AA1805" s="27">
        <f t="shared" si="282"/>
        <v>-86574.984053174077</v>
      </c>
      <c r="AB1805" s="10">
        <f t="shared" si="283"/>
        <v>-8601924.6186764762</v>
      </c>
      <c r="AC1805" s="10">
        <f t="shared" si="284"/>
        <v>-8479691.1976274699</v>
      </c>
      <c r="AD1805" s="28">
        <f t="shared" si="285"/>
        <v>-10723545.739429679</v>
      </c>
      <c r="AF1805" s="27">
        <f>IF(V1805 &lt;&gt; "-", (V1805-V$1883)^4, "-")</f>
        <v>3829921.6860142983</v>
      </c>
      <c r="AG1805" s="10">
        <f>(W1805-W$1883)^4</f>
        <v>1762493442.4950762</v>
      </c>
      <c r="AH1805" s="10">
        <f>(X1805-X$1883)^4</f>
        <v>1729179384.9753695</v>
      </c>
      <c r="AI1805" s="28">
        <f>(Y1805-Y$1883)^4</f>
        <v>2364746246.0415926</v>
      </c>
      <c r="AK1805" s="27">
        <f t="shared" si="287"/>
        <v>44.025157232704402</v>
      </c>
      <c r="AL1805" s="10">
        <f t="shared" si="288"/>
        <v>163.52201257861634</v>
      </c>
      <c r="AM1805" s="10">
        <f t="shared" si="289"/>
        <v>383.64779874213838</v>
      </c>
      <c r="AN1805" s="28">
        <f t="shared" si="290"/>
        <v>408.80503144654091</v>
      </c>
      <c r="AP1805" s="56">
        <f t="shared" si="291"/>
        <v>2.3461538461538463</v>
      </c>
    </row>
    <row r="1806" spans="1:42" ht="15" customHeight="1">
      <c r="A1806" s="5" t="s">
        <v>23</v>
      </c>
      <c r="B1806" s="5" t="s">
        <v>104</v>
      </c>
      <c r="C1806" s="5" t="s">
        <v>67</v>
      </c>
      <c r="D1806" s="6" t="s">
        <v>44</v>
      </c>
      <c r="E1806" s="5" t="s">
        <v>3280</v>
      </c>
      <c r="F1806" s="5" t="s">
        <v>3281</v>
      </c>
      <c r="G1806" s="5">
        <v>2002</v>
      </c>
      <c r="H1806" s="11">
        <v>9</v>
      </c>
      <c r="I1806" s="11">
        <v>69</v>
      </c>
      <c r="J1806" s="11">
        <v>128</v>
      </c>
      <c r="K1806" s="11">
        <v>84</v>
      </c>
      <c r="O1806" s="25" t="s">
        <v>23</v>
      </c>
      <c r="P1806" s="5" t="s">
        <v>157</v>
      </c>
      <c r="Q1806" s="5" t="s">
        <v>34</v>
      </c>
      <c r="R1806" s="6" t="s">
        <v>44</v>
      </c>
      <c r="S1806" s="5" t="s">
        <v>3663</v>
      </c>
      <c r="T1806" s="5" t="s">
        <v>3664</v>
      </c>
      <c r="U1806" s="5">
        <v>2002</v>
      </c>
      <c r="V1806" s="11">
        <v>4</v>
      </c>
      <c r="W1806" s="11">
        <v>14</v>
      </c>
      <c r="X1806" s="11">
        <v>65</v>
      </c>
      <c r="Y1806" s="26">
        <v>50</v>
      </c>
      <c r="Z1806" s="10">
        <f t="shared" si="286"/>
        <v>133</v>
      </c>
      <c r="AA1806" s="27">
        <f t="shared" si="282"/>
        <v>-105409.58265998808</v>
      </c>
      <c r="AB1806" s="10">
        <f t="shared" si="283"/>
        <v>-10203521.558608007</v>
      </c>
      <c r="AC1806" s="10">
        <f t="shared" si="284"/>
        <v>-7990414.5288046524</v>
      </c>
      <c r="AD1806" s="28">
        <f t="shared" si="285"/>
        <v>-13064060.654707218</v>
      </c>
      <c r="AF1806" s="27">
        <f>IF(V1806 &lt;&gt; "-", (V1806-V$1883)^4, "-")</f>
        <v>4979359.2233520132</v>
      </c>
      <c r="AG1806" s="10">
        <f>(W1806-W$1883)^4</f>
        <v>2213095296.7870893</v>
      </c>
      <c r="AH1806" s="10">
        <f>(X1806-X$1883)^4</f>
        <v>1597444384.9353232</v>
      </c>
      <c r="AI1806" s="28">
        <f>(Y1806-Y$1883)^4</f>
        <v>3076835309.1982889</v>
      </c>
      <c r="AK1806" s="27">
        <f t="shared" si="287"/>
        <v>30.075187969924812</v>
      </c>
      <c r="AL1806" s="10">
        <f t="shared" si="288"/>
        <v>105.26315789473684</v>
      </c>
      <c r="AM1806" s="10">
        <f t="shared" si="289"/>
        <v>488.72180451127815</v>
      </c>
      <c r="AN1806" s="28">
        <f t="shared" si="290"/>
        <v>375.93984962406012</v>
      </c>
      <c r="AP1806" s="56">
        <f t="shared" si="291"/>
        <v>4.6428571428571423</v>
      </c>
    </row>
    <row r="1807" spans="1:42" ht="15" customHeight="1">
      <c r="A1807" s="5" t="s">
        <v>23</v>
      </c>
      <c r="B1807" s="5" t="s">
        <v>104</v>
      </c>
      <c r="C1807" s="5" t="s">
        <v>67</v>
      </c>
      <c r="D1807" s="6" t="s">
        <v>44</v>
      </c>
      <c r="E1807" s="5" t="s">
        <v>3282</v>
      </c>
      <c r="F1807" s="5" t="s">
        <v>3283</v>
      </c>
      <c r="G1807" s="5">
        <v>2002</v>
      </c>
      <c r="H1807" s="11">
        <v>34</v>
      </c>
      <c r="I1807" s="11">
        <v>124</v>
      </c>
      <c r="J1807" s="11">
        <v>98</v>
      </c>
      <c r="K1807" s="11">
        <v>79</v>
      </c>
      <c r="O1807" s="25" t="s">
        <v>23</v>
      </c>
      <c r="P1807" s="5" t="s">
        <v>157</v>
      </c>
      <c r="Q1807" s="5" t="s">
        <v>34</v>
      </c>
      <c r="R1807" s="6" t="s">
        <v>44</v>
      </c>
      <c r="S1807" s="5" t="s">
        <v>3665</v>
      </c>
      <c r="T1807" s="5" t="s">
        <v>3666</v>
      </c>
      <c r="U1807" s="5">
        <v>2002</v>
      </c>
      <c r="V1807" s="11">
        <v>7</v>
      </c>
      <c r="W1807" s="11">
        <v>56</v>
      </c>
      <c r="X1807" s="11">
        <v>60</v>
      </c>
      <c r="Y1807" s="26">
        <v>107</v>
      </c>
      <c r="Z1807" s="10">
        <f t="shared" si="286"/>
        <v>230</v>
      </c>
      <c r="AA1807" s="27">
        <f t="shared" si="282"/>
        <v>-86574.984053174077</v>
      </c>
      <c r="AB1807" s="10">
        <f t="shared" si="283"/>
        <v>-5349756.2906762566</v>
      </c>
      <c r="AC1807" s="10">
        <f t="shared" si="284"/>
        <v>-8605054.1661704052</v>
      </c>
      <c r="AD1807" s="28">
        <f t="shared" si="285"/>
        <v>-5689233.8787768828</v>
      </c>
      <c r="AF1807" s="27">
        <f>IF(V1807 &lt;&gt; "-", (V1807-V$1883)^4, "-")</f>
        <v>3829921.6860142983</v>
      </c>
      <c r="AG1807" s="10">
        <f>(W1807-W$1883)^4</f>
        <v>935646931.10289216</v>
      </c>
      <c r="AH1807" s="10">
        <f>(X1807-X$1883)^4</f>
        <v>1763348466.8627865</v>
      </c>
      <c r="AI1807" s="28">
        <f>(Y1807-Y$1883)^4</f>
        <v>1015636694.6192272</v>
      </c>
      <c r="AK1807" s="27">
        <f t="shared" si="287"/>
        <v>30.434782608695652</v>
      </c>
      <c r="AL1807" s="10">
        <f t="shared" si="288"/>
        <v>243.47826086956522</v>
      </c>
      <c r="AM1807" s="10">
        <f t="shared" si="289"/>
        <v>260.86956521739131</v>
      </c>
      <c r="AN1807" s="28">
        <f t="shared" si="290"/>
        <v>465.21739130434781</v>
      </c>
      <c r="AP1807" s="56">
        <f t="shared" si="291"/>
        <v>1.0714285714285714</v>
      </c>
    </row>
    <row r="1808" spans="1:42" ht="15" customHeight="1">
      <c r="A1808" s="5" t="s">
        <v>23</v>
      </c>
      <c r="B1808" s="5" t="s">
        <v>104</v>
      </c>
      <c r="C1808" s="5" t="s">
        <v>67</v>
      </c>
      <c r="D1808" s="6" t="s">
        <v>44</v>
      </c>
      <c r="E1808" s="5" t="s">
        <v>3284</v>
      </c>
      <c r="F1808" s="5" t="s">
        <v>1728</v>
      </c>
      <c r="G1808" s="5">
        <v>2002</v>
      </c>
      <c r="H1808" s="11">
        <v>13</v>
      </c>
      <c r="I1808" s="11">
        <v>114</v>
      </c>
      <c r="J1808" s="11">
        <v>189</v>
      </c>
      <c r="K1808" s="11">
        <v>130</v>
      </c>
      <c r="O1808" s="25" t="s">
        <v>23</v>
      </c>
      <c r="P1808" s="5" t="s">
        <v>157</v>
      </c>
      <c r="Q1808" s="5" t="s">
        <v>34</v>
      </c>
      <c r="R1808" s="6" t="s">
        <v>44</v>
      </c>
      <c r="S1808" s="5" t="s">
        <v>3667</v>
      </c>
      <c r="T1808" s="5" t="s">
        <v>3668</v>
      </c>
      <c r="U1808" s="5">
        <v>2002</v>
      </c>
      <c r="V1808" s="11">
        <v>18</v>
      </c>
      <c r="W1808" s="11">
        <v>148</v>
      </c>
      <c r="X1808" s="11">
        <v>214</v>
      </c>
      <c r="Y1808" s="26">
        <v>153</v>
      </c>
      <c r="Z1808" s="10">
        <f t="shared" si="286"/>
        <v>533</v>
      </c>
      <c r="AA1808" s="27">
        <f t="shared" si="282"/>
        <v>-36720.838770077491</v>
      </c>
      <c r="AB1808" s="10">
        <f t="shared" si="283"/>
        <v>-569624.73639956512</v>
      </c>
      <c r="AC1808" s="10">
        <f t="shared" si="284"/>
        <v>-132028.4321374578</v>
      </c>
      <c r="AD1808" s="28">
        <f t="shared" si="285"/>
        <v>-2327207.2326480662</v>
      </c>
      <c r="AF1808" s="27">
        <f>IF(V1808 &lt;&gt; "-", (V1808-V$1883)^4, "-")</f>
        <v>1220534.679266341</v>
      </c>
      <c r="AG1808" s="10">
        <f>(W1808-W$1883)^4</f>
        <v>47219181.438226596</v>
      </c>
      <c r="AH1808" s="10">
        <f>(X1808-X$1883)^4</f>
        <v>6722899.5346293608</v>
      </c>
      <c r="AI1808" s="28">
        <f>(Y1808-Y$1883)^4</f>
        <v>308399319.17436212</v>
      </c>
      <c r="AK1808" s="27">
        <f t="shared" si="287"/>
        <v>33.771106941838653</v>
      </c>
      <c r="AL1808" s="10">
        <f t="shared" si="288"/>
        <v>277.67354596622891</v>
      </c>
      <c r="AM1808" s="10">
        <f t="shared" si="289"/>
        <v>401.50093808630396</v>
      </c>
      <c r="AN1808" s="28">
        <f t="shared" si="290"/>
        <v>287.05440900562849</v>
      </c>
      <c r="AP1808" s="56">
        <f t="shared" si="291"/>
        <v>1.4459459459459458</v>
      </c>
    </row>
    <row r="1809" spans="1:42" ht="15" customHeight="1">
      <c r="A1809" s="5" t="s">
        <v>23</v>
      </c>
      <c r="B1809" s="5" t="s">
        <v>104</v>
      </c>
      <c r="C1809" s="5" t="s">
        <v>67</v>
      </c>
      <c r="D1809" s="6" t="s">
        <v>44</v>
      </c>
      <c r="E1809" s="5" t="s">
        <v>3285</v>
      </c>
      <c r="F1809" s="5" t="s">
        <v>3286</v>
      </c>
      <c r="G1809" s="5">
        <v>2002</v>
      </c>
      <c r="H1809" s="11">
        <v>26</v>
      </c>
      <c r="I1809" s="11">
        <v>360</v>
      </c>
      <c r="J1809" s="11">
        <v>546</v>
      </c>
      <c r="K1809" s="11">
        <v>386</v>
      </c>
      <c r="O1809" s="25" t="s">
        <v>23</v>
      </c>
      <c r="P1809" s="5" t="s">
        <v>157</v>
      </c>
      <c r="Q1809" s="5" t="s">
        <v>34</v>
      </c>
      <c r="R1809" s="6" t="s">
        <v>44</v>
      </c>
      <c r="S1809" s="5" t="s">
        <v>3669</v>
      </c>
      <c r="T1809" s="5" t="s">
        <v>3670</v>
      </c>
      <c r="U1809" s="5">
        <v>2002</v>
      </c>
      <c r="V1809" s="11">
        <v>15</v>
      </c>
      <c r="W1809" s="11">
        <v>65</v>
      </c>
      <c r="X1809" s="11">
        <v>100</v>
      </c>
      <c r="Y1809" s="26">
        <v>115</v>
      </c>
      <c r="Z1809" s="10">
        <f t="shared" si="286"/>
        <v>295</v>
      </c>
      <c r="AA1809" s="27">
        <f t="shared" si="282"/>
        <v>-47588.273258939465</v>
      </c>
      <c r="AB1809" s="10">
        <f t="shared" si="283"/>
        <v>-4565641.4840713013</v>
      </c>
      <c r="AC1809" s="10">
        <f t="shared" si="284"/>
        <v>-4485601.441669778</v>
      </c>
      <c r="AD1809" s="28">
        <f t="shared" si="285"/>
        <v>-4958140.2080968712</v>
      </c>
      <c r="AF1809" s="27">
        <f>IF(V1809 &lt;&gt; "-", (V1809-V$1883)^4, "-")</f>
        <v>1724513.4884991832</v>
      </c>
      <c r="AG1809" s="10">
        <f>(W1809-W$1883)^4</f>
        <v>757418207.42299867</v>
      </c>
      <c r="AH1809" s="10">
        <f>(X1809-X$1883)^4</f>
        <v>739765789.64663172</v>
      </c>
      <c r="AI1809" s="28">
        <f>(Y1809-Y$1883)^4</f>
        <v>845457416.74856973</v>
      </c>
      <c r="AK1809" s="27">
        <f t="shared" si="287"/>
        <v>50.847457627118651</v>
      </c>
      <c r="AL1809" s="10">
        <f t="shared" si="288"/>
        <v>220.33898305084745</v>
      </c>
      <c r="AM1809" s="10">
        <f t="shared" si="289"/>
        <v>338.9830508474576</v>
      </c>
      <c r="AN1809" s="28">
        <f t="shared" si="290"/>
        <v>389.83050847457628</v>
      </c>
      <c r="AP1809" s="56">
        <f t="shared" si="291"/>
        <v>1.5384615384615385</v>
      </c>
    </row>
    <row r="1810" spans="1:42" ht="15" customHeight="1">
      <c r="A1810" s="5" t="s">
        <v>23</v>
      </c>
      <c r="B1810" s="5" t="s">
        <v>104</v>
      </c>
      <c r="C1810" s="5" t="s">
        <v>67</v>
      </c>
      <c r="D1810" s="6" t="s">
        <v>44</v>
      </c>
      <c r="E1810" s="5" t="s">
        <v>3287</v>
      </c>
      <c r="F1810" s="5" t="s">
        <v>3288</v>
      </c>
      <c r="G1810" s="5">
        <v>2002</v>
      </c>
      <c r="H1810" s="11">
        <v>38</v>
      </c>
      <c r="I1810" s="11">
        <v>210</v>
      </c>
      <c r="J1810" s="11">
        <v>273</v>
      </c>
      <c r="K1810" s="11">
        <v>206</v>
      </c>
      <c r="O1810" s="25" t="s">
        <v>23</v>
      </c>
      <c r="P1810" s="5" t="s">
        <v>157</v>
      </c>
      <c r="Q1810" s="5" t="s">
        <v>34</v>
      </c>
      <c r="R1810" s="6" t="s">
        <v>44</v>
      </c>
      <c r="S1810" s="5" t="s">
        <v>3671</v>
      </c>
      <c r="T1810" s="5" t="s">
        <v>3672</v>
      </c>
      <c r="U1810" s="5">
        <v>2002</v>
      </c>
      <c r="V1810" s="11">
        <v>10</v>
      </c>
      <c r="W1810" s="11">
        <v>126</v>
      </c>
      <c r="X1810" s="11">
        <v>63</v>
      </c>
      <c r="Y1810" s="26">
        <v>145</v>
      </c>
      <c r="Z1810" s="10">
        <f t="shared" si="286"/>
        <v>344</v>
      </c>
      <c r="AA1810" s="27">
        <f t="shared" si="282"/>
        <v>-70129.248387619737</v>
      </c>
      <c r="AB1810" s="10">
        <f t="shared" si="283"/>
        <v>-1154163.646612416</v>
      </c>
      <c r="AC1810" s="10">
        <f t="shared" si="284"/>
        <v>-8232629.8221462732</v>
      </c>
      <c r="AD1810" s="28">
        <f t="shared" si="285"/>
        <v>-2774634.1345345993</v>
      </c>
      <c r="AF1810" s="27">
        <f>IF(V1810 &lt;&gt; "-", (V1810-V$1883)^4, "-")</f>
        <v>2892004.1543107955</v>
      </c>
      <c r="AG1810" s="10">
        <f>(W1810-W$1883)^4</f>
        <v>121066277.17729825</v>
      </c>
      <c r="AH1810" s="10">
        <f>(X1810-X$1883)^4</f>
        <v>1662333347.6177003</v>
      </c>
      <c r="AI1810" s="28">
        <f>(Y1810-Y$1883)^4</f>
        <v>389888985.52996206</v>
      </c>
      <c r="AK1810" s="27">
        <f t="shared" si="287"/>
        <v>29.069767441860463</v>
      </c>
      <c r="AL1810" s="10">
        <f t="shared" si="288"/>
        <v>366.27906976744185</v>
      </c>
      <c r="AM1810" s="10">
        <f t="shared" si="289"/>
        <v>183.13953488372093</v>
      </c>
      <c r="AN1810" s="28">
        <f t="shared" si="290"/>
        <v>421.5116279069768</v>
      </c>
      <c r="AP1810" s="56">
        <f t="shared" si="291"/>
        <v>0.5</v>
      </c>
    </row>
    <row r="1811" spans="1:42" ht="15" customHeight="1">
      <c r="A1811" s="5" t="s">
        <v>23</v>
      </c>
      <c r="B1811" s="5" t="s">
        <v>104</v>
      </c>
      <c r="C1811" s="5" t="s">
        <v>67</v>
      </c>
      <c r="D1811" s="6" t="s">
        <v>44</v>
      </c>
      <c r="E1811" s="5" t="s">
        <v>3289</v>
      </c>
      <c r="F1811" s="5" t="s">
        <v>2954</v>
      </c>
      <c r="G1811" s="5">
        <v>2002</v>
      </c>
      <c r="H1811" s="11">
        <v>36</v>
      </c>
      <c r="I1811" s="11">
        <v>147</v>
      </c>
      <c r="J1811" s="11">
        <v>122</v>
      </c>
      <c r="K1811" s="11">
        <v>90</v>
      </c>
      <c r="O1811" s="25" t="s">
        <v>23</v>
      </c>
      <c r="P1811" s="5" t="s">
        <v>157</v>
      </c>
      <c r="Q1811" s="5" t="s">
        <v>34</v>
      </c>
      <c r="R1811" s="6" t="s">
        <v>44</v>
      </c>
      <c r="S1811" s="5" t="s">
        <v>3673</v>
      </c>
      <c r="T1811" s="5" t="s">
        <v>998</v>
      </c>
      <c r="U1811" s="5">
        <v>2002</v>
      </c>
      <c r="V1811" s="11">
        <v>22</v>
      </c>
      <c r="W1811" s="11">
        <v>149</v>
      </c>
      <c r="X1811" s="11">
        <v>255</v>
      </c>
      <c r="Y1811" s="26">
        <v>203</v>
      </c>
      <c r="Z1811" s="10">
        <f t="shared" si="286"/>
        <v>629</v>
      </c>
      <c r="AA1811" s="27">
        <f t="shared" si="282"/>
        <v>-24994.935137998757</v>
      </c>
      <c r="AB1811" s="10">
        <f t="shared" si="283"/>
        <v>-549257.55776237464</v>
      </c>
      <c r="AC1811" s="10">
        <f t="shared" si="284"/>
        <v>-976.21780670461294</v>
      </c>
      <c r="AD1811" s="28">
        <f t="shared" si="285"/>
        <v>-561904.93385243753</v>
      </c>
      <c r="AF1811" s="27">
        <f>IF(V1811 &lt;&gt; "-", (V1811-V$1883)^4, "-")</f>
        <v>730806.97793656879</v>
      </c>
      <c r="AG1811" s="10">
        <f>(W1811-W$1883)^4</f>
        <v>44981581.640390456</v>
      </c>
      <c r="AH1811" s="10">
        <f>(X1811-X$1883)^4</f>
        <v>9684.1676712572062</v>
      </c>
      <c r="AI1811" s="28">
        <f>(Y1811-Y$1883)^4</f>
        <v>46367867.983944111</v>
      </c>
      <c r="AK1811" s="27">
        <f t="shared" si="287"/>
        <v>34.976152623211448</v>
      </c>
      <c r="AL1811" s="10">
        <f t="shared" si="288"/>
        <v>236.88394276629572</v>
      </c>
      <c r="AM1811" s="10">
        <f t="shared" si="289"/>
        <v>405.40540540540542</v>
      </c>
      <c r="AN1811" s="28">
        <f t="shared" si="290"/>
        <v>322.73449920508745</v>
      </c>
      <c r="AP1811" s="56">
        <f t="shared" si="291"/>
        <v>1.7114093959731544</v>
      </c>
    </row>
    <row r="1812" spans="1:42" ht="15" customHeight="1">
      <c r="A1812" s="5" t="s">
        <v>23</v>
      </c>
      <c r="B1812" s="5" t="s">
        <v>104</v>
      </c>
      <c r="C1812" s="5" t="s">
        <v>67</v>
      </c>
      <c r="D1812" s="6" t="s">
        <v>44</v>
      </c>
      <c r="E1812" s="5" t="s">
        <v>3290</v>
      </c>
      <c r="F1812" s="5" t="s">
        <v>3291</v>
      </c>
      <c r="G1812" s="5">
        <v>2002</v>
      </c>
      <c r="H1812" s="11">
        <v>11</v>
      </c>
      <c r="I1812" s="11">
        <v>82</v>
      </c>
      <c r="J1812" s="11">
        <v>227</v>
      </c>
      <c r="K1812" s="11">
        <v>210</v>
      </c>
      <c r="O1812" s="25" t="s">
        <v>23</v>
      </c>
      <c r="P1812" s="5" t="s">
        <v>157</v>
      </c>
      <c r="Q1812" s="5" t="s">
        <v>34</v>
      </c>
      <c r="R1812" s="6" t="s">
        <v>44</v>
      </c>
      <c r="S1812" s="5" t="s">
        <v>3674</v>
      </c>
      <c r="T1812" s="5" t="s">
        <v>3675</v>
      </c>
      <c r="U1812" s="5">
        <v>2002</v>
      </c>
      <c r="V1812" s="11">
        <v>21</v>
      </c>
      <c r="W1812" s="11">
        <v>76</v>
      </c>
      <c r="X1812" s="11">
        <v>136</v>
      </c>
      <c r="Y1812" s="26">
        <v>112</v>
      </c>
      <c r="Z1812" s="10">
        <f t="shared" si="286"/>
        <v>345</v>
      </c>
      <c r="AA1812" s="27">
        <f t="shared" si="282"/>
        <v>-27648.267222475166</v>
      </c>
      <c r="AB1812" s="10">
        <f t="shared" si="283"/>
        <v>-3716329.8036194439</v>
      </c>
      <c r="AC1812" s="10">
        <f t="shared" si="284"/>
        <v>-2142702.0813534153</v>
      </c>
      <c r="AD1812" s="28">
        <f t="shared" si="285"/>
        <v>-5224461.9768191418</v>
      </c>
      <c r="AF1812" s="27">
        <f>IF(V1812 &lt;&gt; "-", (V1812-V$1883)^4, "-")</f>
        <v>836033.90625228477</v>
      </c>
      <c r="AG1812" s="10">
        <f>(W1812-W$1883)^4</f>
        <v>575641811.23298419</v>
      </c>
      <c r="AH1812" s="10">
        <f>(X1812-X$1883)^4</f>
        <v>276237343.34762424</v>
      </c>
      <c r="AI1812" s="28">
        <f>(Y1812-Y$1883)^4</f>
        <v>906543740.82872653</v>
      </c>
      <c r="AK1812" s="27">
        <f t="shared" si="287"/>
        <v>60.869565217391305</v>
      </c>
      <c r="AL1812" s="10">
        <f t="shared" si="288"/>
        <v>220.28985507246375</v>
      </c>
      <c r="AM1812" s="10">
        <f t="shared" si="289"/>
        <v>394.20289855072468</v>
      </c>
      <c r="AN1812" s="28">
        <f t="shared" si="290"/>
        <v>324.63768115942025</v>
      </c>
      <c r="AP1812" s="56">
        <f t="shared" si="291"/>
        <v>1.7894736842105265</v>
      </c>
    </row>
    <row r="1813" spans="1:42" ht="15" customHeight="1">
      <c r="A1813" s="5" t="s">
        <v>23</v>
      </c>
      <c r="B1813" s="5" t="s">
        <v>104</v>
      </c>
      <c r="C1813" s="5" t="s">
        <v>67</v>
      </c>
      <c r="D1813" s="6" t="s">
        <v>44</v>
      </c>
      <c r="E1813" s="5" t="s">
        <v>3292</v>
      </c>
      <c r="F1813" s="5" t="s">
        <v>942</v>
      </c>
      <c r="G1813" s="5">
        <v>2002</v>
      </c>
      <c r="H1813" s="11">
        <v>7</v>
      </c>
      <c r="I1813" s="11">
        <v>31</v>
      </c>
      <c r="J1813" s="11">
        <v>55</v>
      </c>
      <c r="K1813" s="11">
        <v>29</v>
      </c>
      <c r="O1813" s="25" t="s">
        <v>23</v>
      </c>
      <c r="P1813" s="5" t="s">
        <v>157</v>
      </c>
      <c r="Q1813" s="5" t="s">
        <v>34</v>
      </c>
      <c r="R1813" s="6" t="s">
        <v>44</v>
      </c>
      <c r="S1813" s="5" t="s">
        <v>3676</v>
      </c>
      <c r="T1813" s="5" t="s">
        <v>3677</v>
      </c>
      <c r="U1813" s="5">
        <v>2002</v>
      </c>
      <c r="V1813" s="11">
        <v>4</v>
      </c>
      <c r="W1813" s="11">
        <v>61</v>
      </c>
      <c r="X1813" s="11">
        <v>143</v>
      </c>
      <c r="Y1813" s="26">
        <v>109</v>
      </c>
      <c r="Z1813" s="10">
        <f t="shared" si="286"/>
        <v>317</v>
      </c>
      <c r="AA1813" s="27">
        <f t="shared" si="282"/>
        <v>-105409.58265998808</v>
      </c>
      <c r="AB1813" s="10">
        <f t="shared" si="283"/>
        <v>-4903923.2390413033</v>
      </c>
      <c r="AC1813" s="10">
        <f t="shared" si="284"/>
        <v>-1812282.1573489162</v>
      </c>
      <c r="AD1813" s="28">
        <f t="shared" si="285"/>
        <v>-5500153.7748806924</v>
      </c>
      <c r="AF1813" s="27">
        <f>IF(V1813 &lt;&gt; "-", (V1813-V$1883)^4, "-")</f>
        <v>4979359.2233520132</v>
      </c>
      <c r="AG1813" s="10">
        <f>(W1813-W$1883)^4</f>
        <v>833153234.61668408</v>
      </c>
      <c r="AH1813" s="10">
        <f>(X1813-X$1883)^4</f>
        <v>220953602.18694776</v>
      </c>
      <c r="AI1813" s="28">
        <f>(Y1813-Y$1883)^4</f>
        <v>970881984.30958629</v>
      </c>
      <c r="AK1813" s="27">
        <f t="shared" si="287"/>
        <v>12.618296529968454</v>
      </c>
      <c r="AL1813" s="10">
        <f t="shared" si="288"/>
        <v>192.42902208201892</v>
      </c>
      <c r="AM1813" s="10">
        <f t="shared" si="289"/>
        <v>451.10410094637228</v>
      </c>
      <c r="AN1813" s="28">
        <f t="shared" si="290"/>
        <v>343.84858044164042</v>
      </c>
      <c r="AP1813" s="56">
        <f t="shared" si="291"/>
        <v>2.3442622950819674</v>
      </c>
    </row>
    <row r="1814" spans="1:42" ht="15" customHeight="1">
      <c r="A1814" s="5" t="s">
        <v>23</v>
      </c>
      <c r="B1814" s="5" t="s">
        <v>104</v>
      </c>
      <c r="C1814" s="5" t="s">
        <v>67</v>
      </c>
      <c r="D1814" s="6" t="s">
        <v>44</v>
      </c>
      <c r="E1814" s="5" t="s">
        <v>3293</v>
      </c>
      <c r="F1814" s="5" t="s">
        <v>3294</v>
      </c>
      <c r="G1814" s="5">
        <v>2002</v>
      </c>
      <c r="H1814" s="11">
        <v>137</v>
      </c>
      <c r="I1814" s="11">
        <v>762</v>
      </c>
      <c r="J1814" s="11">
        <v>871</v>
      </c>
      <c r="K1814" s="11">
        <v>653</v>
      </c>
      <c r="O1814" s="25" t="s">
        <v>23</v>
      </c>
      <c r="P1814" s="5" t="s">
        <v>157</v>
      </c>
      <c r="Q1814" s="5" t="s">
        <v>34</v>
      </c>
      <c r="R1814" s="6" t="s">
        <v>44</v>
      </c>
      <c r="S1814" s="5" t="s">
        <v>3678</v>
      </c>
      <c r="T1814" s="5" t="s">
        <v>3679</v>
      </c>
      <c r="U1814" s="5">
        <v>2002</v>
      </c>
      <c r="V1814" s="11">
        <v>11</v>
      </c>
      <c r="W1814" s="11">
        <v>90</v>
      </c>
      <c r="X1814" s="11">
        <v>162</v>
      </c>
      <c r="Y1814" s="26">
        <v>138</v>
      </c>
      <c r="Z1814" s="10">
        <f t="shared" si="286"/>
        <v>401</v>
      </c>
      <c r="AA1814" s="27">
        <f t="shared" si="282"/>
        <v>-65150.194930492646</v>
      </c>
      <c r="AB1814" s="10">
        <f t="shared" si="283"/>
        <v>-2796977.6709260354</v>
      </c>
      <c r="AC1814" s="10">
        <f t="shared" si="284"/>
        <v>-1090185.6500268085</v>
      </c>
      <c r="AD1814" s="28">
        <f t="shared" si="285"/>
        <v>-3210291.1781644532</v>
      </c>
      <c r="AF1814" s="27">
        <f>IF(V1814 &lt;&gt; "-", (V1814-V$1883)^4, "-")</f>
        <v>2621526.7440798022</v>
      </c>
      <c r="AG1814" s="10">
        <f>(W1814-W$1883)^4</f>
        <v>394080851.04406923</v>
      </c>
      <c r="AH1814" s="10">
        <f>(X1814-X$1883)^4</f>
        <v>112202004.28961489</v>
      </c>
      <c r="AI1814" s="28">
        <f>(Y1814-Y$1883)^4</f>
        <v>473579142.83132756</v>
      </c>
      <c r="AK1814" s="27">
        <f t="shared" si="287"/>
        <v>27.431421446384039</v>
      </c>
      <c r="AL1814" s="10">
        <f t="shared" si="288"/>
        <v>224.43890274314217</v>
      </c>
      <c r="AM1814" s="10">
        <f t="shared" si="289"/>
        <v>403.99002493765585</v>
      </c>
      <c r="AN1814" s="28">
        <f t="shared" si="290"/>
        <v>344.13965087281792</v>
      </c>
      <c r="AP1814" s="56">
        <f t="shared" si="291"/>
        <v>1.7999999999999998</v>
      </c>
    </row>
    <row r="1815" spans="1:42" ht="15" customHeight="1">
      <c r="A1815" s="5" t="s">
        <v>23</v>
      </c>
      <c r="B1815" s="5" t="s">
        <v>104</v>
      </c>
      <c r="C1815" s="5" t="s">
        <v>23</v>
      </c>
      <c r="D1815" s="6" t="s">
        <v>44</v>
      </c>
      <c r="E1815" s="6" t="s">
        <v>26</v>
      </c>
      <c r="F1815" s="5" t="s">
        <v>3680</v>
      </c>
      <c r="G1815" s="5">
        <v>2002</v>
      </c>
      <c r="H1815" s="11">
        <v>97</v>
      </c>
      <c r="I1815" s="11">
        <v>710</v>
      </c>
      <c r="J1815" s="11">
        <v>908</v>
      </c>
      <c r="K1815" s="11">
        <v>1557</v>
      </c>
      <c r="O1815" s="25" t="s">
        <v>23</v>
      </c>
      <c r="P1815" s="5" t="s">
        <v>157</v>
      </c>
      <c r="Q1815" s="5" t="s">
        <v>34</v>
      </c>
      <c r="R1815" s="6" t="s">
        <v>44</v>
      </c>
      <c r="S1815" s="5" t="s">
        <v>3681</v>
      </c>
      <c r="T1815" s="5" t="s">
        <v>3682</v>
      </c>
      <c r="U1815" s="5">
        <v>2002</v>
      </c>
      <c r="V1815" s="11">
        <v>1</v>
      </c>
      <c r="W1815" s="11">
        <v>13</v>
      </c>
      <c r="X1815" s="11">
        <v>45</v>
      </c>
      <c r="Y1815" s="26">
        <v>69</v>
      </c>
      <c r="Z1815" s="10">
        <f t="shared" si="286"/>
        <v>128</v>
      </c>
      <c r="AA1815" s="27">
        <f t="shared" si="282"/>
        <v>-126795.04420806172</v>
      </c>
      <c r="AB1815" s="10">
        <f t="shared" si="283"/>
        <v>-10345303.884779897</v>
      </c>
      <c r="AC1815" s="10">
        <f t="shared" si="284"/>
        <v>-10636401.158501679</v>
      </c>
      <c r="AD1815" s="28">
        <f t="shared" si="285"/>
        <v>-10150522.774788186</v>
      </c>
      <c r="AF1815" s="27">
        <f>IF(V1815 &lt;&gt; "-", (V1815-V$1883)^4, "-")</f>
        <v>6369955.1216190513</v>
      </c>
      <c r="AG1815" s="10">
        <f>(W1815-W$1883)^4</f>
        <v>2254192512.8833771</v>
      </c>
      <c r="AH1815" s="10">
        <f>(X1815-X$1883)^4</f>
        <v>2339158291.001194</v>
      </c>
      <c r="AI1815" s="28">
        <f>(Y1815-Y$1883)^4</f>
        <v>2197781668.3677649</v>
      </c>
      <c r="AK1815" s="27">
        <f t="shared" si="287"/>
        <v>7.8125</v>
      </c>
      <c r="AL1815" s="10">
        <f t="shared" si="288"/>
        <v>101.5625</v>
      </c>
      <c r="AM1815" s="10">
        <f t="shared" si="289"/>
        <v>351.5625</v>
      </c>
      <c r="AN1815" s="28">
        <f t="shared" si="290"/>
        <v>539.0625</v>
      </c>
      <c r="AP1815" s="56">
        <f t="shared" si="291"/>
        <v>3.4615384615384617</v>
      </c>
    </row>
    <row r="1816" spans="1:42" ht="15" customHeight="1">
      <c r="A1816" s="5" t="s">
        <v>23</v>
      </c>
      <c r="B1816" s="5" t="s">
        <v>104</v>
      </c>
      <c r="C1816" s="5" t="s">
        <v>23</v>
      </c>
      <c r="D1816" s="6" t="s">
        <v>44</v>
      </c>
      <c r="E1816" s="5" t="s">
        <v>3295</v>
      </c>
      <c r="F1816" s="5" t="s">
        <v>3296</v>
      </c>
      <c r="G1816" s="5">
        <v>2002</v>
      </c>
      <c r="H1816" s="11">
        <v>8</v>
      </c>
      <c r="I1816" s="11">
        <v>100</v>
      </c>
      <c r="J1816" s="11">
        <v>36</v>
      </c>
      <c r="K1816" s="11">
        <v>116</v>
      </c>
      <c r="O1816" s="25" t="s">
        <v>23</v>
      </c>
      <c r="P1816" s="5" t="s">
        <v>157</v>
      </c>
      <c r="Q1816" s="5" t="s">
        <v>34</v>
      </c>
      <c r="R1816" s="6" t="s">
        <v>44</v>
      </c>
      <c r="S1816" s="5" t="s">
        <v>3683</v>
      </c>
      <c r="T1816" s="5" t="s">
        <v>3684</v>
      </c>
      <c r="U1816" s="5">
        <v>2002</v>
      </c>
      <c r="V1816" s="11">
        <v>12</v>
      </c>
      <c r="W1816" s="11">
        <v>75</v>
      </c>
      <c r="X1816" s="11">
        <v>175</v>
      </c>
      <c r="Y1816" s="26">
        <v>156</v>
      </c>
      <c r="Z1816" s="10">
        <f t="shared" si="286"/>
        <v>418</v>
      </c>
      <c r="AA1816" s="27">
        <f t="shared" si="282"/>
        <v>-60412.570689061082</v>
      </c>
      <c r="AB1816" s="10">
        <f t="shared" si="283"/>
        <v>-3788773.0990716945</v>
      </c>
      <c r="AC1816" s="10">
        <f t="shared" si="284"/>
        <v>-727059.88995898806</v>
      </c>
      <c r="AD1816" s="28">
        <f t="shared" si="285"/>
        <v>-2172706.5315626306</v>
      </c>
      <c r="AF1816" s="27">
        <f>IF(V1816 &lt;&gt; "-", (V1816-V$1883)^4, "-")</f>
        <v>2370480.6892459271</v>
      </c>
      <c r="AG1816" s="10">
        <f>(W1816-W$1883)^4</f>
        <v>590651706.24787867</v>
      </c>
      <c r="AH1816" s="10">
        <f>(X1816-X$1883)^4</f>
        <v>65377290.121704474</v>
      </c>
      <c r="AI1816" s="28">
        <f>(Y1816-Y$1883)^4</f>
        <v>281406911.61843723</v>
      </c>
      <c r="AK1816" s="27">
        <f t="shared" si="287"/>
        <v>28.708133971291868</v>
      </c>
      <c r="AL1816" s="10">
        <f t="shared" si="288"/>
        <v>179.42583732057415</v>
      </c>
      <c r="AM1816" s="10">
        <f t="shared" si="289"/>
        <v>418.66028708133973</v>
      </c>
      <c r="AN1816" s="28">
        <f t="shared" si="290"/>
        <v>373.20574162679424</v>
      </c>
      <c r="AP1816" s="56">
        <f t="shared" si="291"/>
        <v>2.3333333333333335</v>
      </c>
    </row>
    <row r="1817" spans="1:42" ht="15" customHeight="1">
      <c r="A1817" s="5" t="s">
        <v>23</v>
      </c>
      <c r="B1817" s="5" t="s">
        <v>104</v>
      </c>
      <c r="C1817" s="5" t="s">
        <v>23</v>
      </c>
      <c r="D1817" s="6" t="s">
        <v>44</v>
      </c>
      <c r="E1817" s="5" t="s">
        <v>3297</v>
      </c>
      <c r="F1817" s="5" t="s">
        <v>3298</v>
      </c>
      <c r="G1817" s="5">
        <v>2002</v>
      </c>
      <c r="H1817" s="11">
        <v>20</v>
      </c>
      <c r="I1817" s="11">
        <v>124</v>
      </c>
      <c r="J1817" s="11">
        <v>241</v>
      </c>
      <c r="K1817" s="11">
        <v>385</v>
      </c>
      <c r="O1817" s="25" t="s">
        <v>23</v>
      </c>
      <c r="P1817" s="5" t="s">
        <v>157</v>
      </c>
      <c r="Q1817" s="5" t="s">
        <v>34</v>
      </c>
      <c r="R1817" s="6" t="s">
        <v>44</v>
      </c>
      <c r="S1817" s="5" t="s">
        <v>3685</v>
      </c>
      <c r="T1817" s="5" t="s">
        <v>3526</v>
      </c>
      <c r="U1817" s="5">
        <v>2002</v>
      </c>
      <c r="V1817" s="11">
        <v>9</v>
      </c>
      <c r="W1817" s="11">
        <v>52</v>
      </c>
      <c r="X1817" s="11">
        <v>43</v>
      </c>
      <c r="Y1817" s="26">
        <v>44</v>
      </c>
      <c r="Z1817" s="10">
        <f t="shared" si="286"/>
        <v>148</v>
      </c>
      <c r="AA1817" s="27">
        <f t="shared" si="282"/>
        <v>-75355.731060442326</v>
      </c>
      <c r="AB1817" s="10">
        <f t="shared" si="283"/>
        <v>-5725275.4183221795</v>
      </c>
      <c r="AC1817" s="10">
        <f t="shared" si="284"/>
        <v>-10929237.273239037</v>
      </c>
      <c r="AD1817" s="28">
        <f t="shared" si="285"/>
        <v>-14088158.826193199</v>
      </c>
      <c r="AF1817" s="27">
        <f>IF(V1817 &lt;&gt; "-", (V1817-V$1883)^4, "-")</f>
        <v>3182890.6368016875</v>
      </c>
      <c r="AG1817" s="10">
        <f>(W1817-W$1883)^4</f>
        <v>1024224542.1836642</v>
      </c>
      <c r="AH1817" s="10">
        <f>(X1817-X$1883)^4</f>
        <v>2425417310.0067306</v>
      </c>
      <c r="AI1817" s="28">
        <f>(Y1817-Y$1883)^4</f>
        <v>3402558902.7343798</v>
      </c>
      <c r="AK1817" s="27">
        <f t="shared" si="287"/>
        <v>60.810810810810814</v>
      </c>
      <c r="AL1817" s="10">
        <f t="shared" si="288"/>
        <v>351.35135135135135</v>
      </c>
      <c r="AM1817" s="10">
        <f t="shared" si="289"/>
        <v>290.54054054054052</v>
      </c>
      <c r="AN1817" s="28">
        <f t="shared" si="290"/>
        <v>297.29729729729729</v>
      </c>
      <c r="AP1817" s="56">
        <f t="shared" si="291"/>
        <v>0.82692307692307687</v>
      </c>
    </row>
    <row r="1818" spans="1:42" ht="15" customHeight="1">
      <c r="A1818" s="5" t="s">
        <v>23</v>
      </c>
      <c r="B1818" s="5" t="s">
        <v>104</v>
      </c>
      <c r="C1818" s="5" t="s">
        <v>23</v>
      </c>
      <c r="D1818" s="6" t="s">
        <v>44</v>
      </c>
      <c r="E1818" s="5" t="s">
        <v>3299</v>
      </c>
      <c r="F1818" s="5" t="s">
        <v>3300</v>
      </c>
      <c r="G1818" s="5">
        <v>2002</v>
      </c>
      <c r="H1818" s="11">
        <v>4</v>
      </c>
      <c r="I1818" s="11">
        <v>51</v>
      </c>
      <c r="J1818" s="11">
        <v>114</v>
      </c>
      <c r="K1818" s="11">
        <v>224</v>
      </c>
      <c r="O1818" s="25" t="s">
        <v>23</v>
      </c>
      <c r="P1818" s="5" t="s">
        <v>157</v>
      </c>
      <c r="Q1818" s="5" t="s">
        <v>34</v>
      </c>
      <c r="R1818" s="6" t="s">
        <v>44</v>
      </c>
      <c r="S1818" s="5" t="s">
        <v>3686</v>
      </c>
      <c r="T1818" s="5" t="s">
        <v>3687</v>
      </c>
      <c r="U1818" s="5">
        <v>2002</v>
      </c>
      <c r="V1818" s="11">
        <v>4</v>
      </c>
      <c r="W1818" s="11">
        <v>35</v>
      </c>
      <c r="X1818" s="11">
        <v>85</v>
      </c>
      <c r="Y1818" s="26">
        <v>97</v>
      </c>
      <c r="Z1818" s="10">
        <f t="shared" si="286"/>
        <v>221</v>
      </c>
      <c r="AA1818" s="27">
        <f t="shared" si="282"/>
        <v>-105409.58265998808</v>
      </c>
      <c r="AB1818" s="10">
        <f t="shared" si="283"/>
        <v>-7517469.5170021206</v>
      </c>
      <c r="AC1818" s="10">
        <f t="shared" si="284"/>
        <v>-5824236.1130649969</v>
      </c>
      <c r="AD1818" s="28">
        <f t="shared" si="285"/>
        <v>-6699861.260519702</v>
      </c>
      <c r="AF1818" s="27">
        <f>IF(V1818 &lt;&gt; "-", (V1818-V$1883)^4, "-")</f>
        <v>4979359.2233520132</v>
      </c>
      <c r="AG1818" s="10">
        <f>(W1818-W$1883)^4</f>
        <v>1472636524.318424</v>
      </c>
      <c r="AH1818" s="10">
        <f>(X1818-X$1883)^4</f>
        <v>1047897080.6869198</v>
      </c>
      <c r="AI1818" s="28">
        <f>(Y1818-Y$1883)^4</f>
        <v>1263051559.2814815</v>
      </c>
      <c r="AK1818" s="27">
        <f t="shared" si="287"/>
        <v>18.09954751131222</v>
      </c>
      <c r="AL1818" s="10">
        <f t="shared" si="288"/>
        <v>158.37104072398191</v>
      </c>
      <c r="AM1818" s="10">
        <f t="shared" si="289"/>
        <v>384.61538461538464</v>
      </c>
      <c r="AN1818" s="28">
        <f t="shared" si="290"/>
        <v>438.91402714932127</v>
      </c>
      <c r="AP1818" s="56">
        <f t="shared" si="291"/>
        <v>2.4285714285714288</v>
      </c>
    </row>
    <row r="1819" spans="1:42" ht="15" customHeight="1">
      <c r="A1819" s="5" t="s">
        <v>23</v>
      </c>
      <c r="B1819" s="5" t="s">
        <v>104</v>
      </c>
      <c r="C1819" s="5" t="s">
        <v>23</v>
      </c>
      <c r="D1819" s="6" t="s">
        <v>44</v>
      </c>
      <c r="E1819" s="5" t="s">
        <v>3301</v>
      </c>
      <c r="F1819" s="5" t="s">
        <v>3302</v>
      </c>
      <c r="G1819" s="5">
        <v>2002</v>
      </c>
      <c r="H1819" s="11">
        <v>10</v>
      </c>
      <c r="I1819" s="11">
        <v>69</v>
      </c>
      <c r="J1819" s="11">
        <v>130</v>
      </c>
      <c r="K1819" s="11">
        <v>192</v>
      </c>
      <c r="O1819" s="25" t="s">
        <v>23</v>
      </c>
      <c r="P1819" s="5" t="s">
        <v>157</v>
      </c>
      <c r="Q1819" s="5" t="s">
        <v>34</v>
      </c>
      <c r="R1819" s="6" t="s">
        <v>44</v>
      </c>
      <c r="S1819" s="5" t="s">
        <v>3688</v>
      </c>
      <c r="T1819" s="5" t="s">
        <v>2964</v>
      </c>
      <c r="U1819" s="5">
        <v>2002</v>
      </c>
      <c r="V1819" s="11">
        <v>7</v>
      </c>
      <c r="W1819" s="11">
        <v>85</v>
      </c>
      <c r="X1819" s="11">
        <v>177</v>
      </c>
      <c r="Y1819" s="26">
        <v>192</v>
      </c>
      <c r="Z1819" s="10">
        <f t="shared" si="286"/>
        <v>461</v>
      </c>
      <c r="AA1819" s="27">
        <f t="shared" si="282"/>
        <v>-86574.984053174077</v>
      </c>
      <c r="AB1819" s="10">
        <f t="shared" si="283"/>
        <v>-3105441.860394089</v>
      </c>
      <c r="AC1819" s="10">
        <f t="shared" si="284"/>
        <v>-679617.19643349387</v>
      </c>
      <c r="AD1819" s="28">
        <f t="shared" si="285"/>
        <v>-817900.40700128849</v>
      </c>
      <c r="AF1819" s="27">
        <f>IF(V1819 &lt;&gt; "-", (V1819-V$1883)^4, "-")</f>
        <v>3829921.6860142983</v>
      </c>
      <c r="AG1819" s="10">
        <f>(W1819-W$1883)^4</f>
        <v>453069197.54630309</v>
      </c>
      <c r="AH1819" s="10">
        <f>(X1819-X$1883)^4</f>
        <v>59752004.497560926</v>
      </c>
      <c r="AI1819" s="28">
        <f>(Y1819-Y$1883)^4</f>
        <v>76489278.740111917</v>
      </c>
      <c r="AK1819" s="27">
        <f t="shared" si="287"/>
        <v>15.184381778741864</v>
      </c>
      <c r="AL1819" s="10">
        <f t="shared" si="288"/>
        <v>184.3817787418655</v>
      </c>
      <c r="AM1819" s="10">
        <f t="shared" si="289"/>
        <v>383.94793926247291</v>
      </c>
      <c r="AN1819" s="28">
        <f t="shared" si="290"/>
        <v>416.48590021691973</v>
      </c>
      <c r="AP1819" s="56">
        <f t="shared" si="291"/>
        <v>2.0823529411764707</v>
      </c>
    </row>
    <row r="1820" spans="1:42" ht="15" customHeight="1">
      <c r="A1820" s="5" t="s">
        <v>23</v>
      </c>
      <c r="B1820" s="5" t="s">
        <v>104</v>
      </c>
      <c r="C1820" s="5" t="s">
        <v>23</v>
      </c>
      <c r="D1820" s="6" t="s">
        <v>44</v>
      </c>
      <c r="E1820" s="5" t="s">
        <v>3303</v>
      </c>
      <c r="F1820" s="5" t="s">
        <v>3304</v>
      </c>
      <c r="G1820" s="5">
        <v>2002</v>
      </c>
      <c r="H1820" s="11">
        <v>2</v>
      </c>
      <c r="I1820" s="11">
        <v>17</v>
      </c>
      <c r="J1820" s="11">
        <v>32</v>
      </c>
      <c r="K1820" s="11">
        <v>53</v>
      </c>
      <c r="O1820" s="25" t="s">
        <v>23</v>
      </c>
      <c r="P1820" s="5" t="s">
        <v>157</v>
      </c>
      <c r="Q1820" s="5" t="s">
        <v>34</v>
      </c>
      <c r="R1820" s="6" t="s">
        <v>44</v>
      </c>
      <c r="S1820" s="5" t="s">
        <v>3689</v>
      </c>
      <c r="T1820" s="5" t="s">
        <v>3690</v>
      </c>
      <c r="U1820" s="5">
        <v>2002</v>
      </c>
      <c r="V1820" s="11">
        <v>5</v>
      </c>
      <c r="W1820" s="11">
        <v>39</v>
      </c>
      <c r="X1820" s="11">
        <v>71</v>
      </c>
      <c r="Y1820" s="26">
        <v>70</v>
      </c>
      <c r="Z1820" s="10">
        <f t="shared" si="286"/>
        <v>185</v>
      </c>
      <c r="AA1820" s="27">
        <f t="shared" si="282"/>
        <v>-98855.953908687909</v>
      </c>
      <c r="AB1820" s="10">
        <f t="shared" si="283"/>
        <v>-7066309.1298572375</v>
      </c>
      <c r="AC1820" s="10">
        <f t="shared" si="284"/>
        <v>-7292365.1416172329</v>
      </c>
      <c r="AD1820" s="28">
        <f t="shared" si="285"/>
        <v>-10010529.819555391</v>
      </c>
      <c r="AF1820" s="27">
        <f>IF(V1820 &lt;&gt; "-", (V1820-V$1883)^4, "-")</f>
        <v>4570921.6266198922</v>
      </c>
      <c r="AG1820" s="10">
        <f>(W1820-W$1883)^4</f>
        <v>1355991113.7347641</v>
      </c>
      <c r="AH1820" s="10">
        <f>(X1820-X$1883)^4</f>
        <v>1414136098.3687732</v>
      </c>
      <c r="AI1820" s="28">
        <f>(Y1820-Y$1883)^4</f>
        <v>2157459995.2172017</v>
      </c>
      <c r="AK1820" s="27">
        <f t="shared" si="287"/>
        <v>27.027027027027028</v>
      </c>
      <c r="AL1820" s="10">
        <f t="shared" si="288"/>
        <v>210.81081081081084</v>
      </c>
      <c r="AM1820" s="10">
        <f t="shared" si="289"/>
        <v>383.7837837837838</v>
      </c>
      <c r="AN1820" s="28">
        <f t="shared" si="290"/>
        <v>378.37837837837839</v>
      </c>
      <c r="AP1820" s="56">
        <f t="shared" si="291"/>
        <v>1.8205128205128205</v>
      </c>
    </row>
    <row r="1821" spans="1:42" ht="15" customHeight="1">
      <c r="A1821" s="5" t="s">
        <v>23</v>
      </c>
      <c r="B1821" s="5" t="s">
        <v>104</v>
      </c>
      <c r="C1821" s="5" t="s">
        <v>23</v>
      </c>
      <c r="D1821" s="6" t="s">
        <v>44</v>
      </c>
      <c r="E1821" s="5" t="s">
        <v>3305</v>
      </c>
      <c r="F1821" s="5" t="s">
        <v>3306</v>
      </c>
      <c r="G1821" s="5">
        <v>2002</v>
      </c>
      <c r="H1821" s="11">
        <v>1</v>
      </c>
      <c r="I1821" s="11">
        <v>6</v>
      </c>
      <c r="J1821" s="11">
        <v>30</v>
      </c>
      <c r="K1821" s="11">
        <v>29</v>
      </c>
      <c r="O1821" s="25" t="s">
        <v>23</v>
      </c>
      <c r="P1821" s="5" t="s">
        <v>157</v>
      </c>
      <c r="Q1821" s="5" t="s">
        <v>34</v>
      </c>
      <c r="R1821" s="6" t="s">
        <v>44</v>
      </c>
      <c r="S1821" s="5" t="s">
        <v>3691</v>
      </c>
      <c r="T1821" s="5" t="s">
        <v>3692</v>
      </c>
      <c r="U1821" s="5">
        <v>2002</v>
      </c>
      <c r="V1821" s="11">
        <v>12</v>
      </c>
      <c r="W1821" s="11">
        <v>80</v>
      </c>
      <c r="X1821" s="11">
        <v>132</v>
      </c>
      <c r="Y1821" s="26">
        <v>185</v>
      </c>
      <c r="Z1821" s="10">
        <f t="shared" si="286"/>
        <v>409</v>
      </c>
      <c r="AA1821" s="27">
        <f t="shared" si="282"/>
        <v>-60412.570689061082</v>
      </c>
      <c r="AB1821" s="10">
        <f t="shared" si="283"/>
        <v>-3435790.3364426419</v>
      </c>
      <c r="AC1821" s="10">
        <f t="shared" si="284"/>
        <v>-2348398.9182664989</v>
      </c>
      <c r="AD1821" s="28">
        <f t="shared" si="285"/>
        <v>-1015652.8225618849</v>
      </c>
      <c r="AF1821" s="27">
        <f>IF(V1821 &lt;&gt; "-", (V1821-V$1883)^4, "-")</f>
        <v>2370480.6892459271</v>
      </c>
      <c r="AG1821" s="10">
        <f>(W1821-W$1883)^4</f>
        <v>518444420.70370287</v>
      </c>
      <c r="AH1821" s="10">
        <f>(X1821-X$1883)^4</f>
        <v>312149393.57317257</v>
      </c>
      <c r="AI1821" s="28">
        <f>(Y1821-Y$1883)^4</f>
        <v>102092468.8775751</v>
      </c>
      <c r="AK1821" s="27">
        <f t="shared" si="287"/>
        <v>29.339853300733495</v>
      </c>
      <c r="AL1821" s="10">
        <f t="shared" si="288"/>
        <v>195.59902200489</v>
      </c>
      <c r="AM1821" s="10">
        <f t="shared" si="289"/>
        <v>322.73838630806847</v>
      </c>
      <c r="AN1821" s="28">
        <f t="shared" si="290"/>
        <v>452.32273838630806</v>
      </c>
      <c r="AP1821" s="56">
        <f t="shared" si="291"/>
        <v>1.65</v>
      </c>
    </row>
    <row r="1822" spans="1:42" ht="15" customHeight="1">
      <c r="A1822" s="5" t="s">
        <v>23</v>
      </c>
      <c r="B1822" s="5" t="s">
        <v>104</v>
      </c>
      <c r="C1822" s="5" t="s">
        <v>23</v>
      </c>
      <c r="D1822" s="6" t="s">
        <v>44</v>
      </c>
      <c r="E1822" s="5" t="s">
        <v>3308</v>
      </c>
      <c r="F1822" s="5" t="s">
        <v>3309</v>
      </c>
      <c r="G1822" s="5">
        <v>2002</v>
      </c>
      <c r="H1822" s="11">
        <v>7</v>
      </c>
      <c r="I1822" s="11">
        <v>93</v>
      </c>
      <c r="J1822" s="11">
        <v>99</v>
      </c>
      <c r="K1822" s="11">
        <v>156</v>
      </c>
      <c r="O1822" s="25" t="s">
        <v>23</v>
      </c>
      <c r="P1822" s="5" t="s">
        <v>157</v>
      </c>
      <c r="Q1822" s="5" t="s">
        <v>34</v>
      </c>
      <c r="R1822" s="6" t="s">
        <v>44</v>
      </c>
      <c r="S1822" s="5" t="s">
        <v>3693</v>
      </c>
      <c r="T1822" s="5" t="s">
        <v>3694</v>
      </c>
      <c r="U1822" s="5">
        <v>2002</v>
      </c>
      <c r="V1822" s="11">
        <v>5</v>
      </c>
      <c r="W1822" s="11">
        <v>98</v>
      </c>
      <c r="X1822" s="11">
        <v>115</v>
      </c>
      <c r="Y1822" s="26">
        <v>130</v>
      </c>
      <c r="Z1822" s="10">
        <f t="shared" si="286"/>
        <v>348</v>
      </c>
      <c r="AA1822" s="27">
        <f t="shared" si="282"/>
        <v>-98855.953908687909</v>
      </c>
      <c r="AB1822" s="10">
        <f t="shared" si="283"/>
        <v>-2347082.2838645913</v>
      </c>
      <c r="AC1822" s="10">
        <f t="shared" si="284"/>
        <v>-3369608.8906255793</v>
      </c>
      <c r="AD1822" s="28">
        <f t="shared" si="285"/>
        <v>-3761411.804574728</v>
      </c>
      <c r="AF1822" s="27">
        <f>IF(V1822 &lt;&gt; "-", (V1822-V$1883)^4, "-")</f>
        <v>4570921.6266198922</v>
      </c>
      <c r="AG1822" s="10">
        <f>(W1822-W$1883)^4</f>
        <v>311916072.49714214</v>
      </c>
      <c r="AH1822" s="10">
        <f>(X1822-X$1883)^4</f>
        <v>505172065.27952605</v>
      </c>
      <c r="AI1822" s="28">
        <f>(Y1822-Y$1883)^4</f>
        <v>584971235.03583193</v>
      </c>
      <c r="AK1822" s="27">
        <f t="shared" si="287"/>
        <v>14.367816091954023</v>
      </c>
      <c r="AL1822" s="10">
        <f t="shared" si="288"/>
        <v>281.60919540229884</v>
      </c>
      <c r="AM1822" s="10">
        <f t="shared" si="289"/>
        <v>330.45977011494256</v>
      </c>
      <c r="AN1822" s="28">
        <f t="shared" si="290"/>
        <v>373.56321839080459</v>
      </c>
      <c r="AP1822" s="56">
        <f t="shared" si="291"/>
        <v>1.1734693877551021</v>
      </c>
    </row>
    <row r="1823" spans="1:42" ht="15" customHeight="1">
      <c r="A1823" s="5" t="s">
        <v>23</v>
      </c>
      <c r="B1823" s="5" t="s">
        <v>104</v>
      </c>
      <c r="C1823" s="5" t="s">
        <v>23</v>
      </c>
      <c r="D1823" s="6" t="s">
        <v>44</v>
      </c>
      <c r="E1823" s="5" t="s">
        <v>3310</v>
      </c>
      <c r="F1823" s="5" t="s">
        <v>3311</v>
      </c>
      <c r="G1823" s="5">
        <v>2002</v>
      </c>
      <c r="H1823" s="11">
        <v>29</v>
      </c>
      <c r="I1823" s="11">
        <v>165</v>
      </c>
      <c r="J1823" s="11">
        <v>124</v>
      </c>
      <c r="K1823" s="11">
        <v>207</v>
      </c>
      <c r="O1823" s="25" t="s">
        <v>23</v>
      </c>
      <c r="P1823" s="5" t="s">
        <v>157</v>
      </c>
      <c r="Q1823" s="5" t="s">
        <v>34</v>
      </c>
      <c r="R1823" s="6" t="s">
        <v>44</v>
      </c>
      <c r="S1823" s="5" t="s">
        <v>3695</v>
      </c>
      <c r="T1823" s="5" t="s">
        <v>2920</v>
      </c>
      <c r="U1823" s="5">
        <v>2002</v>
      </c>
      <c r="V1823" s="11">
        <v>11</v>
      </c>
      <c r="W1823" s="11">
        <v>111</v>
      </c>
      <c r="X1823" s="11">
        <v>149</v>
      </c>
      <c r="Y1823" s="26">
        <v>152</v>
      </c>
      <c r="Z1823" s="10">
        <f t="shared" si="286"/>
        <v>423</v>
      </c>
      <c r="AA1823" s="27">
        <f t="shared" si="282"/>
        <v>-65150.194930492646</v>
      </c>
      <c r="AB1823" s="10">
        <f t="shared" si="283"/>
        <v>-1723478.484619274</v>
      </c>
      <c r="AC1823" s="10">
        <f t="shared" si="284"/>
        <v>-1557672.3804916176</v>
      </c>
      <c r="AD1823" s="28">
        <f t="shared" si="285"/>
        <v>-2380289.6950852741</v>
      </c>
      <c r="AF1823" s="27">
        <f>IF(V1823 &lt;&gt; "-", (V1823-V$1883)^4, "-")</f>
        <v>2621526.7440798022</v>
      </c>
      <c r="AG1823" s="10">
        <f>(W1823-W$1883)^4</f>
        <v>206636873.21812645</v>
      </c>
      <c r="AH1823" s="10">
        <f>(X1823-X$1883)^4</f>
        <v>180565521.21137369</v>
      </c>
      <c r="AI1823" s="28">
        <f>(Y1823-Y$1883)^4</f>
        <v>317814046.99170518</v>
      </c>
      <c r="AK1823" s="27">
        <f t="shared" si="287"/>
        <v>26.004728132387708</v>
      </c>
      <c r="AL1823" s="10">
        <f t="shared" si="288"/>
        <v>262.41134751773046</v>
      </c>
      <c r="AM1823" s="10">
        <f t="shared" si="289"/>
        <v>352.24586288416077</v>
      </c>
      <c r="AN1823" s="28">
        <f t="shared" si="290"/>
        <v>359.33806146572107</v>
      </c>
      <c r="AP1823" s="56">
        <f t="shared" si="291"/>
        <v>1.3423423423423426</v>
      </c>
    </row>
    <row r="1824" spans="1:42" ht="15" customHeight="1">
      <c r="A1824" s="5" t="s">
        <v>23</v>
      </c>
      <c r="B1824" s="5" t="s">
        <v>104</v>
      </c>
      <c r="C1824" s="5" t="s">
        <v>23</v>
      </c>
      <c r="D1824" s="6" t="s">
        <v>44</v>
      </c>
      <c r="E1824" s="5" t="s">
        <v>3312</v>
      </c>
      <c r="F1824" s="5" t="s">
        <v>3313</v>
      </c>
      <c r="G1824" s="5">
        <v>2002</v>
      </c>
      <c r="H1824" s="11">
        <v>16</v>
      </c>
      <c r="I1824" s="11">
        <v>85</v>
      </c>
      <c r="J1824" s="11">
        <v>102</v>
      </c>
      <c r="K1824" s="11">
        <v>195</v>
      </c>
      <c r="O1824" s="25" t="s">
        <v>23</v>
      </c>
      <c r="P1824" s="5" t="s">
        <v>157</v>
      </c>
      <c r="Q1824" s="5" t="s">
        <v>34</v>
      </c>
      <c r="R1824" s="6" t="s">
        <v>44</v>
      </c>
      <c r="S1824" s="5" t="s">
        <v>3696</v>
      </c>
      <c r="T1824" s="5" t="s">
        <v>757</v>
      </c>
      <c r="U1824" s="5">
        <v>2002</v>
      </c>
      <c r="V1824" s="11">
        <v>10</v>
      </c>
      <c r="W1824" s="11">
        <v>64</v>
      </c>
      <c r="X1824" s="11">
        <v>158</v>
      </c>
      <c r="Y1824" s="26">
        <v>142</v>
      </c>
      <c r="Z1824" s="10">
        <f t="shared" si="286"/>
        <v>374</v>
      </c>
      <c r="AA1824" s="27">
        <f t="shared" si="282"/>
        <v>-70129.248387619737</v>
      </c>
      <c r="AB1824" s="10">
        <f t="shared" si="283"/>
        <v>-4648703.8656189712</v>
      </c>
      <c r="AC1824" s="10">
        <f t="shared" si="284"/>
        <v>-1222300.3513109758</v>
      </c>
      <c r="AD1824" s="28">
        <f t="shared" si="285"/>
        <v>-2956165.609864064</v>
      </c>
      <c r="AF1824" s="27">
        <f>IF(V1824 &lt;&gt; "-", (V1824-V$1883)^4, "-")</f>
        <v>2892004.1543107955</v>
      </c>
      <c r="AG1824" s="10">
        <f>(W1824-W$1883)^4</f>
        <v>775846565.33189142</v>
      </c>
      <c r="AH1824" s="10">
        <f>(X1824-X$1883)^4</f>
        <v>130688462.52890612</v>
      </c>
      <c r="AI1824" s="28">
        <f>(Y1824-Y$1883)^4</f>
        <v>424266114.96701473</v>
      </c>
      <c r="AK1824" s="27">
        <f t="shared" si="287"/>
        <v>26.737967914438503</v>
      </c>
      <c r="AL1824" s="10">
        <f t="shared" si="288"/>
        <v>171.12299465240642</v>
      </c>
      <c r="AM1824" s="10">
        <f t="shared" si="289"/>
        <v>422.45989304812838</v>
      </c>
      <c r="AN1824" s="28">
        <f t="shared" si="290"/>
        <v>379.67914438502675</v>
      </c>
      <c r="AP1824" s="56">
        <f t="shared" si="291"/>
        <v>2.46875</v>
      </c>
    </row>
    <row r="1825" spans="1:42" ht="15" customHeight="1">
      <c r="A1825" s="5" t="s">
        <v>23</v>
      </c>
      <c r="B1825" s="5" t="s">
        <v>104</v>
      </c>
      <c r="C1825" s="5" t="s">
        <v>100</v>
      </c>
      <c r="D1825" s="6" t="s">
        <v>44</v>
      </c>
      <c r="E1825" s="6" t="s">
        <v>26</v>
      </c>
      <c r="F1825" s="5" t="s">
        <v>3697</v>
      </c>
      <c r="G1825" s="5">
        <v>2002</v>
      </c>
      <c r="H1825" s="11">
        <v>529</v>
      </c>
      <c r="I1825" s="11">
        <v>2765</v>
      </c>
      <c r="J1825" s="11">
        <v>3596</v>
      </c>
      <c r="K1825" s="11">
        <v>2783</v>
      </c>
      <c r="O1825" s="25" t="s">
        <v>23</v>
      </c>
      <c r="P1825" s="5" t="s">
        <v>157</v>
      </c>
      <c r="Q1825" s="5" t="s">
        <v>34</v>
      </c>
      <c r="R1825" s="6" t="s">
        <v>44</v>
      </c>
      <c r="S1825" s="5" t="s">
        <v>3698</v>
      </c>
      <c r="T1825" s="5" t="s">
        <v>3699</v>
      </c>
      <c r="U1825" s="5">
        <v>2002</v>
      </c>
      <c r="V1825" s="11">
        <v>2</v>
      </c>
      <c r="W1825" s="11">
        <v>16</v>
      </c>
      <c r="X1825" s="11">
        <v>24</v>
      </c>
      <c r="Y1825" s="26">
        <v>35</v>
      </c>
      <c r="Z1825" s="10">
        <f t="shared" si="286"/>
        <v>77</v>
      </c>
      <c r="AA1825" s="27">
        <f t="shared" si="282"/>
        <v>-119373.12780967499</v>
      </c>
      <c r="AB1825" s="10">
        <f t="shared" si="283"/>
        <v>-9923855.0206538849</v>
      </c>
      <c r="AC1825" s="10">
        <f t="shared" si="284"/>
        <v>-13983601.709955174</v>
      </c>
      <c r="AD1825" s="28">
        <f t="shared" si="285"/>
        <v>-15722526.303466773</v>
      </c>
      <c r="AF1825" s="27">
        <f>IF(V1825 &lt;&gt; "-", (V1825-V$1883)^4, "-")</f>
        <v>5877718.253988809</v>
      </c>
      <c r="AG1825" s="10">
        <f>(W1825-W$1883)^4</f>
        <v>2132589244.7939436</v>
      </c>
      <c r="AH1825" s="10">
        <f>(X1825-X$1883)^4</f>
        <v>3368930570.5851655</v>
      </c>
      <c r="AI1825" s="28">
        <f>(Y1825-Y$1883)^4</f>
        <v>3938792539.2760983</v>
      </c>
      <c r="AK1825" s="27">
        <f t="shared" si="287"/>
        <v>25.974025974025977</v>
      </c>
      <c r="AL1825" s="10">
        <f t="shared" si="288"/>
        <v>207.79220779220782</v>
      </c>
      <c r="AM1825" s="10">
        <f t="shared" si="289"/>
        <v>311.68831168831167</v>
      </c>
      <c r="AN1825" s="28">
        <f t="shared" si="290"/>
        <v>454.5454545454545</v>
      </c>
      <c r="AP1825" s="56">
        <f t="shared" si="291"/>
        <v>1.4999999999999998</v>
      </c>
    </row>
    <row r="1826" spans="1:42" ht="15" customHeight="1">
      <c r="A1826" s="5" t="s">
        <v>23</v>
      </c>
      <c r="B1826" s="5" t="s">
        <v>104</v>
      </c>
      <c r="C1826" s="5" t="s">
        <v>100</v>
      </c>
      <c r="D1826" s="6" t="s">
        <v>44</v>
      </c>
      <c r="E1826" s="5" t="s">
        <v>3314</v>
      </c>
      <c r="F1826" s="5" t="s">
        <v>3315</v>
      </c>
      <c r="G1826" s="5">
        <v>2002</v>
      </c>
      <c r="H1826" s="11">
        <v>28</v>
      </c>
      <c r="I1826" s="11">
        <v>267</v>
      </c>
      <c r="J1826" s="11">
        <v>343</v>
      </c>
      <c r="K1826" s="11">
        <v>286</v>
      </c>
      <c r="O1826" s="25" t="s">
        <v>23</v>
      </c>
      <c r="P1826" s="5" t="s">
        <v>157</v>
      </c>
      <c r="Q1826" s="5" t="s">
        <v>34</v>
      </c>
      <c r="R1826" s="6" t="s">
        <v>44</v>
      </c>
      <c r="S1826" s="5" t="s">
        <v>3700</v>
      </c>
      <c r="T1826" s="5" t="s">
        <v>3701</v>
      </c>
      <c r="U1826" s="5">
        <v>2002</v>
      </c>
      <c r="V1826" s="11">
        <v>5</v>
      </c>
      <c r="W1826" s="11">
        <v>25</v>
      </c>
      <c r="X1826" s="11">
        <v>49</v>
      </c>
      <c r="Y1826" s="26">
        <v>54</v>
      </c>
      <c r="Z1826" s="10">
        <f t="shared" si="286"/>
        <v>133</v>
      </c>
      <c r="AA1826" s="27">
        <f t="shared" si="282"/>
        <v>-98855.953908687909</v>
      </c>
      <c r="AB1826" s="10">
        <f t="shared" si="283"/>
        <v>-8728486.4872897267</v>
      </c>
      <c r="AC1826" s="10">
        <f t="shared" si="284"/>
        <v>-10066515.175445685</v>
      </c>
      <c r="AD1826" s="28">
        <f t="shared" si="285"/>
        <v>-12409670.827803854</v>
      </c>
      <c r="AF1826" s="27">
        <f>IF(V1826 &lt;&gt; "-", (V1826-V$1883)^4, "-")</f>
        <v>4570921.6266198922</v>
      </c>
      <c r="AG1826" s="10">
        <f>(W1826-W$1883)^4</f>
        <v>1797153853.9165206</v>
      </c>
      <c r="AH1826" s="10">
        <f>(X1826-X$1883)^4</f>
        <v>2173562854.1010265</v>
      </c>
      <c r="AI1826" s="28">
        <f>(Y1826-Y$1883)^4</f>
        <v>2873075347.7781157</v>
      </c>
      <c r="AK1826" s="27">
        <f t="shared" si="287"/>
        <v>37.593984962406012</v>
      </c>
      <c r="AL1826" s="10">
        <f t="shared" si="288"/>
        <v>187.96992481203006</v>
      </c>
      <c r="AM1826" s="10">
        <f t="shared" si="289"/>
        <v>368.4210526315789</v>
      </c>
      <c r="AN1826" s="28">
        <f t="shared" si="290"/>
        <v>406.01503759398491</v>
      </c>
      <c r="AP1826" s="56">
        <f t="shared" si="291"/>
        <v>1.96</v>
      </c>
    </row>
    <row r="1827" spans="1:42" ht="15" customHeight="1">
      <c r="A1827" s="5" t="s">
        <v>23</v>
      </c>
      <c r="B1827" s="5" t="s">
        <v>104</v>
      </c>
      <c r="C1827" s="5" t="s">
        <v>100</v>
      </c>
      <c r="D1827" s="6" t="s">
        <v>44</v>
      </c>
      <c r="E1827" s="5" t="s">
        <v>3316</v>
      </c>
      <c r="F1827" s="5" t="s">
        <v>3317</v>
      </c>
      <c r="G1827" s="5">
        <v>2002</v>
      </c>
      <c r="H1827" s="11">
        <v>4</v>
      </c>
      <c r="I1827" s="11">
        <v>30</v>
      </c>
      <c r="J1827" s="11">
        <v>83</v>
      </c>
      <c r="K1827" s="11">
        <v>63</v>
      </c>
      <c r="O1827" s="25" t="s">
        <v>23</v>
      </c>
      <c r="P1827" s="5" t="s">
        <v>157</v>
      </c>
      <c r="Q1827" s="5" t="s">
        <v>34</v>
      </c>
      <c r="R1827" s="6" t="s">
        <v>44</v>
      </c>
      <c r="S1827" s="5" t="s">
        <v>3702</v>
      </c>
      <c r="T1827" s="5" t="s">
        <v>3703</v>
      </c>
      <c r="U1827" s="5">
        <v>2002</v>
      </c>
      <c r="V1827" s="11">
        <v>16</v>
      </c>
      <c r="W1827" s="11">
        <v>102</v>
      </c>
      <c r="X1827" s="11">
        <v>192</v>
      </c>
      <c r="Y1827" s="26">
        <v>186</v>
      </c>
      <c r="Z1827" s="10">
        <f t="shared" si="286"/>
        <v>496</v>
      </c>
      <c r="AA1827" s="27">
        <f t="shared" si="282"/>
        <v>-43756.365880289959</v>
      </c>
      <c r="AB1827" s="10">
        <f t="shared" si="283"/>
        <v>-2141463.5054511488</v>
      </c>
      <c r="AC1827" s="10">
        <f t="shared" si="284"/>
        <v>-387740.86319119955</v>
      </c>
      <c r="AD1827" s="28">
        <f t="shared" si="285"/>
        <v>-985641.13436870615</v>
      </c>
      <c r="AF1827" s="27">
        <f>IF(V1827 &lt;&gt; "-", (V1827-V$1883)^4, "-")</f>
        <v>1541895.6866259559</v>
      </c>
      <c r="AG1827" s="10">
        <f>(W1827-W$1883)^4</f>
        <v>276024460.77383155</v>
      </c>
      <c r="AH1827" s="10">
        <f>(X1827-X$1883)^4</f>
        <v>28274098.310575224</v>
      </c>
      <c r="AI1827" s="28">
        <f>(Y1827-Y$1883)^4</f>
        <v>98090081.001837581</v>
      </c>
      <c r="AK1827" s="27">
        <f t="shared" si="287"/>
        <v>32.258064516129032</v>
      </c>
      <c r="AL1827" s="10">
        <f t="shared" si="288"/>
        <v>205.64516129032259</v>
      </c>
      <c r="AM1827" s="10">
        <f t="shared" si="289"/>
        <v>387.09677419354836</v>
      </c>
      <c r="AN1827" s="28">
        <f t="shared" si="290"/>
        <v>375</v>
      </c>
      <c r="AP1827" s="56">
        <f t="shared" si="291"/>
        <v>1.8823529411764703</v>
      </c>
    </row>
    <row r="1828" spans="1:42" ht="15" customHeight="1">
      <c r="A1828" s="5" t="s">
        <v>23</v>
      </c>
      <c r="B1828" s="5" t="s">
        <v>104</v>
      </c>
      <c r="C1828" s="5" t="s">
        <v>100</v>
      </c>
      <c r="D1828" s="6" t="s">
        <v>44</v>
      </c>
      <c r="E1828" s="5" t="s">
        <v>3318</v>
      </c>
      <c r="F1828" s="5" t="s">
        <v>3319</v>
      </c>
      <c r="G1828" s="5">
        <v>2002</v>
      </c>
      <c r="H1828" s="11">
        <v>8</v>
      </c>
      <c r="I1828" s="11">
        <v>50</v>
      </c>
      <c r="J1828" s="11">
        <v>128</v>
      </c>
      <c r="K1828" s="11">
        <v>93</v>
      </c>
      <c r="O1828" s="25" t="s">
        <v>23</v>
      </c>
      <c r="P1828" s="5" t="s">
        <v>157</v>
      </c>
      <c r="Q1828" s="5" t="s">
        <v>37</v>
      </c>
      <c r="R1828" s="6" t="s">
        <v>44</v>
      </c>
      <c r="S1828" s="5" t="s">
        <v>3704</v>
      </c>
      <c r="T1828" s="5" t="s">
        <v>1307</v>
      </c>
      <c r="U1828" s="5">
        <v>2002</v>
      </c>
      <c r="V1828" s="11">
        <v>35</v>
      </c>
      <c r="W1828" s="11">
        <v>285</v>
      </c>
      <c r="X1828" s="11">
        <v>324</v>
      </c>
      <c r="Y1828" s="26">
        <v>339</v>
      </c>
      <c r="Z1828" s="10">
        <f t="shared" si="286"/>
        <v>983</v>
      </c>
      <c r="AA1828" s="27">
        <f t="shared" si="282"/>
        <v>-4281.6766680973597</v>
      </c>
      <c r="AB1828" s="10">
        <f t="shared" si="283"/>
        <v>158382.18553799213</v>
      </c>
      <c r="AC1828" s="10">
        <f t="shared" si="284"/>
        <v>206214.63980499646</v>
      </c>
      <c r="AD1828" s="28">
        <f t="shared" si="285"/>
        <v>152966.75406934787</v>
      </c>
      <c r="AF1828" s="27">
        <f>IF(V1828 &lt;&gt; "-", (V1828-V$1883)^4, "-")</f>
        <v>69526.733272419238</v>
      </c>
      <c r="AG1828" s="10">
        <f>(W1828-W$1883)^4</f>
        <v>8569229.5238694269</v>
      </c>
      <c r="AH1828" s="10">
        <f>(X1828-X$1883)^4</f>
        <v>12183142.535870081</v>
      </c>
      <c r="AI1828" s="28">
        <f>(Y1828-Y$1883)^4</f>
        <v>8180805.5151436646</v>
      </c>
      <c r="AK1828" s="27">
        <f t="shared" si="287"/>
        <v>35.605289928789418</v>
      </c>
      <c r="AL1828" s="10">
        <f t="shared" si="288"/>
        <v>289.92878942014244</v>
      </c>
      <c r="AM1828" s="10">
        <f t="shared" si="289"/>
        <v>329.60325534079351</v>
      </c>
      <c r="AN1828" s="28">
        <f t="shared" si="290"/>
        <v>344.86266531027468</v>
      </c>
      <c r="AP1828" s="56">
        <f t="shared" si="291"/>
        <v>1.1368421052631579</v>
      </c>
    </row>
    <row r="1829" spans="1:42" ht="15" customHeight="1">
      <c r="A1829" s="5" t="s">
        <v>23</v>
      </c>
      <c r="B1829" s="5" t="s">
        <v>104</v>
      </c>
      <c r="C1829" s="5" t="s">
        <v>100</v>
      </c>
      <c r="D1829" s="6" t="s">
        <v>44</v>
      </c>
      <c r="E1829" s="5" t="s">
        <v>3320</v>
      </c>
      <c r="F1829" s="5" t="s">
        <v>3321</v>
      </c>
      <c r="G1829" s="5">
        <v>2002</v>
      </c>
      <c r="H1829" s="11">
        <v>27</v>
      </c>
      <c r="I1829" s="11">
        <v>180</v>
      </c>
      <c r="J1829" s="11">
        <v>417</v>
      </c>
      <c r="K1829" s="11">
        <v>310</v>
      </c>
      <c r="O1829" s="25" t="s">
        <v>23</v>
      </c>
      <c r="P1829" s="5" t="s">
        <v>157</v>
      </c>
      <c r="Q1829" s="5" t="s">
        <v>37</v>
      </c>
      <c r="R1829" s="6" t="s">
        <v>44</v>
      </c>
      <c r="S1829" s="5" t="s">
        <v>3705</v>
      </c>
      <c r="T1829" s="5" t="s">
        <v>1975</v>
      </c>
      <c r="U1829" s="5">
        <v>2002</v>
      </c>
      <c r="V1829" s="11">
        <v>46</v>
      </c>
      <c r="W1829" s="11">
        <v>224</v>
      </c>
      <c r="X1829" s="11">
        <v>276</v>
      </c>
      <c r="Y1829" s="26">
        <v>158</v>
      </c>
      <c r="Z1829" s="10">
        <f t="shared" si="286"/>
        <v>704</v>
      </c>
      <c r="AA1829" s="27">
        <f t="shared" si="282"/>
        <v>-143.72981921965925</v>
      </c>
      <c r="AB1829" s="10">
        <f t="shared" si="283"/>
        <v>-327.83015009454982</v>
      </c>
      <c r="AC1829" s="10">
        <f t="shared" si="284"/>
        <v>1360.2188787941832</v>
      </c>
      <c r="AD1829" s="28">
        <f t="shared" si="285"/>
        <v>-2073601.6360274958</v>
      </c>
      <c r="AF1829" s="27">
        <f>IF(V1829 &lt;&gt; "-", (V1829-V$1883)^4, "-")</f>
        <v>752.88591502202905</v>
      </c>
      <c r="AG1829" s="10">
        <f>(W1829-W$1883)^4</f>
        <v>2260.4688328407274</v>
      </c>
      <c r="AH1829" s="10">
        <f>(X1829-X$1883)^4</f>
        <v>15071.103915017424</v>
      </c>
      <c r="AI1829" s="28">
        <f>(Y1829-Y$1883)^4</f>
        <v>264423735.25306615</v>
      </c>
      <c r="AK1829" s="27">
        <f t="shared" si="287"/>
        <v>65.340909090909093</v>
      </c>
      <c r="AL1829" s="10">
        <f t="shared" si="288"/>
        <v>318.18181818181819</v>
      </c>
      <c r="AM1829" s="10">
        <f t="shared" si="289"/>
        <v>392.0454545454545</v>
      </c>
      <c r="AN1829" s="28">
        <f t="shared" si="290"/>
        <v>224.43181818181819</v>
      </c>
      <c r="AP1829" s="56">
        <f t="shared" si="291"/>
        <v>1.232142857142857</v>
      </c>
    </row>
    <row r="1830" spans="1:42" ht="15" customHeight="1">
      <c r="A1830" s="5" t="s">
        <v>23</v>
      </c>
      <c r="B1830" s="5" t="s">
        <v>104</v>
      </c>
      <c r="C1830" s="5" t="s">
        <v>100</v>
      </c>
      <c r="D1830" s="6" t="s">
        <v>44</v>
      </c>
      <c r="E1830" s="5" t="s">
        <v>3322</v>
      </c>
      <c r="F1830" s="5" t="s">
        <v>3323</v>
      </c>
      <c r="G1830" s="5">
        <v>2002</v>
      </c>
      <c r="H1830" s="11">
        <v>3</v>
      </c>
      <c r="I1830" s="11">
        <v>44</v>
      </c>
      <c r="J1830" s="11">
        <v>82</v>
      </c>
      <c r="K1830" s="11">
        <v>52</v>
      </c>
      <c r="O1830" s="25" t="s">
        <v>23</v>
      </c>
      <c r="P1830" s="5" t="s">
        <v>157</v>
      </c>
      <c r="Q1830" s="5" t="s">
        <v>37</v>
      </c>
      <c r="R1830" s="6" t="s">
        <v>44</v>
      </c>
      <c r="S1830" s="5" t="s">
        <v>3706</v>
      </c>
      <c r="T1830" s="5" t="s">
        <v>3707</v>
      </c>
      <c r="U1830" s="5">
        <v>2002</v>
      </c>
      <c r="V1830" s="11">
        <v>16</v>
      </c>
      <c r="W1830" s="11">
        <v>72</v>
      </c>
      <c r="X1830" s="11">
        <v>109</v>
      </c>
      <c r="Y1830" s="26">
        <v>96</v>
      </c>
      <c r="Z1830" s="10">
        <f t="shared" si="286"/>
        <v>293</v>
      </c>
      <c r="AA1830" s="27">
        <f t="shared" si="282"/>
        <v>-43756.365880289959</v>
      </c>
      <c r="AB1830" s="10">
        <f t="shared" si="283"/>
        <v>-4011739.2142077666</v>
      </c>
      <c r="AC1830" s="10">
        <f t="shared" si="284"/>
        <v>-3790584.8566011363</v>
      </c>
      <c r="AD1830" s="28">
        <f t="shared" si="285"/>
        <v>-6807046.1277346564</v>
      </c>
      <c r="AF1830" s="27">
        <f>IF(V1830 &lt;&gt; "-", (V1830-V$1883)^4, "-")</f>
        <v>1541895.6866259559</v>
      </c>
      <c r="AG1830" s="10">
        <f>(W1830-W$1883)^4</f>
        <v>637446280.78438652</v>
      </c>
      <c r="AH1830" s="10">
        <f>(X1830-X$1883)^4</f>
        <v>591028328.76773429</v>
      </c>
      <c r="AI1830" s="28">
        <f>(Y1830-Y$1883)^4</f>
        <v>1290064996.0198669</v>
      </c>
      <c r="AK1830" s="27">
        <f t="shared" si="287"/>
        <v>54.607508532423211</v>
      </c>
      <c r="AL1830" s="10">
        <f t="shared" si="288"/>
        <v>245.73378839590444</v>
      </c>
      <c r="AM1830" s="10">
        <f t="shared" si="289"/>
        <v>372.0136518771331</v>
      </c>
      <c r="AN1830" s="28">
        <f t="shared" si="290"/>
        <v>327.64505119453923</v>
      </c>
      <c r="AP1830" s="56">
        <f t="shared" si="291"/>
        <v>1.5138888888888888</v>
      </c>
    </row>
    <row r="1831" spans="1:42" ht="15" customHeight="1">
      <c r="A1831" s="5" t="s">
        <v>23</v>
      </c>
      <c r="B1831" s="5" t="s">
        <v>104</v>
      </c>
      <c r="C1831" s="5" t="s">
        <v>100</v>
      </c>
      <c r="D1831" s="6" t="s">
        <v>44</v>
      </c>
      <c r="E1831" s="5" t="s">
        <v>3324</v>
      </c>
      <c r="F1831" s="5" t="s">
        <v>3325</v>
      </c>
      <c r="G1831" s="5">
        <v>2002</v>
      </c>
      <c r="H1831" s="11">
        <v>25</v>
      </c>
      <c r="I1831" s="11">
        <v>163</v>
      </c>
      <c r="J1831" s="11">
        <v>264</v>
      </c>
      <c r="K1831" s="11">
        <v>154</v>
      </c>
      <c r="O1831" s="25" t="s">
        <v>23</v>
      </c>
      <c r="P1831" s="5" t="s">
        <v>157</v>
      </c>
      <c r="Q1831" s="5" t="s">
        <v>37</v>
      </c>
      <c r="R1831" s="6" t="s">
        <v>44</v>
      </c>
      <c r="S1831" s="5" t="s">
        <v>3708</v>
      </c>
      <c r="T1831" s="5" t="s">
        <v>3709</v>
      </c>
      <c r="U1831" s="5">
        <v>2002</v>
      </c>
      <c r="V1831" s="11">
        <v>171</v>
      </c>
      <c r="W1831" s="11">
        <v>817</v>
      </c>
      <c r="X1831" s="11">
        <v>783</v>
      </c>
      <c r="Y1831" s="26">
        <v>614</v>
      </c>
      <c r="Z1831" s="10">
        <f t="shared" si="286"/>
        <v>2385</v>
      </c>
      <c r="AA1831" s="27">
        <f t="shared" ref="AA1831:AA1877" si="292">IF(V1831 &lt;&gt; "-", (V1831-V$1883)^3, "-")</f>
        <v>1717730.060051597</v>
      </c>
      <c r="AB1831" s="10">
        <f t="shared" ref="AB1831:AB1877" si="293">IF(W1831 &lt;&gt; "-", (W1831-W$1883)^3, "-")</f>
        <v>201337993.80122435</v>
      </c>
      <c r="AC1831" s="10">
        <f t="shared" ref="AC1831:AC1877" si="294">IF(X1831 &lt;&gt; "-", (X1831-X$1883)^3, "-")</f>
        <v>139056167.92158517</v>
      </c>
      <c r="AD1831" s="28">
        <f t="shared" ref="AD1831:AD1877" si="295">IF(Y1831 &lt;&gt; "-", (Y1831-Y$1883)^3, "-")</f>
        <v>35443003.465423584</v>
      </c>
      <c r="AF1831" s="27">
        <f>IF(V1831 &lt;&gt; "-", (V1831-V$1883)^4, "-")</f>
        <v>205718439.41244411</v>
      </c>
      <c r="AG1831" s="10">
        <f>(W1831-W$1883)^4</f>
        <v>118005155756.56998</v>
      </c>
      <c r="AH1831" s="10">
        <f>(X1831-X$1883)^4</f>
        <v>72042207080.109894</v>
      </c>
      <c r="AI1831" s="28">
        <f>(Y1831-Y$1883)^4</f>
        <v>11642351029.58259</v>
      </c>
      <c r="AK1831" s="27">
        <f t="shared" si="287"/>
        <v>71.698113207547166</v>
      </c>
      <c r="AL1831" s="10">
        <f t="shared" si="288"/>
        <v>342.55765199161425</v>
      </c>
      <c r="AM1831" s="10">
        <f t="shared" si="289"/>
        <v>328.30188679245282</v>
      </c>
      <c r="AN1831" s="28">
        <f t="shared" si="290"/>
        <v>257.44234800838575</v>
      </c>
      <c r="AP1831" s="56">
        <f t="shared" si="291"/>
        <v>0.95838433292533654</v>
      </c>
    </row>
    <row r="1832" spans="1:42" ht="15.75" customHeight="1">
      <c r="A1832" s="5" t="s">
        <v>23</v>
      </c>
      <c r="B1832" s="5" t="s">
        <v>104</v>
      </c>
      <c r="C1832" s="5" t="s">
        <v>100</v>
      </c>
      <c r="D1832" s="6" t="s">
        <v>44</v>
      </c>
      <c r="E1832" s="5" t="s">
        <v>3326</v>
      </c>
      <c r="F1832" s="5" t="s">
        <v>3327</v>
      </c>
      <c r="G1832" s="5">
        <v>2002</v>
      </c>
      <c r="H1832" s="11">
        <v>24</v>
      </c>
      <c r="I1832" s="11">
        <v>160</v>
      </c>
      <c r="J1832" s="11">
        <v>311</v>
      </c>
      <c r="K1832" s="11">
        <v>194</v>
      </c>
      <c r="O1832" s="25" t="s">
        <v>23</v>
      </c>
      <c r="P1832" s="5" t="s">
        <v>157</v>
      </c>
      <c r="Q1832" s="5" t="s">
        <v>37</v>
      </c>
      <c r="R1832" s="6" t="s">
        <v>44</v>
      </c>
      <c r="S1832" s="5" t="s">
        <v>3710</v>
      </c>
      <c r="T1832" s="5" t="s">
        <v>3711</v>
      </c>
      <c r="U1832" s="5">
        <v>2002</v>
      </c>
      <c r="V1832" s="11">
        <v>21</v>
      </c>
      <c r="W1832" s="11">
        <v>79</v>
      </c>
      <c r="X1832" s="11">
        <v>99</v>
      </c>
      <c r="Y1832" s="26">
        <v>92</v>
      </c>
      <c r="Z1832" s="10">
        <f t="shared" si="286"/>
        <v>291</v>
      </c>
      <c r="AA1832" s="27">
        <f t="shared" si="292"/>
        <v>-27648.267222475166</v>
      </c>
      <c r="AB1832" s="10">
        <f t="shared" si="293"/>
        <v>-3504552.1460420121</v>
      </c>
      <c r="AC1832" s="10">
        <f t="shared" si="294"/>
        <v>-4567693.1093518715</v>
      </c>
      <c r="AD1832" s="28">
        <f t="shared" si="295"/>
        <v>-7247216.7403047821</v>
      </c>
      <c r="AF1832" s="27">
        <f>IF(V1832 &lt;&gt; "-", (V1832-V$1883)^4, "-")</f>
        <v>836033.90625228477</v>
      </c>
      <c r="AG1832" s="10">
        <f>(W1832-W$1883)^4</f>
        <v>532324802.87818438</v>
      </c>
      <c r="AH1832" s="10">
        <f>(X1832-X$1883)^4</f>
        <v>757872047.90849662</v>
      </c>
      <c r="AI1832" s="28">
        <f>(Y1832-Y$1883)^4</f>
        <v>1402474584.5242672</v>
      </c>
      <c r="AK1832" s="27">
        <f t="shared" si="287"/>
        <v>72.164948453608247</v>
      </c>
      <c r="AL1832" s="10">
        <f t="shared" si="288"/>
        <v>271.47766323024052</v>
      </c>
      <c r="AM1832" s="10">
        <f t="shared" si="289"/>
        <v>340.20618556701032</v>
      </c>
      <c r="AN1832" s="28">
        <f t="shared" si="290"/>
        <v>316.15120274914091</v>
      </c>
      <c r="AP1832" s="56">
        <f t="shared" si="291"/>
        <v>1.2531645569620256</v>
      </c>
    </row>
    <row r="1833" spans="1:42" ht="15" customHeight="1">
      <c r="A1833" s="5" t="s">
        <v>23</v>
      </c>
      <c r="B1833" s="5" t="s">
        <v>104</v>
      </c>
      <c r="C1833" s="5" t="s">
        <v>100</v>
      </c>
      <c r="D1833" s="6" t="s">
        <v>44</v>
      </c>
      <c r="E1833" s="5" t="s">
        <v>3328</v>
      </c>
      <c r="F1833" s="5" t="s">
        <v>3329</v>
      </c>
      <c r="G1833" s="5">
        <v>2002</v>
      </c>
      <c r="H1833" s="11">
        <v>7</v>
      </c>
      <c r="I1833" s="11">
        <v>78</v>
      </c>
      <c r="J1833" s="11">
        <v>174</v>
      </c>
      <c r="K1833" s="11">
        <v>182</v>
      </c>
      <c r="O1833" s="25" t="s">
        <v>23</v>
      </c>
      <c r="P1833" s="5" t="s">
        <v>157</v>
      </c>
      <c r="Q1833" s="5" t="s">
        <v>37</v>
      </c>
      <c r="R1833" s="6" t="s">
        <v>44</v>
      </c>
      <c r="S1833" s="5" t="s">
        <v>3712</v>
      </c>
      <c r="T1833" s="5" t="s">
        <v>3713</v>
      </c>
      <c r="U1833" s="5">
        <v>2002</v>
      </c>
      <c r="V1833" s="11">
        <v>9</v>
      </c>
      <c r="W1833" s="11">
        <v>80</v>
      </c>
      <c r="X1833" s="11">
        <v>149</v>
      </c>
      <c r="Y1833" s="26">
        <v>101</v>
      </c>
      <c r="Z1833" s="10">
        <f t="shared" si="286"/>
        <v>339</v>
      </c>
      <c r="AA1833" s="27">
        <f t="shared" si="292"/>
        <v>-75355.731060442326</v>
      </c>
      <c r="AB1833" s="10">
        <f t="shared" si="293"/>
        <v>-3435790.3364426419</v>
      </c>
      <c r="AC1833" s="10">
        <f t="shared" si="294"/>
        <v>-1557672.3804916176</v>
      </c>
      <c r="AD1833" s="28">
        <f t="shared" si="295"/>
        <v>-6282372.9353702012</v>
      </c>
      <c r="AF1833" s="27">
        <f>IF(V1833 &lt;&gt; "-", (V1833-V$1883)^4, "-")</f>
        <v>3182890.6368016875</v>
      </c>
      <c r="AG1833" s="10">
        <f>(W1833-W$1883)^4</f>
        <v>518444420.70370287</v>
      </c>
      <c r="AH1833" s="10">
        <f>(X1833-X$1883)^4</f>
        <v>180565521.21137369</v>
      </c>
      <c r="AI1833" s="28">
        <f>(Y1833-Y$1883)^4</f>
        <v>1159217560.1542783</v>
      </c>
      <c r="AK1833" s="27">
        <f t="shared" si="287"/>
        <v>26.548672566371682</v>
      </c>
      <c r="AL1833" s="10">
        <f t="shared" si="288"/>
        <v>235.98820058997049</v>
      </c>
      <c r="AM1833" s="10">
        <f t="shared" si="289"/>
        <v>439.52802359882003</v>
      </c>
      <c r="AN1833" s="28">
        <f t="shared" si="290"/>
        <v>297.93510324483776</v>
      </c>
      <c r="AP1833" s="56">
        <f t="shared" si="291"/>
        <v>1.8625</v>
      </c>
    </row>
    <row r="1834" spans="1:42" ht="15" customHeight="1">
      <c r="A1834" s="5" t="s">
        <v>23</v>
      </c>
      <c r="B1834" s="5" t="s">
        <v>104</v>
      </c>
      <c r="C1834" s="5" t="s">
        <v>100</v>
      </c>
      <c r="D1834" s="6" t="s">
        <v>44</v>
      </c>
      <c r="E1834" s="5" t="s">
        <v>3330</v>
      </c>
      <c r="F1834" s="5" t="s">
        <v>489</v>
      </c>
      <c r="G1834" s="5">
        <v>2002</v>
      </c>
      <c r="H1834" s="11">
        <v>27</v>
      </c>
      <c r="I1834" s="11">
        <v>133</v>
      </c>
      <c r="J1834" s="11">
        <v>254</v>
      </c>
      <c r="K1834" s="11">
        <v>244</v>
      </c>
      <c r="O1834" s="25" t="s">
        <v>23</v>
      </c>
      <c r="P1834" s="5" t="s">
        <v>157</v>
      </c>
      <c r="Q1834" s="5" t="s">
        <v>37</v>
      </c>
      <c r="R1834" s="6" t="s">
        <v>44</v>
      </c>
      <c r="S1834" s="5" t="s">
        <v>3714</v>
      </c>
      <c r="T1834" s="5" t="s">
        <v>3715</v>
      </c>
      <c r="U1834" s="5">
        <v>2002</v>
      </c>
      <c r="V1834" s="11">
        <v>62</v>
      </c>
      <c r="W1834" s="11">
        <v>406</v>
      </c>
      <c r="X1834" s="11">
        <v>321</v>
      </c>
      <c r="Y1834" s="26">
        <v>279</v>
      </c>
      <c r="Z1834" s="10">
        <f t="shared" si="286"/>
        <v>1068</v>
      </c>
      <c r="AA1834" s="27">
        <f t="shared" si="292"/>
        <v>1246.3913707346571</v>
      </c>
      <c r="AB1834" s="10">
        <f t="shared" si="293"/>
        <v>5369005.2318628542</v>
      </c>
      <c r="AC1834" s="10">
        <f t="shared" si="294"/>
        <v>176368.87460241487</v>
      </c>
      <c r="AD1834" s="28">
        <f t="shared" si="295"/>
        <v>-277.04818035671769</v>
      </c>
      <c r="AF1834" s="27">
        <f>IF(V1834 &lt;&gt; "-", (V1834-V$1883)^4, "-")</f>
        <v>13413.411393112976</v>
      </c>
      <c r="AG1834" s="10">
        <f>(W1834-W$1883)^4</f>
        <v>940138351.78603745</v>
      </c>
      <c r="AH1834" s="10">
        <f>(X1834-X$1883)^4</f>
        <v>9890750.764611572</v>
      </c>
      <c r="AI1834" s="28">
        <f>(Y1834-Y$1883)^4</f>
        <v>1806.0942199975073</v>
      </c>
      <c r="AK1834" s="27">
        <f t="shared" si="287"/>
        <v>58.052434456928843</v>
      </c>
      <c r="AL1834" s="10">
        <f t="shared" si="288"/>
        <v>380.14981273408239</v>
      </c>
      <c r="AM1834" s="10">
        <f t="shared" si="289"/>
        <v>300.56179775280901</v>
      </c>
      <c r="AN1834" s="28">
        <f t="shared" si="290"/>
        <v>261.23595505617982</v>
      </c>
      <c r="AP1834" s="56">
        <f t="shared" si="291"/>
        <v>0.79064039408867004</v>
      </c>
    </row>
    <row r="1835" spans="1:42" ht="15" customHeight="1">
      <c r="A1835" s="5" t="s">
        <v>23</v>
      </c>
      <c r="B1835" s="5" t="s">
        <v>104</v>
      </c>
      <c r="C1835" s="5" t="s">
        <v>100</v>
      </c>
      <c r="D1835" s="6" t="s">
        <v>44</v>
      </c>
      <c r="E1835" s="5" t="s">
        <v>3331</v>
      </c>
      <c r="F1835" s="5" t="s">
        <v>3291</v>
      </c>
      <c r="G1835" s="5">
        <v>2002</v>
      </c>
      <c r="H1835" s="11">
        <v>2</v>
      </c>
      <c r="I1835" s="11">
        <v>24</v>
      </c>
      <c r="J1835" s="11">
        <v>66</v>
      </c>
      <c r="K1835" s="11">
        <v>54</v>
      </c>
      <c r="O1835" s="25" t="s">
        <v>23</v>
      </c>
      <c r="P1835" s="5" t="s">
        <v>157</v>
      </c>
      <c r="Q1835" s="5" t="s">
        <v>37</v>
      </c>
      <c r="R1835" s="6" t="s">
        <v>44</v>
      </c>
      <c r="S1835" s="5" t="s">
        <v>3716</v>
      </c>
      <c r="T1835" s="5" t="s">
        <v>3717</v>
      </c>
      <c r="U1835" s="5">
        <v>2002</v>
      </c>
      <c r="V1835" s="11">
        <v>58</v>
      </c>
      <c r="W1835" s="11">
        <v>360</v>
      </c>
      <c r="X1835" s="11">
        <v>352</v>
      </c>
      <c r="Y1835" s="26">
        <v>235</v>
      </c>
      <c r="Z1835" s="10">
        <f t="shared" si="286"/>
        <v>1005</v>
      </c>
      <c r="AA1835" s="27">
        <f t="shared" si="292"/>
        <v>309.16224993845913</v>
      </c>
      <c r="AB1835" s="10">
        <f t="shared" si="293"/>
        <v>2151922.9883062532</v>
      </c>
      <c r="AC1835" s="10">
        <f t="shared" si="294"/>
        <v>660319.20288534521</v>
      </c>
      <c r="AD1835" s="28">
        <f t="shared" si="295"/>
        <v>-128933.51741613926</v>
      </c>
      <c r="AF1835" s="27">
        <f>IF(V1835 &lt;&gt; "-", (V1835-V$1883)^4, "-")</f>
        <v>2090.4924928903724</v>
      </c>
      <c r="AG1835" s="10">
        <f>(W1835-W$1883)^4</f>
        <v>277823492.61581898</v>
      </c>
      <c r="AH1835" s="10">
        <f>(X1835-X$1883)^4</f>
        <v>57500537.320522688</v>
      </c>
      <c r="AI1835" s="28">
        <f>(Y1835-Y$1883)^4</f>
        <v>6513600.3394050561</v>
      </c>
      <c r="AK1835" s="27">
        <f t="shared" si="287"/>
        <v>57.711442786069647</v>
      </c>
      <c r="AL1835" s="10">
        <f t="shared" si="288"/>
        <v>358.20895522388059</v>
      </c>
      <c r="AM1835" s="10">
        <f t="shared" si="289"/>
        <v>350.2487562189055</v>
      </c>
      <c r="AN1835" s="28">
        <f t="shared" si="290"/>
        <v>233.83084577114428</v>
      </c>
      <c r="AP1835" s="56">
        <f t="shared" si="291"/>
        <v>0.97777777777777786</v>
      </c>
    </row>
    <row r="1836" spans="1:42" ht="15" customHeight="1">
      <c r="A1836" s="5" t="s">
        <v>23</v>
      </c>
      <c r="B1836" s="5" t="s">
        <v>104</v>
      </c>
      <c r="C1836" s="5" t="s">
        <v>100</v>
      </c>
      <c r="D1836" s="6" t="s">
        <v>44</v>
      </c>
      <c r="E1836" s="5" t="s">
        <v>3332</v>
      </c>
      <c r="F1836" s="5" t="s">
        <v>3333</v>
      </c>
      <c r="G1836" s="5">
        <v>2002</v>
      </c>
      <c r="H1836" s="11">
        <v>9</v>
      </c>
      <c r="I1836" s="11">
        <v>59</v>
      </c>
      <c r="J1836" s="11">
        <v>175</v>
      </c>
      <c r="K1836" s="11">
        <v>112</v>
      </c>
      <c r="O1836" s="25" t="s">
        <v>23</v>
      </c>
      <c r="P1836" s="5" t="s">
        <v>157</v>
      </c>
      <c r="Q1836" s="5" t="s">
        <v>37</v>
      </c>
      <c r="R1836" s="6" t="s">
        <v>44</v>
      </c>
      <c r="S1836" s="5" t="s">
        <v>3718</v>
      </c>
      <c r="T1836" s="5" t="s">
        <v>3719</v>
      </c>
      <c r="U1836" s="5">
        <v>2002</v>
      </c>
      <c r="V1836" s="11">
        <v>83</v>
      </c>
      <c r="W1836" s="11">
        <v>625</v>
      </c>
      <c r="X1836" s="11">
        <v>302</v>
      </c>
      <c r="Y1836" s="26">
        <v>334</v>
      </c>
      <c r="Z1836" s="10">
        <f t="shared" si="286"/>
        <v>1344</v>
      </c>
      <c r="AA1836" s="27">
        <f t="shared" si="292"/>
        <v>32041.675134841778</v>
      </c>
      <c r="AB1836" s="10">
        <f t="shared" si="293"/>
        <v>61211782.74002637</v>
      </c>
      <c r="AC1836" s="10">
        <f t="shared" si="294"/>
        <v>50981.903193339524</v>
      </c>
      <c r="AD1836" s="28">
        <f t="shared" si="295"/>
        <v>113949.66323199261</v>
      </c>
      <c r="AF1836" s="27">
        <f>IF(V1836 &lt;&gt; "-", (V1836-V$1883)^4, "-")</f>
        <v>1017701.1934793807</v>
      </c>
      <c r="AG1836" s="10">
        <f>(W1836-W$1883)^4</f>
        <v>24123854709.040623</v>
      </c>
      <c r="AH1836" s="10">
        <f>(X1836-X$1883)^4</f>
        <v>1890404.4254282408</v>
      </c>
      <c r="AI1836" s="28">
        <f>(Y1836-Y$1883)^4</f>
        <v>5524386.5766706262</v>
      </c>
      <c r="AK1836" s="27">
        <f t="shared" si="287"/>
        <v>61.755952380952387</v>
      </c>
      <c r="AL1836" s="10">
        <f t="shared" si="288"/>
        <v>465.02976190476193</v>
      </c>
      <c r="AM1836" s="10">
        <f t="shared" si="289"/>
        <v>224.70238095238096</v>
      </c>
      <c r="AN1836" s="28">
        <f t="shared" si="290"/>
        <v>248.51190476190476</v>
      </c>
      <c r="AP1836" s="56">
        <f t="shared" si="291"/>
        <v>0.48320000000000002</v>
      </c>
    </row>
    <row r="1837" spans="1:42" ht="15" customHeight="1">
      <c r="A1837" s="5" t="s">
        <v>23</v>
      </c>
      <c r="B1837" s="5" t="s">
        <v>104</v>
      </c>
      <c r="C1837" s="5" t="s">
        <v>100</v>
      </c>
      <c r="D1837" s="6" t="s">
        <v>44</v>
      </c>
      <c r="E1837" s="5" t="s">
        <v>3334</v>
      </c>
      <c r="F1837" s="5" t="s">
        <v>1297</v>
      </c>
      <c r="G1837" s="5">
        <v>2002</v>
      </c>
      <c r="H1837" s="11">
        <v>40</v>
      </c>
      <c r="I1837" s="11">
        <v>294</v>
      </c>
      <c r="J1837" s="11">
        <v>359</v>
      </c>
      <c r="K1837" s="11">
        <v>268</v>
      </c>
      <c r="O1837" s="25" t="s">
        <v>23</v>
      </c>
      <c r="P1837" s="5" t="s">
        <v>157</v>
      </c>
      <c r="Q1837" s="5" t="s">
        <v>46</v>
      </c>
      <c r="R1837" s="6" t="s">
        <v>235</v>
      </c>
      <c r="S1837" s="5" t="s">
        <v>3720</v>
      </c>
      <c r="T1837" s="5" t="s">
        <v>3721</v>
      </c>
      <c r="U1837" s="5">
        <v>2002</v>
      </c>
      <c r="V1837" s="11">
        <v>2</v>
      </c>
      <c r="W1837" s="11">
        <v>49</v>
      </c>
      <c r="X1837" s="11">
        <v>72</v>
      </c>
      <c r="Y1837" s="26">
        <v>57</v>
      </c>
      <c r="Z1837" s="10">
        <f t="shared" si="286"/>
        <v>180</v>
      </c>
      <c r="AA1837" s="27">
        <f t="shared" si="292"/>
        <v>-119373.12780967499</v>
      </c>
      <c r="AB1837" s="10">
        <f t="shared" si="293"/>
        <v>-6018164.1644204315</v>
      </c>
      <c r="AC1837" s="10">
        <f t="shared" si="294"/>
        <v>-7180130.8989581224</v>
      </c>
      <c r="AD1837" s="28">
        <f t="shared" si="295"/>
        <v>-11933485.158522161</v>
      </c>
      <c r="AF1837" s="27">
        <f>IF(V1837 &lt;&gt; "-", (V1837-V$1883)^4, "-")</f>
        <v>5877718.253988809</v>
      </c>
      <c r="AG1837" s="10">
        <f>(W1837-W$1883)^4</f>
        <v>1094675438.336951</v>
      </c>
      <c r="AH1837" s="10">
        <f>(X1837-X$1883)^4</f>
        <v>1385191493.1278005</v>
      </c>
      <c r="AI1837" s="28">
        <f>(Y1837-Y$1883)^4</f>
        <v>2727028832.8894992</v>
      </c>
      <c r="AK1837" s="27">
        <f t="shared" si="287"/>
        <v>11.111111111111111</v>
      </c>
      <c r="AL1837" s="10">
        <f t="shared" si="288"/>
        <v>272.22222222222217</v>
      </c>
      <c r="AM1837" s="10">
        <f t="shared" si="289"/>
        <v>400</v>
      </c>
      <c r="AN1837" s="28">
        <f t="shared" si="290"/>
        <v>316.66666666666663</v>
      </c>
      <c r="AP1837" s="56">
        <f t="shared" si="291"/>
        <v>1.4693877551020411</v>
      </c>
    </row>
    <row r="1838" spans="1:42" ht="15" customHeight="1">
      <c r="A1838" s="5" t="s">
        <v>23</v>
      </c>
      <c r="B1838" s="5" t="s">
        <v>104</v>
      </c>
      <c r="C1838" s="5" t="s">
        <v>100</v>
      </c>
      <c r="D1838" s="6" t="s">
        <v>44</v>
      </c>
      <c r="E1838" s="5" t="s">
        <v>3335</v>
      </c>
      <c r="F1838" s="5" t="s">
        <v>1339</v>
      </c>
      <c r="G1838" s="5">
        <v>2002</v>
      </c>
      <c r="H1838" s="11">
        <v>14</v>
      </c>
      <c r="I1838" s="11">
        <v>224</v>
      </c>
      <c r="J1838" s="11">
        <v>73</v>
      </c>
      <c r="K1838" s="11">
        <v>119</v>
      </c>
      <c r="O1838" s="25" t="s">
        <v>23</v>
      </c>
      <c r="P1838" s="5" t="s">
        <v>157</v>
      </c>
      <c r="Q1838" s="5" t="s">
        <v>46</v>
      </c>
      <c r="R1838" s="6" t="s">
        <v>235</v>
      </c>
      <c r="S1838" s="5" t="s">
        <v>3722</v>
      </c>
      <c r="T1838" s="5" t="s">
        <v>3723</v>
      </c>
      <c r="U1838" s="5">
        <v>2002</v>
      </c>
      <c r="V1838" s="11">
        <v>12</v>
      </c>
      <c r="W1838" s="11">
        <v>86</v>
      </c>
      <c r="X1838" s="11">
        <v>150</v>
      </c>
      <c r="Y1838" s="26">
        <v>146</v>
      </c>
      <c r="Z1838" s="10">
        <f t="shared" si="286"/>
        <v>394</v>
      </c>
      <c r="AA1838" s="27">
        <f t="shared" si="292"/>
        <v>-60412.570689061082</v>
      </c>
      <c r="AB1838" s="10">
        <f t="shared" si="293"/>
        <v>-3042022.279574038</v>
      </c>
      <c r="AC1838" s="10">
        <f t="shared" si="294"/>
        <v>-1517706.739554195</v>
      </c>
      <c r="AD1838" s="28">
        <f t="shared" si="295"/>
        <v>-2715817.8715001736</v>
      </c>
      <c r="AF1838" s="27">
        <f>IF(V1838 &lt;&gt; "-", (V1838-V$1883)^4, "-")</f>
        <v>2370480.6892459271</v>
      </c>
      <c r="AG1838" s="10">
        <f>(W1838-W$1883)^4</f>
        <v>440774560.05685449</v>
      </c>
      <c r="AH1838" s="10">
        <f>(X1838-X$1883)^4</f>
        <v>174414993.81146038</v>
      </c>
      <c r="AI1838" s="28">
        <f>(Y1838-Y$1883)^4</f>
        <v>378908361.55601615</v>
      </c>
      <c r="AK1838" s="27">
        <f t="shared" si="287"/>
        <v>30.456852791878173</v>
      </c>
      <c r="AL1838" s="10">
        <f t="shared" si="288"/>
        <v>218.2741116751269</v>
      </c>
      <c r="AM1838" s="10">
        <f t="shared" si="289"/>
        <v>380.71065989847716</v>
      </c>
      <c r="AN1838" s="28">
        <f t="shared" si="290"/>
        <v>370.55837563451774</v>
      </c>
      <c r="AP1838" s="56">
        <f t="shared" si="291"/>
        <v>1.7441860465116279</v>
      </c>
    </row>
    <row r="1839" spans="1:42" ht="15" customHeight="1">
      <c r="A1839" s="5" t="s">
        <v>23</v>
      </c>
      <c r="B1839" s="5" t="s">
        <v>104</v>
      </c>
      <c r="C1839" s="5" t="s">
        <v>100</v>
      </c>
      <c r="D1839" s="6" t="s">
        <v>44</v>
      </c>
      <c r="E1839" s="5" t="s">
        <v>3336</v>
      </c>
      <c r="F1839" s="5" t="s">
        <v>3337</v>
      </c>
      <c r="G1839" s="5">
        <v>2002</v>
      </c>
      <c r="H1839" s="11">
        <v>290</v>
      </c>
      <c r="I1839" s="11">
        <v>950</v>
      </c>
      <c r="J1839" s="11">
        <v>759</v>
      </c>
      <c r="K1839" s="11">
        <v>572</v>
      </c>
      <c r="O1839" s="25" t="s">
        <v>23</v>
      </c>
      <c r="P1839" s="5" t="s">
        <v>157</v>
      </c>
      <c r="Q1839" s="5" t="s">
        <v>46</v>
      </c>
      <c r="R1839" s="6" t="s">
        <v>235</v>
      </c>
      <c r="S1839" s="5" t="s">
        <v>3724</v>
      </c>
      <c r="T1839" s="5" t="s">
        <v>474</v>
      </c>
      <c r="U1839" s="5">
        <v>2002</v>
      </c>
      <c r="V1839" s="11">
        <v>142</v>
      </c>
      <c r="W1839" s="11">
        <v>612</v>
      </c>
      <c r="X1839" s="11">
        <v>477</v>
      </c>
      <c r="Y1839" s="26">
        <v>302</v>
      </c>
      <c r="Z1839" s="10">
        <f t="shared" si="286"/>
        <v>1533</v>
      </c>
      <c r="AA1839" s="27">
        <f t="shared" si="292"/>
        <v>747668.80904972542</v>
      </c>
      <c r="AB1839" s="10">
        <f t="shared" si="293"/>
        <v>55351973.058017112</v>
      </c>
      <c r="AC1839" s="10">
        <f t="shared" si="294"/>
        <v>9538906.6017185412</v>
      </c>
      <c r="AD1839" s="28">
        <f t="shared" si="295"/>
        <v>4476.57422246243</v>
      </c>
      <c r="AF1839" s="27">
        <f>IF(V1839 &lt;&gt; "-", (V1839-V$1883)^4, "-")</f>
        <v>67859764.957368106</v>
      </c>
      <c r="AG1839" s="10">
        <f>(W1839-W$1883)^4</f>
        <v>21094900193.589928</v>
      </c>
      <c r="AH1839" s="10">
        <f>(X1839-X$1883)^4</f>
        <v>2023010461.7094002</v>
      </c>
      <c r="AI1839" s="28">
        <f>(Y1839-Y$1883)^4</f>
        <v>73778.142935636337</v>
      </c>
      <c r="AK1839" s="27">
        <f t="shared" si="287"/>
        <v>92.628832354859753</v>
      </c>
      <c r="AL1839" s="10">
        <f t="shared" si="288"/>
        <v>399.21722113502932</v>
      </c>
      <c r="AM1839" s="10">
        <f t="shared" si="289"/>
        <v>311.15459882583167</v>
      </c>
      <c r="AN1839" s="28">
        <f t="shared" si="290"/>
        <v>196.99934768427917</v>
      </c>
      <c r="AP1839" s="56">
        <f t="shared" si="291"/>
        <v>0.77941176470588236</v>
      </c>
    </row>
    <row r="1840" spans="1:42" ht="15" customHeight="1">
      <c r="A1840" s="5" t="s">
        <v>23</v>
      </c>
      <c r="B1840" s="5" t="s">
        <v>104</v>
      </c>
      <c r="C1840" s="5" t="s">
        <v>100</v>
      </c>
      <c r="D1840" s="6" t="s">
        <v>44</v>
      </c>
      <c r="E1840" s="5" t="s">
        <v>3338</v>
      </c>
      <c r="F1840" s="5" t="s">
        <v>3339</v>
      </c>
      <c r="G1840" s="5">
        <v>2002</v>
      </c>
      <c r="H1840" s="11">
        <v>21</v>
      </c>
      <c r="I1840" s="11">
        <v>109</v>
      </c>
      <c r="J1840" s="11">
        <v>108</v>
      </c>
      <c r="K1840" s="11">
        <v>80</v>
      </c>
      <c r="O1840" s="25" t="s">
        <v>23</v>
      </c>
      <c r="P1840" s="5" t="s">
        <v>157</v>
      </c>
      <c r="Q1840" s="5" t="s">
        <v>46</v>
      </c>
      <c r="R1840" s="6" t="s">
        <v>235</v>
      </c>
      <c r="S1840" s="5" t="s">
        <v>3725</v>
      </c>
      <c r="T1840" s="5" t="s">
        <v>3726</v>
      </c>
      <c r="U1840" s="5">
        <v>2002</v>
      </c>
      <c r="V1840" s="11">
        <v>8</v>
      </c>
      <c r="W1840" s="11">
        <v>71</v>
      </c>
      <c r="X1840" s="11">
        <v>171</v>
      </c>
      <c r="Y1840" s="26">
        <v>109</v>
      </c>
      <c r="Z1840" s="10">
        <f t="shared" si="286"/>
        <v>359</v>
      </c>
      <c r="AA1840" s="27">
        <f t="shared" si="292"/>
        <v>-80835.642948960449</v>
      </c>
      <c r="AB1840" s="10">
        <f t="shared" si="293"/>
        <v>-4087959.9955128971</v>
      </c>
      <c r="AC1840" s="10">
        <f t="shared" si="294"/>
        <v>-828467.52342869737</v>
      </c>
      <c r="AD1840" s="28">
        <f t="shared" si="295"/>
        <v>-5500153.7748806924</v>
      </c>
      <c r="AF1840" s="27">
        <f>IF(V1840 &lt;&gt; "-", (V1840-V$1883)^4, "-")</f>
        <v>3495187.9084152617</v>
      </c>
      <c r="AG1840" s="10">
        <f>(W1840-W$1883)^4</f>
        <v>653645360.41333997</v>
      </c>
      <c r="AH1840" s="10">
        <f>(X1840-X$1883)^4</f>
        <v>77809743.657394901</v>
      </c>
      <c r="AI1840" s="28">
        <f>(Y1840-Y$1883)^4</f>
        <v>970881984.30958629</v>
      </c>
      <c r="AK1840" s="27">
        <f t="shared" si="287"/>
        <v>22.284122562674096</v>
      </c>
      <c r="AL1840" s="10">
        <f t="shared" si="288"/>
        <v>197.7715877437326</v>
      </c>
      <c r="AM1840" s="10">
        <f t="shared" si="289"/>
        <v>476.32311977715881</v>
      </c>
      <c r="AN1840" s="28">
        <f t="shared" si="290"/>
        <v>303.62116991643455</v>
      </c>
      <c r="AP1840" s="56">
        <f t="shared" si="291"/>
        <v>2.408450704225352</v>
      </c>
    </row>
    <row r="1841" spans="1:42" ht="15" customHeight="1">
      <c r="A1841" s="5" t="s">
        <v>23</v>
      </c>
      <c r="B1841" s="5" t="s">
        <v>104</v>
      </c>
      <c r="C1841" s="5" t="s">
        <v>74</v>
      </c>
      <c r="D1841" s="6" t="s">
        <v>44</v>
      </c>
      <c r="E1841" s="6" t="s">
        <v>26</v>
      </c>
      <c r="F1841" s="5" t="s">
        <v>3727</v>
      </c>
      <c r="G1841" s="5">
        <v>2002</v>
      </c>
      <c r="H1841" s="11">
        <v>368</v>
      </c>
      <c r="I1841" s="11">
        <v>2038</v>
      </c>
      <c r="J1841" s="11">
        <v>3170</v>
      </c>
      <c r="K1841" s="11">
        <v>3266</v>
      </c>
      <c r="O1841" s="25" t="s">
        <v>23</v>
      </c>
      <c r="P1841" s="5" t="s">
        <v>157</v>
      </c>
      <c r="Q1841" s="5" t="s">
        <v>46</v>
      </c>
      <c r="R1841" s="6" t="s">
        <v>235</v>
      </c>
      <c r="S1841" s="5" t="s">
        <v>3728</v>
      </c>
      <c r="T1841" s="5" t="s">
        <v>3729</v>
      </c>
      <c r="U1841" s="5">
        <v>2002</v>
      </c>
      <c r="V1841" s="11">
        <v>122</v>
      </c>
      <c r="W1841" s="11">
        <v>567</v>
      </c>
      <c r="X1841" s="11">
        <v>705</v>
      </c>
      <c r="Y1841" s="26">
        <v>518</v>
      </c>
      <c r="Z1841" s="10">
        <f t="shared" si="286"/>
        <v>1912</v>
      </c>
      <c r="AA1841" s="27">
        <f t="shared" si="292"/>
        <v>354320.7340472872</v>
      </c>
      <c r="AB1841" s="10">
        <f t="shared" si="293"/>
        <v>37968546.706944466</v>
      </c>
      <c r="AC1841" s="10">
        <f t="shared" si="294"/>
        <v>85230420.652009144</v>
      </c>
      <c r="AD1841" s="28">
        <f t="shared" si="295"/>
        <v>12564987.143905247</v>
      </c>
      <c r="AF1841" s="27">
        <f>IF(V1841 &lt;&gt; "-", (V1841-V$1883)^4, "-")</f>
        <v>25072371.991632879</v>
      </c>
      <c r="AG1841" s="10">
        <f>(W1841-W$1883)^4</f>
        <v>12761409131.548075</v>
      </c>
      <c r="AH1841" s="10">
        <f>(X1841-X$1883)^4</f>
        <v>37508195922.337601</v>
      </c>
      <c r="AI1841" s="28">
        <f>(Y1841-Y$1883)^4</f>
        <v>2921119999.2019081</v>
      </c>
      <c r="AK1841" s="27">
        <f t="shared" si="287"/>
        <v>63.80753138075314</v>
      </c>
      <c r="AL1841" s="10">
        <f t="shared" si="288"/>
        <v>296.54811715481173</v>
      </c>
      <c r="AM1841" s="10">
        <f t="shared" si="289"/>
        <v>368.72384937238496</v>
      </c>
      <c r="AN1841" s="28">
        <f t="shared" si="290"/>
        <v>270.92050209205019</v>
      </c>
      <c r="AP1841" s="56">
        <f t="shared" si="291"/>
        <v>1.2433862433862435</v>
      </c>
    </row>
    <row r="1842" spans="1:42" ht="15" customHeight="1">
      <c r="A1842" s="5" t="s">
        <v>23</v>
      </c>
      <c r="B1842" s="5" t="s">
        <v>104</v>
      </c>
      <c r="C1842" s="5" t="s">
        <v>74</v>
      </c>
      <c r="D1842" s="6" t="s">
        <v>44</v>
      </c>
      <c r="E1842" s="5" t="s">
        <v>3341</v>
      </c>
      <c r="F1842" s="5" t="s">
        <v>773</v>
      </c>
      <c r="G1842" s="5">
        <v>2002</v>
      </c>
      <c r="H1842" s="11">
        <v>3</v>
      </c>
      <c r="I1842" s="11">
        <v>30</v>
      </c>
      <c r="J1842" s="11">
        <v>81</v>
      </c>
      <c r="K1842" s="11">
        <v>61</v>
      </c>
      <c r="O1842" s="25" t="s">
        <v>23</v>
      </c>
      <c r="P1842" s="5" t="s">
        <v>157</v>
      </c>
      <c r="Q1842" s="5" t="s">
        <v>46</v>
      </c>
      <c r="R1842" s="6" t="s">
        <v>235</v>
      </c>
      <c r="S1842" s="5" t="s">
        <v>3730</v>
      </c>
      <c r="T1842" s="5" t="s">
        <v>3731</v>
      </c>
      <c r="U1842" s="5">
        <v>2002</v>
      </c>
      <c r="V1842" s="11">
        <v>13</v>
      </c>
      <c r="W1842" s="11">
        <v>32</v>
      </c>
      <c r="X1842" s="11">
        <v>76</v>
      </c>
      <c r="Y1842" s="26">
        <v>77</v>
      </c>
      <c r="Z1842" s="10">
        <f t="shared" si="286"/>
        <v>198</v>
      </c>
      <c r="AA1842" s="27">
        <f t="shared" si="292"/>
        <v>-55910.375663325023</v>
      </c>
      <c r="AB1842" s="10">
        <f t="shared" si="293"/>
        <v>-7868160.2077245926</v>
      </c>
      <c r="AC1842" s="10">
        <f t="shared" si="294"/>
        <v>-6742709.1336706178</v>
      </c>
      <c r="AD1842" s="28">
        <f t="shared" si="295"/>
        <v>-9066450.3353146967</v>
      </c>
      <c r="AF1842" s="27">
        <f>IF(V1842 &lt;&gt; "-", (V1842-V$1883)^4, "-")</f>
        <v>2137912.2729463866</v>
      </c>
      <c r="AG1842" s="10">
        <f>(W1842-W$1883)^4</f>
        <v>1564939643.3236151</v>
      </c>
      <c r="AH1842" s="10">
        <f>(X1842-X$1883)^4</f>
        <v>1273833210.6381819</v>
      </c>
      <c r="AI1842" s="28">
        <f>(Y1842-Y$1883)^4</f>
        <v>1890527718.1254413</v>
      </c>
      <c r="AK1842" s="27">
        <f t="shared" si="287"/>
        <v>65.656565656565661</v>
      </c>
      <c r="AL1842" s="10">
        <f t="shared" si="288"/>
        <v>161.61616161616163</v>
      </c>
      <c r="AM1842" s="10">
        <f t="shared" si="289"/>
        <v>383.83838383838383</v>
      </c>
      <c r="AN1842" s="28">
        <f t="shared" si="290"/>
        <v>388.88888888888891</v>
      </c>
      <c r="AP1842" s="56">
        <f t="shared" si="291"/>
        <v>2.3749999999999996</v>
      </c>
    </row>
    <row r="1843" spans="1:42" ht="15" customHeight="1">
      <c r="A1843" s="5" t="s">
        <v>23</v>
      </c>
      <c r="B1843" s="5" t="s">
        <v>104</v>
      </c>
      <c r="C1843" s="5" t="s">
        <v>74</v>
      </c>
      <c r="D1843" s="6" t="s">
        <v>44</v>
      </c>
      <c r="E1843" s="5" t="s">
        <v>3343</v>
      </c>
      <c r="F1843" s="5" t="s">
        <v>3344</v>
      </c>
      <c r="G1843" s="5">
        <v>2002</v>
      </c>
      <c r="H1843" s="11">
        <v>4</v>
      </c>
      <c r="I1843" s="11">
        <v>28</v>
      </c>
      <c r="J1843" s="11">
        <v>73</v>
      </c>
      <c r="K1843" s="11">
        <v>86</v>
      </c>
      <c r="O1843" s="25" t="s">
        <v>23</v>
      </c>
      <c r="P1843" s="5" t="s">
        <v>157</v>
      </c>
      <c r="Q1843" s="5" t="s">
        <v>46</v>
      </c>
      <c r="R1843" s="6" t="s">
        <v>235</v>
      </c>
      <c r="S1843" s="5" t="s">
        <v>3732</v>
      </c>
      <c r="T1843" s="5" t="s">
        <v>3733</v>
      </c>
      <c r="U1843" s="5">
        <v>2002</v>
      </c>
      <c r="V1843" s="11">
        <v>92</v>
      </c>
      <c r="W1843" s="11">
        <v>603</v>
      </c>
      <c r="X1843" s="11">
        <v>755</v>
      </c>
      <c r="Y1843" s="26">
        <v>550</v>
      </c>
      <c r="Z1843" s="10">
        <f t="shared" si="286"/>
        <v>2000</v>
      </c>
      <c r="AA1843" s="27">
        <f t="shared" si="292"/>
        <v>67726.709771993046</v>
      </c>
      <c r="AB1843" s="10">
        <f t="shared" si="293"/>
        <v>51522349.964844212</v>
      </c>
      <c r="AC1843" s="10">
        <f t="shared" si="294"/>
        <v>117706569.17359866</v>
      </c>
      <c r="AD1843" s="28">
        <f t="shared" si="295"/>
        <v>18500485.700347282</v>
      </c>
      <c r="AF1843" s="27">
        <f>IF(V1843 &lt;&gt; "-", (V1843-V$1883)^4, "-")</f>
        <v>2760662.421216418</v>
      </c>
      <c r="AG1843" s="10">
        <f>(W1843-W$1883)^4</f>
        <v>19171711468.912853</v>
      </c>
      <c r="AH1843" s="10">
        <f>(X1843-X$1883)^4</f>
        <v>57685624927.185616</v>
      </c>
      <c r="AI1843" s="28">
        <f>(Y1843-Y$1883)^4</f>
        <v>4893025814.4707193</v>
      </c>
      <c r="AK1843" s="27">
        <f t="shared" si="287"/>
        <v>46</v>
      </c>
      <c r="AL1843" s="10">
        <f t="shared" si="288"/>
        <v>301.5</v>
      </c>
      <c r="AM1843" s="10">
        <f t="shared" si="289"/>
        <v>377.5</v>
      </c>
      <c r="AN1843" s="28">
        <f t="shared" si="290"/>
        <v>275</v>
      </c>
      <c r="AP1843" s="56">
        <f t="shared" si="291"/>
        <v>1.2520729684908789</v>
      </c>
    </row>
    <row r="1844" spans="1:42" ht="15" customHeight="1">
      <c r="A1844" s="5" t="s">
        <v>23</v>
      </c>
      <c r="B1844" s="5" t="s">
        <v>104</v>
      </c>
      <c r="C1844" s="5" t="s">
        <v>74</v>
      </c>
      <c r="D1844" s="6" t="s">
        <v>44</v>
      </c>
      <c r="E1844" s="5" t="s">
        <v>3346</v>
      </c>
      <c r="F1844" s="5" t="s">
        <v>3347</v>
      </c>
      <c r="G1844" s="5">
        <v>2002</v>
      </c>
      <c r="H1844" s="11">
        <v>5</v>
      </c>
      <c r="I1844" s="11">
        <v>37</v>
      </c>
      <c r="J1844" s="11">
        <v>131</v>
      </c>
      <c r="K1844" s="11">
        <v>92</v>
      </c>
      <c r="O1844" s="25" t="s">
        <v>23</v>
      </c>
      <c r="P1844" s="5" t="s">
        <v>157</v>
      </c>
      <c r="Q1844" s="5" t="s">
        <v>46</v>
      </c>
      <c r="R1844" s="6" t="s">
        <v>235</v>
      </c>
      <c r="S1844" s="5" t="s">
        <v>3734</v>
      </c>
      <c r="T1844" s="5" t="s">
        <v>3735</v>
      </c>
      <c r="U1844" s="5">
        <v>2002</v>
      </c>
      <c r="V1844" s="11">
        <v>24</v>
      </c>
      <c r="W1844" s="11">
        <v>186</v>
      </c>
      <c r="X1844" s="11">
        <v>397</v>
      </c>
      <c r="Y1844" s="26">
        <v>358</v>
      </c>
      <c r="Z1844" s="10">
        <f t="shared" si="286"/>
        <v>965</v>
      </c>
      <c r="AA1844" s="27">
        <f t="shared" si="292"/>
        <v>-20208.558616132483</v>
      </c>
      <c r="AB1844" s="10">
        <f t="shared" si="293"/>
        <v>-90490.086829988475</v>
      </c>
      <c r="AC1844" s="10">
        <f t="shared" si="294"/>
        <v>2304147.6292734575</v>
      </c>
      <c r="AD1844" s="28">
        <f t="shared" si="295"/>
        <v>380777.62265618943</v>
      </c>
      <c r="AF1844" s="27">
        <f>IF(V1844 &lt;&gt; "-", (V1844-V$1883)^4, "-")</f>
        <v>550444.81416189857</v>
      </c>
      <c r="AG1844" s="10">
        <f>(W1844-W$1883)^4</f>
        <v>4062574.5160498358</v>
      </c>
      <c r="AH1844" s="10">
        <f>(X1844-X$1883)^4</f>
        <v>304331613.46220267</v>
      </c>
      <c r="AI1844" s="28">
        <f>(Y1844-Y$1883)^4</f>
        <v>27599119.321015026</v>
      </c>
      <c r="AK1844" s="27">
        <f t="shared" si="287"/>
        <v>24.870466321243523</v>
      </c>
      <c r="AL1844" s="10">
        <f t="shared" si="288"/>
        <v>192.74611398963731</v>
      </c>
      <c r="AM1844" s="10">
        <f t="shared" si="289"/>
        <v>411.39896373056996</v>
      </c>
      <c r="AN1844" s="28">
        <f t="shared" si="290"/>
        <v>370.98445595854923</v>
      </c>
      <c r="AP1844" s="56">
        <f t="shared" si="291"/>
        <v>2.1344086021505375</v>
      </c>
    </row>
    <row r="1845" spans="1:42" ht="15" customHeight="1">
      <c r="A1845" s="5" t="s">
        <v>23</v>
      </c>
      <c r="B1845" s="5" t="s">
        <v>104</v>
      </c>
      <c r="C1845" s="5" t="s">
        <v>74</v>
      </c>
      <c r="D1845" s="6" t="s">
        <v>44</v>
      </c>
      <c r="E1845" s="5" t="s">
        <v>3349</v>
      </c>
      <c r="F1845" s="5" t="s">
        <v>3350</v>
      </c>
      <c r="G1845" s="5">
        <v>2002</v>
      </c>
      <c r="H1845" s="11">
        <v>2</v>
      </c>
      <c r="I1845" s="11">
        <v>42</v>
      </c>
      <c r="J1845" s="11">
        <v>90</v>
      </c>
      <c r="K1845" s="11">
        <v>119</v>
      </c>
      <c r="O1845" s="25" t="s">
        <v>23</v>
      </c>
      <c r="P1845" s="5" t="s">
        <v>157</v>
      </c>
      <c r="Q1845" s="5" t="s">
        <v>46</v>
      </c>
      <c r="R1845" s="6" t="s">
        <v>235</v>
      </c>
      <c r="S1845" s="5" t="s">
        <v>3736</v>
      </c>
      <c r="T1845" s="5" t="s">
        <v>3737</v>
      </c>
      <c r="U1845" s="5">
        <v>2002</v>
      </c>
      <c r="V1845" s="11">
        <v>52</v>
      </c>
      <c r="W1845" s="11">
        <v>258</v>
      </c>
      <c r="X1845" s="11">
        <v>448</v>
      </c>
      <c r="Y1845" s="26">
        <v>324</v>
      </c>
      <c r="Z1845" s="10">
        <f t="shared" si="286"/>
        <v>1082</v>
      </c>
      <c r="AA1845" s="27">
        <f t="shared" si="292"/>
        <v>0.44209787868576084</v>
      </c>
      <c r="AB1845" s="10">
        <f t="shared" si="293"/>
        <v>19912.991687475605</v>
      </c>
      <c r="AC1845" s="10">
        <f t="shared" si="294"/>
        <v>6136518.9097608849</v>
      </c>
      <c r="AD1845" s="28">
        <f t="shared" si="295"/>
        <v>56981.903729943886</v>
      </c>
      <c r="AF1845" s="27">
        <f>IF(V1845 &lt;&gt; "-", (V1845-V$1883)^4, "-")</f>
        <v>0.3367890074904335</v>
      </c>
      <c r="AG1845" s="10">
        <f>(W1845-W$1883)^4</f>
        <v>539736.78350773721</v>
      </c>
      <c r="AH1845" s="10">
        <f>(X1845-X$1883)^4</f>
        <v>1123473334.9350882</v>
      </c>
      <c r="AI1845" s="28">
        <f>(Y1845-Y$1883)^4</f>
        <v>2192717.1137548378</v>
      </c>
      <c r="AK1845" s="27">
        <f t="shared" si="287"/>
        <v>48.059149722735675</v>
      </c>
      <c r="AL1845" s="10">
        <f t="shared" si="288"/>
        <v>238.44731977818853</v>
      </c>
      <c r="AM1845" s="10">
        <f t="shared" si="289"/>
        <v>414.04805914972275</v>
      </c>
      <c r="AN1845" s="28">
        <f t="shared" si="290"/>
        <v>299.44547134935306</v>
      </c>
      <c r="AP1845" s="56">
        <f t="shared" si="291"/>
        <v>1.736434108527132</v>
      </c>
    </row>
    <row r="1846" spans="1:42" ht="15" customHeight="1">
      <c r="A1846" s="5" t="s">
        <v>23</v>
      </c>
      <c r="B1846" s="5" t="s">
        <v>104</v>
      </c>
      <c r="C1846" s="5" t="s">
        <v>74</v>
      </c>
      <c r="D1846" s="6" t="s">
        <v>44</v>
      </c>
      <c r="E1846" s="5" t="s">
        <v>3351</v>
      </c>
      <c r="F1846" s="5" t="s">
        <v>3352</v>
      </c>
      <c r="G1846" s="5">
        <v>2002</v>
      </c>
      <c r="H1846" s="11">
        <v>7</v>
      </c>
      <c r="I1846" s="11">
        <v>37</v>
      </c>
      <c r="J1846" s="11">
        <v>91</v>
      </c>
      <c r="K1846" s="11">
        <v>92</v>
      </c>
      <c r="O1846" s="25" t="s">
        <v>23</v>
      </c>
      <c r="P1846" s="5" t="s">
        <v>157</v>
      </c>
      <c r="Q1846" s="5" t="s">
        <v>46</v>
      </c>
      <c r="R1846" s="6" t="s">
        <v>235</v>
      </c>
      <c r="S1846" s="5" t="s">
        <v>3738</v>
      </c>
      <c r="T1846" s="5" t="s">
        <v>497</v>
      </c>
      <c r="U1846" s="5">
        <v>2002</v>
      </c>
      <c r="V1846" s="11">
        <v>17</v>
      </c>
      <c r="W1846" s="11">
        <v>79</v>
      </c>
      <c r="X1846" s="11">
        <v>210</v>
      </c>
      <c r="Y1846" s="26">
        <v>217</v>
      </c>
      <c r="Z1846" s="10">
        <f t="shared" si="286"/>
        <v>523</v>
      </c>
      <c r="AA1846" s="27">
        <f t="shared" si="292"/>
        <v>-40135.887717335972</v>
      </c>
      <c r="AB1846" s="10">
        <f t="shared" si="293"/>
        <v>-3504552.1460420121</v>
      </c>
      <c r="AC1846" s="10">
        <f t="shared" si="294"/>
        <v>-165650.86216379303</v>
      </c>
      <c r="AD1846" s="28">
        <f t="shared" si="295"/>
        <v>-321687.52841162879</v>
      </c>
      <c r="AF1846" s="27">
        <f>IF(V1846 &lt;&gt; "-", (V1846-V$1883)^4, "-")</f>
        <v>1374180.6558359363</v>
      </c>
      <c r="AG1846" s="10">
        <f>(W1846-W$1883)^4</f>
        <v>532324802.87818438</v>
      </c>
      <c r="AH1846" s="10">
        <f>(X1846-X$1883)^4</f>
        <v>9097560.117628308</v>
      </c>
      <c r="AI1846" s="28">
        <f>(Y1846-Y$1883)^4</f>
        <v>22041727.651920103</v>
      </c>
      <c r="AK1846" s="27">
        <f t="shared" si="287"/>
        <v>32.504780114722756</v>
      </c>
      <c r="AL1846" s="10">
        <f t="shared" si="288"/>
        <v>151.05162523900572</v>
      </c>
      <c r="AM1846" s="10">
        <f t="shared" si="289"/>
        <v>401.52963671128106</v>
      </c>
      <c r="AN1846" s="28">
        <f t="shared" si="290"/>
        <v>414.91395793499044</v>
      </c>
      <c r="AP1846" s="56">
        <f t="shared" si="291"/>
        <v>2.6582278481012662</v>
      </c>
    </row>
    <row r="1847" spans="1:42" ht="15" customHeight="1">
      <c r="A1847" s="5" t="s">
        <v>23</v>
      </c>
      <c r="B1847" s="5" t="s">
        <v>104</v>
      </c>
      <c r="C1847" s="5" t="s">
        <v>74</v>
      </c>
      <c r="D1847" s="6" t="s">
        <v>44</v>
      </c>
      <c r="E1847" s="5" t="s">
        <v>3353</v>
      </c>
      <c r="F1847" s="5" t="s">
        <v>3354</v>
      </c>
      <c r="G1847" s="5">
        <v>2002</v>
      </c>
      <c r="H1847" s="11">
        <v>21</v>
      </c>
      <c r="I1847" s="11">
        <v>107</v>
      </c>
      <c r="J1847" s="11">
        <v>167</v>
      </c>
      <c r="K1847" s="11">
        <v>137</v>
      </c>
      <c r="O1847" s="25" t="s">
        <v>23</v>
      </c>
      <c r="P1847" s="5" t="s">
        <v>157</v>
      </c>
      <c r="Q1847" s="5" t="s">
        <v>46</v>
      </c>
      <c r="R1847" s="6" t="s">
        <v>235</v>
      </c>
      <c r="S1847" s="5" t="s">
        <v>3739</v>
      </c>
      <c r="T1847" s="5" t="s">
        <v>3740</v>
      </c>
      <c r="U1847" s="5">
        <v>2002</v>
      </c>
      <c r="V1847" s="11">
        <v>6</v>
      </c>
      <c r="W1847" s="11">
        <v>67</v>
      </c>
      <c r="X1847" s="11">
        <v>157</v>
      </c>
      <c r="Y1847" s="26">
        <v>133</v>
      </c>
      <c r="Z1847" s="10">
        <f t="shared" si="286"/>
        <v>363</v>
      </c>
      <c r="AA1847" s="27">
        <f t="shared" si="292"/>
        <v>-92579.75437308324</v>
      </c>
      <c r="AB1847" s="10">
        <f t="shared" si="293"/>
        <v>-4402496.8353656204</v>
      </c>
      <c r="AC1847" s="10">
        <f t="shared" si="294"/>
        <v>-1256917.8279692512</v>
      </c>
      <c r="AD1847" s="28">
        <f t="shared" si="295"/>
        <v>-3547908.2118881415</v>
      </c>
      <c r="AF1847" s="27">
        <f>IF(V1847 &lt;&gt; "-", (V1847-V$1883)^4, "-")</f>
        <v>4188141.6864615814</v>
      </c>
      <c r="AG1847" s="10">
        <f>(W1847-W$1883)^4</f>
        <v>721548292.46915293</v>
      </c>
      <c r="AH1847" s="10">
        <f>(X1847-X$1883)^4</f>
        <v>135646684.04728827</v>
      </c>
      <c r="AI1847" s="28">
        <f>(Y1847-Y$1883)^4</f>
        <v>541123631.96639395</v>
      </c>
      <c r="AK1847" s="27">
        <f t="shared" si="287"/>
        <v>16.528925619834713</v>
      </c>
      <c r="AL1847" s="10">
        <f t="shared" si="288"/>
        <v>184.57300275482095</v>
      </c>
      <c r="AM1847" s="10">
        <f t="shared" si="289"/>
        <v>432.5068870523416</v>
      </c>
      <c r="AN1847" s="28">
        <f t="shared" si="290"/>
        <v>366.39118457300276</v>
      </c>
      <c r="AP1847" s="56">
        <f t="shared" si="291"/>
        <v>2.3432835820895521</v>
      </c>
    </row>
    <row r="1848" spans="1:42" ht="15" customHeight="1">
      <c r="A1848" s="5" t="s">
        <v>23</v>
      </c>
      <c r="B1848" s="5" t="s">
        <v>104</v>
      </c>
      <c r="C1848" s="5" t="s">
        <v>74</v>
      </c>
      <c r="D1848" s="6" t="s">
        <v>44</v>
      </c>
      <c r="E1848" s="5" t="s">
        <v>3355</v>
      </c>
      <c r="F1848" s="5" t="s">
        <v>1030</v>
      </c>
      <c r="G1848" s="5">
        <v>2002</v>
      </c>
      <c r="H1848" s="11">
        <v>21</v>
      </c>
      <c r="I1848" s="11">
        <v>101</v>
      </c>
      <c r="J1848" s="11">
        <v>151</v>
      </c>
      <c r="K1848" s="11">
        <v>167</v>
      </c>
      <c r="O1848" s="25" t="s">
        <v>23</v>
      </c>
      <c r="P1848" s="5" t="s">
        <v>157</v>
      </c>
      <c r="Q1848" s="5" t="s">
        <v>46</v>
      </c>
      <c r="R1848" s="6" t="s">
        <v>235</v>
      </c>
      <c r="S1848" s="5" t="s">
        <v>3741</v>
      </c>
      <c r="T1848" s="5" t="s">
        <v>3339</v>
      </c>
      <c r="U1848" s="5">
        <v>2002</v>
      </c>
      <c r="V1848" s="11">
        <v>37</v>
      </c>
      <c r="W1848" s="11">
        <v>198</v>
      </c>
      <c r="X1848" s="11">
        <v>292</v>
      </c>
      <c r="Y1848" s="26">
        <v>233</v>
      </c>
      <c r="Z1848" s="10">
        <f t="shared" si="286"/>
        <v>760</v>
      </c>
      <c r="AA1848" s="27">
        <f t="shared" si="292"/>
        <v>-2886.4597543144987</v>
      </c>
      <c r="AB1848" s="10">
        <f t="shared" si="293"/>
        <v>-35595.846984543779</v>
      </c>
      <c r="AC1848" s="10">
        <f t="shared" si="294"/>
        <v>19858.282786911346</v>
      </c>
      <c r="AD1848" s="28">
        <f t="shared" si="295"/>
        <v>-144860.7998124726</v>
      </c>
      <c r="AF1848" s="27">
        <f>IF(V1848 &lt;&gt; "-", (V1848-V$1883)^4, "-")</f>
        <v>41097.998824626513</v>
      </c>
      <c r="AG1848" s="10">
        <f>(W1848-W$1883)^4</f>
        <v>1170934.0673157829</v>
      </c>
      <c r="AH1848" s="10">
        <f>(X1848-X$1883)^4</f>
        <v>537760.52752541518</v>
      </c>
      <c r="AI1848" s="28">
        <f>(Y1848-Y$1883)^4</f>
        <v>7607953.3033300862</v>
      </c>
      <c r="AK1848" s="27">
        <f t="shared" si="287"/>
        <v>48.684210526315788</v>
      </c>
      <c r="AL1848" s="10">
        <f t="shared" si="288"/>
        <v>260.52631578947364</v>
      </c>
      <c r="AM1848" s="10">
        <f t="shared" si="289"/>
        <v>384.21052631578942</v>
      </c>
      <c r="AN1848" s="28">
        <f t="shared" si="290"/>
        <v>306.57894736842104</v>
      </c>
      <c r="AP1848" s="56">
        <f t="shared" si="291"/>
        <v>1.4747474747474747</v>
      </c>
    </row>
    <row r="1849" spans="1:42" ht="15" customHeight="1">
      <c r="A1849" s="5" t="s">
        <v>23</v>
      </c>
      <c r="B1849" s="5" t="s">
        <v>104</v>
      </c>
      <c r="C1849" s="5" t="s">
        <v>74</v>
      </c>
      <c r="D1849" s="6" t="s">
        <v>44</v>
      </c>
      <c r="E1849" s="5" t="s">
        <v>3356</v>
      </c>
      <c r="F1849" s="5" t="s">
        <v>3357</v>
      </c>
      <c r="G1849" s="5">
        <v>2002</v>
      </c>
      <c r="H1849" s="11">
        <v>24</v>
      </c>
      <c r="I1849" s="11">
        <v>103</v>
      </c>
      <c r="J1849" s="11">
        <v>297</v>
      </c>
      <c r="K1849" s="11">
        <v>275</v>
      </c>
      <c r="O1849" s="25" t="s">
        <v>23</v>
      </c>
      <c r="P1849" s="5" t="s">
        <v>157</v>
      </c>
      <c r="Q1849" s="5" t="s">
        <v>50</v>
      </c>
      <c r="R1849" s="6" t="s">
        <v>235</v>
      </c>
      <c r="S1849" s="5" t="s">
        <v>3742</v>
      </c>
      <c r="T1849" s="5" t="s">
        <v>3443</v>
      </c>
      <c r="U1849" s="5">
        <v>2002</v>
      </c>
      <c r="V1849" s="11">
        <v>16</v>
      </c>
      <c r="W1849" s="11">
        <v>93</v>
      </c>
      <c r="X1849" s="11">
        <v>138</v>
      </c>
      <c r="Y1849" s="26">
        <v>116</v>
      </c>
      <c r="Z1849" s="10">
        <f t="shared" si="286"/>
        <v>363</v>
      </c>
      <c r="AA1849" s="27">
        <f t="shared" si="292"/>
        <v>-43756.365880289959</v>
      </c>
      <c r="AB1849" s="10">
        <f t="shared" si="293"/>
        <v>-2622091.6148038441</v>
      </c>
      <c r="AC1849" s="10">
        <f t="shared" si="294"/>
        <v>-2044518.7861062342</v>
      </c>
      <c r="AD1849" s="28">
        <f t="shared" si="295"/>
        <v>-4871420.51393151</v>
      </c>
      <c r="AF1849" s="27">
        <f>IF(V1849 &lt;&gt; "-", (V1849-V$1883)^4, "-")</f>
        <v>1541895.6866259559</v>
      </c>
      <c r="AG1849" s="10">
        <f>(W1849-W$1883)^4</f>
        <v>361573962.67285907</v>
      </c>
      <c r="AH1849" s="10">
        <f>(X1849-X$1883)^4</f>
        <v>259490506.59921205</v>
      </c>
      <c r="AI1849" s="28">
        <f>(Y1849-Y$1883)^4</f>
        <v>825798635.34263659</v>
      </c>
      <c r="AK1849" s="27">
        <f t="shared" si="287"/>
        <v>44.0771349862259</v>
      </c>
      <c r="AL1849" s="10">
        <f t="shared" si="288"/>
        <v>256.198347107438</v>
      </c>
      <c r="AM1849" s="10">
        <f t="shared" si="289"/>
        <v>380.16528925619838</v>
      </c>
      <c r="AN1849" s="28">
        <f t="shared" si="290"/>
        <v>319.55922865013775</v>
      </c>
      <c r="AP1849" s="56">
        <f t="shared" si="291"/>
        <v>1.4838709677419357</v>
      </c>
    </row>
    <row r="1850" spans="1:42" ht="15" customHeight="1">
      <c r="A1850" s="5" t="s">
        <v>23</v>
      </c>
      <c r="B1850" s="5" t="s">
        <v>104</v>
      </c>
      <c r="C1850" s="5" t="s">
        <v>74</v>
      </c>
      <c r="D1850" s="6" t="s">
        <v>44</v>
      </c>
      <c r="E1850" s="5" t="s">
        <v>3358</v>
      </c>
      <c r="F1850" s="5" t="s">
        <v>3359</v>
      </c>
      <c r="G1850" s="5">
        <v>2002</v>
      </c>
      <c r="H1850" s="11">
        <v>5</v>
      </c>
      <c r="I1850" s="11">
        <v>4</v>
      </c>
      <c r="J1850" s="11">
        <v>4</v>
      </c>
      <c r="K1850" s="11">
        <v>58</v>
      </c>
      <c r="O1850" s="25" t="s">
        <v>23</v>
      </c>
      <c r="P1850" s="5" t="s">
        <v>157</v>
      </c>
      <c r="Q1850" s="5" t="s">
        <v>50</v>
      </c>
      <c r="R1850" s="6" t="s">
        <v>235</v>
      </c>
      <c r="S1850" s="5" t="s">
        <v>3743</v>
      </c>
      <c r="T1850" s="5" t="s">
        <v>3744</v>
      </c>
      <c r="U1850" s="5">
        <v>2002</v>
      </c>
      <c r="V1850" s="11">
        <v>27</v>
      </c>
      <c r="W1850" s="11">
        <v>124</v>
      </c>
      <c r="X1850" s="11">
        <v>162</v>
      </c>
      <c r="Y1850" s="26">
        <v>131</v>
      </c>
      <c r="Z1850" s="10">
        <f t="shared" si="286"/>
        <v>444</v>
      </c>
      <c r="AA1850" s="27">
        <f t="shared" si="292"/>
        <v>-14239.712951049438</v>
      </c>
      <c r="AB1850" s="10">
        <f t="shared" si="293"/>
        <v>-1221448.4626581371</v>
      </c>
      <c r="AC1850" s="10">
        <f t="shared" si="294"/>
        <v>-1090185.6500268085</v>
      </c>
      <c r="AD1850" s="28">
        <f t="shared" si="295"/>
        <v>-3689318.8259748346</v>
      </c>
      <c r="AF1850" s="27">
        <f>IF(V1850 &lt;&gt; "-", (V1850-V$1883)^4, "-")</f>
        <v>345145.04770006659</v>
      </c>
      <c r="AG1850" s="10">
        <f>(W1850-W$1883)^4</f>
        <v>130567031.29047854</v>
      </c>
      <c r="AH1850" s="10">
        <f>(X1850-X$1883)^4</f>
        <v>112202004.28961489</v>
      </c>
      <c r="AI1850" s="28">
        <f>(Y1850-Y$1883)^4</f>
        <v>570070083.81285644</v>
      </c>
      <c r="AK1850" s="27">
        <f t="shared" si="287"/>
        <v>60.810810810810814</v>
      </c>
      <c r="AL1850" s="10">
        <f t="shared" si="288"/>
        <v>279.27927927927925</v>
      </c>
      <c r="AM1850" s="10">
        <f t="shared" si="289"/>
        <v>364.86486486486484</v>
      </c>
      <c r="AN1850" s="28">
        <f t="shared" si="290"/>
        <v>295.04504504504501</v>
      </c>
      <c r="AP1850" s="56">
        <f t="shared" si="291"/>
        <v>1.3064516129032258</v>
      </c>
    </row>
    <row r="1851" spans="1:42" ht="15" customHeight="1">
      <c r="A1851" s="5" t="s">
        <v>23</v>
      </c>
      <c r="B1851" s="5" t="s">
        <v>104</v>
      </c>
      <c r="C1851" s="5" t="s">
        <v>74</v>
      </c>
      <c r="D1851" s="6" t="s">
        <v>44</v>
      </c>
      <c r="E1851" s="5" t="s">
        <v>3360</v>
      </c>
      <c r="F1851" s="5" t="s">
        <v>3361</v>
      </c>
      <c r="G1851" s="5">
        <v>2002</v>
      </c>
      <c r="H1851" s="11">
        <v>9</v>
      </c>
      <c r="I1851" s="11">
        <v>97</v>
      </c>
      <c r="J1851" s="11">
        <v>99</v>
      </c>
      <c r="K1851" s="11">
        <v>89</v>
      </c>
      <c r="O1851" s="25" t="s">
        <v>23</v>
      </c>
      <c r="P1851" s="5" t="s">
        <v>157</v>
      </c>
      <c r="Q1851" s="5" t="s">
        <v>50</v>
      </c>
      <c r="R1851" s="6" t="s">
        <v>235</v>
      </c>
      <c r="S1851" s="5" t="s">
        <v>3745</v>
      </c>
      <c r="T1851" s="5" t="s">
        <v>3746</v>
      </c>
      <c r="U1851" s="5">
        <v>2002</v>
      </c>
      <c r="V1851" s="11">
        <v>46</v>
      </c>
      <c r="W1851" s="11">
        <v>237</v>
      </c>
      <c r="X1851" s="11">
        <v>299</v>
      </c>
      <c r="Y1851" s="26">
        <v>308</v>
      </c>
      <c r="Z1851" s="10">
        <f t="shared" si="286"/>
        <v>890</v>
      </c>
      <c r="AA1851" s="27">
        <f t="shared" si="292"/>
        <v>-143.72981921965925</v>
      </c>
      <c r="AB1851" s="10">
        <f t="shared" si="293"/>
        <v>227.51234085959035</v>
      </c>
      <c r="AC1851" s="10">
        <f t="shared" si="294"/>
        <v>39581.782687792016</v>
      </c>
      <c r="AD1851" s="28">
        <f t="shared" si="295"/>
        <v>11361.699352181131</v>
      </c>
      <c r="AF1851" s="27">
        <f>IF(V1851 &lt;&gt; "-", (V1851-V$1883)^4, "-")</f>
        <v>752.88591502202905</v>
      </c>
      <c r="AG1851" s="10">
        <f>(W1851-W$1883)^4</f>
        <v>1388.907357513162</v>
      </c>
      <c r="AH1851" s="10">
        <f>(X1851-X$1883)^4</f>
        <v>1348943.6253274106</v>
      </c>
      <c r="AI1851" s="28">
        <f>(Y1851-Y$1883)^4</f>
        <v>255421.66054560381</v>
      </c>
      <c r="AK1851" s="27">
        <f t="shared" si="287"/>
        <v>51.685393258426963</v>
      </c>
      <c r="AL1851" s="10">
        <f t="shared" si="288"/>
        <v>266.29213483146071</v>
      </c>
      <c r="AM1851" s="10">
        <f t="shared" si="289"/>
        <v>335.95505617977528</v>
      </c>
      <c r="AN1851" s="28">
        <f t="shared" si="290"/>
        <v>346.06741573033707</v>
      </c>
      <c r="AP1851" s="56">
        <f t="shared" si="291"/>
        <v>1.2616033755274261</v>
      </c>
    </row>
    <row r="1852" spans="1:42" ht="15" customHeight="1">
      <c r="A1852" s="5" t="s">
        <v>23</v>
      </c>
      <c r="B1852" s="5" t="s">
        <v>104</v>
      </c>
      <c r="C1852" s="5" t="s">
        <v>74</v>
      </c>
      <c r="D1852" s="6" t="s">
        <v>44</v>
      </c>
      <c r="E1852" s="5" t="s">
        <v>3363</v>
      </c>
      <c r="F1852" s="5" t="s">
        <v>3364</v>
      </c>
      <c r="G1852" s="5">
        <v>2002</v>
      </c>
      <c r="H1852" s="11">
        <v>26</v>
      </c>
      <c r="I1852" s="11">
        <v>185</v>
      </c>
      <c r="J1852" s="11">
        <v>262</v>
      </c>
      <c r="K1852" s="11">
        <v>192</v>
      </c>
      <c r="O1852" s="25" t="s">
        <v>23</v>
      </c>
      <c r="P1852" s="5" t="s">
        <v>157</v>
      </c>
      <c r="Q1852" s="5" t="s">
        <v>50</v>
      </c>
      <c r="R1852" s="6" t="s">
        <v>235</v>
      </c>
      <c r="S1852" s="5" t="s">
        <v>3747</v>
      </c>
      <c r="T1852" s="5" t="s">
        <v>3748</v>
      </c>
      <c r="U1852" s="5">
        <v>2002</v>
      </c>
      <c r="V1852" s="11">
        <v>22</v>
      </c>
      <c r="W1852" s="11">
        <v>153</v>
      </c>
      <c r="X1852" s="11">
        <v>236</v>
      </c>
      <c r="Y1852" s="26">
        <v>211</v>
      </c>
      <c r="Z1852" s="10">
        <f t="shared" si="286"/>
        <v>622</v>
      </c>
      <c r="AA1852" s="27">
        <f t="shared" si="292"/>
        <v>-24994.935137998757</v>
      </c>
      <c r="AB1852" s="10">
        <f t="shared" si="293"/>
        <v>-472642.55784581281</v>
      </c>
      <c r="AC1852" s="10">
        <f t="shared" si="294"/>
        <v>-24187.939972133016</v>
      </c>
      <c r="AD1852" s="28">
        <f t="shared" si="295"/>
        <v>-413811.10012437002</v>
      </c>
      <c r="AF1852" s="27">
        <f>IF(V1852 &lt;&gt; "-", (V1852-V$1883)^4, "-")</f>
        <v>730806.97793656879</v>
      </c>
      <c r="AG1852" s="10">
        <f>(W1852-W$1883)^4</f>
        <v>36816607.306740321</v>
      </c>
      <c r="AH1852" s="10">
        <f>(X1852-X$1883)^4</f>
        <v>699517.38032242318</v>
      </c>
      <c r="AI1852" s="28">
        <f>(Y1852-Y$1883)^4</f>
        <v>30836814.959637839</v>
      </c>
      <c r="AK1852" s="27">
        <f t="shared" si="287"/>
        <v>35.369774919614152</v>
      </c>
      <c r="AL1852" s="10">
        <f t="shared" si="288"/>
        <v>245.9807073954984</v>
      </c>
      <c r="AM1852" s="10">
        <f t="shared" si="289"/>
        <v>379.42122186495175</v>
      </c>
      <c r="AN1852" s="28">
        <f t="shared" si="290"/>
        <v>339.22829581993568</v>
      </c>
      <c r="AP1852" s="56">
        <f t="shared" si="291"/>
        <v>1.5424836601307188</v>
      </c>
    </row>
    <row r="1853" spans="1:42" ht="15" customHeight="1">
      <c r="A1853" s="5" t="s">
        <v>23</v>
      </c>
      <c r="B1853" s="5" t="s">
        <v>104</v>
      </c>
      <c r="C1853" s="5" t="s">
        <v>74</v>
      </c>
      <c r="D1853" s="6" t="s">
        <v>44</v>
      </c>
      <c r="E1853" s="5" t="s">
        <v>3365</v>
      </c>
      <c r="F1853" s="5" t="s">
        <v>3366</v>
      </c>
      <c r="G1853" s="5">
        <v>2002</v>
      </c>
      <c r="H1853" s="11" t="s">
        <v>96</v>
      </c>
      <c r="I1853" s="11">
        <v>25</v>
      </c>
      <c r="J1853" s="11">
        <v>60</v>
      </c>
      <c r="K1853" s="11">
        <v>73</v>
      </c>
      <c r="O1853" s="25" t="s">
        <v>23</v>
      </c>
      <c r="P1853" s="5" t="s">
        <v>157</v>
      </c>
      <c r="Q1853" s="5" t="s">
        <v>50</v>
      </c>
      <c r="R1853" s="6" t="s">
        <v>235</v>
      </c>
      <c r="S1853" s="5" t="s">
        <v>3749</v>
      </c>
      <c r="T1853" s="5" t="s">
        <v>888</v>
      </c>
      <c r="U1853" s="5">
        <v>2002</v>
      </c>
      <c r="V1853" s="11">
        <v>9</v>
      </c>
      <c r="W1853" s="11">
        <v>74</v>
      </c>
      <c r="X1853" s="11">
        <v>139</v>
      </c>
      <c r="Y1853" s="26">
        <v>181</v>
      </c>
      <c r="Z1853" s="10">
        <f t="shared" si="286"/>
        <v>403</v>
      </c>
      <c r="AA1853" s="27">
        <f t="shared" si="292"/>
        <v>-75355.731060442326</v>
      </c>
      <c r="AB1853" s="10">
        <f t="shared" si="293"/>
        <v>-3862151.7659871657</v>
      </c>
      <c r="AC1853" s="10">
        <f t="shared" si="294"/>
        <v>-1996572.4192849838</v>
      </c>
      <c r="AD1853" s="28">
        <f t="shared" si="295"/>
        <v>-1141790.7190449117</v>
      </c>
      <c r="AF1853" s="27">
        <f>IF(V1853 &lt;&gt; "-", (V1853-V$1883)^4, "-")</f>
        <v>3182890.6368016875</v>
      </c>
      <c r="AG1853" s="10">
        <f>(W1853-W$1883)^4</f>
        <v>605953243.1875087</v>
      </c>
      <c r="AH1853" s="10">
        <f>(X1853-X$1883)^4</f>
        <v>251408577.02860793</v>
      </c>
      <c r="AI1853" s="28">
        <f>(Y1853-Y$1883)^4</f>
        <v>119338894.77051415</v>
      </c>
      <c r="AK1853" s="27">
        <f t="shared" si="287"/>
        <v>22.332506203473944</v>
      </c>
      <c r="AL1853" s="10">
        <f t="shared" si="288"/>
        <v>183.62282878411912</v>
      </c>
      <c r="AM1853" s="10">
        <f t="shared" si="289"/>
        <v>344.91315136476425</v>
      </c>
      <c r="AN1853" s="28">
        <f t="shared" si="290"/>
        <v>449.13151364764269</v>
      </c>
      <c r="AP1853" s="56">
        <f t="shared" si="291"/>
        <v>1.8783783783783781</v>
      </c>
    </row>
    <row r="1854" spans="1:42" ht="15" customHeight="1">
      <c r="A1854" s="5" t="s">
        <v>23</v>
      </c>
      <c r="B1854" s="5" t="s">
        <v>104</v>
      </c>
      <c r="C1854" s="5" t="s">
        <v>74</v>
      </c>
      <c r="D1854" s="6" t="s">
        <v>44</v>
      </c>
      <c r="E1854" s="5" t="s">
        <v>3367</v>
      </c>
      <c r="F1854" s="5" t="s">
        <v>3368</v>
      </c>
      <c r="G1854" s="5">
        <v>2002</v>
      </c>
      <c r="H1854" s="11">
        <v>12</v>
      </c>
      <c r="I1854" s="11">
        <v>51</v>
      </c>
      <c r="J1854" s="11">
        <v>129</v>
      </c>
      <c r="K1854" s="11">
        <v>186</v>
      </c>
      <c r="O1854" s="25" t="s">
        <v>23</v>
      </c>
      <c r="P1854" s="5" t="s">
        <v>157</v>
      </c>
      <c r="Q1854" s="5" t="s">
        <v>50</v>
      </c>
      <c r="R1854" s="6" t="s">
        <v>235</v>
      </c>
      <c r="S1854" s="5" t="s">
        <v>3750</v>
      </c>
      <c r="T1854" s="5" t="s">
        <v>3751</v>
      </c>
      <c r="U1854" s="5">
        <v>2002</v>
      </c>
      <c r="V1854" s="11">
        <v>56</v>
      </c>
      <c r="W1854" s="11">
        <v>210</v>
      </c>
      <c r="X1854" s="11">
        <v>533</v>
      </c>
      <c r="Y1854" s="26">
        <v>463</v>
      </c>
      <c r="Z1854" s="10">
        <f t="shared" si="286"/>
        <v>1262</v>
      </c>
      <c r="AA1854" s="27">
        <f t="shared" si="292"/>
        <v>107.97239536726487</v>
      </c>
      <c r="AB1854" s="10">
        <f t="shared" si="293"/>
        <v>-9123.0978427793652</v>
      </c>
      <c r="AC1854" s="10">
        <f t="shared" si="294"/>
        <v>19266055.685555942</v>
      </c>
      <c r="AD1854" s="28">
        <f t="shared" si="295"/>
        <v>5590557.8673284054</v>
      </c>
      <c r="AF1854" s="27">
        <f>IF(V1854 &lt;&gt; "-", (V1854-V$1883)^4, "-")</f>
        <v>514.14266981276751</v>
      </c>
      <c r="AG1854" s="10">
        <f>(W1854-W$1883)^4</f>
        <v>190629.35427474862</v>
      </c>
      <c r="AH1854" s="10">
        <f>(X1854-X$1883)^4</f>
        <v>5164842490.6360893</v>
      </c>
      <c r="AI1854" s="28">
        <f>(Y1854-Y$1883)^4</f>
        <v>992217455.13943529</v>
      </c>
      <c r="AK1854" s="27">
        <f t="shared" si="287"/>
        <v>44.374009508716327</v>
      </c>
      <c r="AL1854" s="10">
        <f t="shared" si="288"/>
        <v>166.4025356576862</v>
      </c>
      <c r="AM1854" s="10">
        <f t="shared" si="289"/>
        <v>422.34548335974642</v>
      </c>
      <c r="AN1854" s="28">
        <f t="shared" si="290"/>
        <v>366.87797147385106</v>
      </c>
      <c r="AP1854" s="56">
        <f t="shared" si="291"/>
        <v>2.5380952380952384</v>
      </c>
    </row>
    <row r="1855" spans="1:42" ht="15" customHeight="1">
      <c r="A1855" s="5" t="s">
        <v>23</v>
      </c>
      <c r="B1855" s="5" t="s">
        <v>104</v>
      </c>
      <c r="C1855" s="5" t="s">
        <v>74</v>
      </c>
      <c r="D1855" s="6" t="s">
        <v>44</v>
      </c>
      <c r="E1855" s="5" t="s">
        <v>3370</v>
      </c>
      <c r="F1855" s="5" t="s">
        <v>3371</v>
      </c>
      <c r="G1855" s="5">
        <v>2002</v>
      </c>
      <c r="H1855" s="11">
        <v>9</v>
      </c>
      <c r="I1855" s="11">
        <v>60</v>
      </c>
      <c r="J1855" s="11">
        <v>112</v>
      </c>
      <c r="K1855" s="11">
        <v>133</v>
      </c>
      <c r="O1855" s="25" t="s">
        <v>23</v>
      </c>
      <c r="P1855" s="5" t="s">
        <v>157</v>
      </c>
      <c r="Q1855" s="5" t="s">
        <v>50</v>
      </c>
      <c r="R1855" s="6" t="s">
        <v>235</v>
      </c>
      <c r="S1855" s="5" t="s">
        <v>3752</v>
      </c>
      <c r="T1855" s="5" t="s">
        <v>92</v>
      </c>
      <c r="U1855" s="5">
        <v>2002</v>
      </c>
      <c r="V1855" s="11">
        <v>26</v>
      </c>
      <c r="W1855" s="11">
        <v>110</v>
      </c>
      <c r="X1855" s="11">
        <v>227</v>
      </c>
      <c r="Y1855" s="26">
        <v>283</v>
      </c>
      <c r="Z1855" s="10">
        <f t="shared" si="286"/>
        <v>646</v>
      </c>
      <c r="AA1855" s="27">
        <f t="shared" si="292"/>
        <v>-16075.898957048272</v>
      </c>
      <c r="AB1855" s="10">
        <f t="shared" si="293"/>
        <v>-1766963.7788588244</v>
      </c>
      <c r="AC1855" s="10">
        <f t="shared" si="294"/>
        <v>-54526.553657591518</v>
      </c>
      <c r="AD1855" s="28">
        <f t="shared" si="295"/>
        <v>-15.985141551277763</v>
      </c>
      <c r="AF1855" s="27">
        <f>IF(V1855 &lt;&gt; "-", (V1855-V$1883)^4, "-")</f>
        <v>405726.79511103028</v>
      </c>
      <c r="AG1855" s="10">
        <f>(W1855-W$1883)^4</f>
        <v>213617516.95459488</v>
      </c>
      <c r="AH1855" s="10">
        <f>(X1855-X$1883)^4</f>
        <v>2067651.7756783632</v>
      </c>
      <c r="AI1855" s="28">
        <f>(Y1855-Y$1883)^4</f>
        <v>40.267560065315536</v>
      </c>
      <c r="AK1855" s="27">
        <f t="shared" si="287"/>
        <v>40.247678018575854</v>
      </c>
      <c r="AL1855" s="10">
        <f t="shared" si="288"/>
        <v>170.27863777089783</v>
      </c>
      <c r="AM1855" s="10">
        <f t="shared" si="289"/>
        <v>351.39318885448915</v>
      </c>
      <c r="AN1855" s="28">
        <f t="shared" si="290"/>
        <v>438.08049535603715</v>
      </c>
      <c r="AP1855" s="56">
        <f t="shared" si="291"/>
        <v>2.0636363636363635</v>
      </c>
    </row>
    <row r="1856" spans="1:42" ht="15" customHeight="1">
      <c r="A1856" s="5" t="s">
        <v>23</v>
      </c>
      <c r="B1856" s="5" t="s">
        <v>104</v>
      </c>
      <c r="C1856" s="5" t="s">
        <v>74</v>
      </c>
      <c r="D1856" s="6" t="s">
        <v>44</v>
      </c>
      <c r="E1856" s="5" t="s">
        <v>3372</v>
      </c>
      <c r="F1856" s="5" t="s">
        <v>1516</v>
      </c>
      <c r="G1856" s="5">
        <v>2002</v>
      </c>
      <c r="H1856" s="11">
        <v>4</v>
      </c>
      <c r="I1856" s="11">
        <v>44</v>
      </c>
      <c r="J1856" s="11">
        <v>63</v>
      </c>
      <c r="K1856" s="11">
        <v>51</v>
      </c>
      <c r="O1856" s="25" t="s">
        <v>23</v>
      </c>
      <c r="P1856" s="5" t="s">
        <v>157</v>
      </c>
      <c r="Q1856" s="5" t="s">
        <v>50</v>
      </c>
      <c r="R1856" s="6" t="s">
        <v>235</v>
      </c>
      <c r="S1856" s="5" t="s">
        <v>3753</v>
      </c>
      <c r="T1856" s="5" t="s">
        <v>208</v>
      </c>
      <c r="U1856" s="5">
        <v>2002</v>
      </c>
      <c r="V1856" s="11">
        <v>22</v>
      </c>
      <c r="W1856" s="11">
        <v>109</v>
      </c>
      <c r="X1856" s="11">
        <v>244</v>
      </c>
      <c r="Y1856" s="26">
        <v>169</v>
      </c>
      <c r="Z1856" s="10">
        <f t="shared" si="286"/>
        <v>544</v>
      </c>
      <c r="AA1856" s="27">
        <f t="shared" si="292"/>
        <v>-24994.935137998757</v>
      </c>
      <c r="AB1856" s="10">
        <f t="shared" si="293"/>
        <v>-1811174.4445615951</v>
      </c>
      <c r="AC1856" s="10">
        <f t="shared" si="294"/>
        <v>-9155.6797355893705</v>
      </c>
      <c r="AD1856" s="28">
        <f t="shared" si="295"/>
        <v>-1581943.3881129848</v>
      </c>
      <c r="AF1856" s="27">
        <f>IF(V1856 &lt;&gt; "-", (V1856-V$1883)^4, "-")</f>
        <v>730806.97793656879</v>
      </c>
      <c r="AG1856" s="10">
        <f>(W1856-W$1883)^4</f>
        <v>220773550.610948</v>
      </c>
      <c r="AH1856" s="10">
        <f>(X1856-X$1883)^4</f>
        <v>191537.63628734264</v>
      </c>
      <c r="AI1856" s="28">
        <f>(Y1856-Y$1883)^4</f>
        <v>184326559.46458969</v>
      </c>
      <c r="AK1856" s="27">
        <f t="shared" si="287"/>
        <v>40.441176470588239</v>
      </c>
      <c r="AL1856" s="10">
        <f t="shared" si="288"/>
        <v>200.36764705882354</v>
      </c>
      <c r="AM1856" s="10">
        <f t="shared" si="289"/>
        <v>448.52941176470591</v>
      </c>
      <c r="AN1856" s="28">
        <f t="shared" si="290"/>
        <v>310.66176470588238</v>
      </c>
      <c r="AP1856" s="56">
        <f t="shared" si="291"/>
        <v>2.238532110091743</v>
      </c>
    </row>
    <row r="1857" spans="1:42" ht="15" customHeight="1">
      <c r="A1857" s="5" t="s">
        <v>23</v>
      </c>
      <c r="B1857" s="5" t="s">
        <v>104</v>
      </c>
      <c r="C1857" s="5" t="s">
        <v>74</v>
      </c>
      <c r="D1857" s="6" t="s">
        <v>44</v>
      </c>
      <c r="E1857" s="5" t="s">
        <v>3373</v>
      </c>
      <c r="F1857" s="5" t="s">
        <v>3374</v>
      </c>
      <c r="G1857" s="5">
        <v>2002</v>
      </c>
      <c r="H1857" s="11">
        <v>1</v>
      </c>
      <c r="I1857" s="11">
        <v>28</v>
      </c>
      <c r="J1857" s="11">
        <v>85</v>
      </c>
      <c r="K1857" s="11">
        <v>135</v>
      </c>
      <c r="O1857" s="25" t="s">
        <v>23</v>
      </c>
      <c r="P1857" s="5" t="s">
        <v>157</v>
      </c>
      <c r="Q1857" s="5" t="s">
        <v>50</v>
      </c>
      <c r="R1857" s="6" t="s">
        <v>235</v>
      </c>
      <c r="S1857" s="5" t="s">
        <v>3754</v>
      </c>
      <c r="T1857" s="5" t="s">
        <v>3755</v>
      </c>
      <c r="U1857" s="5">
        <v>2002</v>
      </c>
      <c r="V1857" s="11">
        <v>48</v>
      </c>
      <c r="W1857" s="11">
        <v>182</v>
      </c>
      <c r="X1857" s="11">
        <v>282</v>
      </c>
      <c r="Y1857" s="26">
        <v>201</v>
      </c>
      <c r="Z1857" s="10">
        <f t="shared" si="286"/>
        <v>713</v>
      </c>
      <c r="AA1857" s="27">
        <f t="shared" si="292"/>
        <v>-33.955650738147405</v>
      </c>
      <c r="AB1857" s="10">
        <f t="shared" si="293"/>
        <v>-116896.05360151011</v>
      </c>
      <c r="AC1857" s="10">
        <f t="shared" si="294"/>
        <v>4982.6088911408233</v>
      </c>
      <c r="AD1857" s="28">
        <f t="shared" si="295"/>
        <v>-603759.53599476628</v>
      </c>
      <c r="AF1857" s="27">
        <f>IF(V1857 &lt;&gt; "-", (V1857-V$1883)^4, "-")</f>
        <v>109.95527704551148</v>
      </c>
      <c r="AG1857" s="10">
        <f>(W1857-W$1883)^4</f>
        <v>5715661.0482864659</v>
      </c>
      <c r="AH1857" s="10">
        <f>(X1857-X$1883)^4</f>
        <v>85102.515666563995</v>
      </c>
      <c r="AI1857" s="28">
        <f>(Y1857-Y$1883)^4</f>
        <v>51029189.558343507</v>
      </c>
      <c r="AK1857" s="27">
        <f t="shared" si="287"/>
        <v>67.321178120617105</v>
      </c>
      <c r="AL1857" s="10">
        <f t="shared" si="288"/>
        <v>255.2594670406732</v>
      </c>
      <c r="AM1857" s="10">
        <f t="shared" si="289"/>
        <v>395.51192145862552</v>
      </c>
      <c r="AN1857" s="28">
        <f t="shared" si="290"/>
        <v>281.90743338008417</v>
      </c>
      <c r="AP1857" s="56">
        <f t="shared" si="291"/>
        <v>1.5494505494505495</v>
      </c>
    </row>
    <row r="1858" spans="1:42" ht="15" customHeight="1">
      <c r="A1858" s="5" t="s">
        <v>23</v>
      </c>
      <c r="B1858" s="5" t="s">
        <v>104</v>
      </c>
      <c r="C1858" s="5" t="s">
        <v>74</v>
      </c>
      <c r="D1858" s="6" t="s">
        <v>44</v>
      </c>
      <c r="E1858" s="5" t="s">
        <v>3375</v>
      </c>
      <c r="F1858" s="5" t="s">
        <v>3376</v>
      </c>
      <c r="G1858" s="5">
        <v>2002</v>
      </c>
      <c r="H1858" s="11">
        <v>5</v>
      </c>
      <c r="I1858" s="11">
        <v>38</v>
      </c>
      <c r="J1858" s="11">
        <v>87</v>
      </c>
      <c r="K1858" s="11">
        <v>95</v>
      </c>
      <c r="O1858" s="25" t="s">
        <v>23</v>
      </c>
      <c r="P1858" s="5" t="s">
        <v>157</v>
      </c>
      <c r="Q1858" s="5" t="s">
        <v>50</v>
      </c>
      <c r="R1858" s="6" t="s">
        <v>235</v>
      </c>
      <c r="S1858" s="5" t="s">
        <v>3756</v>
      </c>
      <c r="T1858" s="5" t="s">
        <v>3757</v>
      </c>
      <c r="U1858" s="5">
        <v>2002</v>
      </c>
      <c r="V1858" s="11">
        <v>27</v>
      </c>
      <c r="W1858" s="11">
        <v>116</v>
      </c>
      <c r="X1858" s="11">
        <v>209</v>
      </c>
      <c r="Y1858" s="26">
        <v>216</v>
      </c>
      <c r="Z1858" s="10">
        <f t="shared" si="286"/>
        <v>568</v>
      </c>
      <c r="AA1858" s="27">
        <f t="shared" si="292"/>
        <v>-14239.712951049438</v>
      </c>
      <c r="AB1858" s="10">
        <f t="shared" si="293"/>
        <v>-1516722.5853698212</v>
      </c>
      <c r="AC1858" s="10">
        <f t="shared" si="294"/>
        <v>-174865.2710076104</v>
      </c>
      <c r="AD1858" s="28">
        <f t="shared" si="295"/>
        <v>-335978.67110284104</v>
      </c>
      <c r="AF1858" s="27">
        <f>IF(V1858 &lt;&gt; "-", (V1858-V$1883)^4, "-")</f>
        <v>345145.04770006659</v>
      </c>
      <c r="AG1858" s="10">
        <f>(W1858-W$1883)^4</f>
        <v>174264211.32920298</v>
      </c>
      <c r="AH1858" s="10">
        <f>(X1858-X$1883)^4</f>
        <v>9778481.5437928159</v>
      </c>
      <c r="AI1858" s="28">
        <f>(Y1858-Y$1883)^4</f>
        <v>23356922.012825355</v>
      </c>
      <c r="AK1858" s="27">
        <f t="shared" si="287"/>
        <v>47.535211267605632</v>
      </c>
      <c r="AL1858" s="10">
        <f t="shared" si="288"/>
        <v>204.22535211267606</v>
      </c>
      <c r="AM1858" s="10">
        <f t="shared" si="289"/>
        <v>367.95774647887328</v>
      </c>
      <c r="AN1858" s="28">
        <f t="shared" si="290"/>
        <v>380.28169014084506</v>
      </c>
      <c r="AP1858" s="56">
        <f t="shared" si="291"/>
        <v>1.8017241379310347</v>
      </c>
    </row>
    <row r="1859" spans="1:42" ht="15" customHeight="1">
      <c r="A1859" s="5" t="s">
        <v>23</v>
      </c>
      <c r="B1859" s="5" t="s">
        <v>104</v>
      </c>
      <c r="C1859" s="5" t="s">
        <v>74</v>
      </c>
      <c r="D1859" s="6" t="s">
        <v>44</v>
      </c>
      <c r="E1859" s="5" t="s">
        <v>3377</v>
      </c>
      <c r="F1859" s="5" t="s">
        <v>2067</v>
      </c>
      <c r="G1859" s="5">
        <v>2002</v>
      </c>
      <c r="H1859" s="11">
        <v>18</v>
      </c>
      <c r="I1859" s="11">
        <v>94</v>
      </c>
      <c r="J1859" s="11">
        <v>136</v>
      </c>
      <c r="K1859" s="11">
        <v>171</v>
      </c>
      <c r="O1859" s="25" t="s">
        <v>23</v>
      </c>
      <c r="P1859" s="5" t="s">
        <v>157</v>
      </c>
      <c r="Q1859" s="5" t="s">
        <v>50</v>
      </c>
      <c r="R1859" s="6" t="s">
        <v>235</v>
      </c>
      <c r="S1859" s="5" t="s">
        <v>3758</v>
      </c>
      <c r="T1859" s="5" t="s">
        <v>3759</v>
      </c>
      <c r="U1859" s="5">
        <v>2002</v>
      </c>
      <c r="V1859" s="11">
        <v>5</v>
      </c>
      <c r="W1859" s="11">
        <v>42</v>
      </c>
      <c r="X1859" s="11">
        <v>118</v>
      </c>
      <c r="Y1859" s="26">
        <v>121</v>
      </c>
      <c r="Z1859" s="10">
        <f t="shared" si="286"/>
        <v>286</v>
      </c>
      <c r="AA1859" s="27">
        <f t="shared" si="292"/>
        <v>-98855.953908687909</v>
      </c>
      <c r="AB1859" s="10">
        <f t="shared" si="293"/>
        <v>-6740049.2398623861</v>
      </c>
      <c r="AC1859" s="10">
        <f t="shared" si="294"/>
        <v>-3171345.4348588618</v>
      </c>
      <c r="AD1859" s="28">
        <f t="shared" si="295"/>
        <v>-4452958.7586701727</v>
      </c>
      <c r="AF1859" s="27">
        <f>IF(V1859 &lt;&gt; "-", (V1859-V$1883)^4, "-")</f>
        <v>4570921.6266198922</v>
      </c>
      <c r="AG1859" s="10">
        <f>(W1859-W$1883)^4</f>
        <v>1273163244.8596156</v>
      </c>
      <c r="AH1859" s="10">
        <f>(X1859-X$1883)^4</f>
        <v>465934354.01143336</v>
      </c>
      <c r="AI1859" s="28">
        <f>(Y1859-Y$1883)^4</f>
        <v>732596597.3820796</v>
      </c>
      <c r="AK1859" s="27">
        <f t="shared" si="287"/>
        <v>17.482517482517483</v>
      </c>
      <c r="AL1859" s="10">
        <f t="shared" si="288"/>
        <v>146.85314685314685</v>
      </c>
      <c r="AM1859" s="10">
        <f t="shared" si="289"/>
        <v>412.58741258741259</v>
      </c>
      <c r="AN1859" s="28">
        <f t="shared" si="290"/>
        <v>423.07692307692309</v>
      </c>
      <c r="AP1859" s="56">
        <f t="shared" si="291"/>
        <v>2.8095238095238093</v>
      </c>
    </row>
    <row r="1860" spans="1:42" ht="15" customHeight="1">
      <c r="A1860" s="5" t="s">
        <v>23</v>
      </c>
      <c r="B1860" s="5" t="s">
        <v>104</v>
      </c>
      <c r="C1860" s="5" t="s">
        <v>74</v>
      </c>
      <c r="D1860" s="6" t="s">
        <v>44</v>
      </c>
      <c r="E1860" s="5" t="s">
        <v>3378</v>
      </c>
      <c r="F1860" s="5" t="s">
        <v>3379</v>
      </c>
      <c r="G1860" s="5">
        <v>2002</v>
      </c>
      <c r="H1860" s="11">
        <v>20</v>
      </c>
      <c r="I1860" s="11">
        <v>200</v>
      </c>
      <c r="J1860" s="11">
        <v>196</v>
      </c>
      <c r="K1860" s="11">
        <v>191</v>
      </c>
      <c r="O1860" s="25" t="s">
        <v>23</v>
      </c>
      <c r="P1860" s="5" t="s">
        <v>157</v>
      </c>
      <c r="Q1860" s="5" t="s">
        <v>50</v>
      </c>
      <c r="R1860" s="6" t="s">
        <v>235</v>
      </c>
      <c r="S1860" s="5" t="s">
        <v>3760</v>
      </c>
      <c r="T1860" s="5" t="s">
        <v>1407</v>
      </c>
      <c r="U1860" s="5">
        <v>2002</v>
      </c>
      <c r="V1860" s="11">
        <v>31</v>
      </c>
      <c r="W1860" s="11">
        <v>171</v>
      </c>
      <c r="X1860" s="11">
        <v>302</v>
      </c>
      <c r="Y1860" s="26">
        <v>294</v>
      </c>
      <c r="Z1860" s="10">
        <f t="shared" si="286"/>
        <v>798</v>
      </c>
      <c r="AA1860" s="27">
        <f t="shared" si="292"/>
        <v>-8289.261084009273</v>
      </c>
      <c r="AB1860" s="10">
        <f t="shared" si="293"/>
        <v>-214870.60793884471</v>
      </c>
      <c r="AC1860" s="10">
        <f t="shared" si="294"/>
        <v>50981.903193339524</v>
      </c>
      <c r="AD1860" s="28">
        <f t="shared" si="295"/>
        <v>610.00260509159591</v>
      </c>
      <c r="AF1860" s="27">
        <f>IF(V1860 &lt;&gt; "-", (V1860-V$1883)^4, "-")</f>
        <v>167759.74535443462</v>
      </c>
      <c r="AG1860" s="10">
        <f>(W1860-W$1883)^4</f>
        <v>12869727.462992331</v>
      </c>
      <c r="AH1860" s="10">
        <f>(X1860-X$1883)^4</f>
        <v>1890404.4254282408</v>
      </c>
      <c r="AI1860" s="28">
        <f>(Y1860-Y$1883)^4</f>
        <v>5173.3943721177557</v>
      </c>
      <c r="AK1860" s="27">
        <f t="shared" si="287"/>
        <v>38.847117794486216</v>
      </c>
      <c r="AL1860" s="10">
        <f t="shared" si="288"/>
        <v>214.28571428571428</v>
      </c>
      <c r="AM1860" s="10">
        <f t="shared" si="289"/>
        <v>378.44611528822054</v>
      </c>
      <c r="AN1860" s="28">
        <f t="shared" si="290"/>
        <v>368.4210526315789</v>
      </c>
      <c r="AP1860" s="56">
        <f t="shared" si="291"/>
        <v>1.7660818713450293</v>
      </c>
    </row>
    <row r="1861" spans="1:42" ht="15" customHeight="1">
      <c r="A1861" s="5" t="s">
        <v>23</v>
      </c>
      <c r="B1861" s="5" t="s">
        <v>104</v>
      </c>
      <c r="C1861" s="5" t="s">
        <v>74</v>
      </c>
      <c r="D1861" s="6" t="s">
        <v>44</v>
      </c>
      <c r="E1861" s="5" t="s">
        <v>3381</v>
      </c>
      <c r="F1861" s="5" t="s">
        <v>3382</v>
      </c>
      <c r="G1861" s="5">
        <v>2002</v>
      </c>
      <c r="H1861" s="11">
        <v>6</v>
      </c>
      <c r="I1861" s="11">
        <v>73</v>
      </c>
      <c r="J1861" s="11">
        <v>102</v>
      </c>
      <c r="K1861" s="11">
        <v>115</v>
      </c>
      <c r="O1861" s="25" t="s">
        <v>23</v>
      </c>
      <c r="P1861" s="5" t="s">
        <v>157</v>
      </c>
      <c r="Q1861" s="5" t="s">
        <v>50</v>
      </c>
      <c r="R1861" s="6" t="s">
        <v>235</v>
      </c>
      <c r="S1861" s="5" t="s">
        <v>3761</v>
      </c>
      <c r="T1861" s="5" t="s">
        <v>3762</v>
      </c>
      <c r="U1861" s="5">
        <v>2002</v>
      </c>
      <c r="V1861" s="11">
        <v>89</v>
      </c>
      <c r="W1861" s="11">
        <v>389</v>
      </c>
      <c r="X1861" s="11">
        <v>519</v>
      </c>
      <c r="Y1861" s="26">
        <v>356</v>
      </c>
      <c r="Z1861" s="10">
        <f t="shared" si="286"/>
        <v>1353</v>
      </c>
      <c r="AA1861" s="27">
        <f t="shared" si="292"/>
        <v>53846.561167535598</v>
      </c>
      <c r="AB1861" s="10">
        <f t="shared" si="293"/>
        <v>3952162.5988408844</v>
      </c>
      <c r="AC1861" s="10">
        <f t="shared" si="294"/>
        <v>16402535.451855259</v>
      </c>
      <c r="AD1861" s="28">
        <f t="shared" si="295"/>
        <v>350118.47553352563</v>
      </c>
      <c r="AF1861" s="27">
        <f>IF(V1861 &lt;&gt; "-", (V1861-V$1883)^4, "-")</f>
        <v>2033342.9326379863</v>
      </c>
      <c r="AG1861" s="10">
        <f>(W1861-W$1883)^4</f>
        <v>624855703.87584376</v>
      </c>
      <c r="AH1861" s="10">
        <f>(X1861-X$1883)^4</f>
        <v>4167554745.3393273</v>
      </c>
      <c r="AI1861" s="28">
        <f>(Y1861-Y$1883)^4</f>
        <v>24676678.623266753</v>
      </c>
      <c r="AK1861" s="27">
        <f t="shared" si="287"/>
        <v>65.779748706577976</v>
      </c>
      <c r="AL1861" s="10">
        <f t="shared" si="288"/>
        <v>287.50923872875097</v>
      </c>
      <c r="AM1861" s="10">
        <f t="shared" si="289"/>
        <v>383.59201773835923</v>
      </c>
      <c r="AN1861" s="28">
        <f t="shared" si="290"/>
        <v>263.1189948263119</v>
      </c>
      <c r="AP1861" s="56">
        <f t="shared" si="291"/>
        <v>1.3341902313624678</v>
      </c>
    </row>
    <row r="1862" spans="1:42" ht="15" customHeight="1">
      <c r="A1862" s="5" t="s">
        <v>23</v>
      </c>
      <c r="B1862" s="5" t="s">
        <v>104</v>
      </c>
      <c r="C1862" s="5" t="s">
        <v>74</v>
      </c>
      <c r="D1862" s="6" t="s">
        <v>44</v>
      </c>
      <c r="E1862" s="5" t="s">
        <v>3383</v>
      </c>
      <c r="F1862" s="5" t="s">
        <v>3384</v>
      </c>
      <c r="G1862" s="5">
        <v>2002</v>
      </c>
      <c r="H1862" s="11">
        <v>10</v>
      </c>
      <c r="I1862" s="11">
        <v>77</v>
      </c>
      <c r="J1862" s="11">
        <v>190</v>
      </c>
      <c r="K1862" s="11">
        <v>199</v>
      </c>
      <c r="O1862" s="25" t="s">
        <v>23</v>
      </c>
      <c r="P1862" s="5" t="s">
        <v>157</v>
      </c>
      <c r="Q1862" s="5" t="s">
        <v>50</v>
      </c>
      <c r="R1862" s="6" t="s">
        <v>235</v>
      </c>
      <c r="S1862" s="5" t="s">
        <v>3763</v>
      </c>
      <c r="T1862" s="5" t="s">
        <v>3764</v>
      </c>
      <c r="U1862" s="5">
        <v>2002</v>
      </c>
      <c r="V1862" s="11">
        <v>16</v>
      </c>
      <c r="W1862" s="11">
        <v>111</v>
      </c>
      <c r="X1862" s="11">
        <v>134</v>
      </c>
      <c r="Y1862" s="26">
        <v>118</v>
      </c>
      <c r="Z1862" s="10">
        <f t="shared" si="286"/>
        <v>379</v>
      </c>
      <c r="AA1862" s="27">
        <f t="shared" si="292"/>
        <v>-43756.365880289959</v>
      </c>
      <c r="AB1862" s="10">
        <f t="shared" si="293"/>
        <v>-1723478.484619274</v>
      </c>
      <c r="AC1862" s="10">
        <f t="shared" si="294"/>
        <v>-2243979.4587401701</v>
      </c>
      <c r="AD1862" s="28">
        <f t="shared" si="295"/>
        <v>-4701026.4687138814</v>
      </c>
      <c r="AF1862" s="27">
        <f>IF(V1862 &lt;&gt; "-", (V1862-V$1883)^4, "-")</f>
        <v>1541895.6866259559</v>
      </c>
      <c r="AG1862" s="10">
        <f>(W1862-W$1883)^4</f>
        <v>206636873.21812645</v>
      </c>
      <c r="AH1862" s="10">
        <f>(X1862-X$1883)^4</f>
        <v>293781990.78657216</v>
      </c>
      <c r="AI1862" s="28">
        <f>(Y1862-Y$1883)^4</f>
        <v>787511543.71704459</v>
      </c>
      <c r="AK1862" s="27">
        <f t="shared" si="287"/>
        <v>42.21635883905013</v>
      </c>
      <c r="AL1862" s="10">
        <f t="shared" si="288"/>
        <v>292.87598944591031</v>
      </c>
      <c r="AM1862" s="10">
        <f t="shared" si="289"/>
        <v>353.56200527704482</v>
      </c>
      <c r="AN1862" s="28">
        <f t="shared" si="290"/>
        <v>311.34564643799473</v>
      </c>
      <c r="AP1862" s="56">
        <f t="shared" si="291"/>
        <v>1.2072072072072071</v>
      </c>
    </row>
    <row r="1863" spans="1:42" ht="15" customHeight="1">
      <c r="A1863" s="5" t="s">
        <v>23</v>
      </c>
      <c r="B1863" s="5" t="s">
        <v>104</v>
      </c>
      <c r="C1863" s="5" t="s">
        <v>74</v>
      </c>
      <c r="D1863" s="6" t="s">
        <v>44</v>
      </c>
      <c r="E1863" s="5" t="s">
        <v>3386</v>
      </c>
      <c r="F1863" s="5" t="s">
        <v>1930</v>
      </c>
      <c r="G1863" s="5">
        <v>2002</v>
      </c>
      <c r="H1863" s="11">
        <v>135</v>
      </c>
      <c r="I1863" s="11">
        <v>449</v>
      </c>
      <c r="J1863" s="11">
        <v>311</v>
      </c>
      <c r="K1863" s="11">
        <v>328</v>
      </c>
      <c r="O1863" s="25" t="s">
        <v>23</v>
      </c>
      <c r="P1863" s="5" t="s">
        <v>157</v>
      </c>
      <c r="Q1863" s="5" t="s">
        <v>50</v>
      </c>
      <c r="R1863" s="6" t="s">
        <v>235</v>
      </c>
      <c r="S1863" s="5" t="s">
        <v>3765</v>
      </c>
      <c r="T1863" s="5" t="s">
        <v>3766</v>
      </c>
      <c r="U1863" s="5">
        <v>2002</v>
      </c>
      <c r="V1863" s="11">
        <v>100</v>
      </c>
      <c r="W1863" s="11">
        <v>411</v>
      </c>
      <c r="X1863" s="11">
        <v>649</v>
      </c>
      <c r="Y1863" s="26">
        <v>538</v>
      </c>
      <c r="Z1863" s="10">
        <f t="shared" ref="Z1863:Z1877" si="296">IF(V1863 &lt;&gt; "-", V1863, 0) + IF(W1863 &lt;&gt; "-", W1863, 0) + IF(X1863 &lt;&gt; "-", X1863, 0) + IF(Y1863 &lt;&gt; "-", Y1863, 0)</f>
        <v>1698</v>
      </c>
      <c r="AA1863" s="27">
        <f t="shared" si="292"/>
        <v>115941.55389327688</v>
      </c>
      <c r="AB1863" s="10">
        <f t="shared" si="293"/>
        <v>5842188.2228628043</v>
      </c>
      <c r="AC1863" s="10">
        <f t="shared" si="294"/>
        <v>56658461.360265188</v>
      </c>
      <c r="AD1863" s="28">
        <f t="shared" si="295"/>
        <v>16094807.46620526</v>
      </c>
      <c r="AF1863" s="27">
        <f>IF(V1863 &lt;&gt; "-", (V1863-V$1883)^4, "-")</f>
        <v>5653518.5593394386</v>
      </c>
      <c r="AG1863" s="10">
        <f>(W1863-W$1883)^4</f>
        <v>1052205885.1442616</v>
      </c>
      <c r="AH1863" s="10">
        <f>(X1863-X$1883)^4</f>
        <v>21761376788.210926</v>
      </c>
      <c r="AI1863" s="28">
        <f>(Y1863-Y$1883)^4</f>
        <v>4063632088.5957446</v>
      </c>
      <c r="AK1863" s="27">
        <f t="shared" ref="AK1863:AK1877" si="297">IF(V1863 &lt;&gt; "-", (V1863/$Z1863)*1000, 0)</f>
        <v>58.892815076560659</v>
      </c>
      <c r="AL1863" s="10">
        <f t="shared" ref="AL1863:AL1877" si="298">IF(W1863 &lt;&gt; "-", (W1863/$Z1863)*1000, 0)</f>
        <v>242.0494699646643</v>
      </c>
      <c r="AM1863" s="10">
        <f t="shared" ref="AM1863:AM1877" si="299">IF(X1863 &lt;&gt; "-", (X1863/$Z1863)*1000, 0)</f>
        <v>382.2143698468787</v>
      </c>
      <c r="AN1863" s="28">
        <f t="shared" ref="AN1863:AN1877" si="300">IF(Y1863 &lt;&gt; "-", (Y1863/$Z1863)*1000, 0)</f>
        <v>316.84334511189633</v>
      </c>
      <c r="AP1863" s="56">
        <f t="shared" ref="AP1863:AP1877" si="301">AM1863/AL1863</f>
        <v>1.5790754257907544</v>
      </c>
    </row>
    <row r="1864" spans="1:42" ht="15" customHeight="1">
      <c r="A1864" s="5" t="s">
        <v>23</v>
      </c>
      <c r="B1864" s="5" t="s">
        <v>104</v>
      </c>
      <c r="C1864" s="5" t="s">
        <v>74</v>
      </c>
      <c r="D1864" s="6" t="s">
        <v>44</v>
      </c>
      <c r="E1864" s="5" t="s">
        <v>3387</v>
      </c>
      <c r="F1864" s="5" t="s">
        <v>3388</v>
      </c>
      <c r="G1864" s="5">
        <v>2002</v>
      </c>
      <c r="H1864" s="11">
        <v>9</v>
      </c>
      <c r="I1864" s="11">
        <v>45</v>
      </c>
      <c r="J1864" s="11">
        <v>91</v>
      </c>
      <c r="K1864" s="11">
        <v>102</v>
      </c>
      <c r="O1864" s="25" t="s">
        <v>23</v>
      </c>
      <c r="P1864" s="5" t="s">
        <v>157</v>
      </c>
      <c r="Q1864" s="5" t="s">
        <v>50</v>
      </c>
      <c r="R1864" s="6" t="s">
        <v>235</v>
      </c>
      <c r="S1864" s="5" t="s">
        <v>3767</v>
      </c>
      <c r="T1864" s="5" t="s">
        <v>3768</v>
      </c>
      <c r="U1864" s="5">
        <v>2002</v>
      </c>
      <c r="V1864" s="11">
        <v>61</v>
      </c>
      <c r="W1864" s="11">
        <v>268</v>
      </c>
      <c r="X1864" s="11">
        <v>307</v>
      </c>
      <c r="Y1864" s="26">
        <v>221</v>
      </c>
      <c r="Z1864" s="10">
        <f t="shared" si="296"/>
        <v>857</v>
      </c>
      <c r="AA1864" s="27">
        <f t="shared" si="292"/>
        <v>930.22791407888155</v>
      </c>
      <c r="AB1864" s="10">
        <f t="shared" si="293"/>
        <v>51084.452672478175</v>
      </c>
      <c r="AC1864" s="10">
        <f t="shared" si="294"/>
        <v>74511.693338050231</v>
      </c>
      <c r="AD1864" s="28">
        <f t="shared" si="295"/>
        <v>-268574.10135709151</v>
      </c>
      <c r="AF1864" s="27">
        <f>IF(V1864 &lt;&gt; "-", (V1864-V$1883)^4, "-")</f>
        <v>9080.6964182540596</v>
      </c>
      <c r="AG1864" s="10">
        <f>(W1864-W$1883)^4</f>
        <v>1895476.1584468135</v>
      </c>
      <c r="AH1864" s="10">
        <f>(X1864-X$1883)^4</f>
        <v>3135445.4130293643</v>
      </c>
      <c r="AI1864" s="28">
        <f>(Y1864-Y$1883)^4</f>
        <v>17328149.053685665</v>
      </c>
      <c r="AK1864" s="27">
        <f t="shared" si="297"/>
        <v>71.178529754959158</v>
      </c>
      <c r="AL1864" s="10">
        <f t="shared" si="298"/>
        <v>312.71878646441075</v>
      </c>
      <c r="AM1864" s="10">
        <f t="shared" si="299"/>
        <v>358.22637106184362</v>
      </c>
      <c r="AN1864" s="28">
        <f t="shared" si="300"/>
        <v>257.87631271878649</v>
      </c>
      <c r="AP1864" s="56">
        <f t="shared" si="301"/>
        <v>1.1455223880597014</v>
      </c>
    </row>
    <row r="1865" spans="1:42" ht="15" customHeight="1">
      <c r="A1865" s="5" t="s">
        <v>23</v>
      </c>
      <c r="B1865" s="5" t="s">
        <v>104</v>
      </c>
      <c r="C1865" s="5" t="s">
        <v>74</v>
      </c>
      <c r="D1865" s="6" t="s">
        <v>44</v>
      </c>
      <c r="E1865" s="5" t="s">
        <v>3389</v>
      </c>
      <c r="F1865" s="5" t="s">
        <v>3390</v>
      </c>
      <c r="G1865" s="5">
        <v>2002</v>
      </c>
      <c r="H1865" s="11">
        <v>12</v>
      </c>
      <c r="I1865" s="11">
        <v>83</v>
      </c>
      <c r="J1865" s="11">
        <v>162</v>
      </c>
      <c r="K1865" s="11">
        <v>119</v>
      </c>
      <c r="O1865" s="25" t="s">
        <v>23</v>
      </c>
      <c r="P1865" s="5" t="s">
        <v>157</v>
      </c>
      <c r="Q1865" s="5" t="s">
        <v>50</v>
      </c>
      <c r="R1865" s="6" t="s">
        <v>235</v>
      </c>
      <c r="S1865" s="5" t="s">
        <v>3769</v>
      </c>
      <c r="T1865" s="5" t="s">
        <v>3770</v>
      </c>
      <c r="U1865" s="5">
        <v>2002</v>
      </c>
      <c r="V1865" s="11">
        <v>26</v>
      </c>
      <c r="W1865" s="11">
        <v>147</v>
      </c>
      <c r="X1865" s="11">
        <v>198</v>
      </c>
      <c r="Y1865" s="26">
        <v>198</v>
      </c>
      <c r="Z1865" s="10">
        <f t="shared" si="296"/>
        <v>569</v>
      </c>
      <c r="AA1865" s="27">
        <f t="shared" si="292"/>
        <v>-16075.898957048272</v>
      </c>
      <c r="AB1865" s="10">
        <f t="shared" si="293"/>
        <v>-590489.2864999756</v>
      </c>
      <c r="AC1865" s="10">
        <f t="shared" si="294"/>
        <v>-299688.1235925674</v>
      </c>
      <c r="AD1865" s="28">
        <f t="shared" si="295"/>
        <v>-670359.79699099297</v>
      </c>
      <c r="AF1865" s="27">
        <f>IF(V1865 &lt;&gt; "-", (V1865-V$1883)^4, "-")</f>
        <v>405726.79511103028</v>
      </c>
      <c r="AG1865" s="10">
        <f>(W1865-W$1883)^4</f>
        <v>49539242.693537936</v>
      </c>
      <c r="AH1865" s="10">
        <f>(X1865-X$1883)^4</f>
        <v>20055155.947682343</v>
      </c>
      <c r="AI1865" s="28">
        <f>(Y1865-Y$1883)^4</f>
        <v>58669260.526918776</v>
      </c>
      <c r="AK1865" s="27">
        <f t="shared" si="297"/>
        <v>45.694200351493855</v>
      </c>
      <c r="AL1865" s="10">
        <f t="shared" si="298"/>
        <v>258.34797891036908</v>
      </c>
      <c r="AM1865" s="10">
        <f t="shared" si="299"/>
        <v>347.9789103690685</v>
      </c>
      <c r="AN1865" s="28">
        <f t="shared" si="300"/>
        <v>347.9789103690685</v>
      </c>
      <c r="AP1865" s="56">
        <f t="shared" si="301"/>
        <v>1.3469387755102038</v>
      </c>
    </row>
    <row r="1866" spans="1:42" ht="15" customHeight="1">
      <c r="A1866" s="5" t="s">
        <v>23</v>
      </c>
      <c r="B1866" s="5" t="s">
        <v>104</v>
      </c>
      <c r="C1866" s="5" t="s">
        <v>132</v>
      </c>
      <c r="D1866" s="6" t="s">
        <v>233</v>
      </c>
      <c r="E1866" s="6" t="s">
        <v>26</v>
      </c>
      <c r="F1866" s="5" t="s">
        <v>3771</v>
      </c>
      <c r="G1866" s="5">
        <v>2002</v>
      </c>
      <c r="H1866" s="11">
        <v>713</v>
      </c>
      <c r="I1866" s="11">
        <v>3917</v>
      </c>
      <c r="J1866" s="11">
        <v>5195</v>
      </c>
      <c r="K1866" s="11">
        <v>4621</v>
      </c>
      <c r="O1866" s="25" t="s">
        <v>23</v>
      </c>
      <c r="P1866" s="5" t="s">
        <v>157</v>
      </c>
      <c r="Q1866" s="5" t="s">
        <v>50</v>
      </c>
      <c r="R1866" s="6" t="s">
        <v>235</v>
      </c>
      <c r="S1866" s="5" t="s">
        <v>3772</v>
      </c>
      <c r="T1866" s="5" t="s">
        <v>3773</v>
      </c>
      <c r="U1866" s="5">
        <v>2002</v>
      </c>
      <c r="V1866" s="11">
        <v>48</v>
      </c>
      <c r="W1866" s="11">
        <v>201</v>
      </c>
      <c r="X1866" s="11">
        <v>263</v>
      </c>
      <c r="Y1866" s="26">
        <v>174</v>
      </c>
      <c r="Z1866" s="10">
        <f t="shared" si="296"/>
        <v>686</v>
      </c>
      <c r="AA1866" s="27">
        <f t="shared" si="292"/>
        <v>-33.955650738147405</v>
      </c>
      <c r="AB1866" s="10">
        <f t="shared" si="293"/>
        <v>-26718.144945632655</v>
      </c>
      <c r="AC1866" s="10">
        <f t="shared" si="294"/>
        <v>-7.0788739613366101</v>
      </c>
      <c r="AD1866" s="28">
        <f t="shared" si="295"/>
        <v>-1386906.9411749088</v>
      </c>
      <c r="AF1866" s="27">
        <f>IF(V1866 &lt;&gt; "-", (V1866-V$1883)^4, "-")</f>
        <v>109.95527704551148</v>
      </c>
      <c r="AG1866" s="10">
        <f>(W1866-W$1883)^4</f>
        <v>798745.45890370442</v>
      </c>
      <c r="AH1866" s="10">
        <f>(X1866-X$1883)^4</f>
        <v>13.592069079620877</v>
      </c>
      <c r="AI1866" s="28">
        <f>(Y1866-Y$1883)^4</f>
        <v>154666560.93717042</v>
      </c>
      <c r="AK1866" s="27">
        <f t="shared" si="297"/>
        <v>69.970845481049565</v>
      </c>
      <c r="AL1866" s="10">
        <f t="shared" si="298"/>
        <v>293.00291545189503</v>
      </c>
      <c r="AM1866" s="10">
        <f t="shared" si="299"/>
        <v>383.38192419825072</v>
      </c>
      <c r="AN1866" s="28">
        <f t="shared" si="300"/>
        <v>253.64431486880468</v>
      </c>
      <c r="AP1866" s="56">
        <f t="shared" si="301"/>
        <v>1.308457711442786</v>
      </c>
    </row>
    <row r="1867" spans="1:42" ht="15" customHeight="1">
      <c r="A1867" s="5" t="s">
        <v>23</v>
      </c>
      <c r="B1867" s="5" t="s">
        <v>104</v>
      </c>
      <c r="C1867" s="5" t="s">
        <v>132</v>
      </c>
      <c r="D1867" s="6" t="s">
        <v>30</v>
      </c>
      <c r="E1867" s="6" t="s">
        <v>26</v>
      </c>
      <c r="F1867" s="5" t="s">
        <v>145</v>
      </c>
      <c r="G1867" s="5">
        <v>2002</v>
      </c>
      <c r="H1867" s="11">
        <v>293</v>
      </c>
      <c r="I1867" s="11">
        <v>1179</v>
      </c>
      <c r="J1867" s="11">
        <v>1057</v>
      </c>
      <c r="K1867" s="11">
        <v>847</v>
      </c>
      <c r="O1867" s="25" t="s">
        <v>23</v>
      </c>
      <c r="P1867" s="5" t="s">
        <v>157</v>
      </c>
      <c r="Q1867" s="5" t="s">
        <v>50</v>
      </c>
      <c r="R1867" s="6" t="s">
        <v>235</v>
      </c>
      <c r="S1867" s="5" t="s">
        <v>3774</v>
      </c>
      <c r="T1867" s="5" t="s">
        <v>3775</v>
      </c>
      <c r="U1867" s="5">
        <v>2002</v>
      </c>
      <c r="V1867" s="11">
        <v>47</v>
      </c>
      <c r="W1867" s="11">
        <v>289</v>
      </c>
      <c r="X1867" s="11">
        <v>355</v>
      </c>
      <c r="Y1867" s="26">
        <v>241</v>
      </c>
      <c r="Z1867" s="10">
        <f t="shared" si="296"/>
        <v>932</v>
      </c>
      <c r="AA1867" s="27">
        <f t="shared" si="292"/>
        <v>-76.128127131145391</v>
      </c>
      <c r="AB1867" s="10">
        <f t="shared" si="293"/>
        <v>196171.10946287296</v>
      </c>
      <c r="AC1867" s="10">
        <f t="shared" si="294"/>
        <v>730943.55834283843</v>
      </c>
      <c r="AD1867" s="28">
        <f t="shared" si="295"/>
        <v>-88234.415131887479</v>
      </c>
      <c r="AF1867" s="27">
        <f>IF(V1867 &lt;&gt; "-", (V1867-V$1883)^4, "-")</f>
        <v>322.64642755225844</v>
      </c>
      <c r="AG1867" s="10">
        <f>(W1867-W$1883)^4</f>
        <v>11398474.475091707</v>
      </c>
      <c r="AH1867" s="10">
        <f>(X1867-X$1883)^4</f>
        <v>65843330.572705835</v>
      </c>
      <c r="AI1867" s="28">
        <f>(Y1867-Y$1883)^4</f>
        <v>3928113.3835429791</v>
      </c>
      <c r="AK1867" s="27">
        <f t="shared" si="297"/>
        <v>50.429184549356222</v>
      </c>
      <c r="AL1867" s="10">
        <f t="shared" si="298"/>
        <v>310.08583690987126</v>
      </c>
      <c r="AM1867" s="10">
        <f t="shared" si="299"/>
        <v>380.90128755364805</v>
      </c>
      <c r="AN1867" s="28">
        <f t="shared" si="300"/>
        <v>258.5836909871245</v>
      </c>
      <c r="AP1867" s="56">
        <f t="shared" si="301"/>
        <v>1.2283737024221453</v>
      </c>
    </row>
    <row r="1868" spans="1:42" ht="15" customHeight="1">
      <c r="A1868" s="5" t="s">
        <v>23</v>
      </c>
      <c r="B1868" s="5" t="s">
        <v>104</v>
      </c>
      <c r="C1868" s="5" t="s">
        <v>132</v>
      </c>
      <c r="D1868" s="6" t="s">
        <v>235</v>
      </c>
      <c r="E1868" s="6" t="s">
        <v>26</v>
      </c>
      <c r="F1868" s="5" t="s">
        <v>3776</v>
      </c>
      <c r="G1868" s="5">
        <v>2002</v>
      </c>
      <c r="H1868" s="11">
        <v>420</v>
      </c>
      <c r="I1868" s="11">
        <v>2738</v>
      </c>
      <c r="J1868" s="11">
        <v>4138</v>
      </c>
      <c r="K1868" s="11">
        <v>3774</v>
      </c>
      <c r="O1868" s="25" t="s">
        <v>23</v>
      </c>
      <c r="P1868" s="5" t="s">
        <v>157</v>
      </c>
      <c r="Q1868" s="5" t="s">
        <v>50</v>
      </c>
      <c r="R1868" s="6" t="s">
        <v>235</v>
      </c>
      <c r="S1868" s="5" t="s">
        <v>3777</v>
      </c>
      <c r="T1868" s="5" t="s">
        <v>3778</v>
      </c>
      <c r="U1868" s="5">
        <v>2002</v>
      </c>
      <c r="V1868" s="11">
        <v>22</v>
      </c>
      <c r="W1868" s="11">
        <v>146</v>
      </c>
      <c r="X1868" s="11">
        <v>290</v>
      </c>
      <c r="Y1868" s="26">
        <v>287</v>
      </c>
      <c r="Z1868" s="10">
        <f t="shared" si="296"/>
        <v>745</v>
      </c>
      <c r="AA1868" s="27">
        <f t="shared" si="292"/>
        <v>-24994.935137998757</v>
      </c>
      <c r="AB1868" s="10">
        <f t="shared" si="293"/>
        <v>-611857.20806360606</v>
      </c>
      <c r="AC1868" s="10">
        <f t="shared" si="294"/>
        <v>15775.312286904629</v>
      </c>
      <c r="AD1868" s="28">
        <f t="shared" si="295"/>
        <v>3.2479607553333212</v>
      </c>
      <c r="AF1868" s="27">
        <f>IF(V1868 &lt;&gt; "-", (V1868-V$1883)^4, "-")</f>
        <v>730806.97793656879</v>
      </c>
      <c r="AG1868" s="10">
        <f>(W1868-W$1883)^4</f>
        <v>51943766.892177358</v>
      </c>
      <c r="AH1868" s="10">
        <f>(X1868-X$1883)^4</f>
        <v>395643.42580376886</v>
      </c>
      <c r="AI1868" s="28">
        <f>(Y1868-Y$1883)^4</f>
        <v>4.8100290295317727</v>
      </c>
      <c r="AK1868" s="27">
        <f t="shared" si="297"/>
        <v>29.530201342281877</v>
      </c>
      <c r="AL1868" s="10">
        <f t="shared" si="298"/>
        <v>195.9731543624161</v>
      </c>
      <c r="AM1868" s="10">
        <f t="shared" si="299"/>
        <v>389.26174496644296</v>
      </c>
      <c r="AN1868" s="28">
        <f t="shared" si="300"/>
        <v>385.23489932885906</v>
      </c>
      <c r="AP1868" s="56">
        <f t="shared" si="301"/>
        <v>1.9863013698630139</v>
      </c>
    </row>
    <row r="1869" spans="1:42" ht="15" customHeight="1">
      <c r="A1869" s="5" t="s">
        <v>23</v>
      </c>
      <c r="B1869" s="5" t="s">
        <v>104</v>
      </c>
      <c r="C1869" s="5" t="s">
        <v>132</v>
      </c>
      <c r="D1869" s="6" t="s">
        <v>235</v>
      </c>
      <c r="E1869" s="5" t="s">
        <v>3391</v>
      </c>
      <c r="F1869" s="5" t="s">
        <v>3392</v>
      </c>
      <c r="G1869" s="5">
        <v>2002</v>
      </c>
      <c r="H1869" s="11">
        <v>21</v>
      </c>
      <c r="I1869" s="11">
        <v>172</v>
      </c>
      <c r="J1869" s="11">
        <v>226</v>
      </c>
      <c r="K1869" s="11">
        <v>168</v>
      </c>
      <c r="O1869" s="25" t="s">
        <v>23</v>
      </c>
      <c r="P1869" s="5" t="s">
        <v>157</v>
      </c>
      <c r="Q1869" s="5" t="s">
        <v>50</v>
      </c>
      <c r="R1869" s="6" t="s">
        <v>235</v>
      </c>
      <c r="S1869" s="5" t="s">
        <v>3779</v>
      </c>
      <c r="T1869" s="5" t="s">
        <v>3780</v>
      </c>
      <c r="U1869" s="5">
        <v>2002</v>
      </c>
      <c r="V1869" s="11">
        <v>49</v>
      </c>
      <c r="W1869" s="11">
        <v>255</v>
      </c>
      <c r="X1869" s="11">
        <v>245</v>
      </c>
      <c r="Y1869" s="26">
        <v>260</v>
      </c>
      <c r="Z1869" s="10">
        <f t="shared" si="296"/>
        <v>809</v>
      </c>
      <c r="AA1869" s="27">
        <f>IF(V1869 &lt;&gt; "-", (V1869-V$1883)^3, "-")</f>
        <v>-11.212390040665291</v>
      </c>
      <c r="AB1869" s="10">
        <f t="shared" si="293"/>
        <v>14005.809859184796</v>
      </c>
      <c r="AC1869" s="10">
        <f t="shared" si="294"/>
        <v>-7904.489613041821</v>
      </c>
      <c r="AD1869" s="28">
        <f t="shared" si="295"/>
        <v>-16618.587684994687</v>
      </c>
      <c r="AF1869" s="27">
        <f>IF(V1869 &lt;&gt; "-", (V1869-V$1883)^4, "-")</f>
        <v>25.095600719724708</v>
      </c>
      <c r="AG1869" s="10">
        <f>(W1869-W$1883)^4</f>
        <v>337606.63105879468</v>
      </c>
      <c r="AH1869" s="10">
        <f>(X1869-X$1883)^4</f>
        <v>157458.13776837804</v>
      </c>
      <c r="AI1869" s="28">
        <f>(Y1869-Y$1883)^4</f>
        <v>424090.76680240367</v>
      </c>
      <c r="AK1869" s="27">
        <f t="shared" si="297"/>
        <v>60.568603213844256</v>
      </c>
      <c r="AL1869" s="10">
        <f t="shared" si="298"/>
        <v>315.20395550061801</v>
      </c>
      <c r="AM1869" s="10">
        <f t="shared" si="299"/>
        <v>302.84301606922128</v>
      </c>
      <c r="AN1869" s="28">
        <f t="shared" si="300"/>
        <v>321.38442521631646</v>
      </c>
      <c r="AP1869" s="56">
        <f t="shared" si="301"/>
        <v>0.96078431372549034</v>
      </c>
    </row>
    <row r="1870" spans="1:42" ht="15" customHeight="1">
      <c r="A1870" s="5" t="s">
        <v>23</v>
      </c>
      <c r="B1870" s="5" t="s">
        <v>104</v>
      </c>
      <c r="C1870" s="5" t="s">
        <v>132</v>
      </c>
      <c r="D1870" s="6" t="s">
        <v>235</v>
      </c>
      <c r="E1870" s="5" t="s">
        <v>3393</v>
      </c>
      <c r="F1870" s="5" t="s">
        <v>3394</v>
      </c>
      <c r="G1870" s="5">
        <v>2002</v>
      </c>
      <c r="H1870" s="11">
        <v>1</v>
      </c>
      <c r="I1870" s="11">
        <v>17</v>
      </c>
      <c r="J1870" s="11">
        <v>56</v>
      </c>
      <c r="K1870" s="11">
        <v>73</v>
      </c>
      <c r="O1870" s="25" t="s">
        <v>23</v>
      </c>
      <c r="P1870" s="5" t="s">
        <v>157</v>
      </c>
      <c r="Q1870" s="5" t="s">
        <v>50</v>
      </c>
      <c r="R1870" s="6" t="s">
        <v>235</v>
      </c>
      <c r="S1870" s="5" t="s">
        <v>3781</v>
      </c>
      <c r="T1870" s="5" t="s">
        <v>3782</v>
      </c>
      <c r="U1870" s="5">
        <v>2002</v>
      </c>
      <c r="V1870" s="11">
        <v>43</v>
      </c>
      <c r="W1870" s="11">
        <v>114</v>
      </c>
      <c r="X1870" s="11">
        <v>88</v>
      </c>
      <c r="Y1870" s="26">
        <v>67</v>
      </c>
      <c r="Z1870" s="10">
        <f t="shared" si="296"/>
        <v>312</v>
      </c>
      <c r="AA1870" s="27">
        <f t="shared" si="292"/>
        <v>-559.11018965829612</v>
      </c>
      <c r="AB1870" s="10">
        <f t="shared" si="293"/>
        <v>-1597314.8306799424</v>
      </c>
      <c r="AC1870" s="10">
        <f t="shared" si="294"/>
        <v>-5537725.8091578707</v>
      </c>
      <c r="AD1870" s="28">
        <f t="shared" si="295"/>
        <v>-10434412.028366869</v>
      </c>
      <c r="AF1870" s="27">
        <f>IF(V1870 &lt;&gt; "-", (V1870-V$1883)^4, "-")</f>
        <v>4606.063027030119</v>
      </c>
      <c r="AG1870" s="10">
        <f>(W1870-W$1883)^4</f>
        <v>186718506.66950011</v>
      </c>
      <c r="AH1870" s="10">
        <f>(X1870-X$1883)^4</f>
        <v>979734943.83839655</v>
      </c>
      <c r="AI1870" s="28">
        <f>(Y1870-Y$1883)^4</f>
        <v>2280117927.2753954</v>
      </c>
      <c r="AK1870" s="27">
        <f t="shared" si="297"/>
        <v>137.82051282051282</v>
      </c>
      <c r="AL1870" s="10">
        <f t="shared" si="298"/>
        <v>365.38461538461536</v>
      </c>
      <c r="AM1870" s="10">
        <f t="shared" si="299"/>
        <v>282.05128205128204</v>
      </c>
      <c r="AN1870" s="28">
        <f t="shared" si="300"/>
        <v>214.74358974358972</v>
      </c>
      <c r="AP1870" s="56">
        <f t="shared" si="301"/>
        <v>0.77192982456140358</v>
      </c>
    </row>
    <row r="1871" spans="1:42" ht="15" customHeight="1">
      <c r="A1871" s="5" t="s">
        <v>23</v>
      </c>
      <c r="B1871" s="5" t="s">
        <v>104</v>
      </c>
      <c r="C1871" s="5" t="s">
        <v>132</v>
      </c>
      <c r="D1871" s="6" t="s">
        <v>235</v>
      </c>
      <c r="E1871" s="5" t="s">
        <v>3395</v>
      </c>
      <c r="F1871" s="5" t="s">
        <v>3396</v>
      </c>
      <c r="G1871" s="5">
        <v>2002</v>
      </c>
      <c r="H1871" s="11">
        <v>4</v>
      </c>
      <c r="I1871" s="11">
        <v>21</v>
      </c>
      <c r="J1871" s="11">
        <v>24</v>
      </c>
      <c r="K1871" s="11">
        <v>26</v>
      </c>
      <c r="O1871" s="25" t="s">
        <v>23</v>
      </c>
      <c r="P1871" s="5" t="s">
        <v>157</v>
      </c>
      <c r="Q1871" s="5" t="s">
        <v>50</v>
      </c>
      <c r="R1871" s="6" t="s">
        <v>235</v>
      </c>
      <c r="S1871" s="5" t="s">
        <v>3783</v>
      </c>
      <c r="T1871" s="5" t="s">
        <v>3784</v>
      </c>
      <c r="U1871" s="5">
        <v>2002</v>
      </c>
      <c r="V1871" s="11">
        <v>90</v>
      </c>
      <c r="W1871" s="11">
        <v>364</v>
      </c>
      <c r="X1871" s="11">
        <v>293</v>
      </c>
      <c r="Y1871" s="26">
        <v>252</v>
      </c>
      <c r="Z1871" s="10">
        <f t="shared" si="296"/>
        <v>999</v>
      </c>
      <c r="AA1871" s="27">
        <f t="shared" si="292"/>
        <v>58238.706584716929</v>
      </c>
      <c r="AB1871" s="10">
        <f t="shared" si="293"/>
        <v>2358200.4732651333</v>
      </c>
      <c r="AC1871" s="10">
        <f t="shared" si="294"/>
        <v>22140.487234574568</v>
      </c>
      <c r="AD1871" s="28">
        <f t="shared" si="295"/>
        <v>-37659.587968840933</v>
      </c>
      <c r="AF1871" s="27">
        <f>IF(V1871 &lt;&gt; "-", (V1871-V$1883)^4, "-")</f>
        <v>2257436.9445477235</v>
      </c>
      <c r="AG1871" s="10">
        <f>(W1871-W$1883)^4</f>
        <v>313887698.89960545</v>
      </c>
      <c r="AH1871" s="10">
        <f>(X1871-X$1883)^4</f>
        <v>621702.90774668485</v>
      </c>
      <c r="AI1871" s="28">
        <f>(Y1871-Y$1883)^4</f>
        <v>1262314.0579411197</v>
      </c>
      <c r="AK1871" s="27">
        <f t="shared" si="297"/>
        <v>90.090090090090087</v>
      </c>
      <c r="AL1871" s="10">
        <f t="shared" si="298"/>
        <v>364.36436436436435</v>
      </c>
      <c r="AM1871" s="10">
        <f t="shared" si="299"/>
        <v>293.29329329329329</v>
      </c>
      <c r="AN1871" s="28">
        <f t="shared" si="300"/>
        <v>252.25225225225222</v>
      </c>
      <c r="AP1871" s="56">
        <f t="shared" si="301"/>
        <v>0.80494505494505497</v>
      </c>
    </row>
    <row r="1872" spans="1:42" ht="15" customHeight="1">
      <c r="A1872" s="5" t="s">
        <v>23</v>
      </c>
      <c r="B1872" s="5" t="s">
        <v>104</v>
      </c>
      <c r="C1872" s="5" t="s">
        <v>132</v>
      </c>
      <c r="D1872" s="6" t="s">
        <v>235</v>
      </c>
      <c r="E1872" s="5" t="s">
        <v>3397</v>
      </c>
      <c r="F1872" s="5" t="s">
        <v>3398</v>
      </c>
      <c r="G1872" s="5">
        <v>2002</v>
      </c>
      <c r="H1872" s="11">
        <v>1</v>
      </c>
      <c r="I1872" s="11">
        <v>22</v>
      </c>
      <c r="J1872" s="11">
        <v>29</v>
      </c>
      <c r="K1872" s="11">
        <v>40</v>
      </c>
      <c r="O1872" s="25" t="s">
        <v>23</v>
      </c>
      <c r="P1872" s="5" t="s">
        <v>157</v>
      </c>
      <c r="Q1872" s="5" t="s">
        <v>50</v>
      </c>
      <c r="R1872" s="6" t="s">
        <v>235</v>
      </c>
      <c r="S1872" s="5" t="s">
        <v>3785</v>
      </c>
      <c r="T1872" s="5" t="s">
        <v>3786</v>
      </c>
      <c r="U1872" s="5">
        <v>2002</v>
      </c>
      <c r="V1872" s="11">
        <v>16</v>
      </c>
      <c r="W1872" s="11">
        <v>86</v>
      </c>
      <c r="X1872" s="11">
        <v>108</v>
      </c>
      <c r="Y1872" s="26">
        <v>85</v>
      </c>
      <c r="Z1872" s="10">
        <f t="shared" si="296"/>
        <v>295</v>
      </c>
      <c r="AA1872" s="27">
        <f t="shared" si="292"/>
        <v>-43756.365880289959</v>
      </c>
      <c r="AB1872" s="10">
        <f t="shared" si="293"/>
        <v>-3042022.279574038</v>
      </c>
      <c r="AC1872" s="10">
        <f t="shared" si="294"/>
        <v>-3863986.8394691893</v>
      </c>
      <c r="AD1872" s="28">
        <f t="shared" si="295"/>
        <v>-8062449.2155872015</v>
      </c>
      <c r="AF1872" s="27">
        <f>IF(V1872 &lt;&gt; "-", (V1872-V$1883)^4, "-")</f>
        <v>1541895.6866259559</v>
      </c>
      <c r="AG1872" s="10">
        <f>(W1872-W$1883)^4</f>
        <v>440774560.05685449</v>
      </c>
      <c r="AH1872" s="10">
        <f>(X1872-X$1883)^4</f>
        <v>606337159.31969666</v>
      </c>
      <c r="AI1872" s="28">
        <f>(Y1872-Y$1883)^4</f>
        <v>1616674752.8303335</v>
      </c>
      <c r="AK1872" s="27">
        <f t="shared" si="297"/>
        <v>54.237288135593218</v>
      </c>
      <c r="AL1872" s="10">
        <f t="shared" si="298"/>
        <v>291.52542372881356</v>
      </c>
      <c r="AM1872" s="10">
        <f t="shared" si="299"/>
        <v>366.10169491525426</v>
      </c>
      <c r="AN1872" s="28">
        <f t="shared" si="300"/>
        <v>288.13559322033899</v>
      </c>
      <c r="AP1872" s="56">
        <f t="shared" si="301"/>
        <v>1.2558139534883721</v>
      </c>
    </row>
    <row r="1873" spans="1:42" ht="15" customHeight="1">
      <c r="A1873" s="5" t="s">
        <v>23</v>
      </c>
      <c r="B1873" s="5" t="s">
        <v>104</v>
      </c>
      <c r="C1873" s="5" t="s">
        <v>132</v>
      </c>
      <c r="D1873" s="6" t="s">
        <v>235</v>
      </c>
      <c r="E1873" s="5" t="s">
        <v>3400</v>
      </c>
      <c r="F1873" s="5" t="s">
        <v>3401</v>
      </c>
      <c r="G1873" s="5">
        <v>2002</v>
      </c>
      <c r="H1873" s="11">
        <v>12</v>
      </c>
      <c r="I1873" s="11">
        <v>95</v>
      </c>
      <c r="J1873" s="11">
        <v>219</v>
      </c>
      <c r="K1873" s="11">
        <v>259</v>
      </c>
      <c r="O1873" s="25" t="s">
        <v>23</v>
      </c>
      <c r="P1873" s="5" t="s">
        <v>157</v>
      </c>
      <c r="Q1873" s="5" t="s">
        <v>50</v>
      </c>
      <c r="R1873" s="6" t="s">
        <v>235</v>
      </c>
      <c r="S1873" s="5" t="s">
        <v>3787</v>
      </c>
      <c r="T1873" s="5" t="s">
        <v>3788</v>
      </c>
      <c r="U1873" s="5">
        <v>2002</v>
      </c>
      <c r="V1873" s="11">
        <v>35</v>
      </c>
      <c r="W1873" s="11">
        <v>140</v>
      </c>
      <c r="X1873" s="11">
        <v>302</v>
      </c>
      <c r="Y1873" s="26">
        <v>229</v>
      </c>
      <c r="Z1873" s="10">
        <f t="shared" si="296"/>
        <v>706</v>
      </c>
      <c r="AA1873" s="27">
        <f t="shared" si="292"/>
        <v>-4281.6766680973597</v>
      </c>
      <c r="AB1873" s="10">
        <f t="shared" si="293"/>
        <v>-750971.53817300894</v>
      </c>
      <c r="AC1873" s="10">
        <f t="shared" si="294"/>
        <v>50981.903193339524</v>
      </c>
      <c r="AD1873" s="28">
        <f t="shared" si="295"/>
        <v>-180544.73705751341</v>
      </c>
      <c r="AF1873" s="27">
        <f>IF(V1873 &lt;&gt; "-", (V1873-V$1883)^4, "-")</f>
        <v>69526.733272419238</v>
      </c>
      <c r="AG1873" s="10">
        <f>(W1873-W$1883)^4</f>
        <v>68259741.101664901</v>
      </c>
      <c r="AH1873" s="10">
        <f>(X1873-X$1883)^4</f>
        <v>1890404.4254282408</v>
      </c>
      <c r="AI1873" s="28">
        <f>(Y1873-Y$1883)^4</f>
        <v>10204219.158374643</v>
      </c>
      <c r="AK1873" s="27">
        <f t="shared" si="297"/>
        <v>49.575070821529749</v>
      </c>
      <c r="AL1873" s="10">
        <f t="shared" si="298"/>
        <v>198.300283286119</v>
      </c>
      <c r="AM1873" s="10">
        <f t="shared" si="299"/>
        <v>427.76203966005664</v>
      </c>
      <c r="AN1873" s="28">
        <f t="shared" si="300"/>
        <v>324.36260623229464</v>
      </c>
      <c r="AP1873" s="56">
        <f t="shared" si="301"/>
        <v>2.157142857142857</v>
      </c>
    </row>
    <row r="1874" spans="1:42" ht="15" customHeight="1">
      <c r="A1874" s="5" t="s">
        <v>23</v>
      </c>
      <c r="B1874" s="5" t="s">
        <v>104</v>
      </c>
      <c r="C1874" s="5" t="s">
        <v>132</v>
      </c>
      <c r="D1874" s="6" t="s">
        <v>235</v>
      </c>
      <c r="E1874" s="5" t="s">
        <v>3402</v>
      </c>
      <c r="F1874" s="5" t="s">
        <v>1797</v>
      </c>
      <c r="G1874" s="5">
        <v>2002</v>
      </c>
      <c r="H1874" s="11">
        <v>65</v>
      </c>
      <c r="I1874" s="11">
        <v>277</v>
      </c>
      <c r="J1874" s="11">
        <v>303</v>
      </c>
      <c r="K1874" s="11">
        <v>267</v>
      </c>
      <c r="O1874" s="25" t="s">
        <v>23</v>
      </c>
      <c r="P1874" s="5" t="s">
        <v>157</v>
      </c>
      <c r="Q1874" s="5" t="s">
        <v>50</v>
      </c>
      <c r="R1874" s="6" t="s">
        <v>235</v>
      </c>
      <c r="S1874" s="5" t="s">
        <v>3789</v>
      </c>
      <c r="T1874" s="5" t="s">
        <v>3790</v>
      </c>
      <c r="U1874" s="5">
        <v>2002</v>
      </c>
      <c r="V1874" s="11">
        <v>32</v>
      </c>
      <c r="W1874" s="11">
        <v>113</v>
      </c>
      <c r="X1874" s="11">
        <v>146</v>
      </c>
      <c r="Y1874" s="26">
        <v>144</v>
      </c>
      <c r="Z1874" s="10">
        <f t="shared" si="296"/>
        <v>435</v>
      </c>
      <c r="AA1874" s="27">
        <f t="shared" si="292"/>
        <v>-7120.2211564880208</v>
      </c>
      <c r="AB1874" s="10">
        <f t="shared" si="293"/>
        <v>-1638660.0105298329</v>
      </c>
      <c r="AC1874" s="10">
        <f t="shared" si="294"/>
        <v>-1681766.4265132465</v>
      </c>
      <c r="AD1874" s="28">
        <f t="shared" si="295"/>
        <v>-2834293.5119400565</v>
      </c>
      <c r="AF1874" s="27">
        <f>IF(V1874 &lt;&gt; "-", (V1874-V$1883)^4, "-")</f>
        <v>136980.2572786719</v>
      </c>
      <c r="AG1874" s="10">
        <f>(W1874-W$1883)^4</f>
        <v>193190221.56143194</v>
      </c>
      <c r="AH1874" s="10">
        <f>(X1874-X$1883)^4</f>
        <v>199995813.36858884</v>
      </c>
      <c r="AI1874" s="28">
        <f>(Y1874-Y$1883)^4</f>
        <v>401106558.78478765</v>
      </c>
      <c r="AK1874" s="27">
        <f t="shared" si="297"/>
        <v>73.563218390804593</v>
      </c>
      <c r="AL1874" s="10">
        <f t="shared" si="298"/>
        <v>259.77011494252872</v>
      </c>
      <c r="AM1874" s="10">
        <f t="shared" si="299"/>
        <v>335.63218390804599</v>
      </c>
      <c r="AN1874" s="28">
        <f t="shared" si="300"/>
        <v>331.0344827586207</v>
      </c>
      <c r="AP1874" s="56">
        <f t="shared" si="301"/>
        <v>1.2920353982300885</v>
      </c>
    </row>
    <row r="1875" spans="1:42" ht="15" customHeight="1">
      <c r="A1875" s="5" t="s">
        <v>23</v>
      </c>
      <c r="B1875" s="5" t="s">
        <v>104</v>
      </c>
      <c r="C1875" s="5" t="s">
        <v>132</v>
      </c>
      <c r="D1875" s="6" t="s">
        <v>235</v>
      </c>
      <c r="E1875" s="5" t="s">
        <v>3403</v>
      </c>
      <c r="F1875" s="5" t="s">
        <v>1215</v>
      </c>
      <c r="G1875" s="5">
        <v>2002</v>
      </c>
      <c r="H1875" s="11">
        <v>1</v>
      </c>
      <c r="I1875" s="11">
        <v>18</v>
      </c>
      <c r="J1875" s="11">
        <v>56</v>
      </c>
      <c r="K1875" s="11">
        <v>56</v>
      </c>
      <c r="O1875" s="25" t="s">
        <v>23</v>
      </c>
      <c r="P1875" s="5" t="s">
        <v>157</v>
      </c>
      <c r="Q1875" s="5" t="s">
        <v>50</v>
      </c>
      <c r="R1875" s="6" t="s">
        <v>235</v>
      </c>
      <c r="S1875" s="5" t="s">
        <v>3791</v>
      </c>
      <c r="T1875" s="5" t="s">
        <v>3792</v>
      </c>
      <c r="U1875" s="5">
        <v>2002</v>
      </c>
      <c r="V1875" s="11">
        <v>84</v>
      </c>
      <c r="W1875" s="11">
        <v>307</v>
      </c>
      <c r="X1875" s="11">
        <v>293</v>
      </c>
      <c r="Y1875" s="26">
        <v>246</v>
      </c>
      <c r="Z1875" s="10">
        <f t="shared" si="296"/>
        <v>930</v>
      </c>
      <c r="AA1875" s="27">
        <f>IF(V1875 &lt;&gt; "-", (V1875-V$1883)^3, "-")</f>
        <v>35164.395846196203</v>
      </c>
      <c r="AB1875" s="10">
        <f>IF(W1875 &lt;&gt; "-", (W1875-W$1883)^3, "-")</f>
        <v>440793.71740727639</v>
      </c>
      <c r="AC1875" s="10">
        <f t="shared" si="294"/>
        <v>22140.487234574568</v>
      </c>
      <c r="AD1875" s="28">
        <f t="shared" si="295"/>
        <v>-61719.141765035041</v>
      </c>
      <c r="AF1875" s="27">
        <f>IF(V1875 &lt;&gt; "-", (V1875-V$1883)^4, "-")</f>
        <v>1152048.8118466886</v>
      </c>
      <c r="AG1875" s="10">
        <f>(W1875-W$1883)^4</f>
        <v>33546498.366916768</v>
      </c>
      <c r="AH1875" s="10">
        <f>(X1875-X$1883)^4</f>
        <v>621702.90774668485</v>
      </c>
      <c r="AI1875" s="28">
        <f>(Y1875-Y$1883)^4</f>
        <v>2439082.5800333866</v>
      </c>
      <c r="AK1875" s="27">
        <f t="shared" si="297"/>
        <v>90.322580645161281</v>
      </c>
      <c r="AL1875" s="10">
        <f t="shared" si="298"/>
        <v>330.10752688172039</v>
      </c>
      <c r="AM1875" s="10">
        <f t="shared" si="299"/>
        <v>315.05376344086022</v>
      </c>
      <c r="AN1875" s="28">
        <f t="shared" si="300"/>
        <v>264.51612903225805</v>
      </c>
      <c r="AP1875" s="56">
        <f t="shared" si="301"/>
        <v>0.95439739413680791</v>
      </c>
    </row>
    <row r="1876" spans="1:42" ht="15" customHeight="1">
      <c r="A1876" s="5" t="s">
        <v>23</v>
      </c>
      <c r="B1876" s="5" t="s">
        <v>104</v>
      </c>
      <c r="C1876" s="5" t="s">
        <v>132</v>
      </c>
      <c r="D1876" s="6" t="s">
        <v>235</v>
      </c>
      <c r="E1876" s="5" t="s">
        <v>3404</v>
      </c>
      <c r="F1876" s="5" t="s">
        <v>3405</v>
      </c>
      <c r="G1876" s="5">
        <v>2002</v>
      </c>
      <c r="H1876" s="11">
        <v>8</v>
      </c>
      <c r="I1876" s="11">
        <v>53</v>
      </c>
      <c r="J1876" s="11">
        <v>89</v>
      </c>
      <c r="K1876" s="11">
        <v>155</v>
      </c>
      <c r="O1876" s="25" t="s">
        <v>23</v>
      </c>
      <c r="P1876" s="5" t="s">
        <v>157</v>
      </c>
      <c r="Q1876" s="5" t="s">
        <v>50</v>
      </c>
      <c r="R1876" s="6" t="s">
        <v>235</v>
      </c>
      <c r="S1876" s="5" t="s">
        <v>3793</v>
      </c>
      <c r="T1876" s="5" t="s">
        <v>3794</v>
      </c>
      <c r="U1876" s="5">
        <v>2002</v>
      </c>
      <c r="V1876" s="11">
        <v>99</v>
      </c>
      <c r="W1876" s="11">
        <v>422</v>
      </c>
      <c r="X1876" s="11">
        <v>425</v>
      </c>
      <c r="Y1876" s="26">
        <v>321</v>
      </c>
      <c r="Z1876" s="10">
        <f t="shared" si="296"/>
        <v>1267</v>
      </c>
      <c r="AA1876" s="27">
        <f>IF(V1876 &lt;&gt; "-", (V1876-V$1883)^3, "-")</f>
        <v>108953.70063305068</v>
      </c>
      <c r="AB1876" s="10">
        <f>IF(W1876 &lt;&gt; "-", (W1876-W$1883)^3, "-")</f>
        <v>6979342.1142993346</v>
      </c>
      <c r="AC1876" s="10">
        <f>IF(X1876 &lt;&gt; "-", (X1876-X$1883)^3, "-")</f>
        <v>4102140.2190316487</v>
      </c>
      <c r="AD1876" s="28">
        <f>IF(Y1876 &lt;&gt; "-", (Y1876-Y$1883)^3, "-")</f>
        <v>44666.845644221314</v>
      </c>
      <c r="AF1876" s="27">
        <f>IF(V1876 &lt;&gt; "-", (V1876-V$1883)^4, "-")</f>
        <v>5203824.5738815498</v>
      </c>
      <c r="AG1876" s="10">
        <f>(W1876-W$1883)^4</f>
        <v>1333785472.7010107</v>
      </c>
      <c r="AH1876" s="10">
        <f>(X1876-X$1883)^4</f>
        <v>656670240.56128216</v>
      </c>
      <c r="AI1876" s="28">
        <f>(Y1876-Y$1883)^4</f>
        <v>1584821.5881705659</v>
      </c>
      <c r="AK1876" s="27">
        <f t="shared" si="297"/>
        <v>78.137332280978683</v>
      </c>
      <c r="AL1876" s="10">
        <f t="shared" si="298"/>
        <v>333.07024467245463</v>
      </c>
      <c r="AM1876" s="10">
        <f t="shared" si="299"/>
        <v>335.43804262036309</v>
      </c>
      <c r="AN1876" s="28">
        <f t="shared" si="300"/>
        <v>253.35438042620362</v>
      </c>
      <c r="AP1876" s="56">
        <f t="shared" si="301"/>
        <v>1.0071090047393365</v>
      </c>
    </row>
    <row r="1877" spans="1:42" ht="15" customHeight="1">
      <c r="A1877" s="5" t="s">
        <v>23</v>
      </c>
      <c r="B1877" s="5" t="s">
        <v>104</v>
      </c>
      <c r="C1877" s="5" t="s">
        <v>132</v>
      </c>
      <c r="D1877" s="6" t="s">
        <v>235</v>
      </c>
      <c r="E1877" s="5" t="s">
        <v>3406</v>
      </c>
      <c r="F1877" s="5" t="s">
        <v>3407</v>
      </c>
      <c r="G1877" s="5">
        <v>2002</v>
      </c>
      <c r="H1877" s="11">
        <v>105</v>
      </c>
      <c r="I1877" s="11">
        <v>668</v>
      </c>
      <c r="J1877" s="11">
        <v>1121</v>
      </c>
      <c r="K1877" s="11">
        <v>791</v>
      </c>
      <c r="O1877" s="35" t="s">
        <v>23</v>
      </c>
      <c r="P1877" s="36" t="s">
        <v>157</v>
      </c>
      <c r="Q1877" s="36" t="s">
        <v>50</v>
      </c>
      <c r="R1877" s="37" t="s">
        <v>235</v>
      </c>
      <c r="S1877" s="36" t="s">
        <v>3795</v>
      </c>
      <c r="T1877" s="36" t="s">
        <v>3186</v>
      </c>
      <c r="U1877" s="36">
        <v>2002</v>
      </c>
      <c r="V1877" s="38">
        <v>30</v>
      </c>
      <c r="W1877" s="38">
        <v>185</v>
      </c>
      <c r="X1877" s="38">
        <v>202</v>
      </c>
      <c r="Y1877" s="39">
        <v>145</v>
      </c>
      <c r="Z1877" s="10">
        <f t="shared" si="296"/>
        <v>562</v>
      </c>
      <c r="AA1877" s="32">
        <f>IF(V1877 &lt;&gt; "-", (V1877-V$1883)^3, "-")</f>
        <v>-9579.7302272260404</v>
      </c>
      <c r="AB1877" s="33">
        <f>IF(W1877 &lt;&gt; "-", (W1877-W$1883)^3, "-")</f>
        <v>-96672.521328038871</v>
      </c>
      <c r="AC1877" s="33">
        <f>IF(X1877 &lt;&gt; "-", (X1877-X$1883)^3, "-")</f>
        <v>-249096.70789134788</v>
      </c>
      <c r="AD1877" s="54">
        <f>IF(Y1877 &lt;&gt; "-", (Y1877-Y$1883)^3, "-")</f>
        <v>-2774634.1345345993</v>
      </c>
      <c r="AF1877" s="32">
        <f>IF(V1877 &lt;&gt; "-", (V1877-V$1883)^4, "-")</f>
        <v>203456.25157167341</v>
      </c>
      <c r="AG1877" s="33">
        <f>(W1877-W$1883)^4</f>
        <v>4436808.9418781502</v>
      </c>
      <c r="AH1877" s="33">
        <f>(X1877-X$1883)^4</f>
        <v>15673187.067222085</v>
      </c>
      <c r="AI1877" s="54">
        <f>(Y1877-Y$1883)^4</f>
        <v>389888985.52996206</v>
      </c>
      <c r="AK1877" s="32">
        <f t="shared" si="297"/>
        <v>53.380782918149471</v>
      </c>
      <c r="AL1877" s="33">
        <f t="shared" si="298"/>
        <v>329.1814946619217</v>
      </c>
      <c r="AM1877" s="33">
        <f t="shared" si="299"/>
        <v>359.43060498220643</v>
      </c>
      <c r="AN1877" s="54">
        <f t="shared" si="300"/>
        <v>258.0071174377224</v>
      </c>
      <c r="AP1877" s="57">
        <f t="shared" si="301"/>
        <v>1.0918918918918921</v>
      </c>
    </row>
    <row r="1878" spans="1:42" ht="15" customHeight="1">
      <c r="A1878" s="5" t="s">
        <v>23</v>
      </c>
      <c r="B1878" s="5" t="s">
        <v>104</v>
      </c>
      <c r="C1878" s="5" t="s">
        <v>132</v>
      </c>
      <c r="D1878" s="6" t="s">
        <v>235</v>
      </c>
      <c r="E1878" s="5" t="s">
        <v>3408</v>
      </c>
      <c r="F1878" s="5" t="s">
        <v>3409</v>
      </c>
      <c r="G1878" s="5">
        <v>2002</v>
      </c>
      <c r="H1878" s="11">
        <v>1</v>
      </c>
      <c r="I1878" s="11">
        <v>35</v>
      </c>
      <c r="J1878" s="11">
        <v>105</v>
      </c>
      <c r="K1878" s="11">
        <v>97</v>
      </c>
      <c r="O1878" s="27"/>
      <c r="U1878" s="10" t="s">
        <v>164</v>
      </c>
      <c r="V1878" s="10">
        <f>AVERAGE(V51:V1877)</f>
        <v>30.697922515440762</v>
      </c>
      <c r="W1878" s="10">
        <f>AVERAGE(W51:W1877)</f>
        <v>161.07443897099068</v>
      </c>
      <c r="X1878" s="10">
        <f>AVERAGE(X51:X1877)</f>
        <v>220.29950555161591</v>
      </c>
      <c r="Y1878" s="28">
        <f>AVERAGE(Y51:Y1877)</f>
        <v>244.76560788608981</v>
      </c>
      <c r="AA1878" s="10">
        <f>SUM(AA6:AA1877)</f>
        <v>187292322771.67661</v>
      </c>
      <c r="AB1878" s="10">
        <f>SUM(AB6:AB1877)</f>
        <v>6699065092700.123</v>
      </c>
      <c r="AC1878" s="10">
        <f>SUM(AC6:AC1877)</f>
        <v>1464798369305.1689</v>
      </c>
      <c r="AD1878" s="10">
        <f>SUM(AD6:AD1877)</f>
        <v>1385008422197.5269</v>
      </c>
      <c r="AF1878" s="10">
        <f>SUM(AF6:AF1877)</f>
        <v>609937825427264.38</v>
      </c>
      <c r="AG1878" s="10">
        <f>SUM(AG6:AG1877)</f>
        <v>7.2303396719954768E+16</v>
      </c>
      <c r="AH1878" s="10">
        <f>SUM(AH6:AH1877)</f>
        <v>8129771008999142</v>
      </c>
      <c r="AI1878" s="10">
        <f>SUM(AI6:AI1877)</f>
        <v>8341518113154823</v>
      </c>
    </row>
    <row r="1879" spans="1:42" ht="15" customHeight="1">
      <c r="A1879" s="5" t="s">
        <v>23</v>
      </c>
      <c r="B1879" s="5" t="s">
        <v>104</v>
      </c>
      <c r="C1879" s="5" t="s">
        <v>132</v>
      </c>
      <c r="D1879" s="6" t="s">
        <v>235</v>
      </c>
      <c r="E1879" s="5" t="s">
        <v>3410</v>
      </c>
      <c r="F1879" s="5" t="s">
        <v>3411</v>
      </c>
      <c r="G1879" s="5">
        <v>2002</v>
      </c>
      <c r="H1879" s="11">
        <v>26</v>
      </c>
      <c r="I1879" s="11">
        <v>147</v>
      </c>
      <c r="J1879" s="11">
        <v>168</v>
      </c>
      <c r="K1879" s="11">
        <v>191</v>
      </c>
      <c r="O1879" s="27"/>
      <c r="U1879" s="10" t="s">
        <v>167</v>
      </c>
      <c r="V1879" s="10">
        <f>GEOMEAN(V51:V1877)</f>
        <v>15.069041073622072</v>
      </c>
      <c r="W1879" s="10">
        <f>GEOMEAN(W51:W1877)</f>
        <v>96.345866319584928</v>
      </c>
      <c r="X1879" s="10">
        <f>GEOMEAN(X51:X1877)</f>
        <v>143.20737466325011</v>
      </c>
      <c r="Y1879" s="28">
        <f>GEOMEAN(Y51:Y1877)</f>
        <v>171.55378280992019</v>
      </c>
    </row>
    <row r="1880" spans="1:42" ht="15" customHeight="1">
      <c r="A1880" s="5" t="s">
        <v>23</v>
      </c>
      <c r="B1880" s="5" t="s">
        <v>104</v>
      </c>
      <c r="C1880" s="5" t="s">
        <v>132</v>
      </c>
      <c r="D1880" s="6" t="s">
        <v>235</v>
      </c>
      <c r="E1880" s="5" t="s">
        <v>3412</v>
      </c>
      <c r="F1880" s="5" t="s">
        <v>3413</v>
      </c>
      <c r="G1880" s="5">
        <v>2002</v>
      </c>
      <c r="H1880" s="11">
        <v>87</v>
      </c>
      <c r="I1880" s="11">
        <v>484</v>
      </c>
      <c r="J1880" s="11">
        <v>522</v>
      </c>
      <c r="K1880" s="11">
        <v>415</v>
      </c>
      <c r="O1880" s="27"/>
      <c r="U1880" s="10" t="s">
        <v>170</v>
      </c>
      <c r="V1880" s="10">
        <f>QUARTILE(V51:V1877, 1)</f>
        <v>7</v>
      </c>
      <c r="W1880" s="10">
        <f t="shared" ref="W1880:Y1880" si="302">QUARTILE(W51:W1877, 1)</f>
        <v>48.5</v>
      </c>
      <c r="X1880" s="10">
        <f t="shared" si="302"/>
        <v>77</v>
      </c>
      <c r="Y1880" s="28">
        <f t="shared" si="302"/>
        <v>94.25</v>
      </c>
    </row>
    <row r="1881" spans="1:42" ht="15" customHeight="1">
      <c r="A1881" s="5" t="s">
        <v>23</v>
      </c>
      <c r="B1881" s="5" t="s">
        <v>104</v>
      </c>
      <c r="C1881" s="5" t="s">
        <v>132</v>
      </c>
      <c r="D1881" s="6" t="s">
        <v>235</v>
      </c>
      <c r="E1881" s="5" t="s">
        <v>3414</v>
      </c>
      <c r="F1881" s="5" t="s">
        <v>3415</v>
      </c>
      <c r="G1881" s="5">
        <v>2002</v>
      </c>
      <c r="H1881" s="11">
        <v>27</v>
      </c>
      <c r="I1881" s="11">
        <v>134</v>
      </c>
      <c r="J1881" s="11">
        <v>291</v>
      </c>
      <c r="K1881" s="11">
        <v>214</v>
      </c>
      <c r="O1881" s="27"/>
      <c r="U1881" s="17" t="s">
        <v>173</v>
      </c>
      <c r="V1881" s="10">
        <f>QUARTILE(V51:V1877, 2)</f>
        <v>15</v>
      </c>
      <c r="W1881" s="10">
        <f t="shared" ref="W1881:Y1881" si="303">QUARTILE(W51:W1877, 2)</f>
        <v>97</v>
      </c>
      <c r="X1881" s="10">
        <f t="shared" si="303"/>
        <v>147</v>
      </c>
      <c r="Y1881" s="28">
        <f t="shared" si="303"/>
        <v>167</v>
      </c>
    </row>
    <row r="1882" spans="1:42" ht="15" customHeight="1" thickBot="1">
      <c r="A1882" s="5" t="s">
        <v>23</v>
      </c>
      <c r="B1882" s="5" t="s">
        <v>104</v>
      </c>
      <c r="C1882" s="5" t="s">
        <v>132</v>
      </c>
      <c r="D1882" s="6" t="s">
        <v>235</v>
      </c>
      <c r="E1882" s="5" t="s">
        <v>3417</v>
      </c>
      <c r="F1882" s="5" t="s">
        <v>3418</v>
      </c>
      <c r="G1882" s="5">
        <v>2002</v>
      </c>
      <c r="H1882" s="11">
        <v>28</v>
      </c>
      <c r="I1882" s="11">
        <v>212</v>
      </c>
      <c r="J1882" s="11">
        <v>194</v>
      </c>
      <c r="K1882" s="11">
        <v>208</v>
      </c>
      <c r="O1882" s="40"/>
      <c r="P1882" s="41"/>
      <c r="Q1882" s="41"/>
      <c r="R1882" s="41"/>
      <c r="S1882" s="41"/>
      <c r="T1882" s="41"/>
      <c r="U1882" s="42" t="s">
        <v>176</v>
      </c>
      <c r="V1882" s="41">
        <f>QUARTILE(V51:V1877, 3)</f>
        <v>35</v>
      </c>
      <c r="W1882" s="41">
        <f t="shared" ref="W1882:Y1882" si="304">QUARTILE(W51:W1877, 3)</f>
        <v>196.5</v>
      </c>
      <c r="X1882" s="41">
        <f t="shared" si="304"/>
        <v>286</v>
      </c>
      <c r="Y1882" s="43">
        <f t="shared" si="304"/>
        <v>310</v>
      </c>
    </row>
    <row r="1883" spans="1:42" ht="15" customHeight="1">
      <c r="A1883" s="5" t="s">
        <v>23</v>
      </c>
      <c r="B1883" s="5" t="s">
        <v>104</v>
      </c>
      <c r="C1883" s="5" t="s">
        <v>132</v>
      </c>
      <c r="D1883" s="6" t="s">
        <v>235</v>
      </c>
      <c r="E1883" s="5" t="s">
        <v>3419</v>
      </c>
      <c r="F1883" s="5" t="s">
        <v>3420</v>
      </c>
      <c r="G1883" s="5">
        <v>2002</v>
      </c>
      <c r="H1883" s="11">
        <v>6</v>
      </c>
      <c r="I1883" s="11">
        <v>69</v>
      </c>
      <c r="J1883" s="11">
        <v>112</v>
      </c>
      <c r="K1883" s="11">
        <v>158</v>
      </c>
      <c r="O1883" s="27"/>
      <c r="U1883" s="10" t="s">
        <v>164</v>
      </c>
      <c r="V1883" s="31">
        <f>AVERAGE(V56:V1882,V6:V45)</f>
        <v>51.238202615919313</v>
      </c>
      <c r="W1883" s="10">
        <f>AVERAGE((W56:W1882,W6:W45))</f>
        <v>230.89524387000031</v>
      </c>
      <c r="X1883" s="10">
        <f>AVERAGE(X56:X1882,X6:X45)</f>
        <v>264.92008914890391</v>
      </c>
      <c r="Y1883" s="44">
        <f>AVERAGE(Y56:Y1882,Y6:Y45)</f>
        <v>285.51906183852947</v>
      </c>
    </row>
    <row r="1884" spans="1:42" ht="15" customHeight="1">
      <c r="A1884" s="5" t="s">
        <v>23</v>
      </c>
      <c r="B1884" s="5" t="s">
        <v>104</v>
      </c>
      <c r="C1884" s="5" t="s">
        <v>132</v>
      </c>
      <c r="D1884" s="6" t="s">
        <v>235</v>
      </c>
      <c r="E1884" s="5" t="s">
        <v>3421</v>
      </c>
      <c r="F1884" s="5" t="s">
        <v>3422</v>
      </c>
      <c r="G1884" s="5">
        <v>2002</v>
      </c>
      <c r="H1884" s="11">
        <v>5</v>
      </c>
      <c r="I1884" s="11">
        <v>72</v>
      </c>
      <c r="J1884" s="11">
        <v>72</v>
      </c>
      <c r="K1884" s="11">
        <v>84</v>
      </c>
      <c r="O1884" s="27"/>
      <c r="U1884" s="10" t="s">
        <v>167</v>
      </c>
      <c r="V1884" s="10">
        <f>GEOMEAN((V56:V1882,V6:V45))</f>
        <v>16.36505594866999</v>
      </c>
      <c r="W1884" s="10">
        <f>GEOMEAN((W6:W45,W51:W1877))</f>
        <v>103.23141694393709</v>
      </c>
      <c r="X1884" s="10">
        <f>GEOMEAN((X6:X45,X51:X1877))</f>
        <v>151.07681043753342</v>
      </c>
      <c r="Y1884" s="28">
        <f>GEOMEAN((Y6:Y45,Y51:Y1877))</f>
        <v>179.96181350875264</v>
      </c>
    </row>
    <row r="1885" spans="1:42" ht="15" customHeight="1">
      <c r="A1885" s="5" t="s">
        <v>23</v>
      </c>
      <c r="B1885" s="5" t="s">
        <v>104</v>
      </c>
      <c r="C1885" s="5" t="s">
        <v>132</v>
      </c>
      <c r="D1885" s="6" t="s">
        <v>235</v>
      </c>
      <c r="E1885" s="5" t="s">
        <v>3424</v>
      </c>
      <c r="F1885" s="5" t="s">
        <v>3425</v>
      </c>
      <c r="G1885" s="5">
        <v>2002</v>
      </c>
      <c r="H1885" s="11">
        <v>1</v>
      </c>
      <c r="I1885" s="11">
        <v>28</v>
      </c>
      <c r="J1885" s="11">
        <v>83</v>
      </c>
      <c r="K1885" s="11">
        <v>48</v>
      </c>
      <c r="O1885" s="27"/>
      <c r="U1885" s="10" t="s">
        <v>170</v>
      </c>
      <c r="V1885" s="10">
        <f>QUARTILE((V6:V45,V51:V1877), 1)</f>
        <v>7</v>
      </c>
      <c r="W1885" s="10">
        <f>QUARTILE((W6:W45,W51:W1877), 1)</f>
        <v>49</v>
      </c>
      <c r="X1885" s="10">
        <f>QUARTILE((X6:X45,X51:X1877), 1)</f>
        <v>78</v>
      </c>
      <c r="Y1885" s="45">
        <f>QUARTILE((Y6:Y45,Y51:Y1877), 1)</f>
        <v>96</v>
      </c>
    </row>
    <row r="1886" spans="1:42" ht="15" customHeight="1">
      <c r="A1886" s="5" t="s">
        <v>23</v>
      </c>
      <c r="B1886" s="5" t="s">
        <v>104</v>
      </c>
      <c r="C1886" s="5" t="s">
        <v>132</v>
      </c>
      <c r="D1886" s="6" t="s">
        <v>235</v>
      </c>
      <c r="E1886" s="5" t="s">
        <v>3426</v>
      </c>
      <c r="F1886" s="5" t="s">
        <v>3427</v>
      </c>
      <c r="G1886" s="5">
        <v>2002</v>
      </c>
      <c r="H1886" s="11">
        <v>6</v>
      </c>
      <c r="I1886" s="11">
        <v>83</v>
      </c>
      <c r="J1886" s="11">
        <v>127</v>
      </c>
      <c r="K1886" s="11">
        <v>170</v>
      </c>
      <c r="O1886" s="27"/>
      <c r="U1886" s="17" t="s">
        <v>173</v>
      </c>
      <c r="V1886" s="10">
        <f>QUARTILE((V7:V46,V52:V1878), 2)</f>
        <v>16</v>
      </c>
      <c r="W1886" s="10">
        <f>QUARTILE((W7:W46,W52:W1878), 2)</f>
        <v>100</v>
      </c>
      <c r="X1886" s="10">
        <f>QUARTILE((X7:X46,X52:X1878), 2)</f>
        <v>151</v>
      </c>
      <c r="Y1886" s="45">
        <f>QUARTILE((Y7:Y46,Y52:Y1878), 2)</f>
        <v>170</v>
      </c>
    </row>
    <row r="1887" spans="1:42" ht="15" customHeight="1" thickBot="1">
      <c r="A1887" s="5" t="s">
        <v>23</v>
      </c>
      <c r="B1887" s="5" t="s">
        <v>104</v>
      </c>
      <c r="C1887" s="5" t="s">
        <v>132</v>
      </c>
      <c r="D1887" s="6" t="s">
        <v>235</v>
      </c>
      <c r="E1887" s="5" t="s">
        <v>3428</v>
      </c>
      <c r="F1887" s="5" t="s">
        <v>3429</v>
      </c>
      <c r="G1887" s="5">
        <v>2002</v>
      </c>
      <c r="H1887" s="11">
        <v>15</v>
      </c>
      <c r="I1887" s="11">
        <v>131</v>
      </c>
      <c r="J1887" s="11">
        <v>341</v>
      </c>
      <c r="K1887" s="11">
        <v>354</v>
      </c>
      <c r="O1887" s="32"/>
      <c r="P1887" s="33"/>
      <c r="Q1887" s="33"/>
      <c r="R1887" s="33"/>
      <c r="S1887" s="33"/>
      <c r="T1887" s="33"/>
      <c r="U1887" s="34" t="s">
        <v>176</v>
      </c>
      <c r="V1887" s="46">
        <f>QUARTILE((V8:V47,V53:V1879),3)</f>
        <v>36</v>
      </c>
      <c r="W1887" s="46">
        <f>QUARTILE((W8:W47,W53:W1879),3)</f>
        <v>208.5</v>
      </c>
      <c r="X1887" s="46">
        <f>QUARTILE((X8:X47,X53:X1879),3)</f>
        <v>298</v>
      </c>
      <c r="Y1887" s="47">
        <f>QUARTILE((Y8:Y47,Y53:Y1879),3)</f>
        <v>329</v>
      </c>
    </row>
    <row r="1888" spans="1:42" ht="15" customHeight="1" thickTop="1">
      <c r="A1888" s="5" t="s">
        <v>23</v>
      </c>
      <c r="B1888" s="5" t="s">
        <v>1345</v>
      </c>
      <c r="C1888" s="5" t="s">
        <v>24</v>
      </c>
      <c r="D1888" s="6" t="s">
        <v>25</v>
      </c>
      <c r="E1888" s="6" t="s">
        <v>26</v>
      </c>
      <c r="F1888" s="5" t="s">
        <v>3796</v>
      </c>
      <c r="G1888" s="5">
        <v>2002</v>
      </c>
      <c r="H1888" s="11">
        <v>4318</v>
      </c>
      <c r="I1888" s="11">
        <v>15049</v>
      </c>
      <c r="J1888" s="11">
        <v>11785</v>
      </c>
      <c r="K1888" s="11">
        <v>18225</v>
      </c>
      <c r="U1888" s="10" t="s">
        <v>3797</v>
      </c>
      <c r="V1888" s="10">
        <f>_xlfn.VAR.P((V8:V47,V53:V1879))</f>
        <v>39411.326882246954</v>
      </c>
      <c r="W1888" s="10">
        <f>_xlfn.VAR.P((W8:W47,W53:W1879))</f>
        <v>440249.37815365702</v>
      </c>
      <c r="X1888" s="10">
        <f>_xlfn.VAR.P((X8:X47,X53:X1879))</f>
        <v>207085.55481980793</v>
      </c>
      <c r="Y1888" s="10">
        <f>_xlfn.VAR.P((Y8:Y47,Y53:Y1879))</f>
        <v>195669.20410559504</v>
      </c>
    </row>
    <row r="1889" spans="1:25" ht="15" customHeight="1">
      <c r="A1889" s="5" t="s">
        <v>23</v>
      </c>
      <c r="B1889" s="5" t="s">
        <v>1345</v>
      </c>
      <c r="C1889" s="5" t="s">
        <v>28</v>
      </c>
      <c r="D1889" s="6" t="s">
        <v>41</v>
      </c>
      <c r="E1889" s="6" t="s">
        <v>26</v>
      </c>
      <c r="F1889" s="5" t="s">
        <v>3798</v>
      </c>
      <c r="G1889" s="5">
        <v>2002</v>
      </c>
      <c r="H1889" s="11">
        <v>3141</v>
      </c>
      <c r="I1889" s="11">
        <v>9769</v>
      </c>
      <c r="J1889" s="11">
        <v>4487</v>
      </c>
      <c r="K1889" s="11">
        <v>5184</v>
      </c>
      <c r="O1889" s="10">
        <f>COUNT((V8:V47,V53:V1879))</f>
        <v>1821</v>
      </c>
      <c r="U1889" s="10" t="s">
        <v>3799</v>
      </c>
      <c r="V1889" s="10">
        <f>_xlfn.STDEV.P((V8:V47,V53:V1879))</f>
        <v>198.52286236664773</v>
      </c>
      <c r="W1889" s="10">
        <f>_xlfn.STDEV.P((W8:W47,W53:W1879))</f>
        <v>663.51290729996879</v>
      </c>
      <c r="X1889" s="10">
        <f>_xlfn.STDEV.P((X8:X47,X53:X1879))</f>
        <v>455.06653889272934</v>
      </c>
      <c r="Y1889" s="10">
        <f>_xlfn.STDEV.P((Y8:Y47,Y53:Y1879))</f>
        <v>442.34511877672509</v>
      </c>
    </row>
    <row r="1890" spans="1:25" ht="15" customHeight="1">
      <c r="A1890" s="5" t="s">
        <v>23</v>
      </c>
      <c r="B1890" s="5" t="s">
        <v>1345</v>
      </c>
      <c r="C1890" s="5" t="s">
        <v>34</v>
      </c>
      <c r="D1890" s="6" t="s">
        <v>44</v>
      </c>
      <c r="E1890" s="6" t="s">
        <v>26</v>
      </c>
      <c r="F1890" s="5" t="s">
        <v>3800</v>
      </c>
      <c r="G1890" s="5">
        <v>2002</v>
      </c>
      <c r="H1890" s="11">
        <v>168</v>
      </c>
      <c r="I1890" s="11">
        <v>676</v>
      </c>
      <c r="J1890" s="11">
        <v>1290</v>
      </c>
      <c r="K1890" s="11">
        <v>2437</v>
      </c>
      <c r="U1890" s="10" t="s">
        <v>3801</v>
      </c>
      <c r="V1890" s="10">
        <f>AVEDEV((V8:V47,V53:V1879))</f>
        <v>57.893241097819555</v>
      </c>
      <c r="W1890" s="10">
        <f>AVEDEV((W8:W47,W53:W1879))</f>
        <v>223.19598895161218</v>
      </c>
      <c r="X1890" s="10">
        <f>AVEDEV((X8:X47,X53:X1879))</f>
        <v>214.06079463615947</v>
      </c>
      <c r="Y1890" s="10">
        <f>AVEDEV((Y8:Y47,Y53:Y1879))</f>
        <v>214.84883521729145</v>
      </c>
    </row>
    <row r="1891" spans="1:25" ht="15" customHeight="1">
      <c r="A1891" s="5" t="s">
        <v>23</v>
      </c>
      <c r="B1891" s="5" t="s">
        <v>1345</v>
      </c>
      <c r="C1891" s="5" t="s">
        <v>34</v>
      </c>
      <c r="D1891" s="6" t="s">
        <v>44</v>
      </c>
      <c r="E1891" s="5" t="s">
        <v>3430</v>
      </c>
      <c r="F1891" s="5" t="s">
        <v>3431</v>
      </c>
      <c r="G1891" s="5">
        <v>2002</v>
      </c>
      <c r="H1891" s="11">
        <v>140</v>
      </c>
      <c r="I1891" s="11">
        <v>565</v>
      </c>
      <c r="J1891" s="11">
        <v>1032</v>
      </c>
      <c r="K1891" s="11">
        <v>1673</v>
      </c>
      <c r="U1891" s="10" t="s">
        <v>3802</v>
      </c>
      <c r="V1891" s="10">
        <f>V1889/V1884</f>
        <v>12.13090031524041</v>
      </c>
      <c r="W1891" s="10">
        <f>W1889/W1884</f>
        <v>6.4274319479728668</v>
      </c>
      <c r="X1891" s="10">
        <f>X1889/X1884</f>
        <v>3.0121534706406066</v>
      </c>
      <c r="Y1891" s="10">
        <f>Y1889/Y1884</f>
        <v>2.4579943386445766</v>
      </c>
    </row>
    <row r="1892" spans="1:25" ht="15" customHeight="1">
      <c r="A1892" s="5" t="s">
        <v>23</v>
      </c>
      <c r="B1892" s="5" t="s">
        <v>1345</v>
      </c>
      <c r="C1892" s="5" t="s">
        <v>34</v>
      </c>
      <c r="D1892" s="6" t="s">
        <v>44</v>
      </c>
      <c r="E1892" s="5" t="s">
        <v>3432</v>
      </c>
      <c r="F1892" s="5" t="s">
        <v>3433</v>
      </c>
      <c r="G1892" s="5">
        <v>2002</v>
      </c>
      <c r="H1892" s="11">
        <v>5</v>
      </c>
      <c r="I1892" s="11">
        <v>26</v>
      </c>
      <c r="J1892" s="11">
        <v>68</v>
      </c>
      <c r="K1892" s="11">
        <v>270</v>
      </c>
      <c r="U1892" s="10" t="s">
        <v>3803</v>
      </c>
      <c r="V1892" s="10">
        <f>MAX((V8:V47,V53:V1879))-MIN((V8:V47,V53:V1879))</f>
        <v>4087</v>
      </c>
      <c r="W1892" s="10">
        <f>MAX((W8:W47,W53:W1879))-MIN((W8:W47,W53:W1879))</f>
        <v>13862</v>
      </c>
      <c r="X1892" s="10">
        <f>MAX((X8:X47,X53:X1879))-MIN((X8:X47,X53:X1879))</f>
        <v>8015</v>
      </c>
      <c r="Y1892" s="10">
        <f>MAX((Y8:Y47,Y53:Y1879))-MIN((Y8:Y47,Y53:Y1879))</f>
        <v>8435</v>
      </c>
    </row>
    <row r="1893" spans="1:25" ht="15" customHeight="1">
      <c r="A1893" s="5" t="s">
        <v>23</v>
      </c>
      <c r="B1893" s="5" t="s">
        <v>1345</v>
      </c>
      <c r="C1893" s="5" t="s">
        <v>34</v>
      </c>
      <c r="D1893" s="6" t="s">
        <v>44</v>
      </c>
      <c r="E1893" s="5" t="s">
        <v>3434</v>
      </c>
      <c r="F1893" s="5" t="s">
        <v>3435</v>
      </c>
      <c r="G1893" s="5">
        <v>2002</v>
      </c>
      <c r="H1893" s="11">
        <v>12</v>
      </c>
      <c r="I1893" s="11">
        <v>47</v>
      </c>
      <c r="J1893" s="11">
        <v>91</v>
      </c>
      <c r="K1893" s="11">
        <v>246</v>
      </c>
      <c r="U1893" s="10" t="s">
        <v>3804</v>
      </c>
      <c r="V1893" s="10">
        <f>(V1887-V1885)/2</f>
        <v>14.5</v>
      </c>
      <c r="W1893" s="10">
        <f>(W1887-W1885)/2</f>
        <v>79.75</v>
      </c>
      <c r="X1893" s="10">
        <f>(X1887-X1885)/2</f>
        <v>110</v>
      </c>
      <c r="Y1893" s="10">
        <f>(Y1887-Y1885)/2</f>
        <v>116.5</v>
      </c>
    </row>
    <row r="1894" spans="1:25" ht="15" customHeight="1">
      <c r="A1894" s="5" t="s">
        <v>23</v>
      </c>
      <c r="B1894" s="5" t="s">
        <v>1345</v>
      </c>
      <c r="C1894" s="5" t="s">
        <v>34</v>
      </c>
      <c r="D1894" s="6" t="s">
        <v>44</v>
      </c>
      <c r="E1894" s="5" t="s">
        <v>3437</v>
      </c>
      <c r="F1894" s="5" t="s">
        <v>3438</v>
      </c>
      <c r="G1894" s="5">
        <v>2002</v>
      </c>
      <c r="H1894" s="11">
        <v>11</v>
      </c>
      <c r="I1894" s="11">
        <v>38</v>
      </c>
      <c r="J1894" s="11">
        <v>99</v>
      </c>
      <c r="K1894" s="11">
        <v>248</v>
      </c>
      <c r="U1894" s="10" t="s">
        <v>3805</v>
      </c>
      <c r="V1894" s="10">
        <f>AA1878/$O$1889</f>
        <v>102851357.91964668</v>
      </c>
      <c r="W1894" s="10">
        <f>AB1878/$O$1889</f>
        <v>3678783686.271347</v>
      </c>
      <c r="X1894" s="10">
        <f>AC1878/$O$1889</f>
        <v>804392295.06049919</v>
      </c>
      <c r="Y1894" s="10">
        <f>AD1878/$O$1889</f>
        <v>760575739.81193125</v>
      </c>
    </row>
    <row r="1895" spans="1:25" ht="15" customHeight="1">
      <c r="A1895" s="5" t="s">
        <v>23</v>
      </c>
      <c r="B1895" s="5" t="s">
        <v>1345</v>
      </c>
      <c r="C1895" s="5" t="s">
        <v>37</v>
      </c>
      <c r="D1895" s="6" t="s">
        <v>44</v>
      </c>
      <c r="E1895" s="6" t="s">
        <v>26</v>
      </c>
      <c r="F1895" s="5" t="s">
        <v>3806</v>
      </c>
      <c r="G1895" s="5">
        <v>2002</v>
      </c>
      <c r="H1895" s="11">
        <v>321</v>
      </c>
      <c r="I1895" s="11">
        <v>1614</v>
      </c>
      <c r="J1895" s="11">
        <v>2187</v>
      </c>
      <c r="K1895" s="11">
        <v>4745</v>
      </c>
      <c r="U1895" s="10" t="s">
        <v>3807</v>
      </c>
      <c r="V1895" s="10">
        <f>(AF1878/$O$1889)/V1889^4-3</f>
        <v>212.64207780456502</v>
      </c>
      <c r="W1895" s="10">
        <f>(AG1878/$O$1889)/W1889^4-3</f>
        <v>201.85720929365525</v>
      </c>
      <c r="X1895" s="10">
        <f>(AH1878/$O$1889)/X1889^4-3</f>
        <v>101.1043208867174</v>
      </c>
      <c r="Y1895" s="10">
        <f>(AI1878/$O$1889)/Y1889^4-3</f>
        <v>116.64379895617134</v>
      </c>
    </row>
    <row r="1896" spans="1:25" ht="15" customHeight="1">
      <c r="A1896" s="5" t="s">
        <v>23</v>
      </c>
      <c r="B1896" s="5" t="s">
        <v>1345</v>
      </c>
      <c r="C1896" s="5" t="s">
        <v>37</v>
      </c>
      <c r="D1896" s="6" t="s">
        <v>44</v>
      </c>
      <c r="E1896" s="5" t="s">
        <v>3440</v>
      </c>
      <c r="F1896" s="5" t="s">
        <v>3441</v>
      </c>
      <c r="G1896" s="5">
        <v>2002</v>
      </c>
      <c r="H1896" s="11">
        <v>60</v>
      </c>
      <c r="I1896" s="11">
        <v>316</v>
      </c>
      <c r="J1896" s="11">
        <v>414</v>
      </c>
      <c r="K1896" s="11">
        <v>704</v>
      </c>
    </row>
    <row r="1897" spans="1:25" ht="15" customHeight="1">
      <c r="A1897" s="5" t="s">
        <v>23</v>
      </c>
      <c r="B1897" s="5" t="s">
        <v>1345</v>
      </c>
      <c r="C1897" s="5" t="s">
        <v>37</v>
      </c>
      <c r="D1897" s="6" t="s">
        <v>44</v>
      </c>
      <c r="E1897" s="5" t="s">
        <v>3442</v>
      </c>
      <c r="F1897" s="5" t="s">
        <v>3443</v>
      </c>
      <c r="G1897" s="5">
        <v>2002</v>
      </c>
      <c r="H1897" s="11">
        <v>18</v>
      </c>
      <c r="I1897" s="11">
        <v>79</v>
      </c>
      <c r="J1897" s="11">
        <v>129</v>
      </c>
      <c r="K1897" s="11">
        <v>276</v>
      </c>
    </row>
    <row r="1898" spans="1:25" ht="15" customHeight="1">
      <c r="A1898" s="5" t="s">
        <v>23</v>
      </c>
      <c r="B1898" s="5" t="s">
        <v>1345</v>
      </c>
      <c r="C1898" s="5" t="s">
        <v>37</v>
      </c>
      <c r="D1898" s="6" t="s">
        <v>44</v>
      </c>
      <c r="E1898" s="5" t="s">
        <v>3445</v>
      </c>
      <c r="F1898" s="5" t="s">
        <v>3446</v>
      </c>
      <c r="G1898" s="5">
        <v>2002</v>
      </c>
      <c r="H1898" s="11">
        <v>136</v>
      </c>
      <c r="I1898" s="11">
        <v>528</v>
      </c>
      <c r="J1898" s="11">
        <v>566</v>
      </c>
      <c r="K1898" s="11">
        <v>901</v>
      </c>
    </row>
    <row r="1899" spans="1:25" ht="15" customHeight="1">
      <c r="A1899" s="5" t="s">
        <v>23</v>
      </c>
      <c r="B1899" s="5" t="s">
        <v>1345</v>
      </c>
      <c r="C1899" s="5" t="s">
        <v>37</v>
      </c>
      <c r="D1899" s="6" t="s">
        <v>44</v>
      </c>
      <c r="E1899" s="5" t="s">
        <v>3447</v>
      </c>
      <c r="F1899" s="5" t="s">
        <v>3448</v>
      </c>
      <c r="G1899" s="5">
        <v>2002</v>
      </c>
      <c r="H1899" s="11">
        <v>29</v>
      </c>
      <c r="I1899" s="11">
        <v>150</v>
      </c>
      <c r="J1899" s="11">
        <v>357</v>
      </c>
      <c r="K1899" s="11">
        <v>535</v>
      </c>
    </row>
    <row r="1900" spans="1:25" ht="15" customHeight="1">
      <c r="A1900" s="5" t="s">
        <v>23</v>
      </c>
      <c r="B1900" s="5" t="s">
        <v>1345</v>
      </c>
      <c r="C1900" s="5" t="s">
        <v>37</v>
      </c>
      <c r="D1900" s="6" t="s">
        <v>44</v>
      </c>
      <c r="E1900" s="5" t="s">
        <v>3449</v>
      </c>
      <c r="F1900" s="5" t="s">
        <v>3450</v>
      </c>
      <c r="G1900" s="5">
        <v>2002</v>
      </c>
      <c r="H1900" s="11">
        <v>16</v>
      </c>
      <c r="I1900" s="11">
        <v>138</v>
      </c>
      <c r="J1900" s="11">
        <v>296</v>
      </c>
      <c r="K1900" s="11">
        <v>871</v>
      </c>
    </row>
    <row r="1901" spans="1:25" ht="15" customHeight="1">
      <c r="A1901" s="5" t="s">
        <v>23</v>
      </c>
      <c r="B1901" s="5" t="s">
        <v>1345</v>
      </c>
      <c r="C1901" s="5" t="s">
        <v>37</v>
      </c>
      <c r="D1901" s="6" t="s">
        <v>44</v>
      </c>
      <c r="E1901" s="5" t="s">
        <v>3451</v>
      </c>
      <c r="F1901" s="5" t="s">
        <v>3452</v>
      </c>
      <c r="G1901" s="5">
        <v>2002</v>
      </c>
      <c r="H1901" s="11">
        <v>37</v>
      </c>
      <c r="I1901" s="11">
        <v>176</v>
      </c>
      <c r="J1901" s="11">
        <v>169</v>
      </c>
      <c r="K1901" s="11">
        <v>309</v>
      </c>
    </row>
    <row r="1902" spans="1:25" ht="15" customHeight="1">
      <c r="A1902" s="5" t="s">
        <v>23</v>
      </c>
      <c r="B1902" s="5" t="s">
        <v>1345</v>
      </c>
      <c r="C1902" s="5" t="s">
        <v>37</v>
      </c>
      <c r="D1902" s="6" t="s">
        <v>44</v>
      </c>
      <c r="E1902" s="5" t="s">
        <v>3453</v>
      </c>
      <c r="F1902" s="5" t="s">
        <v>3454</v>
      </c>
      <c r="G1902" s="5">
        <v>2002</v>
      </c>
      <c r="H1902" s="11">
        <v>11</v>
      </c>
      <c r="I1902" s="11">
        <v>189</v>
      </c>
      <c r="J1902" s="11">
        <v>149</v>
      </c>
      <c r="K1902" s="11">
        <v>832</v>
      </c>
    </row>
    <row r="1903" spans="1:25" ht="15" customHeight="1">
      <c r="A1903" s="5" t="s">
        <v>23</v>
      </c>
      <c r="B1903" s="5" t="s">
        <v>1345</v>
      </c>
      <c r="C1903" s="5" t="s">
        <v>37</v>
      </c>
      <c r="D1903" s="6" t="s">
        <v>44</v>
      </c>
      <c r="E1903" s="5" t="s">
        <v>3455</v>
      </c>
      <c r="F1903" s="5" t="s">
        <v>3456</v>
      </c>
      <c r="G1903" s="5">
        <v>2002</v>
      </c>
      <c r="H1903" s="11">
        <v>14</v>
      </c>
      <c r="I1903" s="11">
        <v>38</v>
      </c>
      <c r="J1903" s="11">
        <v>107</v>
      </c>
      <c r="K1903" s="11">
        <v>317</v>
      </c>
    </row>
    <row r="1904" spans="1:25" ht="15" customHeight="1">
      <c r="A1904" s="5" t="s">
        <v>23</v>
      </c>
      <c r="B1904" s="5" t="s">
        <v>1345</v>
      </c>
      <c r="C1904" s="5" t="s">
        <v>46</v>
      </c>
      <c r="D1904" s="6" t="s">
        <v>44</v>
      </c>
      <c r="E1904" s="6" t="s">
        <v>26</v>
      </c>
      <c r="F1904" s="5" t="s">
        <v>3808</v>
      </c>
      <c r="G1904" s="5">
        <v>2002</v>
      </c>
      <c r="H1904" s="11">
        <v>358</v>
      </c>
      <c r="I1904" s="11">
        <v>1381</v>
      </c>
      <c r="J1904" s="11">
        <v>1537</v>
      </c>
      <c r="K1904" s="11">
        <v>2538</v>
      </c>
    </row>
    <row r="1905" spans="1:11" ht="15" customHeight="1">
      <c r="A1905" s="5" t="s">
        <v>23</v>
      </c>
      <c r="B1905" s="5" t="s">
        <v>1345</v>
      </c>
      <c r="C1905" s="5" t="s">
        <v>46</v>
      </c>
      <c r="D1905" s="6" t="s">
        <v>44</v>
      </c>
      <c r="E1905" s="5" t="s">
        <v>3457</v>
      </c>
      <c r="F1905" s="5" t="s">
        <v>3458</v>
      </c>
      <c r="G1905" s="5">
        <v>2002</v>
      </c>
      <c r="H1905" s="11">
        <v>21</v>
      </c>
      <c r="I1905" s="11">
        <v>156</v>
      </c>
      <c r="J1905" s="11">
        <v>371</v>
      </c>
      <c r="K1905" s="11">
        <v>1006</v>
      </c>
    </row>
    <row r="1906" spans="1:11" ht="15" customHeight="1">
      <c r="A1906" s="5" t="s">
        <v>23</v>
      </c>
      <c r="B1906" s="5" t="s">
        <v>1345</v>
      </c>
      <c r="C1906" s="5" t="s">
        <v>46</v>
      </c>
      <c r="D1906" s="6" t="s">
        <v>44</v>
      </c>
      <c r="E1906" s="5" t="s">
        <v>3459</v>
      </c>
      <c r="F1906" s="5" t="s">
        <v>3460</v>
      </c>
      <c r="G1906" s="5">
        <v>2002</v>
      </c>
      <c r="H1906" s="11">
        <v>288</v>
      </c>
      <c r="I1906" s="11">
        <v>984</v>
      </c>
      <c r="J1906" s="11">
        <v>893</v>
      </c>
      <c r="K1906" s="11">
        <v>928</v>
      </c>
    </row>
    <row r="1907" spans="1:11" ht="15" customHeight="1">
      <c r="A1907" s="5" t="s">
        <v>23</v>
      </c>
      <c r="B1907" s="5" t="s">
        <v>1345</v>
      </c>
      <c r="C1907" s="5" t="s">
        <v>46</v>
      </c>
      <c r="D1907" s="6" t="s">
        <v>44</v>
      </c>
      <c r="E1907" s="5" t="s">
        <v>3461</v>
      </c>
      <c r="F1907" s="5" t="s">
        <v>2861</v>
      </c>
      <c r="G1907" s="5">
        <v>2002</v>
      </c>
      <c r="H1907" s="11">
        <v>49</v>
      </c>
      <c r="I1907" s="11">
        <v>241</v>
      </c>
      <c r="J1907" s="11">
        <v>273</v>
      </c>
      <c r="K1907" s="11">
        <v>604</v>
      </c>
    </row>
    <row r="1908" spans="1:11" ht="15" customHeight="1">
      <c r="A1908" s="5" t="s">
        <v>23</v>
      </c>
      <c r="B1908" s="5" t="s">
        <v>1345</v>
      </c>
      <c r="C1908" s="5" t="s">
        <v>50</v>
      </c>
      <c r="D1908" s="6" t="s">
        <v>44</v>
      </c>
      <c r="E1908" s="6" t="s">
        <v>26</v>
      </c>
      <c r="F1908" s="5" t="s">
        <v>3809</v>
      </c>
      <c r="G1908" s="5">
        <v>2002</v>
      </c>
      <c r="H1908" s="11">
        <v>330</v>
      </c>
      <c r="I1908" s="11">
        <v>1609</v>
      </c>
      <c r="J1908" s="11">
        <v>2284</v>
      </c>
      <c r="K1908" s="11">
        <v>3321</v>
      </c>
    </row>
    <row r="1909" spans="1:11" ht="15" customHeight="1">
      <c r="A1909" s="5" t="s">
        <v>23</v>
      </c>
      <c r="B1909" s="5" t="s">
        <v>1345</v>
      </c>
      <c r="C1909" s="5" t="s">
        <v>50</v>
      </c>
      <c r="D1909" s="6" t="s">
        <v>44</v>
      </c>
      <c r="E1909" s="5" t="s">
        <v>3462</v>
      </c>
      <c r="F1909" s="5" t="s">
        <v>3463</v>
      </c>
      <c r="G1909" s="5">
        <v>2002</v>
      </c>
      <c r="H1909" s="11">
        <v>3</v>
      </c>
      <c r="I1909" s="11">
        <v>72</v>
      </c>
      <c r="J1909" s="11">
        <v>160</v>
      </c>
      <c r="K1909" s="11">
        <v>360</v>
      </c>
    </row>
    <row r="1910" spans="1:11" ht="15" customHeight="1">
      <c r="A1910" s="5" t="s">
        <v>23</v>
      </c>
      <c r="B1910" s="5" t="s">
        <v>1345</v>
      </c>
      <c r="C1910" s="5" t="s">
        <v>50</v>
      </c>
      <c r="D1910" s="6" t="s">
        <v>44</v>
      </c>
      <c r="E1910" s="5" t="s">
        <v>3464</v>
      </c>
      <c r="F1910" s="5" t="s">
        <v>3465</v>
      </c>
      <c r="G1910" s="5">
        <v>2002</v>
      </c>
      <c r="H1910" s="11">
        <v>12</v>
      </c>
      <c r="I1910" s="11">
        <v>42</v>
      </c>
      <c r="J1910" s="11">
        <v>98</v>
      </c>
      <c r="K1910" s="11">
        <v>181</v>
      </c>
    </row>
    <row r="1911" spans="1:11" ht="15" customHeight="1">
      <c r="A1911" s="5" t="s">
        <v>23</v>
      </c>
      <c r="B1911" s="5" t="s">
        <v>1345</v>
      </c>
      <c r="C1911" s="5" t="s">
        <v>50</v>
      </c>
      <c r="D1911" s="6" t="s">
        <v>44</v>
      </c>
      <c r="E1911" s="5" t="s">
        <v>3466</v>
      </c>
      <c r="F1911" s="5" t="s">
        <v>3467</v>
      </c>
      <c r="G1911" s="5">
        <v>2002</v>
      </c>
      <c r="H1911" s="11">
        <v>67</v>
      </c>
      <c r="I1911" s="11">
        <v>283</v>
      </c>
      <c r="J1911" s="11">
        <v>206</v>
      </c>
      <c r="K1911" s="11">
        <v>373</v>
      </c>
    </row>
    <row r="1912" spans="1:11" ht="15" customHeight="1">
      <c r="A1912" s="5" t="s">
        <v>23</v>
      </c>
      <c r="B1912" s="5" t="s">
        <v>1345</v>
      </c>
      <c r="C1912" s="5" t="s">
        <v>50</v>
      </c>
      <c r="D1912" s="6" t="s">
        <v>44</v>
      </c>
      <c r="E1912" s="5" t="s">
        <v>3468</v>
      </c>
      <c r="F1912" s="5" t="s">
        <v>3469</v>
      </c>
      <c r="G1912" s="5">
        <v>2002</v>
      </c>
      <c r="H1912" s="11">
        <v>14</v>
      </c>
      <c r="I1912" s="11">
        <v>116</v>
      </c>
      <c r="J1912" s="11">
        <v>205</v>
      </c>
      <c r="K1912" s="11">
        <v>506</v>
      </c>
    </row>
    <row r="1913" spans="1:11" ht="15" customHeight="1">
      <c r="A1913" s="5" t="s">
        <v>23</v>
      </c>
      <c r="B1913" s="5" t="s">
        <v>1345</v>
      </c>
      <c r="C1913" s="5" t="s">
        <v>50</v>
      </c>
      <c r="D1913" s="6" t="s">
        <v>44</v>
      </c>
      <c r="E1913" s="5" t="s">
        <v>3471</v>
      </c>
      <c r="F1913" s="5" t="s">
        <v>3472</v>
      </c>
      <c r="G1913" s="5">
        <v>2002</v>
      </c>
      <c r="H1913" s="11">
        <v>182</v>
      </c>
      <c r="I1913" s="11">
        <v>742</v>
      </c>
      <c r="J1913" s="11">
        <v>951</v>
      </c>
      <c r="K1913" s="11">
        <v>1047</v>
      </c>
    </row>
    <row r="1914" spans="1:11" ht="15" customHeight="1">
      <c r="A1914" s="5" t="s">
        <v>23</v>
      </c>
      <c r="B1914" s="5" t="s">
        <v>1345</v>
      </c>
      <c r="C1914" s="5" t="s">
        <v>50</v>
      </c>
      <c r="D1914" s="6" t="s">
        <v>44</v>
      </c>
      <c r="E1914" s="5" t="s">
        <v>3473</v>
      </c>
      <c r="F1914" s="5" t="s">
        <v>3474</v>
      </c>
      <c r="G1914" s="5">
        <v>2002</v>
      </c>
      <c r="H1914" s="11">
        <v>19</v>
      </c>
      <c r="I1914" s="11">
        <v>131</v>
      </c>
      <c r="J1914" s="11">
        <v>283</v>
      </c>
      <c r="K1914" s="11">
        <v>429</v>
      </c>
    </row>
    <row r="1915" spans="1:11" ht="15" customHeight="1">
      <c r="A1915" s="5" t="s">
        <v>23</v>
      </c>
      <c r="B1915" s="5" t="s">
        <v>1345</v>
      </c>
      <c r="C1915" s="5" t="s">
        <v>50</v>
      </c>
      <c r="D1915" s="6" t="s">
        <v>44</v>
      </c>
      <c r="E1915" s="5" t="s">
        <v>3475</v>
      </c>
      <c r="F1915" s="5" t="s">
        <v>3476</v>
      </c>
      <c r="G1915" s="5">
        <v>2002</v>
      </c>
      <c r="H1915" s="11">
        <v>33</v>
      </c>
      <c r="I1915" s="11">
        <v>223</v>
      </c>
      <c r="J1915" s="11">
        <v>381</v>
      </c>
      <c r="K1915" s="11">
        <v>425</v>
      </c>
    </row>
    <row r="1916" spans="1:11" ht="15" customHeight="1">
      <c r="A1916" s="5" t="s">
        <v>23</v>
      </c>
      <c r="B1916" s="5" t="s">
        <v>148</v>
      </c>
      <c r="C1916" s="5" t="s">
        <v>24</v>
      </c>
      <c r="D1916" s="6" t="s">
        <v>25</v>
      </c>
      <c r="E1916" s="6" t="s">
        <v>26</v>
      </c>
      <c r="F1916" s="5" t="s">
        <v>3810</v>
      </c>
      <c r="G1916" s="5">
        <v>2002</v>
      </c>
      <c r="H1916" s="11">
        <v>7520</v>
      </c>
      <c r="I1916" s="11">
        <v>32152</v>
      </c>
      <c r="J1916" s="11">
        <v>42136</v>
      </c>
      <c r="K1916" s="11">
        <v>36110</v>
      </c>
    </row>
    <row r="1917" spans="1:11" ht="15" customHeight="1">
      <c r="A1917" s="5" t="s">
        <v>23</v>
      </c>
      <c r="B1917" s="5" t="s">
        <v>148</v>
      </c>
      <c r="C1917" s="5" t="s">
        <v>28</v>
      </c>
      <c r="D1917" s="6" t="s">
        <v>233</v>
      </c>
      <c r="E1917" s="6" t="s">
        <v>26</v>
      </c>
      <c r="F1917" s="5" t="s">
        <v>3811</v>
      </c>
      <c r="G1917" s="5">
        <v>2002</v>
      </c>
      <c r="H1917" s="11">
        <v>2649</v>
      </c>
      <c r="I1917" s="11">
        <v>9937</v>
      </c>
      <c r="J1917" s="11">
        <v>11303</v>
      </c>
      <c r="K1917" s="11">
        <v>9588</v>
      </c>
    </row>
    <row r="1918" spans="1:11" ht="15" customHeight="1">
      <c r="A1918" s="5" t="s">
        <v>23</v>
      </c>
      <c r="B1918" s="5" t="s">
        <v>148</v>
      </c>
      <c r="C1918" s="5" t="s">
        <v>28</v>
      </c>
      <c r="D1918" s="6" t="s">
        <v>30</v>
      </c>
      <c r="E1918" s="6" t="s">
        <v>26</v>
      </c>
      <c r="F1918" s="5" t="s">
        <v>149</v>
      </c>
      <c r="G1918" s="5">
        <v>2002</v>
      </c>
      <c r="H1918" s="11">
        <v>1938</v>
      </c>
      <c r="I1918" s="11">
        <v>6270</v>
      </c>
      <c r="J1918" s="11">
        <v>5390</v>
      </c>
      <c r="K1918" s="11">
        <v>4268</v>
      </c>
    </row>
    <row r="1919" spans="1:11" ht="15" customHeight="1">
      <c r="A1919" s="5" t="s">
        <v>23</v>
      </c>
      <c r="B1919" s="5" t="s">
        <v>148</v>
      </c>
      <c r="C1919" s="5" t="s">
        <v>28</v>
      </c>
      <c r="D1919" s="6" t="s">
        <v>235</v>
      </c>
      <c r="E1919" s="6" t="s">
        <v>26</v>
      </c>
      <c r="F1919" s="5" t="s">
        <v>3812</v>
      </c>
      <c r="G1919" s="5">
        <v>2002</v>
      </c>
      <c r="H1919" s="11">
        <v>711</v>
      </c>
      <c r="I1919" s="11">
        <v>3667</v>
      </c>
      <c r="J1919" s="11">
        <v>5913</v>
      </c>
      <c r="K1919" s="11">
        <v>5320</v>
      </c>
    </row>
    <row r="1920" spans="1:11" ht="15" customHeight="1">
      <c r="A1920" s="5" t="s">
        <v>23</v>
      </c>
      <c r="B1920" s="5" t="s">
        <v>148</v>
      </c>
      <c r="C1920" s="5" t="s">
        <v>28</v>
      </c>
      <c r="D1920" s="6" t="s">
        <v>235</v>
      </c>
      <c r="E1920" s="5" t="s">
        <v>3477</v>
      </c>
      <c r="F1920" s="5" t="s">
        <v>1309</v>
      </c>
      <c r="G1920" s="5">
        <v>2002</v>
      </c>
      <c r="H1920" s="11">
        <v>24</v>
      </c>
      <c r="I1920" s="11">
        <v>98</v>
      </c>
      <c r="J1920" s="11">
        <v>207</v>
      </c>
      <c r="K1920" s="11">
        <v>174</v>
      </c>
    </row>
    <row r="1921" spans="1:11" ht="15" customHeight="1">
      <c r="A1921" s="5" t="s">
        <v>23</v>
      </c>
      <c r="B1921" s="5" t="s">
        <v>148</v>
      </c>
      <c r="C1921" s="5" t="s">
        <v>28</v>
      </c>
      <c r="D1921" s="6" t="s">
        <v>235</v>
      </c>
      <c r="E1921" s="5" t="s">
        <v>3478</v>
      </c>
      <c r="F1921" s="5" t="s">
        <v>3479</v>
      </c>
      <c r="G1921" s="5">
        <v>2002</v>
      </c>
      <c r="H1921" s="11">
        <v>121</v>
      </c>
      <c r="I1921" s="11">
        <v>572</v>
      </c>
      <c r="J1921" s="11">
        <v>907</v>
      </c>
      <c r="K1921" s="11">
        <v>701</v>
      </c>
    </row>
    <row r="1922" spans="1:11" ht="15" customHeight="1">
      <c r="A1922" s="5" t="s">
        <v>23</v>
      </c>
      <c r="B1922" s="5" t="s">
        <v>148</v>
      </c>
      <c r="C1922" s="5" t="s">
        <v>28</v>
      </c>
      <c r="D1922" s="6" t="s">
        <v>235</v>
      </c>
      <c r="E1922" s="5" t="s">
        <v>3480</v>
      </c>
      <c r="F1922" s="5" t="s">
        <v>3481</v>
      </c>
      <c r="G1922" s="5">
        <v>2002</v>
      </c>
      <c r="H1922" s="11">
        <v>147</v>
      </c>
      <c r="I1922" s="11">
        <v>710</v>
      </c>
      <c r="J1922" s="11">
        <v>1109</v>
      </c>
      <c r="K1922" s="11">
        <v>808</v>
      </c>
    </row>
    <row r="1923" spans="1:11" ht="15" customHeight="1">
      <c r="A1923" s="5" t="s">
        <v>23</v>
      </c>
      <c r="B1923" s="5" t="s">
        <v>148</v>
      </c>
      <c r="C1923" s="5" t="s">
        <v>28</v>
      </c>
      <c r="D1923" s="6" t="s">
        <v>235</v>
      </c>
      <c r="E1923" s="5" t="s">
        <v>3482</v>
      </c>
      <c r="F1923" s="5" t="s">
        <v>3483</v>
      </c>
      <c r="G1923" s="5">
        <v>2002</v>
      </c>
      <c r="H1923" s="11">
        <v>52</v>
      </c>
      <c r="I1923" s="11">
        <v>327</v>
      </c>
      <c r="J1923" s="11">
        <v>848</v>
      </c>
      <c r="K1923" s="11">
        <v>1005</v>
      </c>
    </row>
    <row r="1924" spans="1:11" ht="15" customHeight="1">
      <c r="A1924" s="5" t="s">
        <v>23</v>
      </c>
      <c r="B1924" s="5" t="s">
        <v>148</v>
      </c>
      <c r="C1924" s="5" t="s">
        <v>28</v>
      </c>
      <c r="D1924" s="6" t="s">
        <v>235</v>
      </c>
      <c r="E1924" s="5" t="s">
        <v>3484</v>
      </c>
      <c r="F1924" s="5" t="s">
        <v>946</v>
      </c>
      <c r="G1924" s="5">
        <v>2002</v>
      </c>
      <c r="H1924" s="11">
        <v>153</v>
      </c>
      <c r="I1924" s="11">
        <v>930</v>
      </c>
      <c r="J1924" s="11">
        <v>1287</v>
      </c>
      <c r="K1924" s="11">
        <v>1179</v>
      </c>
    </row>
    <row r="1925" spans="1:11" ht="15" customHeight="1">
      <c r="A1925" s="5" t="s">
        <v>23</v>
      </c>
      <c r="B1925" s="5" t="s">
        <v>148</v>
      </c>
      <c r="C1925" s="5" t="s">
        <v>28</v>
      </c>
      <c r="D1925" s="6" t="s">
        <v>235</v>
      </c>
      <c r="E1925" s="5" t="s">
        <v>3486</v>
      </c>
      <c r="F1925" s="5" t="s">
        <v>3487</v>
      </c>
      <c r="G1925" s="5">
        <v>2002</v>
      </c>
      <c r="H1925" s="11">
        <v>140</v>
      </c>
      <c r="I1925" s="11">
        <v>637</v>
      </c>
      <c r="J1925" s="11">
        <v>973</v>
      </c>
      <c r="K1925" s="11">
        <v>943</v>
      </c>
    </row>
    <row r="1926" spans="1:11" ht="15" customHeight="1">
      <c r="A1926" s="5" t="s">
        <v>23</v>
      </c>
      <c r="B1926" s="5" t="s">
        <v>148</v>
      </c>
      <c r="C1926" s="5" t="s">
        <v>28</v>
      </c>
      <c r="D1926" s="6" t="s">
        <v>235</v>
      </c>
      <c r="E1926" s="5" t="s">
        <v>3488</v>
      </c>
      <c r="F1926" s="5" t="s">
        <v>3489</v>
      </c>
      <c r="G1926" s="5">
        <v>2002</v>
      </c>
      <c r="H1926" s="11">
        <v>74</v>
      </c>
      <c r="I1926" s="11">
        <v>393</v>
      </c>
      <c r="J1926" s="11">
        <v>582</v>
      </c>
      <c r="K1926" s="11">
        <v>510</v>
      </c>
    </row>
    <row r="1927" spans="1:11" ht="15" customHeight="1">
      <c r="A1927" s="5" t="s">
        <v>23</v>
      </c>
      <c r="B1927" s="5" t="s">
        <v>148</v>
      </c>
      <c r="C1927" s="5" t="s">
        <v>34</v>
      </c>
      <c r="D1927" s="6" t="s">
        <v>44</v>
      </c>
      <c r="E1927" s="6" t="s">
        <v>26</v>
      </c>
      <c r="F1927" s="5" t="s">
        <v>3813</v>
      </c>
      <c r="G1927" s="5">
        <v>2002</v>
      </c>
      <c r="H1927" s="11">
        <v>303</v>
      </c>
      <c r="I1927" s="11">
        <v>1580</v>
      </c>
      <c r="J1927" s="11">
        <v>2899</v>
      </c>
      <c r="K1927" s="11">
        <v>2842</v>
      </c>
    </row>
    <row r="1928" spans="1:11" ht="15" customHeight="1">
      <c r="A1928" s="5" t="s">
        <v>23</v>
      </c>
      <c r="B1928" s="5" t="s">
        <v>148</v>
      </c>
      <c r="C1928" s="5" t="s">
        <v>34</v>
      </c>
      <c r="D1928" s="6" t="s">
        <v>44</v>
      </c>
      <c r="E1928" s="5" t="s">
        <v>3490</v>
      </c>
      <c r="F1928" s="5" t="s">
        <v>3491</v>
      </c>
      <c r="G1928" s="5">
        <v>2002</v>
      </c>
      <c r="H1928" s="11">
        <v>9</v>
      </c>
      <c r="I1928" s="11">
        <v>56</v>
      </c>
      <c r="J1928" s="11">
        <v>162</v>
      </c>
      <c r="K1928" s="11">
        <v>157</v>
      </c>
    </row>
    <row r="1929" spans="1:11" ht="15" customHeight="1">
      <c r="A1929" s="5" t="s">
        <v>23</v>
      </c>
      <c r="B1929" s="5" t="s">
        <v>148</v>
      </c>
      <c r="C1929" s="5" t="s">
        <v>34</v>
      </c>
      <c r="D1929" s="6" t="s">
        <v>44</v>
      </c>
      <c r="E1929" s="5" t="s">
        <v>3492</v>
      </c>
      <c r="F1929" s="5" t="s">
        <v>1309</v>
      </c>
      <c r="G1929" s="5">
        <v>2002</v>
      </c>
      <c r="H1929" s="11">
        <v>8</v>
      </c>
      <c r="I1929" s="11">
        <v>92</v>
      </c>
      <c r="J1929" s="11">
        <v>78</v>
      </c>
      <c r="K1929" s="11">
        <v>121</v>
      </c>
    </row>
    <row r="1930" spans="1:11" ht="15" customHeight="1">
      <c r="A1930" s="5" t="s">
        <v>23</v>
      </c>
      <c r="B1930" s="5" t="s">
        <v>148</v>
      </c>
      <c r="C1930" s="5" t="s">
        <v>34</v>
      </c>
      <c r="D1930" s="6" t="s">
        <v>44</v>
      </c>
      <c r="E1930" s="5" t="s">
        <v>3493</v>
      </c>
      <c r="F1930" s="5" t="s">
        <v>59</v>
      </c>
      <c r="G1930" s="5">
        <v>2002</v>
      </c>
      <c r="H1930" s="11">
        <v>70</v>
      </c>
      <c r="I1930" s="11">
        <v>295</v>
      </c>
      <c r="J1930" s="11">
        <v>381</v>
      </c>
      <c r="K1930" s="11">
        <v>252</v>
      </c>
    </row>
    <row r="1931" spans="1:11" ht="15" customHeight="1">
      <c r="A1931" s="5" t="s">
        <v>23</v>
      </c>
      <c r="B1931" s="5" t="s">
        <v>148</v>
      </c>
      <c r="C1931" s="5" t="s">
        <v>34</v>
      </c>
      <c r="D1931" s="6" t="s">
        <v>44</v>
      </c>
      <c r="E1931" s="5" t="s">
        <v>3494</v>
      </c>
      <c r="F1931" s="5" t="s">
        <v>2647</v>
      </c>
      <c r="G1931" s="5">
        <v>2002</v>
      </c>
      <c r="H1931" s="11">
        <v>5</v>
      </c>
      <c r="I1931" s="11">
        <v>62</v>
      </c>
      <c r="J1931" s="11">
        <v>136</v>
      </c>
      <c r="K1931" s="11">
        <v>128</v>
      </c>
    </row>
    <row r="1932" spans="1:11" ht="15" customHeight="1">
      <c r="A1932" s="5" t="s">
        <v>23</v>
      </c>
      <c r="B1932" s="5" t="s">
        <v>148</v>
      </c>
      <c r="C1932" s="5" t="s">
        <v>34</v>
      </c>
      <c r="D1932" s="6" t="s">
        <v>44</v>
      </c>
      <c r="E1932" s="5" t="s">
        <v>3495</v>
      </c>
      <c r="F1932" s="5" t="s">
        <v>3496</v>
      </c>
      <c r="G1932" s="5">
        <v>2002</v>
      </c>
      <c r="H1932" s="11">
        <v>2</v>
      </c>
      <c r="I1932" s="11">
        <v>20</v>
      </c>
      <c r="J1932" s="11">
        <v>75</v>
      </c>
      <c r="K1932" s="11">
        <v>87</v>
      </c>
    </row>
    <row r="1933" spans="1:11" ht="15" customHeight="1">
      <c r="A1933" s="5" t="s">
        <v>23</v>
      </c>
      <c r="B1933" s="5" t="s">
        <v>148</v>
      </c>
      <c r="C1933" s="5" t="s">
        <v>34</v>
      </c>
      <c r="D1933" s="6" t="s">
        <v>44</v>
      </c>
      <c r="E1933" s="5" t="s">
        <v>3497</v>
      </c>
      <c r="F1933" s="5" t="s">
        <v>3498</v>
      </c>
      <c r="G1933" s="5">
        <v>2002</v>
      </c>
      <c r="H1933" s="11">
        <v>15</v>
      </c>
      <c r="I1933" s="11">
        <v>87</v>
      </c>
      <c r="J1933" s="11">
        <v>108</v>
      </c>
      <c r="K1933" s="11">
        <v>112</v>
      </c>
    </row>
    <row r="1934" spans="1:11" ht="15" customHeight="1">
      <c r="A1934" s="5" t="s">
        <v>23</v>
      </c>
      <c r="B1934" s="5" t="s">
        <v>148</v>
      </c>
      <c r="C1934" s="5" t="s">
        <v>34</v>
      </c>
      <c r="D1934" s="6" t="s">
        <v>44</v>
      </c>
      <c r="E1934" s="5" t="s">
        <v>3499</v>
      </c>
      <c r="F1934" s="5" t="s">
        <v>3500</v>
      </c>
      <c r="G1934" s="5">
        <v>2002</v>
      </c>
      <c r="H1934" s="11">
        <v>53</v>
      </c>
      <c r="I1934" s="11">
        <v>299</v>
      </c>
      <c r="J1934" s="11">
        <v>400</v>
      </c>
      <c r="K1934" s="11">
        <v>413</v>
      </c>
    </row>
    <row r="1935" spans="1:11" ht="15" customHeight="1">
      <c r="A1935" s="5" t="s">
        <v>23</v>
      </c>
      <c r="B1935" s="5" t="s">
        <v>148</v>
      </c>
      <c r="C1935" s="5" t="s">
        <v>34</v>
      </c>
      <c r="D1935" s="6" t="s">
        <v>44</v>
      </c>
      <c r="E1935" s="5" t="s">
        <v>3501</v>
      </c>
      <c r="F1935" s="5" t="s">
        <v>3502</v>
      </c>
      <c r="G1935" s="5">
        <v>2002</v>
      </c>
      <c r="H1935" s="11">
        <v>23</v>
      </c>
      <c r="I1935" s="11">
        <v>99</v>
      </c>
      <c r="J1935" s="11">
        <v>300</v>
      </c>
      <c r="K1935" s="11">
        <v>321</v>
      </c>
    </row>
    <row r="1936" spans="1:11" ht="15" customHeight="1">
      <c r="A1936" s="5" t="s">
        <v>23</v>
      </c>
      <c r="B1936" s="5" t="s">
        <v>148</v>
      </c>
      <c r="C1936" s="5" t="s">
        <v>34</v>
      </c>
      <c r="D1936" s="6" t="s">
        <v>44</v>
      </c>
      <c r="E1936" s="5" t="s">
        <v>3503</v>
      </c>
      <c r="F1936" s="5" t="s">
        <v>3504</v>
      </c>
      <c r="G1936" s="5">
        <v>2002</v>
      </c>
      <c r="H1936" s="11">
        <v>19</v>
      </c>
      <c r="I1936" s="11">
        <v>73</v>
      </c>
      <c r="J1936" s="11">
        <v>134</v>
      </c>
      <c r="K1936" s="11">
        <v>88</v>
      </c>
    </row>
    <row r="1937" spans="1:11" ht="15" customHeight="1">
      <c r="A1937" s="5" t="s">
        <v>23</v>
      </c>
      <c r="B1937" s="5" t="s">
        <v>148</v>
      </c>
      <c r="C1937" s="5" t="s">
        <v>34</v>
      </c>
      <c r="D1937" s="6" t="s">
        <v>44</v>
      </c>
      <c r="E1937" s="5" t="s">
        <v>3505</v>
      </c>
      <c r="F1937" s="5" t="s">
        <v>3506</v>
      </c>
      <c r="G1937" s="5">
        <v>2002</v>
      </c>
      <c r="H1937" s="11">
        <v>30</v>
      </c>
      <c r="I1937" s="11">
        <v>120</v>
      </c>
      <c r="J1937" s="11">
        <v>290</v>
      </c>
      <c r="K1937" s="11">
        <v>228</v>
      </c>
    </row>
    <row r="1938" spans="1:11" ht="15" customHeight="1">
      <c r="A1938" s="5" t="s">
        <v>23</v>
      </c>
      <c r="B1938" s="5" t="s">
        <v>148</v>
      </c>
      <c r="C1938" s="5" t="s">
        <v>34</v>
      </c>
      <c r="D1938" s="6" t="s">
        <v>44</v>
      </c>
      <c r="E1938" s="5" t="s">
        <v>3508</v>
      </c>
      <c r="F1938" s="5" t="s">
        <v>3509</v>
      </c>
      <c r="G1938" s="5">
        <v>2002</v>
      </c>
      <c r="H1938" s="11">
        <v>6</v>
      </c>
      <c r="I1938" s="11">
        <v>71</v>
      </c>
      <c r="J1938" s="11">
        <v>164</v>
      </c>
      <c r="K1938" s="11">
        <v>170</v>
      </c>
    </row>
    <row r="1939" spans="1:11" ht="15" customHeight="1">
      <c r="A1939" s="5" t="s">
        <v>23</v>
      </c>
      <c r="B1939" s="5" t="s">
        <v>148</v>
      </c>
      <c r="C1939" s="5" t="s">
        <v>34</v>
      </c>
      <c r="D1939" s="6" t="s">
        <v>44</v>
      </c>
      <c r="E1939" s="5" t="s">
        <v>3510</v>
      </c>
      <c r="F1939" s="5" t="s">
        <v>3511</v>
      </c>
      <c r="G1939" s="5">
        <v>2002</v>
      </c>
      <c r="H1939" s="11">
        <v>28</v>
      </c>
      <c r="I1939" s="11">
        <v>121</v>
      </c>
      <c r="J1939" s="11">
        <v>294</v>
      </c>
      <c r="K1939" s="11">
        <v>342</v>
      </c>
    </row>
    <row r="1940" spans="1:11" ht="15" customHeight="1">
      <c r="A1940" s="5" t="s">
        <v>23</v>
      </c>
      <c r="B1940" s="5" t="s">
        <v>148</v>
      </c>
      <c r="C1940" s="5" t="s">
        <v>34</v>
      </c>
      <c r="D1940" s="6" t="s">
        <v>44</v>
      </c>
      <c r="E1940" s="5" t="s">
        <v>3512</v>
      </c>
      <c r="F1940" s="5" t="s">
        <v>3513</v>
      </c>
      <c r="G1940" s="5">
        <v>2002</v>
      </c>
      <c r="H1940" s="11">
        <v>31</v>
      </c>
      <c r="I1940" s="11">
        <v>129</v>
      </c>
      <c r="J1940" s="11">
        <v>273</v>
      </c>
      <c r="K1940" s="11">
        <v>302</v>
      </c>
    </row>
    <row r="1941" spans="1:11" ht="15" customHeight="1">
      <c r="A1941" s="5" t="s">
        <v>23</v>
      </c>
      <c r="B1941" s="5" t="s">
        <v>148</v>
      </c>
      <c r="C1941" s="5" t="s">
        <v>34</v>
      </c>
      <c r="D1941" s="6" t="s">
        <v>44</v>
      </c>
      <c r="E1941" s="5" t="s">
        <v>3514</v>
      </c>
      <c r="F1941" s="5" t="s">
        <v>3515</v>
      </c>
      <c r="G1941" s="5">
        <v>2002</v>
      </c>
      <c r="H1941" s="11">
        <v>4</v>
      </c>
      <c r="I1941" s="11">
        <v>56</v>
      </c>
      <c r="J1941" s="11">
        <v>104</v>
      </c>
      <c r="K1941" s="11">
        <v>121</v>
      </c>
    </row>
    <row r="1942" spans="1:11" ht="15" customHeight="1">
      <c r="A1942" s="5" t="s">
        <v>23</v>
      </c>
      <c r="B1942" s="5" t="s">
        <v>148</v>
      </c>
      <c r="C1942" s="5" t="s">
        <v>37</v>
      </c>
      <c r="D1942" s="6" t="s">
        <v>233</v>
      </c>
      <c r="E1942" s="6" t="s">
        <v>26</v>
      </c>
      <c r="F1942" s="5" t="s">
        <v>3814</v>
      </c>
      <c r="G1942" s="5">
        <v>2002</v>
      </c>
      <c r="H1942" s="11">
        <v>754</v>
      </c>
      <c r="I1942" s="11">
        <v>3726</v>
      </c>
      <c r="J1942" s="11">
        <v>5972</v>
      </c>
      <c r="K1942" s="11">
        <v>4078</v>
      </c>
    </row>
    <row r="1943" spans="1:11" ht="15" customHeight="1">
      <c r="A1943" s="5" t="s">
        <v>23</v>
      </c>
      <c r="B1943" s="5" t="s">
        <v>148</v>
      </c>
      <c r="C1943" s="5" t="s">
        <v>37</v>
      </c>
      <c r="D1943" s="6" t="s">
        <v>30</v>
      </c>
      <c r="E1943" s="6" t="s">
        <v>26</v>
      </c>
      <c r="F1943" s="5" t="s">
        <v>151</v>
      </c>
      <c r="G1943" s="5">
        <v>2002</v>
      </c>
      <c r="H1943" s="11">
        <v>373</v>
      </c>
      <c r="I1943" s="11">
        <v>1306</v>
      </c>
      <c r="J1943" s="11">
        <v>1240</v>
      </c>
      <c r="K1943" s="11">
        <v>647</v>
      </c>
    </row>
    <row r="1944" spans="1:11" ht="15" customHeight="1">
      <c r="A1944" s="5" t="s">
        <v>23</v>
      </c>
      <c r="B1944" s="5" t="s">
        <v>148</v>
      </c>
      <c r="C1944" s="5" t="s">
        <v>37</v>
      </c>
      <c r="D1944" s="6" t="s">
        <v>235</v>
      </c>
      <c r="E1944" s="6" t="s">
        <v>26</v>
      </c>
      <c r="F1944" s="5" t="s">
        <v>3815</v>
      </c>
      <c r="G1944" s="5">
        <v>2002</v>
      </c>
      <c r="H1944" s="11">
        <v>381</v>
      </c>
      <c r="I1944" s="11">
        <v>2420</v>
      </c>
      <c r="J1944" s="11">
        <v>4732</v>
      </c>
      <c r="K1944" s="11">
        <v>3431</v>
      </c>
    </row>
    <row r="1945" spans="1:11" ht="15" customHeight="1">
      <c r="A1945" s="5" t="s">
        <v>23</v>
      </c>
      <c r="B1945" s="5" t="s">
        <v>148</v>
      </c>
      <c r="C1945" s="5" t="s">
        <v>37</v>
      </c>
      <c r="D1945" s="6" t="s">
        <v>235</v>
      </c>
      <c r="E1945" s="5" t="s">
        <v>3516</v>
      </c>
      <c r="F1945" s="5" t="s">
        <v>3517</v>
      </c>
      <c r="G1945" s="5">
        <v>2002</v>
      </c>
      <c r="H1945" s="11">
        <v>31</v>
      </c>
      <c r="I1945" s="11">
        <v>208</v>
      </c>
      <c r="J1945" s="11">
        <v>458</v>
      </c>
      <c r="K1945" s="11">
        <v>310</v>
      </c>
    </row>
    <row r="1946" spans="1:11" ht="15" customHeight="1">
      <c r="A1946" s="5" t="s">
        <v>23</v>
      </c>
      <c r="B1946" s="5" t="s">
        <v>148</v>
      </c>
      <c r="C1946" s="5" t="s">
        <v>37</v>
      </c>
      <c r="D1946" s="6" t="s">
        <v>235</v>
      </c>
      <c r="E1946" s="5" t="s">
        <v>3518</v>
      </c>
      <c r="F1946" s="5" t="s">
        <v>3519</v>
      </c>
      <c r="G1946" s="5">
        <v>2002</v>
      </c>
      <c r="H1946" s="11">
        <v>33</v>
      </c>
      <c r="I1946" s="11">
        <v>268</v>
      </c>
      <c r="J1946" s="11">
        <v>328</v>
      </c>
      <c r="K1946" s="11">
        <v>329</v>
      </c>
    </row>
    <row r="1947" spans="1:11" ht="15" customHeight="1">
      <c r="A1947" s="5" t="s">
        <v>23</v>
      </c>
      <c r="B1947" s="5" t="s">
        <v>148</v>
      </c>
      <c r="C1947" s="5" t="s">
        <v>37</v>
      </c>
      <c r="D1947" s="6" t="s">
        <v>235</v>
      </c>
      <c r="E1947" s="5" t="s">
        <v>3520</v>
      </c>
      <c r="F1947" s="5" t="s">
        <v>3521</v>
      </c>
      <c r="G1947" s="5">
        <v>2002</v>
      </c>
      <c r="H1947" s="11">
        <v>80</v>
      </c>
      <c r="I1947" s="11">
        <v>472</v>
      </c>
      <c r="J1947" s="11">
        <v>876</v>
      </c>
      <c r="K1947" s="11">
        <v>500</v>
      </c>
    </row>
    <row r="1948" spans="1:11" ht="15" customHeight="1">
      <c r="A1948" s="5" t="s">
        <v>23</v>
      </c>
      <c r="B1948" s="5" t="s">
        <v>148</v>
      </c>
      <c r="C1948" s="5" t="s">
        <v>37</v>
      </c>
      <c r="D1948" s="6" t="s">
        <v>235</v>
      </c>
      <c r="E1948" s="5" t="s">
        <v>3522</v>
      </c>
      <c r="F1948" s="5" t="s">
        <v>702</v>
      </c>
      <c r="G1948" s="5">
        <v>2002</v>
      </c>
      <c r="H1948" s="11">
        <v>22</v>
      </c>
      <c r="I1948" s="11">
        <v>105</v>
      </c>
      <c r="J1948" s="11">
        <v>173</v>
      </c>
      <c r="K1948" s="11">
        <v>99</v>
      </c>
    </row>
    <row r="1949" spans="1:11" ht="15" customHeight="1">
      <c r="A1949" s="5" t="s">
        <v>23</v>
      </c>
      <c r="B1949" s="5" t="s">
        <v>148</v>
      </c>
      <c r="C1949" s="5" t="s">
        <v>37</v>
      </c>
      <c r="D1949" s="6" t="s">
        <v>235</v>
      </c>
      <c r="E1949" s="5" t="s">
        <v>3523</v>
      </c>
      <c r="F1949" s="5" t="s">
        <v>3524</v>
      </c>
      <c r="G1949" s="5">
        <v>2002</v>
      </c>
      <c r="H1949" s="11">
        <v>29</v>
      </c>
      <c r="I1949" s="11">
        <v>214</v>
      </c>
      <c r="J1949" s="11">
        <v>484</v>
      </c>
      <c r="K1949" s="11">
        <v>352</v>
      </c>
    </row>
    <row r="1950" spans="1:11" ht="15" customHeight="1">
      <c r="A1950" s="5" t="s">
        <v>23</v>
      </c>
      <c r="B1950" s="5" t="s">
        <v>148</v>
      </c>
      <c r="C1950" s="5" t="s">
        <v>37</v>
      </c>
      <c r="D1950" s="6" t="s">
        <v>235</v>
      </c>
      <c r="E1950" s="5" t="s">
        <v>3525</v>
      </c>
      <c r="F1950" s="5" t="s">
        <v>3526</v>
      </c>
      <c r="G1950" s="5">
        <v>2002</v>
      </c>
      <c r="H1950" s="11">
        <v>8</v>
      </c>
      <c r="I1950" s="11">
        <v>35</v>
      </c>
      <c r="J1950" s="11">
        <v>107</v>
      </c>
      <c r="K1950" s="11">
        <v>91</v>
      </c>
    </row>
    <row r="1951" spans="1:11" ht="15" customHeight="1">
      <c r="A1951" s="5" t="s">
        <v>23</v>
      </c>
      <c r="B1951" s="5" t="s">
        <v>148</v>
      </c>
      <c r="C1951" s="5" t="s">
        <v>37</v>
      </c>
      <c r="D1951" s="6" t="s">
        <v>235</v>
      </c>
      <c r="E1951" s="5" t="s">
        <v>3527</v>
      </c>
      <c r="F1951" s="5" t="s">
        <v>3528</v>
      </c>
      <c r="G1951" s="5">
        <v>2002</v>
      </c>
      <c r="H1951" s="11">
        <v>36</v>
      </c>
      <c r="I1951" s="11">
        <v>276</v>
      </c>
      <c r="J1951" s="11">
        <v>786</v>
      </c>
      <c r="K1951" s="11">
        <v>735</v>
      </c>
    </row>
    <row r="1952" spans="1:11" ht="15" customHeight="1">
      <c r="A1952" s="5" t="s">
        <v>23</v>
      </c>
      <c r="B1952" s="5" t="s">
        <v>148</v>
      </c>
      <c r="C1952" s="5" t="s">
        <v>37</v>
      </c>
      <c r="D1952" s="6" t="s">
        <v>235</v>
      </c>
      <c r="E1952" s="5" t="s">
        <v>3529</v>
      </c>
      <c r="F1952" s="5" t="s">
        <v>3530</v>
      </c>
      <c r="G1952" s="5">
        <v>2002</v>
      </c>
      <c r="H1952" s="11">
        <v>57</v>
      </c>
      <c r="I1952" s="11">
        <v>391</v>
      </c>
      <c r="J1952" s="11">
        <v>613</v>
      </c>
      <c r="K1952" s="11">
        <v>490</v>
      </c>
    </row>
    <row r="1953" spans="1:11" ht="15" customHeight="1">
      <c r="A1953" s="5" t="s">
        <v>23</v>
      </c>
      <c r="B1953" s="5" t="s">
        <v>148</v>
      </c>
      <c r="C1953" s="5" t="s">
        <v>37</v>
      </c>
      <c r="D1953" s="6" t="s">
        <v>235</v>
      </c>
      <c r="E1953" s="5" t="s">
        <v>3532</v>
      </c>
      <c r="F1953" s="5" t="s">
        <v>3533</v>
      </c>
      <c r="G1953" s="5">
        <v>2002</v>
      </c>
      <c r="H1953" s="11">
        <v>3</v>
      </c>
      <c r="I1953" s="11">
        <v>14</v>
      </c>
      <c r="J1953" s="11">
        <v>33</v>
      </c>
      <c r="K1953" s="11">
        <v>27</v>
      </c>
    </row>
    <row r="1954" spans="1:11" ht="15" customHeight="1">
      <c r="A1954" s="5" t="s">
        <v>23</v>
      </c>
      <c r="B1954" s="5" t="s">
        <v>148</v>
      </c>
      <c r="C1954" s="5" t="s">
        <v>37</v>
      </c>
      <c r="D1954" s="6" t="s">
        <v>235</v>
      </c>
      <c r="E1954" s="5" t="s">
        <v>3534</v>
      </c>
      <c r="F1954" s="5" t="s">
        <v>3535</v>
      </c>
      <c r="G1954" s="5">
        <v>2002</v>
      </c>
      <c r="H1954" s="11">
        <v>21</v>
      </c>
      <c r="I1954" s="11">
        <v>115</v>
      </c>
      <c r="J1954" s="11">
        <v>190</v>
      </c>
      <c r="K1954" s="11">
        <v>83</v>
      </c>
    </row>
    <row r="1955" spans="1:11" ht="15" customHeight="1">
      <c r="A1955" s="5" t="s">
        <v>23</v>
      </c>
      <c r="B1955" s="5" t="s">
        <v>148</v>
      </c>
      <c r="C1955" s="5" t="s">
        <v>37</v>
      </c>
      <c r="D1955" s="6" t="s">
        <v>235</v>
      </c>
      <c r="E1955" s="5" t="s">
        <v>3536</v>
      </c>
      <c r="F1955" s="5" t="s">
        <v>3537</v>
      </c>
      <c r="G1955" s="5">
        <v>2002</v>
      </c>
      <c r="H1955" s="11">
        <v>61</v>
      </c>
      <c r="I1955" s="11">
        <v>322</v>
      </c>
      <c r="J1955" s="11">
        <v>684</v>
      </c>
      <c r="K1955" s="11">
        <v>415</v>
      </c>
    </row>
    <row r="1956" spans="1:11" ht="15" customHeight="1">
      <c r="A1956" s="5" t="s">
        <v>23</v>
      </c>
      <c r="B1956" s="5" t="s">
        <v>148</v>
      </c>
      <c r="C1956" s="5" t="s">
        <v>46</v>
      </c>
      <c r="D1956" s="6" t="s">
        <v>44</v>
      </c>
      <c r="E1956" s="6" t="s">
        <v>26</v>
      </c>
      <c r="F1956" s="5" t="s">
        <v>3816</v>
      </c>
      <c r="G1956" s="5">
        <v>2002</v>
      </c>
      <c r="H1956" s="11">
        <v>146</v>
      </c>
      <c r="I1956" s="11">
        <v>845</v>
      </c>
      <c r="J1956" s="11">
        <v>1664</v>
      </c>
      <c r="K1956" s="11">
        <v>1677</v>
      </c>
    </row>
    <row r="1957" spans="1:11" ht="15" customHeight="1">
      <c r="A1957" s="5" t="s">
        <v>23</v>
      </c>
      <c r="B1957" s="5" t="s">
        <v>148</v>
      </c>
      <c r="C1957" s="5" t="s">
        <v>46</v>
      </c>
      <c r="D1957" s="6" t="s">
        <v>44</v>
      </c>
      <c r="E1957" s="5" t="s">
        <v>3538</v>
      </c>
      <c r="F1957" s="5" t="s">
        <v>3539</v>
      </c>
      <c r="G1957" s="5">
        <v>2002</v>
      </c>
      <c r="H1957" s="11">
        <v>47</v>
      </c>
      <c r="I1957" s="11">
        <v>299</v>
      </c>
      <c r="J1957" s="11">
        <v>575</v>
      </c>
      <c r="K1957" s="11">
        <v>519</v>
      </c>
    </row>
    <row r="1958" spans="1:11" ht="15" customHeight="1">
      <c r="A1958" s="5" t="s">
        <v>23</v>
      </c>
      <c r="B1958" s="5" t="s">
        <v>148</v>
      </c>
      <c r="C1958" s="5" t="s">
        <v>46</v>
      </c>
      <c r="D1958" s="6" t="s">
        <v>44</v>
      </c>
      <c r="E1958" s="5" t="s">
        <v>3540</v>
      </c>
      <c r="F1958" s="5" t="s">
        <v>3096</v>
      </c>
      <c r="G1958" s="5">
        <v>2002</v>
      </c>
      <c r="H1958" s="11">
        <v>13</v>
      </c>
      <c r="I1958" s="11">
        <v>93</v>
      </c>
      <c r="J1958" s="11">
        <v>187</v>
      </c>
      <c r="K1958" s="11">
        <v>154</v>
      </c>
    </row>
    <row r="1959" spans="1:11" ht="15" customHeight="1">
      <c r="A1959" s="5" t="s">
        <v>23</v>
      </c>
      <c r="B1959" s="5" t="s">
        <v>148</v>
      </c>
      <c r="C1959" s="5" t="s">
        <v>46</v>
      </c>
      <c r="D1959" s="6" t="s">
        <v>44</v>
      </c>
      <c r="E1959" s="5" t="s">
        <v>3541</v>
      </c>
      <c r="F1959" s="5" t="s">
        <v>3542</v>
      </c>
      <c r="G1959" s="5">
        <v>2002</v>
      </c>
      <c r="H1959" s="11">
        <v>62</v>
      </c>
      <c r="I1959" s="11">
        <v>343</v>
      </c>
      <c r="J1959" s="11">
        <v>566</v>
      </c>
      <c r="K1959" s="11">
        <v>610</v>
      </c>
    </row>
    <row r="1960" spans="1:11" ht="15" customHeight="1">
      <c r="A1960" s="5" t="s">
        <v>23</v>
      </c>
      <c r="B1960" s="5" t="s">
        <v>148</v>
      </c>
      <c r="C1960" s="5" t="s">
        <v>46</v>
      </c>
      <c r="D1960" s="6" t="s">
        <v>44</v>
      </c>
      <c r="E1960" s="5" t="s">
        <v>3543</v>
      </c>
      <c r="F1960" s="5" t="s">
        <v>2625</v>
      </c>
      <c r="G1960" s="5">
        <v>2002</v>
      </c>
      <c r="H1960" s="11">
        <v>2</v>
      </c>
      <c r="I1960" s="11">
        <v>12</v>
      </c>
      <c r="J1960" s="11">
        <v>27</v>
      </c>
      <c r="K1960" s="11">
        <v>44</v>
      </c>
    </row>
    <row r="1961" spans="1:11" ht="15" customHeight="1">
      <c r="A1961" s="5" t="s">
        <v>23</v>
      </c>
      <c r="B1961" s="5" t="s">
        <v>148</v>
      </c>
      <c r="C1961" s="5" t="s">
        <v>46</v>
      </c>
      <c r="D1961" s="6" t="s">
        <v>44</v>
      </c>
      <c r="E1961" s="5" t="s">
        <v>3544</v>
      </c>
      <c r="F1961" s="5" t="s">
        <v>3545</v>
      </c>
      <c r="G1961" s="5">
        <v>2002</v>
      </c>
      <c r="H1961" s="11">
        <v>22</v>
      </c>
      <c r="I1961" s="11">
        <v>98</v>
      </c>
      <c r="J1961" s="11">
        <v>309</v>
      </c>
      <c r="K1961" s="11">
        <v>350</v>
      </c>
    </row>
    <row r="1962" spans="1:11" ht="15" customHeight="1">
      <c r="A1962" s="5" t="s">
        <v>23</v>
      </c>
      <c r="B1962" s="5" t="s">
        <v>148</v>
      </c>
      <c r="C1962" s="5" t="s">
        <v>50</v>
      </c>
      <c r="D1962" s="6" t="s">
        <v>44</v>
      </c>
      <c r="E1962" s="6" t="s">
        <v>26</v>
      </c>
      <c r="F1962" s="5" t="s">
        <v>3817</v>
      </c>
      <c r="G1962" s="5">
        <v>2002</v>
      </c>
      <c r="H1962" s="11">
        <v>135</v>
      </c>
      <c r="I1962" s="11">
        <v>713</v>
      </c>
      <c r="J1962" s="11">
        <v>1025</v>
      </c>
      <c r="K1962" s="11">
        <v>1065</v>
      </c>
    </row>
    <row r="1963" spans="1:11" ht="15" customHeight="1">
      <c r="A1963" s="5" t="s">
        <v>23</v>
      </c>
      <c r="B1963" s="5" t="s">
        <v>148</v>
      </c>
      <c r="C1963" s="5" t="s">
        <v>50</v>
      </c>
      <c r="D1963" s="6" t="s">
        <v>44</v>
      </c>
      <c r="E1963" s="5" t="s">
        <v>3546</v>
      </c>
      <c r="F1963" s="5" t="s">
        <v>3547</v>
      </c>
      <c r="G1963" s="5">
        <v>2002</v>
      </c>
      <c r="H1963" s="11">
        <v>36</v>
      </c>
      <c r="I1963" s="11">
        <v>143</v>
      </c>
      <c r="J1963" s="11">
        <v>242</v>
      </c>
      <c r="K1963" s="11">
        <v>269</v>
      </c>
    </row>
    <row r="1964" spans="1:11" ht="15" customHeight="1">
      <c r="A1964" s="5" t="s">
        <v>23</v>
      </c>
      <c r="B1964" s="5" t="s">
        <v>148</v>
      </c>
      <c r="C1964" s="5" t="s">
        <v>50</v>
      </c>
      <c r="D1964" s="6" t="s">
        <v>44</v>
      </c>
      <c r="E1964" s="5" t="s">
        <v>3548</v>
      </c>
      <c r="F1964" s="5" t="s">
        <v>3549</v>
      </c>
      <c r="G1964" s="5">
        <v>2002</v>
      </c>
      <c r="H1964" s="11">
        <v>7</v>
      </c>
      <c r="I1964" s="11">
        <v>105</v>
      </c>
      <c r="J1964" s="11">
        <v>197</v>
      </c>
      <c r="K1964" s="11">
        <v>207</v>
      </c>
    </row>
    <row r="1965" spans="1:11" ht="15" customHeight="1">
      <c r="A1965" s="5" t="s">
        <v>23</v>
      </c>
      <c r="B1965" s="5" t="s">
        <v>148</v>
      </c>
      <c r="C1965" s="5" t="s">
        <v>50</v>
      </c>
      <c r="D1965" s="6" t="s">
        <v>44</v>
      </c>
      <c r="E1965" s="5" t="s">
        <v>3550</v>
      </c>
      <c r="F1965" s="5" t="s">
        <v>3551</v>
      </c>
      <c r="G1965" s="5">
        <v>2002</v>
      </c>
      <c r="H1965" s="11">
        <v>50</v>
      </c>
      <c r="I1965" s="11">
        <v>177</v>
      </c>
      <c r="J1965" s="11">
        <v>186</v>
      </c>
      <c r="K1965" s="11">
        <v>215</v>
      </c>
    </row>
    <row r="1966" spans="1:11" ht="15" customHeight="1">
      <c r="A1966" s="5" t="s">
        <v>23</v>
      </c>
      <c r="B1966" s="5" t="s">
        <v>148</v>
      </c>
      <c r="C1966" s="5" t="s">
        <v>50</v>
      </c>
      <c r="D1966" s="6" t="s">
        <v>44</v>
      </c>
      <c r="E1966" s="5" t="s">
        <v>3552</v>
      </c>
      <c r="F1966" s="5" t="s">
        <v>3553</v>
      </c>
      <c r="G1966" s="5">
        <v>2002</v>
      </c>
      <c r="H1966" s="11">
        <v>13</v>
      </c>
      <c r="I1966" s="11">
        <v>111</v>
      </c>
      <c r="J1966" s="11">
        <v>144</v>
      </c>
      <c r="K1966" s="11">
        <v>143</v>
      </c>
    </row>
    <row r="1967" spans="1:11" ht="15" customHeight="1">
      <c r="A1967" s="5" t="s">
        <v>23</v>
      </c>
      <c r="B1967" s="5" t="s">
        <v>148</v>
      </c>
      <c r="C1967" s="5" t="s">
        <v>50</v>
      </c>
      <c r="D1967" s="6" t="s">
        <v>44</v>
      </c>
      <c r="E1967" s="5" t="s">
        <v>3554</v>
      </c>
      <c r="F1967" s="5" t="s">
        <v>3555</v>
      </c>
      <c r="G1967" s="5">
        <v>2002</v>
      </c>
      <c r="H1967" s="11">
        <v>27</v>
      </c>
      <c r="I1967" s="11">
        <v>157</v>
      </c>
      <c r="J1967" s="11">
        <v>220</v>
      </c>
      <c r="K1967" s="11">
        <v>198</v>
      </c>
    </row>
    <row r="1968" spans="1:11" ht="15" customHeight="1">
      <c r="A1968" s="5" t="s">
        <v>23</v>
      </c>
      <c r="B1968" s="5" t="s">
        <v>148</v>
      </c>
      <c r="C1968" s="5" t="s">
        <v>50</v>
      </c>
      <c r="D1968" s="6" t="s">
        <v>44</v>
      </c>
      <c r="E1968" s="5" t="s">
        <v>3556</v>
      </c>
      <c r="F1968" s="5" t="s">
        <v>497</v>
      </c>
      <c r="G1968" s="5">
        <v>2002</v>
      </c>
      <c r="H1968" s="11">
        <v>2</v>
      </c>
      <c r="I1968" s="11">
        <v>20</v>
      </c>
      <c r="J1968" s="11">
        <v>36</v>
      </c>
      <c r="K1968" s="11">
        <v>33</v>
      </c>
    </row>
    <row r="1969" spans="1:11" ht="15" customHeight="1">
      <c r="A1969" s="5" t="s">
        <v>23</v>
      </c>
      <c r="B1969" s="5" t="s">
        <v>148</v>
      </c>
      <c r="C1969" s="5" t="s">
        <v>29</v>
      </c>
      <c r="D1969" s="6" t="s">
        <v>44</v>
      </c>
      <c r="E1969" s="6" t="s">
        <v>26</v>
      </c>
      <c r="F1969" s="5" t="s">
        <v>2759</v>
      </c>
      <c r="G1969" s="5">
        <v>2002</v>
      </c>
      <c r="H1969" s="11">
        <v>248</v>
      </c>
      <c r="I1969" s="11">
        <v>1497</v>
      </c>
      <c r="J1969" s="11">
        <v>2711</v>
      </c>
      <c r="K1969" s="11">
        <v>2583</v>
      </c>
    </row>
    <row r="1970" spans="1:11" ht="15" customHeight="1">
      <c r="A1970" s="5" t="s">
        <v>23</v>
      </c>
      <c r="B1970" s="5" t="s">
        <v>148</v>
      </c>
      <c r="C1970" s="5" t="s">
        <v>29</v>
      </c>
      <c r="D1970" s="6" t="s">
        <v>44</v>
      </c>
      <c r="E1970" s="5" t="s">
        <v>3558</v>
      </c>
      <c r="F1970" s="5" t="s">
        <v>3559</v>
      </c>
      <c r="G1970" s="5">
        <v>2002</v>
      </c>
      <c r="H1970" s="11">
        <v>40</v>
      </c>
      <c r="I1970" s="11">
        <v>366</v>
      </c>
      <c r="J1970" s="11">
        <v>623</v>
      </c>
      <c r="K1970" s="11">
        <v>619</v>
      </c>
    </row>
    <row r="1971" spans="1:11" ht="15" customHeight="1">
      <c r="A1971" s="5" t="s">
        <v>23</v>
      </c>
      <c r="B1971" s="5" t="s">
        <v>148</v>
      </c>
      <c r="C1971" s="5" t="s">
        <v>29</v>
      </c>
      <c r="D1971" s="6" t="s">
        <v>44</v>
      </c>
      <c r="E1971" s="5" t="s">
        <v>3560</v>
      </c>
      <c r="F1971" s="5" t="s">
        <v>3561</v>
      </c>
      <c r="G1971" s="5">
        <v>2002</v>
      </c>
      <c r="H1971" s="11">
        <v>1</v>
      </c>
      <c r="I1971" s="11">
        <v>16</v>
      </c>
      <c r="J1971" s="11">
        <v>22</v>
      </c>
      <c r="K1971" s="11">
        <v>28</v>
      </c>
    </row>
    <row r="1972" spans="1:11" ht="15" customHeight="1">
      <c r="A1972" s="5" t="s">
        <v>23</v>
      </c>
      <c r="B1972" s="5" t="s">
        <v>148</v>
      </c>
      <c r="C1972" s="5" t="s">
        <v>29</v>
      </c>
      <c r="D1972" s="6" t="s">
        <v>44</v>
      </c>
      <c r="E1972" s="5" t="s">
        <v>3563</v>
      </c>
      <c r="F1972" s="5" t="s">
        <v>3564</v>
      </c>
      <c r="G1972" s="5">
        <v>2002</v>
      </c>
      <c r="H1972" s="11">
        <v>20</v>
      </c>
      <c r="I1972" s="11">
        <v>113</v>
      </c>
      <c r="J1972" s="11">
        <v>176</v>
      </c>
      <c r="K1972" s="11">
        <v>158</v>
      </c>
    </row>
    <row r="1973" spans="1:11" ht="15" customHeight="1">
      <c r="A1973" s="5" t="s">
        <v>23</v>
      </c>
      <c r="B1973" s="5" t="s">
        <v>148</v>
      </c>
      <c r="C1973" s="5" t="s">
        <v>29</v>
      </c>
      <c r="D1973" s="6" t="s">
        <v>44</v>
      </c>
      <c r="E1973" s="5" t="s">
        <v>3565</v>
      </c>
      <c r="F1973" s="5" t="s">
        <v>3566</v>
      </c>
      <c r="G1973" s="5">
        <v>2002</v>
      </c>
      <c r="H1973" s="11">
        <v>60</v>
      </c>
      <c r="I1973" s="11">
        <v>363</v>
      </c>
      <c r="J1973" s="11">
        <v>770</v>
      </c>
      <c r="K1973" s="11">
        <v>692</v>
      </c>
    </row>
    <row r="1974" spans="1:11" ht="15" customHeight="1">
      <c r="A1974" s="5" t="s">
        <v>23</v>
      </c>
      <c r="B1974" s="5" t="s">
        <v>148</v>
      </c>
      <c r="C1974" s="5" t="s">
        <v>29</v>
      </c>
      <c r="D1974" s="6" t="s">
        <v>44</v>
      </c>
      <c r="E1974" s="5" t="s">
        <v>3567</v>
      </c>
      <c r="F1974" s="5" t="s">
        <v>2510</v>
      </c>
      <c r="G1974" s="5">
        <v>2002</v>
      </c>
      <c r="H1974" s="11">
        <v>127</v>
      </c>
      <c r="I1974" s="11">
        <v>639</v>
      </c>
      <c r="J1974" s="11">
        <v>1120</v>
      </c>
      <c r="K1974" s="11">
        <v>1086</v>
      </c>
    </row>
    <row r="1975" spans="1:11" ht="15" customHeight="1">
      <c r="A1975" s="5" t="s">
        <v>23</v>
      </c>
      <c r="B1975" s="5" t="s">
        <v>148</v>
      </c>
      <c r="C1975" s="5" t="s">
        <v>89</v>
      </c>
      <c r="D1975" s="6" t="s">
        <v>44</v>
      </c>
      <c r="E1975" s="6" t="s">
        <v>26</v>
      </c>
      <c r="F1975" s="5" t="s">
        <v>3818</v>
      </c>
      <c r="G1975" s="5">
        <v>2002</v>
      </c>
      <c r="H1975" s="11">
        <v>138</v>
      </c>
      <c r="I1975" s="11">
        <v>926</v>
      </c>
      <c r="J1975" s="11">
        <v>2217</v>
      </c>
      <c r="K1975" s="11">
        <v>1818</v>
      </c>
    </row>
    <row r="1976" spans="1:11" ht="15" customHeight="1">
      <c r="A1976" s="5" t="s">
        <v>23</v>
      </c>
      <c r="B1976" s="5" t="s">
        <v>148</v>
      </c>
      <c r="C1976" s="5" t="s">
        <v>89</v>
      </c>
      <c r="D1976" s="6" t="s">
        <v>44</v>
      </c>
      <c r="E1976" s="5" t="s">
        <v>3568</v>
      </c>
      <c r="F1976" s="5" t="s">
        <v>269</v>
      </c>
      <c r="G1976" s="5">
        <v>2002</v>
      </c>
      <c r="H1976" s="11">
        <v>12</v>
      </c>
      <c r="I1976" s="11">
        <v>64</v>
      </c>
      <c r="J1976" s="11">
        <v>201</v>
      </c>
      <c r="K1976" s="11">
        <v>158</v>
      </c>
    </row>
    <row r="1977" spans="1:11" ht="15" customHeight="1">
      <c r="A1977" s="5" t="s">
        <v>23</v>
      </c>
      <c r="B1977" s="5" t="s">
        <v>148</v>
      </c>
      <c r="C1977" s="5" t="s">
        <v>89</v>
      </c>
      <c r="D1977" s="6" t="s">
        <v>44</v>
      </c>
      <c r="E1977" s="5" t="s">
        <v>3569</v>
      </c>
      <c r="F1977" s="5" t="s">
        <v>3454</v>
      </c>
      <c r="G1977" s="5">
        <v>2002</v>
      </c>
      <c r="H1977" s="11">
        <v>5</v>
      </c>
      <c r="I1977" s="11">
        <v>29</v>
      </c>
      <c r="J1977" s="11">
        <v>88</v>
      </c>
      <c r="K1977" s="11">
        <v>119</v>
      </c>
    </row>
    <row r="1978" spans="1:11" ht="15" customHeight="1">
      <c r="A1978" s="5" t="s">
        <v>23</v>
      </c>
      <c r="B1978" s="5" t="s">
        <v>148</v>
      </c>
      <c r="C1978" s="5" t="s">
        <v>89</v>
      </c>
      <c r="D1978" s="6" t="s">
        <v>44</v>
      </c>
      <c r="E1978" s="5" t="s">
        <v>3570</v>
      </c>
      <c r="F1978" s="5" t="s">
        <v>3216</v>
      </c>
      <c r="G1978" s="5">
        <v>2002</v>
      </c>
      <c r="H1978" s="11">
        <v>36</v>
      </c>
      <c r="I1978" s="11">
        <v>225</v>
      </c>
      <c r="J1978" s="11">
        <v>408</v>
      </c>
      <c r="K1978" s="11">
        <v>331</v>
      </c>
    </row>
    <row r="1979" spans="1:11" ht="15" customHeight="1">
      <c r="A1979" s="5" t="s">
        <v>23</v>
      </c>
      <c r="B1979" s="5" t="s">
        <v>148</v>
      </c>
      <c r="C1979" s="5" t="s">
        <v>89</v>
      </c>
      <c r="D1979" s="6" t="s">
        <v>44</v>
      </c>
      <c r="E1979" s="5" t="s">
        <v>3571</v>
      </c>
      <c r="F1979" s="5" t="s">
        <v>1518</v>
      </c>
      <c r="G1979" s="5">
        <v>2002</v>
      </c>
      <c r="H1979" s="11">
        <v>19</v>
      </c>
      <c r="I1979" s="11">
        <v>134</v>
      </c>
      <c r="J1979" s="11">
        <v>396</v>
      </c>
      <c r="K1979" s="11">
        <v>338</v>
      </c>
    </row>
    <row r="1980" spans="1:11" ht="15" customHeight="1">
      <c r="A1980" s="5" t="s">
        <v>23</v>
      </c>
      <c r="B1980" s="5" t="s">
        <v>148</v>
      </c>
      <c r="C1980" s="5" t="s">
        <v>89</v>
      </c>
      <c r="D1980" s="6" t="s">
        <v>44</v>
      </c>
      <c r="E1980" s="5" t="s">
        <v>3572</v>
      </c>
      <c r="F1980" s="5" t="s">
        <v>3573</v>
      </c>
      <c r="G1980" s="5">
        <v>2002</v>
      </c>
      <c r="H1980" s="11">
        <v>42</v>
      </c>
      <c r="I1980" s="11">
        <v>313</v>
      </c>
      <c r="J1980" s="11">
        <v>741</v>
      </c>
      <c r="K1980" s="11">
        <v>553</v>
      </c>
    </row>
    <row r="1981" spans="1:11" ht="15" customHeight="1">
      <c r="A1981" s="5" t="s">
        <v>23</v>
      </c>
      <c r="B1981" s="5" t="s">
        <v>148</v>
      </c>
      <c r="C1981" s="5" t="s">
        <v>89</v>
      </c>
      <c r="D1981" s="6" t="s">
        <v>44</v>
      </c>
      <c r="E1981" s="5" t="s">
        <v>3575</v>
      </c>
      <c r="F1981" s="5" t="s">
        <v>3339</v>
      </c>
      <c r="G1981" s="5">
        <v>2002</v>
      </c>
      <c r="H1981" s="11">
        <v>24</v>
      </c>
      <c r="I1981" s="11">
        <v>161</v>
      </c>
      <c r="J1981" s="11">
        <v>383</v>
      </c>
      <c r="K1981" s="11">
        <v>319</v>
      </c>
    </row>
    <row r="1982" spans="1:11" ht="15" customHeight="1">
      <c r="A1982" s="5" t="s">
        <v>23</v>
      </c>
      <c r="B1982" s="5" t="s">
        <v>148</v>
      </c>
      <c r="C1982" s="5" t="s">
        <v>78</v>
      </c>
      <c r="D1982" s="6" t="s">
        <v>44</v>
      </c>
      <c r="E1982" s="6" t="s">
        <v>26</v>
      </c>
      <c r="F1982" s="5" t="s">
        <v>3819</v>
      </c>
      <c r="G1982" s="5">
        <v>2002</v>
      </c>
      <c r="H1982" s="11">
        <v>260</v>
      </c>
      <c r="I1982" s="11">
        <v>1285</v>
      </c>
      <c r="J1982" s="11">
        <v>2014</v>
      </c>
      <c r="K1982" s="11">
        <v>1733</v>
      </c>
    </row>
    <row r="1983" spans="1:11" ht="15" customHeight="1">
      <c r="A1983" s="5" t="s">
        <v>23</v>
      </c>
      <c r="B1983" s="5" t="s">
        <v>148</v>
      </c>
      <c r="C1983" s="5" t="s">
        <v>78</v>
      </c>
      <c r="D1983" s="6" t="s">
        <v>44</v>
      </c>
      <c r="E1983" s="5" t="s">
        <v>3576</v>
      </c>
      <c r="F1983" s="5" t="s">
        <v>527</v>
      </c>
      <c r="G1983" s="5">
        <v>2002</v>
      </c>
      <c r="H1983" s="11">
        <v>8</v>
      </c>
      <c r="I1983" s="11">
        <v>57</v>
      </c>
      <c r="J1983" s="11">
        <v>122</v>
      </c>
      <c r="K1983" s="11">
        <v>112</v>
      </c>
    </row>
    <row r="1984" spans="1:11" ht="15" customHeight="1">
      <c r="A1984" s="5" t="s">
        <v>23</v>
      </c>
      <c r="B1984" s="5" t="s">
        <v>148</v>
      </c>
      <c r="C1984" s="5" t="s">
        <v>78</v>
      </c>
      <c r="D1984" s="6" t="s">
        <v>44</v>
      </c>
      <c r="E1984" s="5" t="s">
        <v>3577</v>
      </c>
      <c r="F1984" s="5" t="s">
        <v>3578</v>
      </c>
      <c r="G1984" s="5">
        <v>2002</v>
      </c>
      <c r="H1984" s="11">
        <v>88</v>
      </c>
      <c r="I1984" s="11">
        <v>298</v>
      </c>
      <c r="J1984" s="11">
        <v>452</v>
      </c>
      <c r="K1984" s="11">
        <v>390</v>
      </c>
    </row>
    <row r="1985" spans="1:11" ht="15" customHeight="1">
      <c r="A1985" s="5" t="s">
        <v>23</v>
      </c>
      <c r="B1985" s="5" t="s">
        <v>148</v>
      </c>
      <c r="C1985" s="5" t="s">
        <v>78</v>
      </c>
      <c r="D1985" s="6" t="s">
        <v>44</v>
      </c>
      <c r="E1985" s="5" t="s">
        <v>3579</v>
      </c>
      <c r="F1985" s="5" t="s">
        <v>3580</v>
      </c>
      <c r="G1985" s="5">
        <v>2002</v>
      </c>
      <c r="H1985" s="11">
        <v>96</v>
      </c>
      <c r="I1985" s="11">
        <v>545</v>
      </c>
      <c r="J1985" s="11">
        <v>571</v>
      </c>
      <c r="K1985" s="11">
        <v>435</v>
      </c>
    </row>
    <row r="1986" spans="1:11" ht="15" customHeight="1">
      <c r="A1986" s="5" t="s">
        <v>23</v>
      </c>
      <c r="B1986" s="5" t="s">
        <v>148</v>
      </c>
      <c r="C1986" s="5" t="s">
        <v>78</v>
      </c>
      <c r="D1986" s="6" t="s">
        <v>44</v>
      </c>
      <c r="E1986" s="5" t="s">
        <v>3581</v>
      </c>
      <c r="F1986" s="5" t="s">
        <v>3582</v>
      </c>
      <c r="G1986" s="5">
        <v>2002</v>
      </c>
      <c r="H1986" s="11">
        <v>29</v>
      </c>
      <c r="I1986" s="11">
        <v>161</v>
      </c>
      <c r="J1986" s="11">
        <v>365</v>
      </c>
      <c r="K1986" s="11">
        <v>303</v>
      </c>
    </row>
    <row r="1987" spans="1:11" ht="15" customHeight="1">
      <c r="A1987" s="5" t="s">
        <v>23</v>
      </c>
      <c r="B1987" s="5" t="s">
        <v>148</v>
      </c>
      <c r="C1987" s="5" t="s">
        <v>78</v>
      </c>
      <c r="D1987" s="6" t="s">
        <v>44</v>
      </c>
      <c r="E1987" s="5" t="s">
        <v>3583</v>
      </c>
      <c r="F1987" s="5" t="s">
        <v>3584</v>
      </c>
      <c r="G1987" s="5">
        <v>2002</v>
      </c>
      <c r="H1987" s="11">
        <v>29</v>
      </c>
      <c r="I1987" s="11">
        <v>182</v>
      </c>
      <c r="J1987" s="11">
        <v>378</v>
      </c>
      <c r="K1987" s="11">
        <v>362</v>
      </c>
    </row>
    <row r="1988" spans="1:11" ht="15" customHeight="1">
      <c r="A1988" s="5" t="s">
        <v>23</v>
      </c>
      <c r="B1988" s="5" t="s">
        <v>148</v>
      </c>
      <c r="C1988" s="5" t="s">
        <v>78</v>
      </c>
      <c r="D1988" s="6" t="s">
        <v>44</v>
      </c>
      <c r="E1988" s="5" t="s">
        <v>3586</v>
      </c>
      <c r="F1988" s="5" t="s">
        <v>3587</v>
      </c>
      <c r="G1988" s="5">
        <v>2002</v>
      </c>
      <c r="H1988" s="11">
        <v>10</v>
      </c>
      <c r="I1988" s="11">
        <v>42</v>
      </c>
      <c r="J1988" s="11">
        <v>126</v>
      </c>
      <c r="K1988" s="11">
        <v>131</v>
      </c>
    </row>
    <row r="1989" spans="1:11" ht="15" customHeight="1">
      <c r="A1989" s="5" t="s">
        <v>23</v>
      </c>
      <c r="B1989" s="5" t="s">
        <v>148</v>
      </c>
      <c r="C1989" s="5" t="s">
        <v>82</v>
      </c>
      <c r="D1989" s="6" t="s">
        <v>233</v>
      </c>
      <c r="E1989" s="6" t="s">
        <v>26</v>
      </c>
      <c r="F1989" s="5" t="s">
        <v>3820</v>
      </c>
      <c r="G1989" s="5">
        <v>2002</v>
      </c>
      <c r="H1989" s="11">
        <v>2549</v>
      </c>
      <c r="I1989" s="11">
        <v>9771</v>
      </c>
      <c r="J1989" s="11">
        <v>9083</v>
      </c>
      <c r="K1989" s="11">
        <v>7750</v>
      </c>
    </row>
    <row r="1990" spans="1:11" ht="15" customHeight="1">
      <c r="A1990" s="5" t="s">
        <v>23</v>
      </c>
      <c r="B1990" s="5" t="s">
        <v>148</v>
      </c>
      <c r="C1990" s="5" t="s">
        <v>82</v>
      </c>
      <c r="D1990" s="6" t="s">
        <v>30</v>
      </c>
      <c r="E1990" s="6" t="s">
        <v>26</v>
      </c>
      <c r="F1990" s="5" t="s">
        <v>154</v>
      </c>
      <c r="G1990" s="5">
        <v>2002</v>
      </c>
      <c r="H1990" s="11">
        <v>1922</v>
      </c>
      <c r="I1990" s="11">
        <v>6424</v>
      </c>
      <c r="J1990" s="11">
        <v>4092</v>
      </c>
      <c r="K1990" s="11">
        <v>3395</v>
      </c>
    </row>
    <row r="1991" spans="1:11" ht="15" customHeight="1">
      <c r="A1991" s="5" t="s">
        <v>23</v>
      </c>
      <c r="B1991" s="5" t="s">
        <v>148</v>
      </c>
      <c r="C1991" s="5" t="s">
        <v>82</v>
      </c>
      <c r="D1991" s="6" t="s">
        <v>235</v>
      </c>
      <c r="E1991" s="6" t="s">
        <v>26</v>
      </c>
      <c r="F1991" s="5" t="s">
        <v>3821</v>
      </c>
      <c r="G1991" s="5">
        <v>2002</v>
      </c>
      <c r="H1991" s="11">
        <v>627</v>
      </c>
      <c r="I1991" s="11">
        <v>3347</v>
      </c>
      <c r="J1991" s="11">
        <v>4991</v>
      </c>
      <c r="K1991" s="11">
        <v>4355</v>
      </c>
    </row>
    <row r="1992" spans="1:11" ht="15" customHeight="1">
      <c r="A1992" s="5" t="s">
        <v>23</v>
      </c>
      <c r="B1992" s="5" t="s">
        <v>148</v>
      </c>
      <c r="C1992" s="5" t="s">
        <v>82</v>
      </c>
      <c r="D1992" s="6" t="s">
        <v>235</v>
      </c>
      <c r="E1992" s="5" t="s">
        <v>3588</v>
      </c>
      <c r="F1992" s="5" t="s">
        <v>3589</v>
      </c>
      <c r="G1992" s="5">
        <v>2002</v>
      </c>
      <c r="H1992" s="11">
        <v>7</v>
      </c>
      <c r="I1992" s="11">
        <v>120</v>
      </c>
      <c r="J1992" s="11">
        <v>252</v>
      </c>
      <c r="K1992" s="11">
        <v>223</v>
      </c>
    </row>
    <row r="1993" spans="1:11" ht="15" customHeight="1">
      <c r="A1993" s="5" t="s">
        <v>23</v>
      </c>
      <c r="B1993" s="5" t="s">
        <v>148</v>
      </c>
      <c r="C1993" s="5" t="s">
        <v>82</v>
      </c>
      <c r="D1993" s="6" t="s">
        <v>235</v>
      </c>
      <c r="E1993" s="5" t="s">
        <v>3590</v>
      </c>
      <c r="F1993" s="5" t="s">
        <v>3591</v>
      </c>
      <c r="G1993" s="5">
        <v>2002</v>
      </c>
      <c r="H1993" s="11">
        <v>31</v>
      </c>
      <c r="I1993" s="11">
        <v>164</v>
      </c>
      <c r="J1993" s="11">
        <v>180</v>
      </c>
      <c r="K1993" s="11">
        <v>154</v>
      </c>
    </row>
    <row r="1994" spans="1:11" ht="15" customHeight="1">
      <c r="A1994" s="5" t="s">
        <v>23</v>
      </c>
      <c r="B1994" s="5" t="s">
        <v>148</v>
      </c>
      <c r="C1994" s="5" t="s">
        <v>82</v>
      </c>
      <c r="D1994" s="6" t="s">
        <v>235</v>
      </c>
      <c r="E1994" s="5" t="s">
        <v>3592</v>
      </c>
      <c r="F1994" s="5" t="s">
        <v>3593</v>
      </c>
      <c r="G1994" s="5">
        <v>2002</v>
      </c>
      <c r="H1994" s="11">
        <v>205</v>
      </c>
      <c r="I1994" s="11">
        <v>1038</v>
      </c>
      <c r="J1994" s="11">
        <v>1452</v>
      </c>
      <c r="K1994" s="11">
        <v>1332</v>
      </c>
    </row>
    <row r="1995" spans="1:11" ht="15" customHeight="1">
      <c r="A1995" s="5" t="s">
        <v>23</v>
      </c>
      <c r="B1995" s="5" t="s">
        <v>148</v>
      </c>
      <c r="C1995" s="5" t="s">
        <v>82</v>
      </c>
      <c r="D1995" s="6" t="s">
        <v>235</v>
      </c>
      <c r="E1995" s="5" t="s">
        <v>3594</v>
      </c>
      <c r="F1995" s="5" t="s">
        <v>3595</v>
      </c>
      <c r="G1995" s="5">
        <v>2002</v>
      </c>
      <c r="H1995" s="11">
        <v>27</v>
      </c>
      <c r="I1995" s="11">
        <v>134</v>
      </c>
      <c r="J1995" s="11">
        <v>82</v>
      </c>
      <c r="K1995" s="11">
        <v>92</v>
      </c>
    </row>
    <row r="1996" spans="1:11" ht="15" customHeight="1">
      <c r="A1996" s="5" t="s">
        <v>23</v>
      </c>
      <c r="B1996" s="5" t="s">
        <v>148</v>
      </c>
      <c r="C1996" s="5" t="s">
        <v>82</v>
      </c>
      <c r="D1996" s="6" t="s">
        <v>235</v>
      </c>
      <c r="E1996" s="5" t="s">
        <v>3596</v>
      </c>
      <c r="F1996" s="5" t="s">
        <v>3597</v>
      </c>
      <c r="G1996" s="5">
        <v>2002</v>
      </c>
      <c r="H1996" s="11">
        <v>12</v>
      </c>
      <c r="I1996" s="11">
        <v>69</v>
      </c>
      <c r="J1996" s="11">
        <v>76</v>
      </c>
      <c r="K1996" s="11">
        <v>60</v>
      </c>
    </row>
    <row r="1997" spans="1:11" ht="15" customHeight="1">
      <c r="A1997" s="5" t="s">
        <v>23</v>
      </c>
      <c r="B1997" s="5" t="s">
        <v>148</v>
      </c>
      <c r="C1997" s="5" t="s">
        <v>82</v>
      </c>
      <c r="D1997" s="6" t="s">
        <v>235</v>
      </c>
      <c r="E1997" s="5" t="s">
        <v>3599</v>
      </c>
      <c r="F1997" s="5" t="s">
        <v>3600</v>
      </c>
      <c r="G1997" s="5">
        <v>2002</v>
      </c>
      <c r="H1997" s="11">
        <v>84</v>
      </c>
      <c r="I1997" s="11">
        <v>370</v>
      </c>
      <c r="J1997" s="11">
        <v>483</v>
      </c>
      <c r="K1997" s="11">
        <v>397</v>
      </c>
    </row>
    <row r="1998" spans="1:11" ht="15" customHeight="1">
      <c r="A1998" s="5" t="s">
        <v>23</v>
      </c>
      <c r="B1998" s="5" t="s">
        <v>148</v>
      </c>
      <c r="C1998" s="5" t="s">
        <v>82</v>
      </c>
      <c r="D1998" s="6" t="s">
        <v>235</v>
      </c>
      <c r="E1998" s="5" t="s">
        <v>3601</v>
      </c>
      <c r="F1998" s="5" t="s">
        <v>3602</v>
      </c>
      <c r="G1998" s="5">
        <v>2002</v>
      </c>
      <c r="H1998" s="11">
        <v>6</v>
      </c>
      <c r="I1998" s="11">
        <v>51</v>
      </c>
      <c r="J1998" s="11">
        <v>95</v>
      </c>
      <c r="K1998" s="11">
        <v>140</v>
      </c>
    </row>
    <row r="1999" spans="1:11" ht="15" customHeight="1">
      <c r="A1999" s="5" t="s">
        <v>23</v>
      </c>
      <c r="B1999" s="5" t="s">
        <v>148</v>
      </c>
      <c r="C1999" s="5" t="s">
        <v>82</v>
      </c>
      <c r="D1999" s="6" t="s">
        <v>235</v>
      </c>
      <c r="E1999" s="5" t="s">
        <v>3603</v>
      </c>
      <c r="F1999" s="5" t="s">
        <v>3604</v>
      </c>
      <c r="G1999" s="5">
        <v>2002</v>
      </c>
      <c r="H1999" s="11">
        <v>92</v>
      </c>
      <c r="I1999" s="11">
        <v>441</v>
      </c>
      <c r="J1999" s="11">
        <v>662</v>
      </c>
      <c r="K1999" s="11">
        <v>430</v>
      </c>
    </row>
    <row r="2000" spans="1:11" ht="15" customHeight="1">
      <c r="A2000" s="5" t="s">
        <v>23</v>
      </c>
      <c r="B2000" s="5" t="s">
        <v>148</v>
      </c>
      <c r="C2000" s="5" t="s">
        <v>82</v>
      </c>
      <c r="D2000" s="6" t="s">
        <v>235</v>
      </c>
      <c r="E2000" s="5" t="s">
        <v>3605</v>
      </c>
      <c r="F2000" s="5" t="s">
        <v>3606</v>
      </c>
      <c r="G2000" s="5">
        <v>2002</v>
      </c>
      <c r="H2000" s="11">
        <v>31</v>
      </c>
      <c r="I2000" s="11">
        <v>132</v>
      </c>
      <c r="J2000" s="11">
        <v>205</v>
      </c>
      <c r="K2000" s="11">
        <v>153</v>
      </c>
    </row>
    <row r="2001" spans="1:11" ht="15" customHeight="1">
      <c r="A2001" s="5" t="s">
        <v>23</v>
      </c>
      <c r="B2001" s="5" t="s">
        <v>148</v>
      </c>
      <c r="C2001" s="5" t="s">
        <v>82</v>
      </c>
      <c r="D2001" s="6" t="s">
        <v>235</v>
      </c>
      <c r="E2001" s="5" t="s">
        <v>3607</v>
      </c>
      <c r="F2001" s="5" t="s">
        <v>3608</v>
      </c>
      <c r="G2001" s="5">
        <v>2002</v>
      </c>
      <c r="H2001" s="11">
        <v>47</v>
      </c>
      <c r="I2001" s="11">
        <v>257</v>
      </c>
      <c r="J2001" s="11">
        <v>346</v>
      </c>
      <c r="K2001" s="11">
        <v>335</v>
      </c>
    </row>
    <row r="2002" spans="1:11" ht="15" customHeight="1">
      <c r="A2002" s="5" t="s">
        <v>23</v>
      </c>
      <c r="B2002" s="5" t="s">
        <v>148</v>
      </c>
      <c r="C2002" s="5" t="s">
        <v>82</v>
      </c>
      <c r="D2002" s="6" t="s">
        <v>235</v>
      </c>
      <c r="E2002" s="5" t="s">
        <v>3609</v>
      </c>
      <c r="F2002" s="5" t="s">
        <v>3610</v>
      </c>
      <c r="G2002" s="5">
        <v>2002</v>
      </c>
      <c r="H2002" s="11">
        <v>9</v>
      </c>
      <c r="I2002" s="11">
        <v>39</v>
      </c>
      <c r="J2002" s="11">
        <v>110</v>
      </c>
      <c r="K2002" s="11">
        <v>65</v>
      </c>
    </row>
    <row r="2003" spans="1:11" ht="15" customHeight="1">
      <c r="A2003" s="5" t="s">
        <v>23</v>
      </c>
      <c r="B2003" s="5" t="s">
        <v>148</v>
      </c>
      <c r="C2003" s="5" t="s">
        <v>82</v>
      </c>
      <c r="D2003" s="6" t="s">
        <v>235</v>
      </c>
      <c r="E2003" s="5" t="s">
        <v>3611</v>
      </c>
      <c r="F2003" s="5" t="s">
        <v>3612</v>
      </c>
      <c r="G2003" s="5">
        <v>2002</v>
      </c>
      <c r="H2003" s="11">
        <v>22</v>
      </c>
      <c r="I2003" s="11">
        <v>175</v>
      </c>
      <c r="J2003" s="11">
        <v>297</v>
      </c>
      <c r="K2003" s="11">
        <v>267</v>
      </c>
    </row>
    <row r="2004" spans="1:11" ht="15" customHeight="1">
      <c r="A2004" s="5" t="s">
        <v>23</v>
      </c>
      <c r="B2004" s="5" t="s">
        <v>148</v>
      </c>
      <c r="C2004" s="5" t="s">
        <v>82</v>
      </c>
      <c r="D2004" s="6" t="s">
        <v>235</v>
      </c>
      <c r="E2004" s="5" t="s">
        <v>3613</v>
      </c>
      <c r="F2004" s="5" t="s">
        <v>3041</v>
      </c>
      <c r="G2004" s="5">
        <v>2002</v>
      </c>
      <c r="H2004" s="11">
        <v>32</v>
      </c>
      <c r="I2004" s="11">
        <v>223</v>
      </c>
      <c r="J2004" s="11">
        <v>547</v>
      </c>
      <c r="K2004" s="11">
        <v>510</v>
      </c>
    </row>
    <row r="2005" spans="1:11" ht="15" customHeight="1">
      <c r="A2005" s="5" t="s">
        <v>23</v>
      </c>
      <c r="B2005" s="5" t="s">
        <v>148</v>
      </c>
      <c r="C2005" s="5" t="s">
        <v>82</v>
      </c>
      <c r="D2005" s="6" t="s">
        <v>235</v>
      </c>
      <c r="E2005" s="5" t="s">
        <v>3614</v>
      </c>
      <c r="F2005" s="5" t="s">
        <v>1558</v>
      </c>
      <c r="G2005" s="5">
        <v>2002</v>
      </c>
      <c r="H2005" s="11">
        <v>22</v>
      </c>
      <c r="I2005" s="11">
        <v>134</v>
      </c>
      <c r="J2005" s="11">
        <v>204</v>
      </c>
      <c r="K2005" s="11">
        <v>197</v>
      </c>
    </row>
    <row r="2006" spans="1:11" ht="15" customHeight="1">
      <c r="A2006" s="5" t="s">
        <v>23</v>
      </c>
      <c r="B2006" s="5" t="s">
        <v>148</v>
      </c>
      <c r="C2006" s="5" t="s">
        <v>63</v>
      </c>
      <c r="D2006" s="6" t="s">
        <v>44</v>
      </c>
      <c r="E2006" s="6" t="s">
        <v>26</v>
      </c>
      <c r="F2006" s="5" t="s">
        <v>3822</v>
      </c>
      <c r="G2006" s="5">
        <v>2002</v>
      </c>
      <c r="H2006" s="11">
        <v>338</v>
      </c>
      <c r="I2006" s="11">
        <v>1872</v>
      </c>
      <c r="J2006" s="11">
        <v>3248</v>
      </c>
      <c r="K2006" s="11">
        <v>2976</v>
      </c>
    </row>
    <row r="2007" spans="1:11" ht="15" customHeight="1">
      <c r="A2007" s="5" t="s">
        <v>23</v>
      </c>
      <c r="B2007" s="5" t="s">
        <v>148</v>
      </c>
      <c r="C2007" s="5" t="s">
        <v>63</v>
      </c>
      <c r="D2007" s="6" t="s">
        <v>44</v>
      </c>
      <c r="E2007" s="5" t="s">
        <v>3615</v>
      </c>
      <c r="F2007" s="5" t="s">
        <v>3616</v>
      </c>
      <c r="G2007" s="5">
        <v>2002</v>
      </c>
      <c r="H2007" s="11">
        <v>47</v>
      </c>
      <c r="I2007" s="11">
        <v>320</v>
      </c>
      <c r="J2007" s="11">
        <v>829</v>
      </c>
      <c r="K2007" s="11">
        <v>698</v>
      </c>
    </row>
    <row r="2008" spans="1:11" ht="15" customHeight="1">
      <c r="A2008" s="5" t="s">
        <v>23</v>
      </c>
      <c r="B2008" s="5" t="s">
        <v>148</v>
      </c>
      <c r="C2008" s="5" t="s">
        <v>63</v>
      </c>
      <c r="D2008" s="6" t="s">
        <v>44</v>
      </c>
      <c r="E2008" s="5" t="s">
        <v>3617</v>
      </c>
      <c r="F2008" s="5" t="s">
        <v>3618</v>
      </c>
      <c r="G2008" s="5">
        <v>2002</v>
      </c>
      <c r="H2008" s="11">
        <v>24</v>
      </c>
      <c r="I2008" s="11">
        <v>169</v>
      </c>
      <c r="J2008" s="11">
        <v>362</v>
      </c>
      <c r="K2008" s="11">
        <v>351</v>
      </c>
    </row>
    <row r="2009" spans="1:11" ht="15" customHeight="1">
      <c r="A2009" s="5" t="s">
        <v>23</v>
      </c>
      <c r="B2009" s="5" t="s">
        <v>148</v>
      </c>
      <c r="C2009" s="5" t="s">
        <v>63</v>
      </c>
      <c r="D2009" s="6" t="s">
        <v>44</v>
      </c>
      <c r="E2009" s="5" t="s">
        <v>3619</v>
      </c>
      <c r="F2009" s="5" t="s">
        <v>3620</v>
      </c>
      <c r="G2009" s="5">
        <v>2002</v>
      </c>
      <c r="H2009" s="11">
        <v>4</v>
      </c>
      <c r="I2009" s="11">
        <v>46</v>
      </c>
      <c r="J2009" s="11">
        <v>149</v>
      </c>
      <c r="K2009" s="11">
        <v>155</v>
      </c>
    </row>
    <row r="2010" spans="1:11" ht="15" customHeight="1">
      <c r="A2010" s="5" t="s">
        <v>23</v>
      </c>
      <c r="B2010" s="5" t="s">
        <v>148</v>
      </c>
      <c r="C2010" s="5" t="s">
        <v>63</v>
      </c>
      <c r="D2010" s="6" t="s">
        <v>44</v>
      </c>
      <c r="E2010" s="5" t="s">
        <v>3621</v>
      </c>
      <c r="F2010" s="5" t="s">
        <v>3622</v>
      </c>
      <c r="G2010" s="5">
        <v>2002</v>
      </c>
      <c r="H2010" s="11">
        <v>28</v>
      </c>
      <c r="I2010" s="11">
        <v>168</v>
      </c>
      <c r="J2010" s="11">
        <v>383</v>
      </c>
      <c r="K2010" s="11">
        <v>393</v>
      </c>
    </row>
    <row r="2011" spans="1:11" ht="15" customHeight="1">
      <c r="A2011" s="5" t="s">
        <v>23</v>
      </c>
      <c r="B2011" s="5" t="s">
        <v>148</v>
      </c>
      <c r="C2011" s="5" t="s">
        <v>63</v>
      </c>
      <c r="D2011" s="6" t="s">
        <v>44</v>
      </c>
      <c r="E2011" s="5" t="s">
        <v>3623</v>
      </c>
      <c r="F2011" s="5" t="s">
        <v>3624</v>
      </c>
      <c r="G2011" s="5">
        <v>2002</v>
      </c>
      <c r="H2011" s="11">
        <v>20</v>
      </c>
      <c r="I2011" s="11">
        <v>113</v>
      </c>
      <c r="J2011" s="11">
        <v>256</v>
      </c>
      <c r="K2011" s="11">
        <v>305</v>
      </c>
    </row>
    <row r="2012" spans="1:11" ht="15" customHeight="1">
      <c r="A2012" s="5" t="s">
        <v>23</v>
      </c>
      <c r="B2012" s="5" t="s">
        <v>148</v>
      </c>
      <c r="C2012" s="5" t="s">
        <v>63</v>
      </c>
      <c r="D2012" s="6" t="s">
        <v>44</v>
      </c>
      <c r="E2012" s="5" t="s">
        <v>3625</v>
      </c>
      <c r="F2012" s="5" t="s">
        <v>3626</v>
      </c>
      <c r="G2012" s="5">
        <v>2002</v>
      </c>
      <c r="H2012" s="11">
        <v>215</v>
      </c>
      <c r="I2012" s="11">
        <v>1056</v>
      </c>
      <c r="J2012" s="11">
        <v>1269</v>
      </c>
      <c r="K2012" s="11">
        <v>1074</v>
      </c>
    </row>
    <row r="2013" spans="1:11" ht="15" customHeight="1">
      <c r="A2013" s="5" t="s">
        <v>23</v>
      </c>
      <c r="B2013" s="5" t="s">
        <v>157</v>
      </c>
      <c r="C2013" s="5" t="s">
        <v>24</v>
      </c>
      <c r="D2013" s="6" t="s">
        <v>25</v>
      </c>
      <c r="E2013" s="6" t="s">
        <v>26</v>
      </c>
      <c r="F2013" s="5" t="s">
        <v>3823</v>
      </c>
      <c r="G2013" s="5">
        <v>2002</v>
      </c>
      <c r="H2013" s="11">
        <v>5902</v>
      </c>
      <c r="I2013" s="11">
        <v>24449</v>
      </c>
      <c r="J2013" s="11">
        <v>26226</v>
      </c>
      <c r="K2013" s="11">
        <v>22654</v>
      </c>
    </row>
    <row r="2014" spans="1:11" ht="15" customHeight="1">
      <c r="A2014" s="5" t="s">
        <v>23</v>
      </c>
      <c r="B2014" s="5" t="s">
        <v>157</v>
      </c>
      <c r="C2014" s="5" t="s">
        <v>28</v>
      </c>
      <c r="D2014" s="6" t="s">
        <v>44</v>
      </c>
      <c r="E2014" s="6" t="s">
        <v>26</v>
      </c>
      <c r="F2014" s="5" t="s">
        <v>3824</v>
      </c>
      <c r="G2014" s="5">
        <v>2002</v>
      </c>
      <c r="H2014" s="11">
        <v>218</v>
      </c>
      <c r="I2014" s="11">
        <v>1439</v>
      </c>
      <c r="J2014" s="11">
        <v>2361</v>
      </c>
      <c r="K2014" s="11">
        <v>2341</v>
      </c>
    </row>
    <row r="2015" spans="1:11" ht="15" customHeight="1">
      <c r="A2015" s="5" t="s">
        <v>23</v>
      </c>
      <c r="B2015" s="5" t="s">
        <v>157</v>
      </c>
      <c r="C2015" s="5" t="s">
        <v>28</v>
      </c>
      <c r="D2015" s="6" t="s">
        <v>44</v>
      </c>
      <c r="E2015" s="5" t="s">
        <v>3628</v>
      </c>
      <c r="F2015" s="5" t="s">
        <v>586</v>
      </c>
      <c r="G2015" s="5">
        <v>2002</v>
      </c>
      <c r="H2015" s="11">
        <v>26</v>
      </c>
      <c r="I2015" s="11">
        <v>162</v>
      </c>
      <c r="J2015" s="11">
        <v>229</v>
      </c>
      <c r="K2015" s="11">
        <v>281</v>
      </c>
    </row>
    <row r="2016" spans="1:11" ht="15" customHeight="1">
      <c r="A2016" s="5" t="s">
        <v>23</v>
      </c>
      <c r="B2016" s="5" t="s">
        <v>157</v>
      </c>
      <c r="C2016" s="5" t="s">
        <v>28</v>
      </c>
      <c r="D2016" s="6" t="s">
        <v>44</v>
      </c>
      <c r="E2016" s="5" t="s">
        <v>3629</v>
      </c>
      <c r="F2016" s="5" t="s">
        <v>3630</v>
      </c>
      <c r="G2016" s="5">
        <v>2002</v>
      </c>
      <c r="H2016" s="11">
        <v>27</v>
      </c>
      <c r="I2016" s="11">
        <v>194</v>
      </c>
      <c r="J2016" s="11">
        <v>371</v>
      </c>
      <c r="K2016" s="11">
        <v>336</v>
      </c>
    </row>
    <row r="2017" spans="1:11" ht="15" customHeight="1">
      <c r="A2017" s="5" t="s">
        <v>23</v>
      </c>
      <c r="B2017" s="5" t="s">
        <v>157</v>
      </c>
      <c r="C2017" s="5" t="s">
        <v>28</v>
      </c>
      <c r="D2017" s="6" t="s">
        <v>44</v>
      </c>
      <c r="E2017" s="5" t="s">
        <v>3632</v>
      </c>
      <c r="F2017" s="5" t="s">
        <v>3633</v>
      </c>
      <c r="G2017" s="5">
        <v>2002</v>
      </c>
      <c r="H2017" s="11">
        <v>14</v>
      </c>
      <c r="I2017" s="11">
        <v>64</v>
      </c>
      <c r="J2017" s="11">
        <v>149</v>
      </c>
      <c r="K2017" s="11">
        <v>142</v>
      </c>
    </row>
    <row r="2018" spans="1:11" ht="15" customHeight="1">
      <c r="A2018" s="5" t="s">
        <v>23</v>
      </c>
      <c r="B2018" s="5" t="s">
        <v>157</v>
      </c>
      <c r="C2018" s="5" t="s">
        <v>28</v>
      </c>
      <c r="D2018" s="6" t="s">
        <v>44</v>
      </c>
      <c r="E2018" s="5" t="s">
        <v>3634</v>
      </c>
      <c r="F2018" s="5" t="s">
        <v>3635</v>
      </c>
      <c r="G2018" s="5">
        <v>2002</v>
      </c>
      <c r="H2018" s="11">
        <v>25</v>
      </c>
      <c r="I2018" s="11">
        <v>168</v>
      </c>
      <c r="J2018" s="11">
        <v>232</v>
      </c>
      <c r="K2018" s="11">
        <v>245</v>
      </c>
    </row>
    <row r="2019" spans="1:11" ht="15" customHeight="1">
      <c r="A2019" s="5" t="s">
        <v>23</v>
      </c>
      <c r="B2019" s="5" t="s">
        <v>157</v>
      </c>
      <c r="C2019" s="5" t="s">
        <v>28</v>
      </c>
      <c r="D2019" s="6" t="s">
        <v>44</v>
      </c>
      <c r="E2019" s="5" t="s">
        <v>3636</v>
      </c>
      <c r="F2019" s="5" t="s">
        <v>3637</v>
      </c>
      <c r="G2019" s="5">
        <v>2002</v>
      </c>
      <c r="H2019" s="11">
        <v>29</v>
      </c>
      <c r="I2019" s="11">
        <v>224</v>
      </c>
      <c r="J2019" s="11">
        <v>289</v>
      </c>
      <c r="K2019" s="11">
        <v>254</v>
      </c>
    </row>
    <row r="2020" spans="1:11" ht="15" customHeight="1">
      <c r="A2020" s="5" t="s">
        <v>23</v>
      </c>
      <c r="B2020" s="5" t="s">
        <v>157</v>
      </c>
      <c r="C2020" s="5" t="s">
        <v>28</v>
      </c>
      <c r="D2020" s="6" t="s">
        <v>44</v>
      </c>
      <c r="E2020" s="5" t="s">
        <v>3638</v>
      </c>
      <c r="F2020" s="5" t="s">
        <v>3639</v>
      </c>
      <c r="G2020" s="5">
        <v>2002</v>
      </c>
      <c r="H2020" s="11">
        <v>23</v>
      </c>
      <c r="I2020" s="11">
        <v>100</v>
      </c>
      <c r="J2020" s="11">
        <v>152</v>
      </c>
      <c r="K2020" s="11">
        <v>136</v>
      </c>
    </row>
    <row r="2021" spans="1:11" ht="15" customHeight="1">
      <c r="A2021" s="5" t="s">
        <v>23</v>
      </c>
      <c r="B2021" s="5" t="s">
        <v>157</v>
      </c>
      <c r="C2021" s="5" t="s">
        <v>28</v>
      </c>
      <c r="D2021" s="6" t="s">
        <v>44</v>
      </c>
      <c r="E2021" s="5" t="s">
        <v>3640</v>
      </c>
      <c r="F2021" s="5" t="s">
        <v>3641</v>
      </c>
      <c r="G2021" s="5">
        <v>2002</v>
      </c>
      <c r="H2021" s="11">
        <v>20</v>
      </c>
      <c r="I2021" s="11">
        <v>105</v>
      </c>
      <c r="J2021" s="11">
        <v>205</v>
      </c>
      <c r="K2021" s="11">
        <v>246</v>
      </c>
    </row>
    <row r="2022" spans="1:11" ht="15" customHeight="1">
      <c r="A2022" s="5" t="s">
        <v>23</v>
      </c>
      <c r="B2022" s="5" t="s">
        <v>157</v>
      </c>
      <c r="C2022" s="5" t="s">
        <v>28</v>
      </c>
      <c r="D2022" s="6" t="s">
        <v>44</v>
      </c>
      <c r="E2022" s="5" t="s">
        <v>3642</v>
      </c>
      <c r="F2022" s="5" t="s">
        <v>3643</v>
      </c>
      <c r="G2022" s="5">
        <v>2002</v>
      </c>
      <c r="H2022" s="11">
        <v>13</v>
      </c>
      <c r="I2022" s="11">
        <v>83</v>
      </c>
      <c r="J2022" s="11">
        <v>119</v>
      </c>
      <c r="K2022" s="11">
        <v>168</v>
      </c>
    </row>
    <row r="2023" spans="1:11" ht="15" customHeight="1">
      <c r="A2023" s="5" t="s">
        <v>23</v>
      </c>
      <c r="B2023" s="5" t="s">
        <v>157</v>
      </c>
      <c r="C2023" s="5" t="s">
        <v>28</v>
      </c>
      <c r="D2023" s="6" t="s">
        <v>44</v>
      </c>
      <c r="E2023" s="5" t="s">
        <v>3644</v>
      </c>
      <c r="F2023" s="5" t="s">
        <v>3645</v>
      </c>
      <c r="G2023" s="5">
        <v>2002</v>
      </c>
      <c r="H2023" s="11">
        <v>4</v>
      </c>
      <c r="I2023" s="11">
        <v>61</v>
      </c>
      <c r="J2023" s="11">
        <v>137</v>
      </c>
      <c r="K2023" s="11">
        <v>99</v>
      </c>
    </row>
    <row r="2024" spans="1:11" ht="15" customHeight="1">
      <c r="A2024" s="5" t="s">
        <v>23</v>
      </c>
      <c r="B2024" s="5" t="s">
        <v>157</v>
      </c>
      <c r="C2024" s="5" t="s">
        <v>28</v>
      </c>
      <c r="D2024" s="6" t="s">
        <v>44</v>
      </c>
      <c r="E2024" s="5" t="s">
        <v>3646</v>
      </c>
      <c r="F2024" s="5" t="s">
        <v>3647</v>
      </c>
      <c r="G2024" s="5">
        <v>2002</v>
      </c>
      <c r="H2024" s="11">
        <v>31</v>
      </c>
      <c r="I2024" s="11">
        <v>222</v>
      </c>
      <c r="J2024" s="11">
        <v>375</v>
      </c>
      <c r="K2024" s="11">
        <v>302</v>
      </c>
    </row>
    <row r="2025" spans="1:11" ht="15" customHeight="1">
      <c r="A2025" s="5" t="s">
        <v>23</v>
      </c>
      <c r="B2025" s="5" t="s">
        <v>157</v>
      </c>
      <c r="C2025" s="5" t="s">
        <v>28</v>
      </c>
      <c r="D2025" s="6" t="s">
        <v>44</v>
      </c>
      <c r="E2025" s="5" t="s">
        <v>3648</v>
      </c>
      <c r="F2025" s="5" t="s">
        <v>3649</v>
      </c>
      <c r="G2025" s="5">
        <v>2002</v>
      </c>
      <c r="H2025" s="11">
        <v>6</v>
      </c>
      <c r="I2025" s="11">
        <v>56</v>
      </c>
      <c r="J2025" s="11">
        <v>103</v>
      </c>
      <c r="K2025" s="11">
        <v>132</v>
      </c>
    </row>
    <row r="2026" spans="1:11" ht="15" customHeight="1">
      <c r="A2026" s="5" t="s">
        <v>23</v>
      </c>
      <c r="B2026" s="5" t="s">
        <v>157</v>
      </c>
      <c r="C2026" s="5" t="s">
        <v>34</v>
      </c>
      <c r="D2026" s="6" t="s">
        <v>44</v>
      </c>
      <c r="E2026" s="6" t="s">
        <v>26</v>
      </c>
      <c r="F2026" s="5" t="s">
        <v>3825</v>
      </c>
      <c r="G2026" s="5">
        <v>2002</v>
      </c>
      <c r="H2026" s="11">
        <v>480</v>
      </c>
      <c r="I2026" s="11">
        <v>2934</v>
      </c>
      <c r="J2026" s="11">
        <v>4253</v>
      </c>
      <c r="K2026" s="11">
        <v>4079</v>
      </c>
    </row>
    <row r="2027" spans="1:11" ht="15" customHeight="1">
      <c r="A2027" s="5" t="s">
        <v>23</v>
      </c>
      <c r="B2027" s="5" t="s">
        <v>157</v>
      </c>
      <c r="C2027" s="5" t="s">
        <v>34</v>
      </c>
      <c r="D2027" s="6" t="s">
        <v>44</v>
      </c>
      <c r="E2027" s="5" t="s">
        <v>3650</v>
      </c>
      <c r="F2027" s="5" t="s">
        <v>3651</v>
      </c>
      <c r="G2027" s="5">
        <v>2002</v>
      </c>
      <c r="H2027" s="11">
        <v>13</v>
      </c>
      <c r="I2027" s="11">
        <v>154</v>
      </c>
      <c r="J2027" s="11">
        <v>253</v>
      </c>
      <c r="K2027" s="11">
        <v>241</v>
      </c>
    </row>
    <row r="2028" spans="1:11" ht="15" customHeight="1">
      <c r="A2028" s="5" t="s">
        <v>23</v>
      </c>
      <c r="B2028" s="5" t="s">
        <v>157</v>
      </c>
      <c r="C2028" s="5" t="s">
        <v>34</v>
      </c>
      <c r="D2028" s="6" t="s">
        <v>44</v>
      </c>
      <c r="E2028" s="5" t="s">
        <v>3652</v>
      </c>
      <c r="F2028" s="5" t="s">
        <v>3653</v>
      </c>
      <c r="G2028" s="5">
        <v>2002</v>
      </c>
      <c r="H2028" s="11">
        <v>18</v>
      </c>
      <c r="I2028" s="11">
        <v>79</v>
      </c>
      <c r="J2028" s="11">
        <v>153</v>
      </c>
      <c r="K2028" s="11">
        <v>203</v>
      </c>
    </row>
    <row r="2029" spans="1:11" ht="15" customHeight="1">
      <c r="A2029" s="5" t="s">
        <v>23</v>
      </c>
      <c r="B2029" s="5" t="s">
        <v>157</v>
      </c>
      <c r="C2029" s="5" t="s">
        <v>34</v>
      </c>
      <c r="D2029" s="6" t="s">
        <v>44</v>
      </c>
      <c r="E2029" s="5" t="s">
        <v>3654</v>
      </c>
      <c r="F2029" s="5" t="s">
        <v>3396</v>
      </c>
      <c r="G2029" s="5">
        <v>2002</v>
      </c>
      <c r="H2029" s="11">
        <v>2</v>
      </c>
      <c r="I2029" s="11">
        <v>30</v>
      </c>
      <c r="J2029" s="11">
        <v>64</v>
      </c>
      <c r="K2029" s="11">
        <v>52</v>
      </c>
    </row>
    <row r="2030" spans="1:11" ht="15" customHeight="1">
      <c r="A2030" s="5" t="s">
        <v>23</v>
      </c>
      <c r="B2030" s="5" t="s">
        <v>157</v>
      </c>
      <c r="C2030" s="5" t="s">
        <v>34</v>
      </c>
      <c r="D2030" s="6" t="s">
        <v>44</v>
      </c>
      <c r="E2030" s="5" t="s">
        <v>3655</v>
      </c>
      <c r="F2030" s="5" t="s">
        <v>3656</v>
      </c>
      <c r="G2030" s="5">
        <v>2002</v>
      </c>
      <c r="H2030" s="11">
        <v>12</v>
      </c>
      <c r="I2030" s="11">
        <v>64</v>
      </c>
      <c r="J2030" s="11">
        <v>136</v>
      </c>
      <c r="K2030" s="11">
        <v>120</v>
      </c>
    </row>
    <row r="2031" spans="1:11" ht="15" customHeight="1">
      <c r="A2031" s="5" t="s">
        <v>23</v>
      </c>
      <c r="B2031" s="5" t="s">
        <v>157</v>
      </c>
      <c r="C2031" s="5" t="s">
        <v>34</v>
      </c>
      <c r="D2031" s="6" t="s">
        <v>44</v>
      </c>
      <c r="E2031" s="5" t="s">
        <v>3658</v>
      </c>
      <c r="F2031" s="5" t="s">
        <v>3659</v>
      </c>
      <c r="G2031" s="5">
        <v>2002</v>
      </c>
      <c r="H2031" s="11">
        <v>212</v>
      </c>
      <c r="I2031" s="11">
        <v>976</v>
      </c>
      <c r="J2031" s="11">
        <v>915</v>
      </c>
      <c r="K2031" s="11">
        <v>699</v>
      </c>
    </row>
    <row r="2032" spans="1:11" ht="15" customHeight="1">
      <c r="A2032" s="5" t="s">
        <v>23</v>
      </c>
      <c r="B2032" s="5" t="s">
        <v>157</v>
      </c>
      <c r="C2032" s="5" t="s">
        <v>34</v>
      </c>
      <c r="D2032" s="6" t="s">
        <v>44</v>
      </c>
      <c r="E2032" s="5" t="s">
        <v>3660</v>
      </c>
      <c r="F2032" s="5" t="s">
        <v>3057</v>
      </c>
      <c r="G2032" s="5">
        <v>2002</v>
      </c>
      <c r="H2032" s="11">
        <v>5</v>
      </c>
      <c r="I2032" s="11">
        <v>25</v>
      </c>
      <c r="J2032" s="11">
        <v>58</v>
      </c>
      <c r="K2032" s="11">
        <v>55</v>
      </c>
    </row>
    <row r="2033" spans="1:11" ht="15" customHeight="1">
      <c r="A2033" s="5" t="s">
        <v>23</v>
      </c>
      <c r="B2033" s="5" t="s">
        <v>157</v>
      </c>
      <c r="C2033" s="5" t="s">
        <v>34</v>
      </c>
      <c r="D2033" s="6" t="s">
        <v>44</v>
      </c>
      <c r="E2033" s="5" t="s">
        <v>3661</v>
      </c>
      <c r="F2033" s="5" t="s">
        <v>3662</v>
      </c>
      <c r="G2033" s="5">
        <v>2002</v>
      </c>
      <c r="H2033" s="11">
        <v>7</v>
      </c>
      <c r="I2033" s="11">
        <v>26</v>
      </c>
      <c r="J2033" s="11">
        <v>61</v>
      </c>
      <c r="K2033" s="11">
        <v>65</v>
      </c>
    </row>
    <row r="2034" spans="1:11" ht="15" customHeight="1">
      <c r="A2034" s="5" t="s">
        <v>23</v>
      </c>
      <c r="B2034" s="5" t="s">
        <v>157</v>
      </c>
      <c r="C2034" s="5" t="s">
        <v>34</v>
      </c>
      <c r="D2034" s="6" t="s">
        <v>44</v>
      </c>
      <c r="E2034" s="5" t="s">
        <v>3663</v>
      </c>
      <c r="F2034" s="5" t="s">
        <v>3664</v>
      </c>
      <c r="G2034" s="5">
        <v>2002</v>
      </c>
      <c r="H2034" s="11">
        <v>4</v>
      </c>
      <c r="I2034" s="11">
        <v>14</v>
      </c>
      <c r="J2034" s="11">
        <v>65</v>
      </c>
      <c r="K2034" s="11">
        <v>50</v>
      </c>
    </row>
    <row r="2035" spans="1:11" ht="15" customHeight="1">
      <c r="A2035" s="5" t="s">
        <v>23</v>
      </c>
      <c r="B2035" s="5" t="s">
        <v>157</v>
      </c>
      <c r="C2035" s="5" t="s">
        <v>34</v>
      </c>
      <c r="D2035" s="6" t="s">
        <v>44</v>
      </c>
      <c r="E2035" s="5" t="s">
        <v>3665</v>
      </c>
      <c r="F2035" s="5" t="s">
        <v>3666</v>
      </c>
      <c r="G2035" s="5">
        <v>2002</v>
      </c>
      <c r="H2035" s="11">
        <v>7</v>
      </c>
      <c r="I2035" s="11">
        <v>56</v>
      </c>
      <c r="J2035" s="11">
        <v>60</v>
      </c>
      <c r="K2035" s="11">
        <v>107</v>
      </c>
    </row>
    <row r="2036" spans="1:11" ht="15" customHeight="1">
      <c r="A2036" s="5" t="s">
        <v>23</v>
      </c>
      <c r="B2036" s="5" t="s">
        <v>157</v>
      </c>
      <c r="C2036" s="5" t="s">
        <v>34</v>
      </c>
      <c r="D2036" s="6" t="s">
        <v>44</v>
      </c>
      <c r="E2036" s="5" t="s">
        <v>3667</v>
      </c>
      <c r="F2036" s="5" t="s">
        <v>3668</v>
      </c>
      <c r="G2036" s="5">
        <v>2002</v>
      </c>
      <c r="H2036" s="11">
        <v>18</v>
      </c>
      <c r="I2036" s="11">
        <v>148</v>
      </c>
      <c r="J2036" s="11">
        <v>214</v>
      </c>
      <c r="K2036" s="11">
        <v>153</v>
      </c>
    </row>
    <row r="2037" spans="1:11" ht="15" customHeight="1">
      <c r="A2037" s="5" t="s">
        <v>23</v>
      </c>
      <c r="B2037" s="5" t="s">
        <v>157</v>
      </c>
      <c r="C2037" s="5" t="s">
        <v>34</v>
      </c>
      <c r="D2037" s="6" t="s">
        <v>44</v>
      </c>
      <c r="E2037" s="5" t="s">
        <v>3669</v>
      </c>
      <c r="F2037" s="5" t="s">
        <v>3670</v>
      </c>
      <c r="G2037" s="5">
        <v>2002</v>
      </c>
      <c r="H2037" s="11">
        <v>15</v>
      </c>
      <c r="I2037" s="11">
        <v>65</v>
      </c>
      <c r="J2037" s="11">
        <v>100</v>
      </c>
      <c r="K2037" s="11">
        <v>115</v>
      </c>
    </row>
    <row r="2038" spans="1:11" ht="15" customHeight="1">
      <c r="A2038" s="5" t="s">
        <v>23</v>
      </c>
      <c r="B2038" s="5" t="s">
        <v>157</v>
      </c>
      <c r="C2038" s="5" t="s">
        <v>34</v>
      </c>
      <c r="D2038" s="6" t="s">
        <v>44</v>
      </c>
      <c r="E2038" s="5" t="s">
        <v>3671</v>
      </c>
      <c r="F2038" s="5" t="s">
        <v>3672</v>
      </c>
      <c r="G2038" s="5">
        <v>2002</v>
      </c>
      <c r="H2038" s="11">
        <v>10</v>
      </c>
      <c r="I2038" s="11">
        <v>126</v>
      </c>
      <c r="J2038" s="11">
        <v>63</v>
      </c>
      <c r="K2038" s="11">
        <v>145</v>
      </c>
    </row>
    <row r="2039" spans="1:11" ht="15" customHeight="1">
      <c r="A2039" s="5" t="s">
        <v>23</v>
      </c>
      <c r="B2039" s="5" t="s">
        <v>157</v>
      </c>
      <c r="C2039" s="5" t="s">
        <v>34</v>
      </c>
      <c r="D2039" s="6" t="s">
        <v>44</v>
      </c>
      <c r="E2039" s="5" t="s">
        <v>3673</v>
      </c>
      <c r="F2039" s="5" t="s">
        <v>998</v>
      </c>
      <c r="G2039" s="5">
        <v>2002</v>
      </c>
      <c r="H2039" s="11">
        <v>22</v>
      </c>
      <c r="I2039" s="11">
        <v>149</v>
      </c>
      <c r="J2039" s="11">
        <v>255</v>
      </c>
      <c r="K2039" s="11">
        <v>203</v>
      </c>
    </row>
    <row r="2040" spans="1:11" ht="15" customHeight="1">
      <c r="A2040" s="5" t="s">
        <v>23</v>
      </c>
      <c r="B2040" s="5" t="s">
        <v>157</v>
      </c>
      <c r="C2040" s="5" t="s">
        <v>34</v>
      </c>
      <c r="D2040" s="6" t="s">
        <v>44</v>
      </c>
      <c r="E2040" s="5" t="s">
        <v>3674</v>
      </c>
      <c r="F2040" s="5" t="s">
        <v>3675</v>
      </c>
      <c r="G2040" s="5">
        <v>2002</v>
      </c>
      <c r="H2040" s="11">
        <v>21</v>
      </c>
      <c r="I2040" s="11">
        <v>76</v>
      </c>
      <c r="J2040" s="11">
        <v>136</v>
      </c>
      <c r="K2040" s="11">
        <v>112</v>
      </c>
    </row>
    <row r="2041" spans="1:11" ht="15" customHeight="1">
      <c r="A2041" s="5" t="s">
        <v>23</v>
      </c>
      <c r="B2041" s="5" t="s">
        <v>157</v>
      </c>
      <c r="C2041" s="5" t="s">
        <v>34</v>
      </c>
      <c r="D2041" s="6" t="s">
        <v>44</v>
      </c>
      <c r="E2041" s="5" t="s">
        <v>3676</v>
      </c>
      <c r="F2041" s="5" t="s">
        <v>3677</v>
      </c>
      <c r="G2041" s="5">
        <v>2002</v>
      </c>
      <c r="H2041" s="11">
        <v>4</v>
      </c>
      <c r="I2041" s="11">
        <v>61</v>
      </c>
      <c r="J2041" s="11">
        <v>143</v>
      </c>
      <c r="K2041" s="11">
        <v>109</v>
      </c>
    </row>
    <row r="2042" spans="1:11" ht="15" customHeight="1">
      <c r="A2042" s="5" t="s">
        <v>23</v>
      </c>
      <c r="B2042" s="5" t="s">
        <v>157</v>
      </c>
      <c r="C2042" s="5" t="s">
        <v>34</v>
      </c>
      <c r="D2042" s="6" t="s">
        <v>44</v>
      </c>
      <c r="E2042" s="5" t="s">
        <v>3678</v>
      </c>
      <c r="F2042" s="5" t="s">
        <v>3679</v>
      </c>
      <c r="G2042" s="5">
        <v>2002</v>
      </c>
      <c r="H2042" s="11">
        <v>11</v>
      </c>
      <c r="I2042" s="11">
        <v>90</v>
      </c>
      <c r="J2042" s="11">
        <v>162</v>
      </c>
      <c r="K2042" s="11">
        <v>138</v>
      </c>
    </row>
    <row r="2043" spans="1:11" ht="15" customHeight="1">
      <c r="A2043" s="5" t="s">
        <v>23</v>
      </c>
      <c r="B2043" s="5" t="s">
        <v>157</v>
      </c>
      <c r="C2043" s="5" t="s">
        <v>34</v>
      </c>
      <c r="D2043" s="6" t="s">
        <v>44</v>
      </c>
      <c r="E2043" s="5" t="s">
        <v>3681</v>
      </c>
      <c r="F2043" s="5" t="s">
        <v>3682</v>
      </c>
      <c r="G2043" s="5">
        <v>2002</v>
      </c>
      <c r="H2043" s="11">
        <v>1</v>
      </c>
      <c r="I2043" s="11">
        <v>13</v>
      </c>
      <c r="J2043" s="11">
        <v>45</v>
      </c>
      <c r="K2043" s="11">
        <v>69</v>
      </c>
    </row>
    <row r="2044" spans="1:11" ht="15" customHeight="1">
      <c r="A2044" s="5" t="s">
        <v>23</v>
      </c>
      <c r="B2044" s="5" t="s">
        <v>157</v>
      </c>
      <c r="C2044" s="5" t="s">
        <v>34</v>
      </c>
      <c r="D2044" s="6" t="s">
        <v>44</v>
      </c>
      <c r="E2044" s="5" t="s">
        <v>3683</v>
      </c>
      <c r="F2044" s="5" t="s">
        <v>3684</v>
      </c>
      <c r="G2044" s="5">
        <v>2002</v>
      </c>
      <c r="H2044" s="11">
        <v>12</v>
      </c>
      <c r="I2044" s="11">
        <v>75</v>
      </c>
      <c r="J2044" s="11">
        <v>175</v>
      </c>
      <c r="K2044" s="11">
        <v>156</v>
      </c>
    </row>
    <row r="2045" spans="1:11" ht="15" customHeight="1">
      <c r="A2045" s="5" t="s">
        <v>23</v>
      </c>
      <c r="B2045" s="5" t="s">
        <v>157</v>
      </c>
      <c r="C2045" s="5" t="s">
        <v>34</v>
      </c>
      <c r="D2045" s="6" t="s">
        <v>44</v>
      </c>
      <c r="E2045" s="5" t="s">
        <v>3685</v>
      </c>
      <c r="F2045" s="5" t="s">
        <v>3526</v>
      </c>
      <c r="G2045" s="5">
        <v>2002</v>
      </c>
      <c r="H2045" s="11">
        <v>9</v>
      </c>
      <c r="I2045" s="11">
        <v>52</v>
      </c>
      <c r="J2045" s="11">
        <v>43</v>
      </c>
      <c r="K2045" s="11">
        <v>44</v>
      </c>
    </row>
    <row r="2046" spans="1:11" ht="15" customHeight="1">
      <c r="A2046" s="5" t="s">
        <v>23</v>
      </c>
      <c r="B2046" s="5" t="s">
        <v>157</v>
      </c>
      <c r="C2046" s="5" t="s">
        <v>34</v>
      </c>
      <c r="D2046" s="6" t="s">
        <v>44</v>
      </c>
      <c r="E2046" s="5" t="s">
        <v>3686</v>
      </c>
      <c r="F2046" s="5" t="s">
        <v>3687</v>
      </c>
      <c r="G2046" s="5">
        <v>2002</v>
      </c>
      <c r="H2046" s="11">
        <v>4</v>
      </c>
      <c r="I2046" s="11">
        <v>35</v>
      </c>
      <c r="J2046" s="11">
        <v>85</v>
      </c>
      <c r="K2046" s="11">
        <v>97</v>
      </c>
    </row>
    <row r="2047" spans="1:11" ht="15" customHeight="1">
      <c r="A2047" s="5" t="s">
        <v>23</v>
      </c>
      <c r="B2047" s="5" t="s">
        <v>157</v>
      </c>
      <c r="C2047" s="5" t="s">
        <v>34</v>
      </c>
      <c r="D2047" s="6" t="s">
        <v>44</v>
      </c>
      <c r="E2047" s="5" t="s">
        <v>3688</v>
      </c>
      <c r="F2047" s="5" t="s">
        <v>2964</v>
      </c>
      <c r="G2047" s="5">
        <v>2002</v>
      </c>
      <c r="H2047" s="11">
        <v>7</v>
      </c>
      <c r="I2047" s="11">
        <v>85</v>
      </c>
      <c r="J2047" s="11">
        <v>177</v>
      </c>
      <c r="K2047" s="11">
        <v>192</v>
      </c>
    </row>
    <row r="2048" spans="1:11" ht="15" customHeight="1">
      <c r="A2048" s="5" t="s">
        <v>23</v>
      </c>
      <c r="B2048" s="5" t="s">
        <v>157</v>
      </c>
      <c r="C2048" s="5" t="s">
        <v>34</v>
      </c>
      <c r="D2048" s="6" t="s">
        <v>44</v>
      </c>
      <c r="E2048" s="5" t="s">
        <v>3689</v>
      </c>
      <c r="F2048" s="5" t="s">
        <v>3690</v>
      </c>
      <c r="G2048" s="5">
        <v>2002</v>
      </c>
      <c r="H2048" s="11">
        <v>5</v>
      </c>
      <c r="I2048" s="11">
        <v>39</v>
      </c>
      <c r="J2048" s="11">
        <v>71</v>
      </c>
      <c r="K2048" s="11">
        <v>70</v>
      </c>
    </row>
    <row r="2049" spans="1:11" ht="15" customHeight="1">
      <c r="A2049" s="5" t="s">
        <v>23</v>
      </c>
      <c r="B2049" s="5" t="s">
        <v>157</v>
      </c>
      <c r="C2049" s="5" t="s">
        <v>34</v>
      </c>
      <c r="D2049" s="6" t="s">
        <v>44</v>
      </c>
      <c r="E2049" s="5" t="s">
        <v>3691</v>
      </c>
      <c r="F2049" s="5" t="s">
        <v>3692</v>
      </c>
      <c r="G2049" s="5">
        <v>2002</v>
      </c>
      <c r="H2049" s="11">
        <v>12</v>
      </c>
      <c r="I2049" s="11">
        <v>80</v>
      </c>
      <c r="J2049" s="11">
        <v>132</v>
      </c>
      <c r="K2049" s="11">
        <v>185</v>
      </c>
    </row>
    <row r="2050" spans="1:11" ht="15" customHeight="1">
      <c r="A2050" s="5" t="s">
        <v>23</v>
      </c>
      <c r="B2050" s="5" t="s">
        <v>157</v>
      </c>
      <c r="C2050" s="5" t="s">
        <v>34</v>
      </c>
      <c r="D2050" s="6" t="s">
        <v>44</v>
      </c>
      <c r="E2050" s="5" t="s">
        <v>3693</v>
      </c>
      <c r="F2050" s="5" t="s">
        <v>3694</v>
      </c>
      <c r="G2050" s="5">
        <v>2002</v>
      </c>
      <c r="H2050" s="11">
        <v>5</v>
      </c>
      <c r="I2050" s="11">
        <v>98</v>
      </c>
      <c r="J2050" s="11">
        <v>115</v>
      </c>
      <c r="K2050" s="11">
        <v>130</v>
      </c>
    </row>
    <row r="2051" spans="1:11" ht="15" customHeight="1">
      <c r="A2051" s="5" t="s">
        <v>23</v>
      </c>
      <c r="B2051" s="5" t="s">
        <v>157</v>
      </c>
      <c r="C2051" s="5" t="s">
        <v>34</v>
      </c>
      <c r="D2051" s="6" t="s">
        <v>44</v>
      </c>
      <c r="E2051" s="5" t="s">
        <v>3695</v>
      </c>
      <c r="F2051" s="5" t="s">
        <v>2920</v>
      </c>
      <c r="G2051" s="5">
        <v>2002</v>
      </c>
      <c r="H2051" s="11">
        <v>11</v>
      </c>
      <c r="I2051" s="11">
        <v>111</v>
      </c>
      <c r="J2051" s="11">
        <v>149</v>
      </c>
      <c r="K2051" s="11">
        <v>152</v>
      </c>
    </row>
    <row r="2052" spans="1:11" ht="15" customHeight="1">
      <c r="A2052" s="5" t="s">
        <v>23</v>
      </c>
      <c r="B2052" s="5" t="s">
        <v>157</v>
      </c>
      <c r="C2052" s="5" t="s">
        <v>34</v>
      </c>
      <c r="D2052" s="6" t="s">
        <v>44</v>
      </c>
      <c r="E2052" s="5" t="s">
        <v>3696</v>
      </c>
      <c r="F2052" s="5" t="s">
        <v>757</v>
      </c>
      <c r="G2052" s="5">
        <v>2002</v>
      </c>
      <c r="H2052" s="11">
        <v>10</v>
      </c>
      <c r="I2052" s="11">
        <v>64</v>
      </c>
      <c r="J2052" s="11">
        <v>158</v>
      </c>
      <c r="K2052" s="11">
        <v>142</v>
      </c>
    </row>
    <row r="2053" spans="1:11" ht="15" customHeight="1">
      <c r="A2053" s="5" t="s">
        <v>23</v>
      </c>
      <c r="B2053" s="5" t="s">
        <v>157</v>
      </c>
      <c r="C2053" s="5" t="s">
        <v>34</v>
      </c>
      <c r="D2053" s="6" t="s">
        <v>44</v>
      </c>
      <c r="E2053" s="5" t="s">
        <v>3698</v>
      </c>
      <c r="F2053" s="5" t="s">
        <v>3699</v>
      </c>
      <c r="G2053" s="5">
        <v>2002</v>
      </c>
      <c r="H2053" s="11">
        <v>2</v>
      </c>
      <c r="I2053" s="11">
        <v>16</v>
      </c>
      <c r="J2053" s="11">
        <v>24</v>
      </c>
      <c r="K2053" s="11">
        <v>35</v>
      </c>
    </row>
    <row r="2054" spans="1:11" ht="15" customHeight="1">
      <c r="A2054" s="5" t="s">
        <v>23</v>
      </c>
      <c r="B2054" s="5" t="s">
        <v>157</v>
      </c>
      <c r="C2054" s="5" t="s">
        <v>34</v>
      </c>
      <c r="D2054" s="6" t="s">
        <v>44</v>
      </c>
      <c r="E2054" s="5" t="s">
        <v>3700</v>
      </c>
      <c r="F2054" s="5" t="s">
        <v>3701</v>
      </c>
      <c r="G2054" s="5">
        <v>2002</v>
      </c>
      <c r="H2054" s="11">
        <v>5</v>
      </c>
      <c r="I2054" s="11">
        <v>25</v>
      </c>
      <c r="J2054" s="11">
        <v>49</v>
      </c>
      <c r="K2054" s="11">
        <v>54</v>
      </c>
    </row>
    <row r="2055" spans="1:11" ht="15" customHeight="1">
      <c r="A2055" s="5" t="s">
        <v>23</v>
      </c>
      <c r="B2055" s="5" t="s">
        <v>157</v>
      </c>
      <c r="C2055" s="5" t="s">
        <v>34</v>
      </c>
      <c r="D2055" s="6" t="s">
        <v>44</v>
      </c>
      <c r="E2055" s="5" t="s">
        <v>3702</v>
      </c>
      <c r="F2055" s="5" t="s">
        <v>3703</v>
      </c>
      <c r="G2055" s="5">
        <v>2002</v>
      </c>
      <c r="H2055" s="11">
        <v>16</v>
      </c>
      <c r="I2055" s="11">
        <v>102</v>
      </c>
      <c r="J2055" s="11">
        <v>192</v>
      </c>
      <c r="K2055" s="11">
        <v>186</v>
      </c>
    </row>
    <row r="2056" spans="1:11" ht="15" customHeight="1">
      <c r="A2056" s="5" t="s">
        <v>23</v>
      </c>
      <c r="B2056" s="5" t="s">
        <v>157</v>
      </c>
      <c r="C2056" s="5" t="s">
        <v>37</v>
      </c>
      <c r="D2056" s="6" t="s">
        <v>44</v>
      </c>
      <c r="E2056" s="6" t="s">
        <v>26</v>
      </c>
      <c r="F2056" s="5" t="s">
        <v>3826</v>
      </c>
      <c r="G2056" s="5">
        <v>2002</v>
      </c>
      <c r="H2056" s="11">
        <v>501</v>
      </c>
      <c r="I2056" s="11">
        <v>2948</v>
      </c>
      <c r="J2056" s="11">
        <v>2715</v>
      </c>
      <c r="K2056" s="11">
        <v>2248</v>
      </c>
    </row>
    <row r="2057" spans="1:11" ht="15" customHeight="1">
      <c r="A2057" s="5" t="s">
        <v>23</v>
      </c>
      <c r="B2057" s="5" t="s">
        <v>157</v>
      </c>
      <c r="C2057" s="5" t="s">
        <v>37</v>
      </c>
      <c r="D2057" s="6" t="s">
        <v>44</v>
      </c>
      <c r="E2057" s="5" t="s">
        <v>3704</v>
      </c>
      <c r="F2057" s="5" t="s">
        <v>1307</v>
      </c>
      <c r="G2057" s="5">
        <v>2002</v>
      </c>
      <c r="H2057" s="11">
        <v>35</v>
      </c>
      <c r="I2057" s="11">
        <v>285</v>
      </c>
      <c r="J2057" s="11">
        <v>324</v>
      </c>
      <c r="K2057" s="11">
        <v>339</v>
      </c>
    </row>
    <row r="2058" spans="1:11" ht="15" customHeight="1">
      <c r="A2058" s="5" t="s">
        <v>23</v>
      </c>
      <c r="B2058" s="5" t="s">
        <v>157</v>
      </c>
      <c r="C2058" s="5" t="s">
        <v>37</v>
      </c>
      <c r="D2058" s="6" t="s">
        <v>44</v>
      </c>
      <c r="E2058" s="5" t="s">
        <v>3705</v>
      </c>
      <c r="F2058" s="5" t="s">
        <v>1975</v>
      </c>
      <c r="G2058" s="5">
        <v>2002</v>
      </c>
      <c r="H2058" s="11">
        <v>46</v>
      </c>
      <c r="I2058" s="11">
        <v>224</v>
      </c>
      <c r="J2058" s="11">
        <v>276</v>
      </c>
      <c r="K2058" s="11">
        <v>158</v>
      </c>
    </row>
    <row r="2059" spans="1:11" ht="15" customHeight="1">
      <c r="A2059" s="5" t="s">
        <v>23</v>
      </c>
      <c r="B2059" s="5" t="s">
        <v>157</v>
      </c>
      <c r="C2059" s="5" t="s">
        <v>37</v>
      </c>
      <c r="D2059" s="6" t="s">
        <v>44</v>
      </c>
      <c r="E2059" s="5" t="s">
        <v>3706</v>
      </c>
      <c r="F2059" s="5" t="s">
        <v>3707</v>
      </c>
      <c r="G2059" s="5">
        <v>2002</v>
      </c>
      <c r="H2059" s="11">
        <v>16</v>
      </c>
      <c r="I2059" s="11">
        <v>72</v>
      </c>
      <c r="J2059" s="11">
        <v>109</v>
      </c>
      <c r="K2059" s="11">
        <v>96</v>
      </c>
    </row>
    <row r="2060" spans="1:11" ht="15" customHeight="1">
      <c r="A2060" s="5" t="s">
        <v>23</v>
      </c>
      <c r="B2060" s="5" t="s">
        <v>157</v>
      </c>
      <c r="C2060" s="5" t="s">
        <v>37</v>
      </c>
      <c r="D2060" s="6" t="s">
        <v>44</v>
      </c>
      <c r="E2060" s="5" t="s">
        <v>3708</v>
      </c>
      <c r="F2060" s="5" t="s">
        <v>3709</v>
      </c>
      <c r="G2060" s="5">
        <v>2002</v>
      </c>
      <c r="H2060" s="11">
        <v>171</v>
      </c>
      <c r="I2060" s="11">
        <v>817</v>
      </c>
      <c r="J2060" s="11">
        <v>783</v>
      </c>
      <c r="K2060" s="11">
        <v>614</v>
      </c>
    </row>
    <row r="2061" spans="1:11" ht="15" customHeight="1">
      <c r="A2061" s="5" t="s">
        <v>23</v>
      </c>
      <c r="B2061" s="5" t="s">
        <v>157</v>
      </c>
      <c r="C2061" s="5" t="s">
        <v>37</v>
      </c>
      <c r="D2061" s="6" t="s">
        <v>44</v>
      </c>
      <c r="E2061" s="5" t="s">
        <v>3710</v>
      </c>
      <c r="F2061" s="5" t="s">
        <v>3711</v>
      </c>
      <c r="G2061" s="5">
        <v>2002</v>
      </c>
      <c r="H2061" s="11">
        <v>21</v>
      </c>
      <c r="I2061" s="11">
        <v>79</v>
      </c>
      <c r="J2061" s="11">
        <v>99</v>
      </c>
      <c r="K2061" s="11">
        <v>92</v>
      </c>
    </row>
    <row r="2062" spans="1:11" ht="15" customHeight="1">
      <c r="A2062" s="5" t="s">
        <v>23</v>
      </c>
      <c r="B2062" s="5" t="s">
        <v>157</v>
      </c>
      <c r="C2062" s="5" t="s">
        <v>37</v>
      </c>
      <c r="D2062" s="6" t="s">
        <v>44</v>
      </c>
      <c r="E2062" s="5" t="s">
        <v>3712</v>
      </c>
      <c r="F2062" s="5" t="s">
        <v>3713</v>
      </c>
      <c r="G2062" s="5">
        <v>2002</v>
      </c>
      <c r="H2062" s="11">
        <v>9</v>
      </c>
      <c r="I2062" s="11">
        <v>80</v>
      </c>
      <c r="J2062" s="11">
        <v>149</v>
      </c>
      <c r="K2062" s="11">
        <v>101</v>
      </c>
    </row>
    <row r="2063" spans="1:11" ht="15" customHeight="1">
      <c r="A2063" s="5" t="s">
        <v>23</v>
      </c>
      <c r="B2063" s="5" t="s">
        <v>157</v>
      </c>
      <c r="C2063" s="5" t="s">
        <v>37</v>
      </c>
      <c r="D2063" s="6" t="s">
        <v>44</v>
      </c>
      <c r="E2063" s="5" t="s">
        <v>3714</v>
      </c>
      <c r="F2063" s="5" t="s">
        <v>3715</v>
      </c>
      <c r="G2063" s="5">
        <v>2002</v>
      </c>
      <c r="H2063" s="11">
        <v>62</v>
      </c>
      <c r="I2063" s="11">
        <v>406</v>
      </c>
      <c r="J2063" s="11">
        <v>321</v>
      </c>
      <c r="K2063" s="11">
        <v>279</v>
      </c>
    </row>
    <row r="2064" spans="1:11" ht="15" customHeight="1">
      <c r="A2064" s="5" t="s">
        <v>23</v>
      </c>
      <c r="B2064" s="5" t="s">
        <v>157</v>
      </c>
      <c r="C2064" s="5" t="s">
        <v>37</v>
      </c>
      <c r="D2064" s="6" t="s">
        <v>44</v>
      </c>
      <c r="E2064" s="5" t="s">
        <v>3716</v>
      </c>
      <c r="F2064" s="5" t="s">
        <v>3717</v>
      </c>
      <c r="G2064" s="5">
        <v>2002</v>
      </c>
      <c r="H2064" s="11">
        <v>58</v>
      </c>
      <c r="I2064" s="11">
        <v>360</v>
      </c>
      <c r="J2064" s="11">
        <v>352</v>
      </c>
      <c r="K2064" s="11">
        <v>235</v>
      </c>
    </row>
    <row r="2065" spans="1:11" ht="15" customHeight="1">
      <c r="A2065" s="5" t="s">
        <v>23</v>
      </c>
      <c r="B2065" s="5" t="s">
        <v>157</v>
      </c>
      <c r="C2065" s="5" t="s">
        <v>37</v>
      </c>
      <c r="D2065" s="6" t="s">
        <v>44</v>
      </c>
      <c r="E2065" s="5" t="s">
        <v>3718</v>
      </c>
      <c r="F2065" s="5" t="s">
        <v>3719</v>
      </c>
      <c r="G2065" s="5">
        <v>2002</v>
      </c>
      <c r="H2065" s="11">
        <v>83</v>
      </c>
      <c r="I2065" s="11">
        <v>625</v>
      </c>
      <c r="J2065" s="11">
        <v>302</v>
      </c>
      <c r="K2065" s="11">
        <v>334</v>
      </c>
    </row>
    <row r="2066" spans="1:11" ht="15" customHeight="1">
      <c r="A2066" s="5" t="s">
        <v>23</v>
      </c>
      <c r="B2066" s="5" t="s">
        <v>157</v>
      </c>
      <c r="C2066" s="5" t="s">
        <v>46</v>
      </c>
      <c r="D2066" s="6" t="s">
        <v>233</v>
      </c>
      <c r="E2066" s="6" t="s">
        <v>26</v>
      </c>
      <c r="F2066" s="5" t="s">
        <v>3827</v>
      </c>
      <c r="G2066" s="5">
        <v>2002</v>
      </c>
      <c r="H2066" s="11">
        <v>1179</v>
      </c>
      <c r="I2066" s="11">
        <v>5240</v>
      </c>
      <c r="J2066" s="11">
        <v>5873</v>
      </c>
      <c r="K2066" s="11">
        <v>4382</v>
      </c>
    </row>
    <row r="2067" spans="1:11" ht="15" customHeight="1">
      <c r="A2067" s="5" t="s">
        <v>23</v>
      </c>
      <c r="B2067" s="5" t="s">
        <v>157</v>
      </c>
      <c r="C2067" s="5" t="s">
        <v>46</v>
      </c>
      <c r="D2067" s="6" t="s">
        <v>30</v>
      </c>
      <c r="E2067" s="6" t="s">
        <v>26</v>
      </c>
      <c r="F2067" s="5" t="s">
        <v>158</v>
      </c>
      <c r="G2067" s="5">
        <v>2002</v>
      </c>
      <c r="H2067" s="11">
        <v>652</v>
      </c>
      <c r="I2067" s="11">
        <v>2432</v>
      </c>
      <c r="J2067" s="11">
        <v>1963</v>
      </c>
      <c r="K2067" s="11">
        <v>1358</v>
      </c>
    </row>
    <row r="2068" spans="1:11" ht="15" customHeight="1">
      <c r="A2068" s="5" t="s">
        <v>23</v>
      </c>
      <c r="B2068" s="5" t="s">
        <v>157</v>
      </c>
      <c r="C2068" s="5" t="s">
        <v>46</v>
      </c>
      <c r="D2068" s="6" t="s">
        <v>235</v>
      </c>
      <c r="E2068" s="6" t="s">
        <v>26</v>
      </c>
      <c r="F2068" s="5" t="s">
        <v>3828</v>
      </c>
      <c r="G2068" s="5">
        <v>2002</v>
      </c>
      <c r="H2068" s="11">
        <v>527</v>
      </c>
      <c r="I2068" s="11">
        <v>2808</v>
      </c>
      <c r="J2068" s="11">
        <v>3910</v>
      </c>
      <c r="K2068" s="11">
        <v>3024</v>
      </c>
    </row>
    <row r="2069" spans="1:11" ht="15" customHeight="1">
      <c r="A2069" s="5" t="s">
        <v>23</v>
      </c>
      <c r="B2069" s="5" t="s">
        <v>157</v>
      </c>
      <c r="C2069" s="5" t="s">
        <v>46</v>
      </c>
      <c r="D2069" s="6" t="s">
        <v>235</v>
      </c>
      <c r="E2069" s="5" t="s">
        <v>3720</v>
      </c>
      <c r="F2069" s="5" t="s">
        <v>3721</v>
      </c>
      <c r="G2069" s="5">
        <v>2002</v>
      </c>
      <c r="H2069" s="11">
        <v>2</v>
      </c>
      <c r="I2069" s="11">
        <v>49</v>
      </c>
      <c r="J2069" s="11">
        <v>72</v>
      </c>
      <c r="K2069" s="11">
        <v>57</v>
      </c>
    </row>
    <row r="2070" spans="1:11" ht="15" customHeight="1">
      <c r="A2070" s="5" t="s">
        <v>23</v>
      </c>
      <c r="B2070" s="5" t="s">
        <v>157</v>
      </c>
      <c r="C2070" s="5" t="s">
        <v>46</v>
      </c>
      <c r="D2070" s="6" t="s">
        <v>235</v>
      </c>
      <c r="E2070" s="5" t="s">
        <v>3722</v>
      </c>
      <c r="F2070" s="5" t="s">
        <v>3723</v>
      </c>
      <c r="G2070" s="5">
        <v>2002</v>
      </c>
      <c r="H2070" s="11">
        <v>12</v>
      </c>
      <c r="I2070" s="11">
        <v>86</v>
      </c>
      <c r="J2070" s="11">
        <v>150</v>
      </c>
      <c r="K2070" s="11">
        <v>146</v>
      </c>
    </row>
    <row r="2071" spans="1:11" ht="15" customHeight="1">
      <c r="A2071" s="5" t="s">
        <v>23</v>
      </c>
      <c r="B2071" s="5" t="s">
        <v>157</v>
      </c>
      <c r="C2071" s="5" t="s">
        <v>46</v>
      </c>
      <c r="D2071" s="6" t="s">
        <v>235</v>
      </c>
      <c r="E2071" s="5" t="s">
        <v>3724</v>
      </c>
      <c r="F2071" s="5" t="s">
        <v>474</v>
      </c>
      <c r="G2071" s="5">
        <v>2002</v>
      </c>
      <c r="H2071" s="11">
        <v>142</v>
      </c>
      <c r="I2071" s="11">
        <v>612</v>
      </c>
      <c r="J2071" s="11">
        <v>477</v>
      </c>
      <c r="K2071" s="11">
        <v>302</v>
      </c>
    </row>
    <row r="2072" spans="1:11" ht="15" customHeight="1">
      <c r="A2072" s="5" t="s">
        <v>23</v>
      </c>
      <c r="B2072" s="5" t="s">
        <v>157</v>
      </c>
      <c r="C2072" s="5" t="s">
        <v>46</v>
      </c>
      <c r="D2072" s="6" t="s">
        <v>235</v>
      </c>
      <c r="E2072" s="5" t="s">
        <v>3725</v>
      </c>
      <c r="F2072" s="5" t="s">
        <v>3726</v>
      </c>
      <c r="G2072" s="5">
        <v>2002</v>
      </c>
      <c r="H2072" s="11">
        <v>8</v>
      </c>
      <c r="I2072" s="11">
        <v>71</v>
      </c>
      <c r="J2072" s="11">
        <v>171</v>
      </c>
      <c r="K2072" s="11">
        <v>109</v>
      </c>
    </row>
    <row r="2073" spans="1:11" ht="15" customHeight="1">
      <c r="A2073" s="5" t="s">
        <v>23</v>
      </c>
      <c r="B2073" s="5" t="s">
        <v>157</v>
      </c>
      <c r="C2073" s="5" t="s">
        <v>46</v>
      </c>
      <c r="D2073" s="6" t="s">
        <v>235</v>
      </c>
      <c r="E2073" s="5" t="s">
        <v>3728</v>
      </c>
      <c r="F2073" s="5" t="s">
        <v>3729</v>
      </c>
      <c r="G2073" s="5">
        <v>2002</v>
      </c>
      <c r="H2073" s="11">
        <v>122</v>
      </c>
      <c r="I2073" s="11">
        <v>567</v>
      </c>
      <c r="J2073" s="11">
        <v>705</v>
      </c>
      <c r="K2073" s="11">
        <v>518</v>
      </c>
    </row>
    <row r="2074" spans="1:11" ht="15" customHeight="1">
      <c r="A2074" s="5" t="s">
        <v>23</v>
      </c>
      <c r="B2074" s="5" t="s">
        <v>157</v>
      </c>
      <c r="C2074" s="5" t="s">
        <v>46</v>
      </c>
      <c r="D2074" s="6" t="s">
        <v>235</v>
      </c>
      <c r="E2074" s="5" t="s">
        <v>3730</v>
      </c>
      <c r="F2074" s="5" t="s">
        <v>3731</v>
      </c>
      <c r="G2074" s="5">
        <v>2002</v>
      </c>
      <c r="H2074" s="11">
        <v>13</v>
      </c>
      <c r="I2074" s="11">
        <v>32</v>
      </c>
      <c r="J2074" s="11">
        <v>76</v>
      </c>
      <c r="K2074" s="11">
        <v>77</v>
      </c>
    </row>
    <row r="2075" spans="1:11" ht="15" customHeight="1">
      <c r="A2075" s="5" t="s">
        <v>23</v>
      </c>
      <c r="B2075" s="5" t="s">
        <v>157</v>
      </c>
      <c r="C2075" s="5" t="s">
        <v>46</v>
      </c>
      <c r="D2075" s="6" t="s">
        <v>235</v>
      </c>
      <c r="E2075" s="5" t="s">
        <v>3732</v>
      </c>
      <c r="F2075" s="5" t="s">
        <v>3733</v>
      </c>
      <c r="G2075" s="5">
        <v>2002</v>
      </c>
      <c r="H2075" s="11">
        <v>92</v>
      </c>
      <c r="I2075" s="11">
        <v>603</v>
      </c>
      <c r="J2075" s="11">
        <v>755</v>
      </c>
      <c r="K2075" s="11">
        <v>550</v>
      </c>
    </row>
    <row r="2076" spans="1:11" ht="15" customHeight="1">
      <c r="A2076" s="5" t="s">
        <v>23</v>
      </c>
      <c r="B2076" s="5" t="s">
        <v>157</v>
      </c>
      <c r="C2076" s="5" t="s">
        <v>46</v>
      </c>
      <c r="D2076" s="6" t="s">
        <v>235</v>
      </c>
      <c r="E2076" s="5" t="s">
        <v>3734</v>
      </c>
      <c r="F2076" s="5" t="s">
        <v>3735</v>
      </c>
      <c r="G2076" s="5">
        <v>2002</v>
      </c>
      <c r="H2076" s="11">
        <v>24</v>
      </c>
      <c r="I2076" s="11">
        <v>186</v>
      </c>
      <c r="J2076" s="11">
        <v>397</v>
      </c>
      <c r="K2076" s="11">
        <v>358</v>
      </c>
    </row>
    <row r="2077" spans="1:11" ht="15" customHeight="1">
      <c r="A2077" s="5" t="s">
        <v>23</v>
      </c>
      <c r="B2077" s="5" t="s">
        <v>157</v>
      </c>
      <c r="C2077" s="5" t="s">
        <v>46</v>
      </c>
      <c r="D2077" s="6" t="s">
        <v>235</v>
      </c>
      <c r="E2077" s="5" t="s">
        <v>3736</v>
      </c>
      <c r="F2077" s="5" t="s">
        <v>3737</v>
      </c>
      <c r="G2077" s="5">
        <v>2002</v>
      </c>
      <c r="H2077" s="11">
        <v>52</v>
      </c>
      <c r="I2077" s="11">
        <v>258</v>
      </c>
      <c r="J2077" s="11">
        <v>448</v>
      </c>
      <c r="K2077" s="11">
        <v>324</v>
      </c>
    </row>
    <row r="2078" spans="1:11" ht="15" customHeight="1">
      <c r="A2078" s="5" t="s">
        <v>23</v>
      </c>
      <c r="B2078" s="5" t="s">
        <v>157</v>
      </c>
      <c r="C2078" s="5" t="s">
        <v>46</v>
      </c>
      <c r="D2078" s="6" t="s">
        <v>235</v>
      </c>
      <c r="E2078" s="5" t="s">
        <v>3738</v>
      </c>
      <c r="F2078" s="5" t="s">
        <v>497</v>
      </c>
      <c r="G2078" s="5">
        <v>2002</v>
      </c>
      <c r="H2078" s="11">
        <v>17</v>
      </c>
      <c r="I2078" s="11">
        <v>79</v>
      </c>
      <c r="J2078" s="11">
        <v>210</v>
      </c>
      <c r="K2078" s="11">
        <v>217</v>
      </c>
    </row>
    <row r="2079" spans="1:11" ht="15" customHeight="1">
      <c r="A2079" s="5" t="s">
        <v>23</v>
      </c>
      <c r="B2079" s="5" t="s">
        <v>157</v>
      </c>
      <c r="C2079" s="5" t="s">
        <v>46</v>
      </c>
      <c r="D2079" s="6" t="s">
        <v>235</v>
      </c>
      <c r="E2079" s="5" t="s">
        <v>3739</v>
      </c>
      <c r="F2079" s="5" t="s">
        <v>3740</v>
      </c>
      <c r="G2079" s="5">
        <v>2002</v>
      </c>
      <c r="H2079" s="11">
        <v>6</v>
      </c>
      <c r="I2079" s="11">
        <v>67</v>
      </c>
      <c r="J2079" s="11">
        <v>157</v>
      </c>
      <c r="K2079" s="11">
        <v>133</v>
      </c>
    </row>
    <row r="2080" spans="1:11" ht="15" customHeight="1">
      <c r="A2080" s="5" t="s">
        <v>23</v>
      </c>
      <c r="B2080" s="5" t="s">
        <v>157</v>
      </c>
      <c r="C2080" s="5" t="s">
        <v>46</v>
      </c>
      <c r="D2080" s="6" t="s">
        <v>235</v>
      </c>
      <c r="E2080" s="5" t="s">
        <v>3741</v>
      </c>
      <c r="F2080" s="5" t="s">
        <v>3339</v>
      </c>
      <c r="G2080" s="5">
        <v>2002</v>
      </c>
      <c r="H2080" s="11">
        <v>37</v>
      </c>
      <c r="I2080" s="11">
        <v>198</v>
      </c>
      <c r="J2080" s="11">
        <v>292</v>
      </c>
      <c r="K2080" s="11">
        <v>233</v>
      </c>
    </row>
    <row r="2081" spans="1:11" ht="15" customHeight="1">
      <c r="A2081" s="5" t="s">
        <v>23</v>
      </c>
      <c r="B2081" s="5" t="s">
        <v>157</v>
      </c>
      <c r="C2081" s="5" t="s">
        <v>50</v>
      </c>
      <c r="D2081" s="6" t="s">
        <v>233</v>
      </c>
      <c r="E2081" s="6" t="s">
        <v>26</v>
      </c>
      <c r="F2081" s="5" t="s">
        <v>3829</v>
      </c>
      <c r="G2081" s="5">
        <v>2002</v>
      </c>
      <c r="H2081" s="11">
        <v>3524</v>
      </c>
      <c r="I2081" s="11">
        <v>11888</v>
      </c>
      <c r="J2081" s="11">
        <v>11024</v>
      </c>
      <c r="K2081" s="11">
        <v>9604</v>
      </c>
    </row>
    <row r="2082" spans="1:11" ht="15" customHeight="1">
      <c r="A2082" s="5" t="s">
        <v>23</v>
      </c>
      <c r="B2082" s="5" t="s">
        <v>157</v>
      </c>
      <c r="C2082" s="5" t="s">
        <v>50</v>
      </c>
      <c r="D2082" s="6" t="s">
        <v>30</v>
      </c>
      <c r="E2082" s="6" t="s">
        <v>26</v>
      </c>
      <c r="F2082" s="5" t="s">
        <v>161</v>
      </c>
      <c r="G2082" s="5">
        <v>2002</v>
      </c>
      <c r="H2082" s="11">
        <v>2302</v>
      </c>
      <c r="I2082" s="11">
        <v>6319</v>
      </c>
      <c r="J2082" s="11">
        <v>3318</v>
      </c>
      <c r="K2082" s="11">
        <v>3028</v>
      </c>
    </row>
    <row r="2083" spans="1:11" ht="15" customHeight="1">
      <c r="A2083" s="5" t="s">
        <v>23</v>
      </c>
      <c r="B2083" s="5" t="s">
        <v>157</v>
      </c>
      <c r="C2083" s="5" t="s">
        <v>50</v>
      </c>
      <c r="D2083" s="6" t="s">
        <v>235</v>
      </c>
      <c r="E2083" s="6" t="s">
        <v>26</v>
      </c>
      <c r="F2083" s="5" t="s">
        <v>3830</v>
      </c>
      <c r="G2083" s="5">
        <v>2002</v>
      </c>
      <c r="H2083" s="11">
        <v>1222</v>
      </c>
      <c r="I2083" s="11">
        <v>5569</v>
      </c>
      <c r="J2083" s="11">
        <v>7706</v>
      </c>
      <c r="K2083" s="11">
        <v>6576</v>
      </c>
    </row>
    <row r="2084" spans="1:11" ht="15" customHeight="1">
      <c r="A2084" s="5" t="s">
        <v>23</v>
      </c>
      <c r="B2084" s="5" t="s">
        <v>157</v>
      </c>
      <c r="C2084" s="5" t="s">
        <v>50</v>
      </c>
      <c r="D2084" s="6" t="s">
        <v>235</v>
      </c>
      <c r="E2084" s="5" t="s">
        <v>3742</v>
      </c>
      <c r="F2084" s="5" t="s">
        <v>3443</v>
      </c>
      <c r="G2084" s="5">
        <v>2002</v>
      </c>
      <c r="H2084" s="11">
        <v>16</v>
      </c>
      <c r="I2084" s="11">
        <v>93</v>
      </c>
      <c r="J2084" s="11">
        <v>138</v>
      </c>
      <c r="K2084" s="11">
        <v>116</v>
      </c>
    </row>
    <row r="2085" spans="1:11" ht="15" customHeight="1">
      <c r="A2085" s="5" t="s">
        <v>23</v>
      </c>
      <c r="B2085" s="5" t="s">
        <v>157</v>
      </c>
      <c r="C2085" s="5" t="s">
        <v>50</v>
      </c>
      <c r="D2085" s="6" t="s">
        <v>235</v>
      </c>
      <c r="E2085" s="5" t="s">
        <v>3743</v>
      </c>
      <c r="F2085" s="5" t="s">
        <v>3744</v>
      </c>
      <c r="G2085" s="5">
        <v>2002</v>
      </c>
      <c r="H2085" s="11">
        <v>27</v>
      </c>
      <c r="I2085" s="11">
        <v>124</v>
      </c>
      <c r="J2085" s="11">
        <v>162</v>
      </c>
      <c r="K2085" s="11">
        <v>131</v>
      </c>
    </row>
    <row r="2086" spans="1:11" ht="15" customHeight="1">
      <c r="A2086" s="5" t="s">
        <v>23</v>
      </c>
      <c r="B2086" s="5" t="s">
        <v>157</v>
      </c>
      <c r="C2086" s="5" t="s">
        <v>50</v>
      </c>
      <c r="D2086" s="6" t="s">
        <v>235</v>
      </c>
      <c r="E2086" s="5" t="s">
        <v>3745</v>
      </c>
      <c r="F2086" s="5" t="s">
        <v>3746</v>
      </c>
      <c r="G2086" s="5">
        <v>2002</v>
      </c>
      <c r="H2086" s="11">
        <v>46</v>
      </c>
      <c r="I2086" s="11">
        <v>237</v>
      </c>
      <c r="J2086" s="11">
        <v>299</v>
      </c>
      <c r="K2086" s="11">
        <v>308</v>
      </c>
    </row>
    <row r="2087" spans="1:11" ht="15" customHeight="1">
      <c r="A2087" s="5" t="s">
        <v>23</v>
      </c>
      <c r="B2087" s="5" t="s">
        <v>157</v>
      </c>
      <c r="C2087" s="5" t="s">
        <v>50</v>
      </c>
      <c r="D2087" s="6" t="s">
        <v>235</v>
      </c>
      <c r="E2087" s="5" t="s">
        <v>3747</v>
      </c>
      <c r="F2087" s="5" t="s">
        <v>3748</v>
      </c>
      <c r="G2087" s="5">
        <v>2002</v>
      </c>
      <c r="H2087" s="11">
        <v>22</v>
      </c>
      <c r="I2087" s="11">
        <v>153</v>
      </c>
      <c r="J2087" s="11">
        <v>236</v>
      </c>
      <c r="K2087" s="11">
        <v>211</v>
      </c>
    </row>
    <row r="2088" spans="1:11" ht="15" customHeight="1">
      <c r="A2088" s="5" t="s">
        <v>23</v>
      </c>
      <c r="B2088" s="5" t="s">
        <v>157</v>
      </c>
      <c r="C2088" s="5" t="s">
        <v>50</v>
      </c>
      <c r="D2088" s="6" t="s">
        <v>235</v>
      </c>
      <c r="E2088" s="5" t="s">
        <v>3749</v>
      </c>
      <c r="F2088" s="5" t="s">
        <v>888</v>
      </c>
      <c r="G2088" s="5">
        <v>2002</v>
      </c>
      <c r="H2088" s="11">
        <v>9</v>
      </c>
      <c r="I2088" s="11">
        <v>74</v>
      </c>
      <c r="J2088" s="11">
        <v>139</v>
      </c>
      <c r="K2088" s="11">
        <v>181</v>
      </c>
    </row>
    <row r="2089" spans="1:11" ht="15" customHeight="1">
      <c r="A2089" s="5" t="s">
        <v>23</v>
      </c>
      <c r="B2089" s="5" t="s">
        <v>157</v>
      </c>
      <c r="C2089" s="5" t="s">
        <v>50</v>
      </c>
      <c r="D2089" s="6" t="s">
        <v>235</v>
      </c>
      <c r="E2089" s="5" t="s">
        <v>3750</v>
      </c>
      <c r="F2089" s="5" t="s">
        <v>3751</v>
      </c>
      <c r="G2089" s="5">
        <v>2002</v>
      </c>
      <c r="H2089" s="11">
        <v>56</v>
      </c>
      <c r="I2089" s="11">
        <v>210</v>
      </c>
      <c r="J2089" s="11">
        <v>533</v>
      </c>
      <c r="K2089" s="11">
        <v>463</v>
      </c>
    </row>
    <row r="2090" spans="1:11" ht="15" customHeight="1">
      <c r="A2090" s="5" t="s">
        <v>23</v>
      </c>
      <c r="B2090" s="5" t="s">
        <v>157</v>
      </c>
      <c r="C2090" s="5" t="s">
        <v>50</v>
      </c>
      <c r="D2090" s="6" t="s">
        <v>235</v>
      </c>
      <c r="E2090" s="5" t="s">
        <v>3752</v>
      </c>
      <c r="F2090" s="5" t="s">
        <v>92</v>
      </c>
      <c r="G2090" s="5">
        <v>2002</v>
      </c>
      <c r="H2090" s="11">
        <v>26</v>
      </c>
      <c r="I2090" s="11">
        <v>110</v>
      </c>
      <c r="J2090" s="11">
        <v>227</v>
      </c>
      <c r="K2090" s="11">
        <v>283</v>
      </c>
    </row>
    <row r="2091" spans="1:11" ht="15" customHeight="1">
      <c r="A2091" s="5" t="s">
        <v>23</v>
      </c>
      <c r="B2091" s="5" t="s">
        <v>157</v>
      </c>
      <c r="C2091" s="5" t="s">
        <v>50</v>
      </c>
      <c r="D2091" s="6" t="s">
        <v>235</v>
      </c>
      <c r="E2091" s="5" t="s">
        <v>3753</v>
      </c>
      <c r="F2091" s="5" t="s">
        <v>208</v>
      </c>
      <c r="G2091" s="5">
        <v>2002</v>
      </c>
      <c r="H2091" s="11">
        <v>22</v>
      </c>
      <c r="I2091" s="11">
        <v>109</v>
      </c>
      <c r="J2091" s="11">
        <v>244</v>
      </c>
      <c r="K2091" s="11">
        <v>169</v>
      </c>
    </row>
    <row r="2092" spans="1:11" ht="15" customHeight="1">
      <c r="A2092" s="5" t="s">
        <v>23</v>
      </c>
      <c r="B2092" s="5" t="s">
        <v>157</v>
      </c>
      <c r="C2092" s="5" t="s">
        <v>50</v>
      </c>
      <c r="D2092" s="6" t="s">
        <v>235</v>
      </c>
      <c r="E2092" s="5" t="s">
        <v>3754</v>
      </c>
      <c r="F2092" s="5" t="s">
        <v>3755</v>
      </c>
      <c r="G2092" s="5">
        <v>2002</v>
      </c>
      <c r="H2092" s="11">
        <v>48</v>
      </c>
      <c r="I2092" s="11">
        <v>182</v>
      </c>
      <c r="J2092" s="11">
        <v>282</v>
      </c>
      <c r="K2092" s="11">
        <v>201</v>
      </c>
    </row>
    <row r="2093" spans="1:11" ht="15" customHeight="1">
      <c r="A2093" s="5" t="s">
        <v>23</v>
      </c>
      <c r="B2093" s="5" t="s">
        <v>157</v>
      </c>
      <c r="C2093" s="5" t="s">
        <v>50</v>
      </c>
      <c r="D2093" s="6" t="s">
        <v>235</v>
      </c>
      <c r="E2093" s="5" t="s">
        <v>3756</v>
      </c>
      <c r="F2093" s="5" t="s">
        <v>3757</v>
      </c>
      <c r="G2093" s="5">
        <v>2002</v>
      </c>
      <c r="H2093" s="11">
        <v>27</v>
      </c>
      <c r="I2093" s="11">
        <v>116</v>
      </c>
      <c r="J2093" s="11">
        <v>209</v>
      </c>
      <c r="K2093" s="11">
        <v>216</v>
      </c>
    </row>
    <row r="2094" spans="1:11" ht="15" customHeight="1">
      <c r="A2094" s="5" t="s">
        <v>23</v>
      </c>
      <c r="B2094" s="5" t="s">
        <v>157</v>
      </c>
      <c r="C2094" s="5" t="s">
        <v>50</v>
      </c>
      <c r="D2094" s="6" t="s">
        <v>235</v>
      </c>
      <c r="E2094" s="5" t="s">
        <v>3758</v>
      </c>
      <c r="F2094" s="5" t="s">
        <v>3759</v>
      </c>
      <c r="G2094" s="5">
        <v>2002</v>
      </c>
      <c r="H2094" s="11">
        <v>5</v>
      </c>
      <c r="I2094" s="11">
        <v>42</v>
      </c>
      <c r="J2094" s="11">
        <v>118</v>
      </c>
      <c r="K2094" s="11">
        <v>121</v>
      </c>
    </row>
    <row r="2095" spans="1:11" ht="15" customHeight="1">
      <c r="A2095" s="5" t="s">
        <v>23</v>
      </c>
      <c r="B2095" s="5" t="s">
        <v>157</v>
      </c>
      <c r="C2095" s="5" t="s">
        <v>50</v>
      </c>
      <c r="D2095" s="6" t="s">
        <v>235</v>
      </c>
      <c r="E2095" s="5" t="s">
        <v>3760</v>
      </c>
      <c r="F2095" s="5" t="s">
        <v>1407</v>
      </c>
      <c r="G2095" s="5">
        <v>2002</v>
      </c>
      <c r="H2095" s="11">
        <v>31</v>
      </c>
      <c r="I2095" s="11">
        <v>171</v>
      </c>
      <c r="J2095" s="11">
        <v>302</v>
      </c>
      <c r="K2095" s="11">
        <v>294</v>
      </c>
    </row>
    <row r="2096" spans="1:11" ht="15" customHeight="1">
      <c r="A2096" s="5" t="s">
        <v>23</v>
      </c>
      <c r="B2096" s="5" t="s">
        <v>157</v>
      </c>
      <c r="C2096" s="5" t="s">
        <v>50</v>
      </c>
      <c r="D2096" s="6" t="s">
        <v>235</v>
      </c>
      <c r="E2096" s="5" t="s">
        <v>3761</v>
      </c>
      <c r="F2096" s="5" t="s">
        <v>3762</v>
      </c>
      <c r="G2096" s="5">
        <v>2002</v>
      </c>
      <c r="H2096" s="11">
        <v>89</v>
      </c>
      <c r="I2096" s="11">
        <v>389</v>
      </c>
      <c r="J2096" s="11">
        <v>519</v>
      </c>
      <c r="K2096" s="11">
        <v>356</v>
      </c>
    </row>
    <row r="2097" spans="1:11" ht="15" customHeight="1">
      <c r="A2097" s="5" t="s">
        <v>23</v>
      </c>
      <c r="B2097" s="5" t="s">
        <v>157</v>
      </c>
      <c r="C2097" s="5" t="s">
        <v>50</v>
      </c>
      <c r="D2097" s="6" t="s">
        <v>235</v>
      </c>
      <c r="E2097" s="5" t="s">
        <v>3763</v>
      </c>
      <c r="F2097" s="5" t="s">
        <v>3764</v>
      </c>
      <c r="G2097" s="5">
        <v>2002</v>
      </c>
      <c r="H2097" s="11">
        <v>16</v>
      </c>
      <c r="I2097" s="11">
        <v>111</v>
      </c>
      <c r="J2097" s="11">
        <v>134</v>
      </c>
      <c r="K2097" s="11">
        <v>118</v>
      </c>
    </row>
    <row r="2098" spans="1:11" ht="15" customHeight="1">
      <c r="A2098" s="5" t="s">
        <v>23</v>
      </c>
      <c r="B2098" s="5" t="s">
        <v>157</v>
      </c>
      <c r="C2098" s="5" t="s">
        <v>50</v>
      </c>
      <c r="D2098" s="6" t="s">
        <v>235</v>
      </c>
      <c r="E2098" s="5" t="s">
        <v>3765</v>
      </c>
      <c r="F2098" s="5" t="s">
        <v>3766</v>
      </c>
      <c r="G2098" s="5">
        <v>2002</v>
      </c>
      <c r="H2098" s="11">
        <v>100</v>
      </c>
      <c r="I2098" s="11">
        <v>411</v>
      </c>
      <c r="J2098" s="11">
        <v>649</v>
      </c>
      <c r="K2098" s="11">
        <v>538</v>
      </c>
    </row>
    <row r="2099" spans="1:11" ht="15" customHeight="1">
      <c r="A2099" s="5" t="s">
        <v>23</v>
      </c>
      <c r="B2099" s="5" t="s">
        <v>157</v>
      </c>
      <c r="C2099" s="5" t="s">
        <v>50</v>
      </c>
      <c r="D2099" s="6" t="s">
        <v>235</v>
      </c>
      <c r="E2099" s="5" t="s">
        <v>3767</v>
      </c>
      <c r="F2099" s="5" t="s">
        <v>3768</v>
      </c>
      <c r="G2099" s="5">
        <v>2002</v>
      </c>
      <c r="H2099" s="11">
        <v>61</v>
      </c>
      <c r="I2099" s="11">
        <v>268</v>
      </c>
      <c r="J2099" s="11">
        <v>307</v>
      </c>
      <c r="K2099" s="11">
        <v>221</v>
      </c>
    </row>
    <row r="2100" spans="1:11" ht="15" customHeight="1">
      <c r="A2100" s="5" t="s">
        <v>23</v>
      </c>
      <c r="B2100" s="5" t="s">
        <v>157</v>
      </c>
      <c r="C2100" s="5" t="s">
        <v>50</v>
      </c>
      <c r="D2100" s="6" t="s">
        <v>235</v>
      </c>
      <c r="E2100" s="5" t="s">
        <v>3769</v>
      </c>
      <c r="F2100" s="5" t="s">
        <v>3770</v>
      </c>
      <c r="G2100" s="5">
        <v>2002</v>
      </c>
      <c r="H2100" s="11">
        <v>26</v>
      </c>
      <c r="I2100" s="11">
        <v>147</v>
      </c>
      <c r="J2100" s="11">
        <v>198</v>
      </c>
      <c r="K2100" s="11">
        <v>198</v>
      </c>
    </row>
    <row r="2101" spans="1:11" ht="15" customHeight="1">
      <c r="A2101" s="5" t="s">
        <v>23</v>
      </c>
      <c r="B2101" s="5" t="s">
        <v>157</v>
      </c>
      <c r="C2101" s="5" t="s">
        <v>50</v>
      </c>
      <c r="D2101" s="6" t="s">
        <v>235</v>
      </c>
      <c r="E2101" s="5" t="s">
        <v>3772</v>
      </c>
      <c r="F2101" s="5" t="s">
        <v>3773</v>
      </c>
      <c r="G2101" s="5">
        <v>2002</v>
      </c>
      <c r="H2101" s="11">
        <v>48</v>
      </c>
      <c r="I2101" s="11">
        <v>201</v>
      </c>
      <c r="J2101" s="11">
        <v>263</v>
      </c>
      <c r="K2101" s="11">
        <v>174</v>
      </c>
    </row>
    <row r="2102" spans="1:11" ht="15" customHeight="1">
      <c r="A2102" s="5" t="s">
        <v>23</v>
      </c>
      <c r="B2102" s="5" t="s">
        <v>157</v>
      </c>
      <c r="C2102" s="5" t="s">
        <v>50</v>
      </c>
      <c r="D2102" s="6" t="s">
        <v>235</v>
      </c>
      <c r="E2102" s="5" t="s">
        <v>3774</v>
      </c>
      <c r="F2102" s="5" t="s">
        <v>3775</v>
      </c>
      <c r="G2102" s="5">
        <v>2002</v>
      </c>
      <c r="H2102" s="11">
        <v>47</v>
      </c>
      <c r="I2102" s="11">
        <v>289</v>
      </c>
      <c r="J2102" s="11">
        <v>355</v>
      </c>
      <c r="K2102" s="11">
        <v>241</v>
      </c>
    </row>
    <row r="2103" spans="1:11" ht="15" customHeight="1">
      <c r="A2103" s="5" t="s">
        <v>23</v>
      </c>
      <c r="B2103" s="5" t="s">
        <v>157</v>
      </c>
      <c r="C2103" s="5" t="s">
        <v>50</v>
      </c>
      <c r="D2103" s="6" t="s">
        <v>235</v>
      </c>
      <c r="E2103" s="5" t="s">
        <v>3777</v>
      </c>
      <c r="F2103" s="5" t="s">
        <v>3778</v>
      </c>
      <c r="G2103" s="5">
        <v>2002</v>
      </c>
      <c r="H2103" s="11">
        <v>22</v>
      </c>
      <c r="I2103" s="11">
        <v>146</v>
      </c>
      <c r="J2103" s="11">
        <v>290</v>
      </c>
      <c r="K2103" s="11">
        <v>287</v>
      </c>
    </row>
    <row r="2104" spans="1:11" ht="15" customHeight="1">
      <c r="A2104" s="5" t="s">
        <v>23</v>
      </c>
      <c r="B2104" s="5" t="s">
        <v>157</v>
      </c>
      <c r="C2104" s="5" t="s">
        <v>50</v>
      </c>
      <c r="D2104" s="6" t="s">
        <v>235</v>
      </c>
      <c r="E2104" s="5" t="s">
        <v>3779</v>
      </c>
      <c r="F2104" s="5" t="s">
        <v>3780</v>
      </c>
      <c r="G2104" s="5">
        <v>2002</v>
      </c>
      <c r="H2104" s="11">
        <v>49</v>
      </c>
      <c r="I2104" s="11">
        <v>255</v>
      </c>
      <c r="J2104" s="11">
        <v>245</v>
      </c>
      <c r="K2104" s="11">
        <v>260</v>
      </c>
    </row>
    <row r="2105" spans="1:11" ht="15" customHeight="1">
      <c r="A2105" s="5" t="s">
        <v>23</v>
      </c>
      <c r="B2105" s="5" t="s">
        <v>157</v>
      </c>
      <c r="C2105" s="5" t="s">
        <v>50</v>
      </c>
      <c r="D2105" s="6" t="s">
        <v>235</v>
      </c>
      <c r="E2105" s="5" t="s">
        <v>3781</v>
      </c>
      <c r="F2105" s="5" t="s">
        <v>3782</v>
      </c>
      <c r="G2105" s="5">
        <v>2002</v>
      </c>
      <c r="H2105" s="11">
        <v>43</v>
      </c>
      <c r="I2105" s="11">
        <v>114</v>
      </c>
      <c r="J2105" s="11">
        <v>88</v>
      </c>
      <c r="K2105" s="11">
        <v>67</v>
      </c>
    </row>
    <row r="2106" spans="1:11" ht="15" customHeight="1">
      <c r="A2106" s="5" t="s">
        <v>23</v>
      </c>
      <c r="B2106" s="5" t="s">
        <v>157</v>
      </c>
      <c r="C2106" s="5" t="s">
        <v>50</v>
      </c>
      <c r="D2106" s="6" t="s">
        <v>235</v>
      </c>
      <c r="E2106" s="5" t="s">
        <v>3783</v>
      </c>
      <c r="F2106" s="5" t="s">
        <v>3784</v>
      </c>
      <c r="G2106" s="5">
        <v>2002</v>
      </c>
      <c r="H2106" s="11">
        <v>90</v>
      </c>
      <c r="I2106" s="11">
        <v>364</v>
      </c>
      <c r="J2106" s="11">
        <v>293</v>
      </c>
      <c r="K2106" s="11">
        <v>252</v>
      </c>
    </row>
    <row r="2107" spans="1:11" ht="15" customHeight="1">
      <c r="A2107" s="5" t="s">
        <v>23</v>
      </c>
      <c r="B2107" s="5" t="s">
        <v>157</v>
      </c>
      <c r="C2107" s="5" t="s">
        <v>50</v>
      </c>
      <c r="D2107" s="6" t="s">
        <v>235</v>
      </c>
      <c r="E2107" s="5" t="s">
        <v>3785</v>
      </c>
      <c r="F2107" s="5" t="s">
        <v>3786</v>
      </c>
      <c r="G2107" s="5">
        <v>2002</v>
      </c>
      <c r="H2107" s="11">
        <v>16</v>
      </c>
      <c r="I2107" s="11">
        <v>86</v>
      </c>
      <c r="J2107" s="11">
        <v>108</v>
      </c>
      <c r="K2107" s="11">
        <v>85</v>
      </c>
    </row>
    <row r="2108" spans="1:11" ht="15" customHeight="1">
      <c r="A2108" s="5" t="s">
        <v>23</v>
      </c>
      <c r="B2108" s="5" t="s">
        <v>157</v>
      </c>
      <c r="C2108" s="5" t="s">
        <v>50</v>
      </c>
      <c r="D2108" s="6" t="s">
        <v>235</v>
      </c>
      <c r="E2108" s="5" t="s">
        <v>3787</v>
      </c>
      <c r="F2108" s="5" t="s">
        <v>3788</v>
      </c>
      <c r="G2108" s="5">
        <v>2002</v>
      </c>
      <c r="H2108" s="11">
        <v>35</v>
      </c>
      <c r="I2108" s="11">
        <v>140</v>
      </c>
      <c r="J2108" s="11">
        <v>302</v>
      </c>
      <c r="K2108" s="11">
        <v>229</v>
      </c>
    </row>
    <row r="2109" spans="1:11" ht="15" customHeight="1">
      <c r="A2109" s="5" t="s">
        <v>23</v>
      </c>
      <c r="B2109" s="5" t="s">
        <v>157</v>
      </c>
      <c r="C2109" s="5" t="s">
        <v>50</v>
      </c>
      <c r="D2109" s="6" t="s">
        <v>235</v>
      </c>
      <c r="E2109" s="5" t="s">
        <v>3789</v>
      </c>
      <c r="F2109" s="5" t="s">
        <v>3790</v>
      </c>
      <c r="G2109" s="5">
        <v>2002</v>
      </c>
      <c r="H2109" s="11">
        <v>32</v>
      </c>
      <c r="I2109" s="11">
        <v>113</v>
      </c>
      <c r="J2109" s="11">
        <v>146</v>
      </c>
      <c r="K2109" s="11">
        <v>144</v>
      </c>
    </row>
    <row r="2110" spans="1:11" ht="15" customHeight="1">
      <c r="A2110" s="5" t="s">
        <v>23</v>
      </c>
      <c r="B2110" s="5" t="s">
        <v>157</v>
      </c>
      <c r="C2110" s="5" t="s">
        <v>50</v>
      </c>
      <c r="D2110" s="6" t="s">
        <v>235</v>
      </c>
      <c r="E2110" s="5" t="s">
        <v>3791</v>
      </c>
      <c r="F2110" s="5" t="s">
        <v>3792</v>
      </c>
      <c r="G2110" s="5">
        <v>2002</v>
      </c>
      <c r="H2110" s="11">
        <v>84</v>
      </c>
      <c r="I2110" s="11">
        <v>307</v>
      </c>
      <c r="J2110" s="11">
        <v>293</v>
      </c>
      <c r="K2110" s="11">
        <v>246</v>
      </c>
    </row>
    <row r="2111" spans="1:11" ht="15" customHeight="1">
      <c r="A2111" s="5" t="s">
        <v>23</v>
      </c>
      <c r="B2111" s="5" t="s">
        <v>157</v>
      </c>
      <c r="C2111" s="5" t="s">
        <v>50</v>
      </c>
      <c r="D2111" s="6" t="s">
        <v>235</v>
      </c>
      <c r="E2111" s="5" t="s">
        <v>3793</v>
      </c>
      <c r="F2111" s="5" t="s">
        <v>3794</v>
      </c>
      <c r="G2111" s="5">
        <v>2002</v>
      </c>
      <c r="H2111" s="11">
        <v>99</v>
      </c>
      <c r="I2111" s="11">
        <v>422</v>
      </c>
      <c r="J2111" s="11">
        <v>425</v>
      </c>
      <c r="K2111" s="11">
        <v>321</v>
      </c>
    </row>
    <row r="2112" spans="1:11" ht="15" customHeight="1">
      <c r="A2112" s="5" t="s">
        <v>23</v>
      </c>
      <c r="B2112" s="5" t="s">
        <v>157</v>
      </c>
      <c r="C2112" s="5" t="s">
        <v>50</v>
      </c>
      <c r="D2112" s="6" t="s">
        <v>235</v>
      </c>
      <c r="E2112" s="5" t="s">
        <v>3795</v>
      </c>
      <c r="F2112" s="5" t="s">
        <v>3186</v>
      </c>
      <c r="G2112" s="5">
        <v>2002</v>
      </c>
      <c r="H2112" s="11">
        <v>30</v>
      </c>
      <c r="I2112" s="11">
        <v>185</v>
      </c>
      <c r="J2112" s="11">
        <v>202</v>
      </c>
      <c r="K2112" s="11">
        <v>145</v>
      </c>
    </row>
    <row r="2113" spans="1:11" ht="15" customHeight="1">
      <c r="A2113" s="5" t="s">
        <v>23</v>
      </c>
      <c r="B2113" s="5" t="s">
        <v>3831</v>
      </c>
      <c r="C2113" s="5" t="s">
        <v>24</v>
      </c>
      <c r="D2113" s="6" t="s">
        <v>25</v>
      </c>
      <c r="E2113" s="6" t="s">
        <v>26</v>
      </c>
      <c r="F2113" s="5" t="s">
        <v>3832</v>
      </c>
      <c r="G2113" s="5">
        <v>2002</v>
      </c>
      <c r="H2113" s="11">
        <v>134944</v>
      </c>
      <c r="I2113" s="11">
        <v>270121</v>
      </c>
      <c r="J2113" s="11">
        <v>109970</v>
      </c>
      <c r="K2113" s="11">
        <v>103921</v>
      </c>
    </row>
    <row r="2114" spans="1:11" ht="15" customHeight="1">
      <c r="A2114" s="5" t="s">
        <v>23</v>
      </c>
      <c r="B2114" s="5" t="s">
        <v>3831</v>
      </c>
      <c r="C2114" s="5" t="s">
        <v>34</v>
      </c>
      <c r="D2114" s="6" t="s">
        <v>3833</v>
      </c>
      <c r="E2114" s="6" t="s">
        <v>26</v>
      </c>
      <c r="F2114" s="5" t="s">
        <v>3834</v>
      </c>
      <c r="G2114" s="5">
        <v>2002</v>
      </c>
      <c r="H2114" s="11">
        <v>39307</v>
      </c>
      <c r="I2114" s="11">
        <v>64830</v>
      </c>
      <c r="J2114" s="11">
        <v>15193</v>
      </c>
      <c r="K2114" s="11">
        <v>17343</v>
      </c>
    </row>
    <row r="2115" spans="1:11" ht="15" customHeight="1">
      <c r="A2115" s="5" t="s">
        <v>23</v>
      </c>
      <c r="B2115" s="5" t="s">
        <v>3831</v>
      </c>
      <c r="C2115" s="5" t="s">
        <v>37</v>
      </c>
      <c r="D2115" s="6" t="s">
        <v>3833</v>
      </c>
      <c r="E2115" s="6" t="s">
        <v>26</v>
      </c>
      <c r="F2115" s="5" t="s">
        <v>3835</v>
      </c>
      <c r="G2115" s="5">
        <v>2002</v>
      </c>
      <c r="H2115" s="11">
        <v>24376</v>
      </c>
      <c r="I2115" s="11">
        <v>71761</v>
      </c>
      <c r="J2115" s="11">
        <v>42606</v>
      </c>
      <c r="K2115" s="11">
        <v>35340</v>
      </c>
    </row>
    <row r="2116" spans="1:11" ht="15" customHeight="1">
      <c r="A2116" s="5" t="s">
        <v>23</v>
      </c>
      <c r="B2116" s="5" t="s">
        <v>3831</v>
      </c>
      <c r="C2116" s="5" t="s">
        <v>46</v>
      </c>
      <c r="D2116" s="6" t="s">
        <v>3833</v>
      </c>
      <c r="E2116" s="6" t="s">
        <v>26</v>
      </c>
      <c r="F2116" s="5" t="s">
        <v>3836</v>
      </c>
      <c r="G2116" s="5">
        <v>2002</v>
      </c>
      <c r="H2116" s="11">
        <v>38146</v>
      </c>
      <c r="I2116" s="11">
        <v>79180</v>
      </c>
      <c r="J2116" s="11">
        <v>36924</v>
      </c>
      <c r="K2116" s="11">
        <v>33142</v>
      </c>
    </row>
    <row r="2117" spans="1:11" ht="15" customHeight="1">
      <c r="A2117" s="5" t="s">
        <v>23</v>
      </c>
      <c r="B2117" s="5" t="s">
        <v>3831</v>
      </c>
      <c r="C2117" s="5" t="s">
        <v>50</v>
      </c>
      <c r="D2117" s="6" t="s">
        <v>3833</v>
      </c>
      <c r="E2117" s="6" t="s">
        <v>26</v>
      </c>
      <c r="F2117" s="5" t="s">
        <v>3837</v>
      </c>
      <c r="G2117" s="5">
        <v>2002</v>
      </c>
      <c r="H2117" s="11">
        <v>33115</v>
      </c>
      <c r="I2117" s="11">
        <v>54350</v>
      </c>
      <c r="J2117" s="11">
        <v>15247</v>
      </c>
      <c r="K2117" s="11">
        <v>18096</v>
      </c>
    </row>
    <row r="2118" spans="1:11" ht="15" customHeight="1">
      <c r="A2118" s="5" t="s">
        <v>23</v>
      </c>
      <c r="B2118" s="5" t="s">
        <v>3838</v>
      </c>
      <c r="C2118" s="5" t="s">
        <v>24</v>
      </c>
      <c r="D2118" s="6" t="s">
        <v>25</v>
      </c>
      <c r="E2118" s="6" t="s">
        <v>26</v>
      </c>
      <c r="F2118" s="5" t="s">
        <v>3839</v>
      </c>
      <c r="G2118" s="5">
        <v>2002</v>
      </c>
      <c r="H2118" s="11">
        <v>9343</v>
      </c>
      <c r="I2118" s="11">
        <v>31237</v>
      </c>
      <c r="J2118" s="11">
        <v>12786</v>
      </c>
      <c r="K2118" s="11">
        <v>11968</v>
      </c>
    </row>
    <row r="2119" spans="1:11" ht="15" customHeight="1">
      <c r="A2119" s="5" t="s">
        <v>23</v>
      </c>
      <c r="B2119" s="5" t="s">
        <v>3838</v>
      </c>
      <c r="C2119" s="5" t="s">
        <v>28</v>
      </c>
      <c r="D2119" s="6" t="s">
        <v>41</v>
      </c>
      <c r="E2119" s="6" t="s">
        <v>26</v>
      </c>
      <c r="F2119" s="5" t="s">
        <v>3840</v>
      </c>
      <c r="G2119" s="5">
        <v>2002</v>
      </c>
      <c r="H2119" s="11">
        <v>9343</v>
      </c>
      <c r="I2119" s="11">
        <v>31237</v>
      </c>
      <c r="J2119" s="11">
        <v>12786</v>
      </c>
      <c r="K2119" s="11">
        <v>11968</v>
      </c>
    </row>
    <row r="2120" spans="1:11" ht="15" customHeight="1">
      <c r="A2120" s="5" t="s">
        <v>23</v>
      </c>
      <c r="B2120" s="5" t="s">
        <v>3841</v>
      </c>
      <c r="C2120" s="5" t="s">
        <v>24</v>
      </c>
      <c r="D2120" s="6" t="s">
        <v>25</v>
      </c>
      <c r="E2120" s="6" t="s">
        <v>26</v>
      </c>
      <c r="F2120" s="5" t="s">
        <v>3842</v>
      </c>
      <c r="G2120" s="5">
        <v>2002</v>
      </c>
      <c r="H2120" s="11">
        <v>14393</v>
      </c>
      <c r="I2120" s="11">
        <v>39971</v>
      </c>
      <c r="J2120" s="11">
        <v>21733</v>
      </c>
      <c r="K2120" s="11">
        <v>19794</v>
      </c>
    </row>
    <row r="2121" spans="1:11" ht="15" customHeight="1">
      <c r="A2121" s="5" t="s">
        <v>23</v>
      </c>
      <c r="B2121" s="5" t="s">
        <v>3841</v>
      </c>
      <c r="C2121" s="5" t="s">
        <v>28</v>
      </c>
      <c r="D2121" s="6" t="s">
        <v>41</v>
      </c>
      <c r="E2121" s="6" t="s">
        <v>26</v>
      </c>
      <c r="F2121" s="5" t="s">
        <v>3843</v>
      </c>
      <c r="G2121" s="5">
        <v>2002</v>
      </c>
      <c r="H2121" s="11">
        <v>14393</v>
      </c>
      <c r="I2121" s="11">
        <v>39971</v>
      </c>
      <c r="J2121" s="11">
        <v>21733</v>
      </c>
      <c r="K2121" s="11">
        <v>19794</v>
      </c>
    </row>
    <row r="2122" spans="1:11" ht="15" customHeight="1">
      <c r="H2122" s="10">
        <f>AVERAGE(H12:H1145)</f>
        <v>142.273219116321</v>
      </c>
      <c r="I2122" s="10">
        <f>AVERAGE(I12:I1145)</f>
        <v>642.59611992945327</v>
      </c>
      <c r="J2122" s="10">
        <f>AVERAGE(J12:J1145)</f>
        <v>720.69911504424783</v>
      </c>
      <c r="K2122" s="10">
        <f>AVERAGE(K12:K1145)</f>
        <v>760.41482789055601</v>
      </c>
    </row>
    <row r="2123" spans="1:11" ht="15" customHeight="1">
      <c r="H2123" s="10">
        <f>AVERAGE(H12:H1145)</f>
        <v>142.273219116321</v>
      </c>
    </row>
  </sheetData>
  <mergeCells count="18">
    <mergeCell ref="Q4:Q5"/>
    <mergeCell ref="R4:R5"/>
    <mergeCell ref="AA4:AD4"/>
    <mergeCell ref="AF4:AI4"/>
    <mergeCell ref="B4:B5"/>
    <mergeCell ref="A4:A5"/>
    <mergeCell ref="H4:K4"/>
    <mergeCell ref="F4:F5"/>
    <mergeCell ref="G4:G5"/>
    <mergeCell ref="E4:E5"/>
    <mergeCell ref="D4:D5"/>
    <mergeCell ref="C4:C5"/>
    <mergeCell ref="S4:S5"/>
    <mergeCell ref="T4:T5"/>
    <mergeCell ref="U4:U5"/>
    <mergeCell ref="V4:Y4"/>
    <mergeCell ref="O4:O5"/>
    <mergeCell ref="P4:P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2FFD-7A95-4045-89CB-99C30076BC47}">
  <dimension ref="C8:M1834"/>
  <sheetViews>
    <sheetView tabSelected="1" zoomScaleNormal="100" workbookViewId="0">
      <selection activeCell="J7" sqref="J7"/>
    </sheetView>
  </sheetViews>
  <sheetFormatPr defaultRowHeight="12.75"/>
  <sheetData>
    <row r="8" spans="3:13">
      <c r="C8" s="5"/>
      <c r="D8" s="5"/>
      <c r="E8" s="5"/>
      <c r="F8" s="6"/>
      <c r="G8" s="5"/>
      <c r="H8" s="5"/>
      <c r="I8" s="5"/>
      <c r="J8" s="11"/>
      <c r="K8" s="11"/>
      <c r="L8" s="11"/>
      <c r="M8" s="11"/>
    </row>
    <row r="9" spans="3:13">
      <c r="C9" s="5"/>
      <c r="D9" s="5"/>
      <c r="E9" s="5"/>
      <c r="F9" s="6"/>
      <c r="G9" s="5"/>
      <c r="H9" s="5"/>
      <c r="I9" s="5"/>
      <c r="J9" s="11"/>
      <c r="K9" s="11"/>
      <c r="L9" s="11"/>
      <c r="M9" s="11"/>
    </row>
    <row r="10" spans="3:13">
      <c r="C10" s="5"/>
      <c r="D10" s="5"/>
      <c r="E10" s="5"/>
      <c r="F10" s="6"/>
      <c r="G10" s="5"/>
      <c r="H10" s="5"/>
      <c r="I10" s="5"/>
      <c r="J10" s="11"/>
      <c r="K10" s="11"/>
      <c r="L10" s="11"/>
      <c r="M10" s="11"/>
    </row>
    <row r="11" spans="3:13">
      <c r="C11" s="5"/>
      <c r="D11" s="5"/>
      <c r="E11" s="5"/>
      <c r="F11" s="6"/>
      <c r="G11" s="5"/>
      <c r="H11" s="5"/>
      <c r="I11" s="5"/>
      <c r="J11" s="11"/>
      <c r="K11" s="11"/>
      <c r="L11" s="11"/>
      <c r="M11" s="11"/>
    </row>
    <row r="12" spans="3:13">
      <c r="C12" s="5"/>
      <c r="D12" s="5"/>
      <c r="E12" s="5"/>
      <c r="F12" s="6"/>
      <c r="G12" s="5"/>
      <c r="H12" s="5"/>
      <c r="I12" s="5"/>
      <c r="J12" s="11"/>
      <c r="K12" s="11"/>
      <c r="L12" s="11"/>
      <c r="M12" s="11"/>
    </row>
    <row r="13" spans="3:13">
      <c r="C13" s="5"/>
      <c r="D13" s="5"/>
      <c r="E13" s="5"/>
      <c r="F13" s="6"/>
      <c r="G13" s="5"/>
      <c r="H13" s="5"/>
      <c r="I13" s="5"/>
      <c r="J13" s="11"/>
      <c r="K13" s="11"/>
      <c r="L13" s="11"/>
      <c r="M13" s="11"/>
    </row>
    <row r="14" spans="3:13">
      <c r="C14" s="5"/>
      <c r="D14" s="5"/>
      <c r="E14" s="5"/>
      <c r="F14" s="6"/>
      <c r="G14" s="5"/>
      <c r="H14" s="5"/>
      <c r="I14" s="5"/>
      <c r="J14" s="11"/>
      <c r="K14" s="11"/>
      <c r="L14" s="11"/>
      <c r="M14" s="11"/>
    </row>
    <row r="15" spans="3:13">
      <c r="C15" s="5"/>
      <c r="D15" s="5"/>
      <c r="E15" s="5"/>
      <c r="F15" s="6"/>
      <c r="G15" s="5"/>
      <c r="H15" s="5"/>
      <c r="I15" s="5"/>
      <c r="J15" s="11"/>
      <c r="K15" s="11"/>
      <c r="L15" s="11"/>
      <c r="M15" s="11"/>
    </row>
    <row r="16" spans="3:13">
      <c r="C16" s="5"/>
      <c r="D16" s="5"/>
      <c r="E16" s="5"/>
      <c r="F16" s="6"/>
      <c r="G16" s="5"/>
      <c r="H16" s="5"/>
      <c r="I16" s="5"/>
      <c r="J16" s="11"/>
      <c r="K16" s="11"/>
      <c r="L16" s="11"/>
      <c r="M16" s="11"/>
    </row>
    <row r="17" spans="3:13">
      <c r="C17" s="5"/>
      <c r="D17" s="5"/>
      <c r="E17" s="5"/>
      <c r="F17" s="6"/>
      <c r="G17" s="5"/>
      <c r="H17" s="5"/>
      <c r="I17" s="5"/>
      <c r="J17" s="11"/>
      <c r="K17" s="11"/>
      <c r="L17" s="11"/>
      <c r="M17" s="11"/>
    </row>
    <row r="18" spans="3:13">
      <c r="C18" s="5"/>
      <c r="D18" s="5"/>
      <c r="E18" s="5"/>
      <c r="F18" s="6"/>
      <c r="G18" s="5"/>
      <c r="H18" s="5"/>
      <c r="I18" s="5"/>
      <c r="J18" s="11"/>
      <c r="K18" s="11"/>
      <c r="L18" s="11"/>
      <c r="M18" s="11"/>
    </row>
    <row r="19" spans="3:13">
      <c r="C19" s="5"/>
      <c r="D19" s="5"/>
      <c r="E19" s="5"/>
      <c r="F19" s="6"/>
      <c r="G19" s="5"/>
      <c r="H19" s="5"/>
      <c r="I19" s="5"/>
      <c r="J19" s="11"/>
      <c r="K19" s="11"/>
      <c r="L19" s="11"/>
      <c r="M19" s="11"/>
    </row>
    <row r="20" spans="3:13">
      <c r="C20" s="5"/>
      <c r="D20" s="5"/>
      <c r="E20" s="5"/>
      <c r="F20" s="6"/>
      <c r="G20" s="5"/>
      <c r="H20" s="5"/>
      <c r="I20" s="5"/>
      <c r="J20" s="11"/>
      <c r="K20" s="11"/>
      <c r="L20" s="11"/>
      <c r="M20" s="11"/>
    </row>
    <row r="21" spans="3:13">
      <c r="C21" s="5"/>
      <c r="D21" s="5"/>
      <c r="E21" s="5"/>
      <c r="F21" s="6"/>
      <c r="G21" s="5"/>
      <c r="H21" s="5"/>
      <c r="I21" s="5"/>
      <c r="J21" s="11"/>
      <c r="K21" s="11"/>
      <c r="L21" s="11"/>
      <c r="M21" s="11"/>
    </row>
    <row r="22" spans="3:13">
      <c r="C22" s="5"/>
      <c r="D22" s="5"/>
      <c r="E22" s="5"/>
      <c r="F22" s="6"/>
      <c r="G22" s="5"/>
      <c r="H22" s="5"/>
      <c r="I22" s="5"/>
      <c r="J22" s="11"/>
      <c r="K22" s="11"/>
      <c r="L22" s="11"/>
      <c r="M22" s="11"/>
    </row>
    <row r="23" spans="3:13">
      <c r="C23" s="5"/>
      <c r="D23" s="5"/>
      <c r="E23" s="5"/>
      <c r="F23" s="6"/>
      <c r="G23" s="5"/>
      <c r="H23" s="5"/>
      <c r="I23" s="5"/>
      <c r="J23" s="11"/>
      <c r="K23" s="11"/>
      <c r="L23" s="11"/>
      <c r="M23" s="11"/>
    </row>
    <row r="24" spans="3:13">
      <c r="C24" s="5"/>
      <c r="D24" s="5"/>
      <c r="E24" s="5"/>
      <c r="F24" s="6"/>
      <c r="G24" s="5"/>
      <c r="H24" s="5"/>
      <c r="I24" s="5"/>
      <c r="J24" s="11"/>
      <c r="K24" s="11"/>
      <c r="L24" s="11"/>
      <c r="M24" s="11"/>
    </row>
    <row r="25" spans="3:13">
      <c r="C25" s="5"/>
      <c r="D25" s="5"/>
      <c r="E25" s="5"/>
      <c r="F25" s="6"/>
      <c r="G25" s="5"/>
      <c r="H25" s="5"/>
      <c r="I25" s="5"/>
      <c r="J25" s="11"/>
      <c r="K25" s="11"/>
      <c r="L25" s="11"/>
      <c r="M25" s="11"/>
    </row>
    <row r="26" spans="3:13">
      <c r="C26" s="5"/>
      <c r="D26" s="5"/>
      <c r="E26" s="5"/>
      <c r="F26" s="6"/>
      <c r="G26" s="5"/>
      <c r="H26" s="5"/>
      <c r="I26" s="5"/>
      <c r="J26" s="11"/>
      <c r="K26" s="11"/>
      <c r="L26" s="11"/>
      <c r="M26" s="11"/>
    </row>
    <row r="27" spans="3:13">
      <c r="C27" s="5"/>
      <c r="D27" s="5"/>
      <c r="E27" s="5"/>
      <c r="F27" s="6"/>
      <c r="G27" s="5"/>
      <c r="H27" s="5"/>
      <c r="I27" s="5"/>
      <c r="J27" s="11"/>
      <c r="K27" s="11"/>
      <c r="L27" s="11"/>
      <c r="M27" s="11"/>
    </row>
    <row r="28" spans="3:13">
      <c r="C28" s="5"/>
      <c r="D28" s="5"/>
      <c r="E28" s="5"/>
      <c r="F28" s="6"/>
      <c r="G28" s="5"/>
      <c r="H28" s="5"/>
      <c r="I28" s="5"/>
      <c r="J28" s="11"/>
      <c r="K28" s="11"/>
      <c r="L28" s="11"/>
      <c r="M28" s="11"/>
    </row>
    <row r="29" spans="3:13">
      <c r="C29" s="5"/>
      <c r="D29" s="5"/>
      <c r="E29" s="5"/>
      <c r="F29" s="6"/>
      <c r="G29" s="5"/>
      <c r="H29" s="5"/>
      <c r="I29" s="5"/>
      <c r="J29" s="11"/>
      <c r="K29" s="11"/>
      <c r="L29" s="11"/>
      <c r="M29" s="11"/>
    </row>
    <row r="30" spans="3:13">
      <c r="C30" s="5"/>
      <c r="D30" s="5"/>
      <c r="E30" s="5"/>
      <c r="F30" s="6"/>
      <c r="G30" s="5"/>
      <c r="H30" s="5"/>
      <c r="I30" s="5"/>
      <c r="J30" s="11"/>
      <c r="K30" s="11"/>
      <c r="L30" s="11"/>
      <c r="M30" s="11"/>
    </row>
    <row r="31" spans="3:13">
      <c r="C31" s="5"/>
      <c r="D31" s="5"/>
      <c r="E31" s="5"/>
      <c r="F31" s="6"/>
      <c r="G31" s="5"/>
      <c r="H31" s="5"/>
      <c r="I31" s="5"/>
      <c r="J31" s="11"/>
      <c r="K31" s="11"/>
      <c r="L31" s="11"/>
      <c r="M31" s="11"/>
    </row>
    <row r="32" spans="3:13">
      <c r="C32" s="5"/>
      <c r="D32" s="5"/>
      <c r="E32" s="5"/>
      <c r="F32" s="6"/>
      <c r="G32" s="5"/>
      <c r="H32" s="5"/>
      <c r="I32" s="5"/>
      <c r="J32" s="11"/>
      <c r="K32" s="11"/>
      <c r="L32" s="11"/>
      <c r="M32" s="11"/>
    </row>
    <row r="33" spans="3:13">
      <c r="C33" s="5"/>
      <c r="D33" s="5"/>
      <c r="E33" s="5"/>
      <c r="F33" s="6"/>
      <c r="G33" s="5"/>
      <c r="H33" s="5"/>
      <c r="I33" s="5"/>
      <c r="J33" s="11"/>
      <c r="K33" s="11"/>
      <c r="L33" s="11"/>
      <c r="M33" s="11"/>
    </row>
    <row r="34" spans="3:13">
      <c r="C34" s="5"/>
      <c r="D34" s="5"/>
      <c r="E34" s="5"/>
      <c r="F34" s="6"/>
      <c r="G34" s="5"/>
      <c r="H34" s="5"/>
      <c r="I34" s="5"/>
      <c r="J34" s="11"/>
      <c r="K34" s="11"/>
      <c r="L34" s="11"/>
      <c r="M34" s="11"/>
    </row>
    <row r="35" spans="3:13">
      <c r="C35" s="5"/>
      <c r="D35" s="5"/>
      <c r="E35" s="5"/>
      <c r="F35" s="6"/>
      <c r="G35" s="5"/>
      <c r="H35" s="5"/>
      <c r="I35" s="5"/>
      <c r="J35" s="11"/>
      <c r="K35" s="11"/>
      <c r="L35" s="11"/>
      <c r="M35" s="11"/>
    </row>
    <row r="36" spans="3:13">
      <c r="C36" s="5"/>
      <c r="D36" s="5"/>
      <c r="E36" s="5"/>
      <c r="F36" s="6"/>
      <c r="G36" s="5"/>
      <c r="H36" s="5"/>
      <c r="I36" s="5"/>
      <c r="J36" s="11"/>
      <c r="K36" s="11"/>
      <c r="L36" s="11"/>
      <c r="M36" s="11"/>
    </row>
    <row r="37" spans="3:13">
      <c r="C37" s="5"/>
      <c r="D37" s="5"/>
      <c r="E37" s="5"/>
      <c r="F37" s="6"/>
      <c r="G37" s="5"/>
      <c r="H37" s="5"/>
      <c r="I37" s="5"/>
      <c r="J37" s="11"/>
      <c r="K37" s="11"/>
      <c r="L37" s="11"/>
      <c r="M37" s="11"/>
    </row>
    <row r="38" spans="3:13">
      <c r="C38" s="5"/>
      <c r="D38" s="5"/>
      <c r="E38" s="5"/>
      <c r="F38" s="6"/>
      <c r="G38" s="5"/>
      <c r="H38" s="5"/>
      <c r="I38" s="5"/>
      <c r="J38" s="11"/>
      <c r="K38" s="11"/>
      <c r="L38" s="11"/>
      <c r="M38" s="11"/>
    </row>
    <row r="39" spans="3:13">
      <c r="C39" s="5"/>
      <c r="D39" s="5"/>
      <c r="E39" s="5"/>
      <c r="F39" s="6"/>
      <c r="G39" s="5"/>
      <c r="H39" s="5"/>
      <c r="I39" s="5"/>
      <c r="J39" s="11"/>
      <c r="K39" s="11"/>
      <c r="L39" s="11"/>
      <c r="M39" s="11"/>
    </row>
    <row r="40" spans="3:13">
      <c r="C40" s="5"/>
      <c r="D40" s="5"/>
      <c r="E40" s="5"/>
      <c r="F40" s="6"/>
      <c r="G40" s="5"/>
      <c r="H40" s="5"/>
      <c r="I40" s="5"/>
      <c r="J40" s="11"/>
      <c r="K40" s="11"/>
      <c r="L40" s="11"/>
      <c r="M40" s="11"/>
    </row>
    <row r="41" spans="3:13">
      <c r="C41" s="5"/>
      <c r="D41" s="5"/>
      <c r="E41" s="5"/>
      <c r="F41" s="6"/>
      <c r="G41" s="5"/>
      <c r="H41" s="5"/>
      <c r="I41" s="5"/>
      <c r="J41" s="11"/>
      <c r="K41" s="11"/>
      <c r="L41" s="11"/>
      <c r="M41" s="11"/>
    </row>
    <row r="42" spans="3:13">
      <c r="C42" s="5"/>
      <c r="D42" s="5"/>
      <c r="E42" s="5"/>
      <c r="F42" s="6"/>
      <c r="G42" s="5"/>
      <c r="H42" s="5"/>
      <c r="I42" s="5"/>
      <c r="J42" s="11"/>
      <c r="K42" s="11"/>
      <c r="L42" s="11"/>
      <c r="M42" s="11"/>
    </row>
    <row r="43" spans="3:13">
      <c r="C43" s="5"/>
      <c r="D43" s="5"/>
      <c r="E43" s="5"/>
      <c r="F43" s="6"/>
      <c r="G43" s="5"/>
      <c r="H43" s="5"/>
      <c r="I43" s="5"/>
      <c r="J43" s="11"/>
      <c r="K43" s="11"/>
      <c r="L43" s="11"/>
      <c r="M43" s="11"/>
    </row>
    <row r="44" spans="3:13">
      <c r="C44" s="5"/>
      <c r="D44" s="5"/>
      <c r="E44" s="5"/>
      <c r="F44" s="6"/>
      <c r="G44" s="5"/>
      <c r="H44" s="5"/>
      <c r="I44" s="5"/>
      <c r="J44" s="11"/>
      <c r="K44" s="11"/>
      <c r="L44" s="11"/>
      <c r="M44" s="11"/>
    </row>
    <row r="45" spans="3:13">
      <c r="C45" s="5"/>
      <c r="D45" s="5"/>
      <c r="E45" s="5"/>
      <c r="F45" s="6"/>
      <c r="G45" s="5"/>
      <c r="H45" s="5"/>
      <c r="I45" s="5"/>
      <c r="J45" s="11"/>
      <c r="K45" s="11"/>
      <c r="L45" s="11"/>
      <c r="M45" s="11"/>
    </row>
    <row r="46" spans="3:13">
      <c r="C46" s="5"/>
      <c r="D46" s="5"/>
      <c r="E46" s="5"/>
      <c r="F46" s="6"/>
      <c r="G46" s="5"/>
      <c r="H46" s="5"/>
      <c r="I46" s="5"/>
      <c r="J46" s="11"/>
      <c r="K46" s="11"/>
      <c r="L46" s="11"/>
      <c r="M46" s="11"/>
    </row>
    <row r="47" spans="3:13">
      <c r="C47" s="5"/>
      <c r="D47" s="5"/>
      <c r="E47" s="5"/>
      <c r="F47" s="6"/>
      <c r="G47" s="5"/>
      <c r="H47" s="5"/>
      <c r="I47" s="5"/>
      <c r="J47" s="11"/>
      <c r="K47" s="11"/>
      <c r="L47" s="11"/>
      <c r="M47" s="11"/>
    </row>
    <row r="48" spans="3:13">
      <c r="C48" s="5"/>
      <c r="D48" s="5"/>
      <c r="E48" s="5"/>
      <c r="F48" s="6"/>
      <c r="G48" s="5"/>
      <c r="H48" s="5"/>
      <c r="I48" s="5"/>
      <c r="J48" s="11"/>
      <c r="K48" s="11"/>
      <c r="L48" s="11"/>
      <c r="M48" s="11"/>
    </row>
    <row r="49" spans="3:13">
      <c r="C49" s="5"/>
      <c r="D49" s="5"/>
      <c r="E49" s="5"/>
      <c r="F49" s="6"/>
      <c r="G49" s="5"/>
      <c r="H49" s="5"/>
      <c r="I49" s="5"/>
      <c r="J49" s="11"/>
      <c r="K49" s="11"/>
      <c r="L49" s="11"/>
      <c r="M49" s="11"/>
    </row>
    <row r="50" spans="3:13">
      <c r="C50" s="5"/>
      <c r="D50" s="5"/>
      <c r="E50" s="5"/>
      <c r="F50" s="6"/>
      <c r="G50" s="5"/>
      <c r="H50" s="5"/>
      <c r="I50" s="5"/>
      <c r="J50" s="11"/>
      <c r="K50" s="11"/>
      <c r="L50" s="11"/>
      <c r="M50" s="11"/>
    </row>
    <row r="51" spans="3:13">
      <c r="C51" s="5"/>
      <c r="D51" s="5"/>
      <c r="E51" s="5"/>
      <c r="F51" s="6"/>
      <c r="G51" s="5"/>
      <c r="H51" s="5"/>
      <c r="I51" s="5"/>
      <c r="J51" s="11"/>
      <c r="K51" s="11"/>
      <c r="L51" s="11"/>
      <c r="M51" s="11"/>
    </row>
    <row r="52" spans="3:13">
      <c r="C52" s="5"/>
      <c r="D52" s="5"/>
      <c r="E52" s="5"/>
      <c r="F52" s="6"/>
      <c r="G52" s="5"/>
      <c r="H52" s="5"/>
      <c r="I52" s="5"/>
      <c r="J52" s="11"/>
      <c r="K52" s="11"/>
      <c r="L52" s="11"/>
      <c r="M52" s="11"/>
    </row>
    <row r="53" spans="3:13">
      <c r="C53" s="5"/>
      <c r="D53" s="5"/>
      <c r="E53" s="5"/>
      <c r="F53" s="6"/>
      <c r="G53" s="5"/>
      <c r="H53" s="5"/>
      <c r="I53" s="5"/>
      <c r="J53" s="11"/>
      <c r="K53" s="11"/>
      <c r="L53" s="11"/>
      <c r="M53" s="11"/>
    </row>
    <row r="54" spans="3:13">
      <c r="C54" s="5"/>
      <c r="D54" s="5"/>
      <c r="E54" s="5"/>
      <c r="F54" s="6"/>
      <c r="G54" s="5"/>
      <c r="H54" s="5"/>
      <c r="I54" s="5"/>
      <c r="J54" s="11"/>
      <c r="K54" s="11"/>
      <c r="L54" s="11"/>
      <c r="M54" s="11"/>
    </row>
    <row r="55" spans="3:13">
      <c r="C55" s="5"/>
      <c r="D55" s="5"/>
      <c r="E55" s="5"/>
      <c r="F55" s="6"/>
      <c r="G55" s="5"/>
      <c r="H55" s="5"/>
      <c r="I55" s="5"/>
      <c r="J55" s="11"/>
      <c r="K55" s="11"/>
      <c r="L55" s="11"/>
      <c r="M55" s="11"/>
    </row>
    <row r="56" spans="3:13">
      <c r="C56" s="5"/>
      <c r="D56" s="5"/>
      <c r="E56" s="5"/>
      <c r="F56" s="6"/>
      <c r="G56" s="5"/>
      <c r="H56" s="5"/>
      <c r="I56" s="5"/>
      <c r="J56" s="11"/>
      <c r="K56" s="11"/>
      <c r="L56" s="11"/>
      <c r="M56" s="11"/>
    </row>
    <row r="57" spans="3:13">
      <c r="C57" s="5"/>
      <c r="D57" s="5"/>
      <c r="E57" s="5"/>
      <c r="F57" s="6"/>
      <c r="G57" s="5"/>
      <c r="H57" s="5"/>
      <c r="I57" s="5"/>
      <c r="J57" s="11"/>
      <c r="K57" s="11"/>
      <c r="L57" s="11"/>
      <c r="M57" s="11"/>
    </row>
    <row r="58" spans="3:13">
      <c r="C58" s="5"/>
      <c r="D58" s="5"/>
      <c r="E58" s="5"/>
      <c r="F58" s="6"/>
      <c r="G58" s="5"/>
      <c r="H58" s="5"/>
      <c r="I58" s="5"/>
      <c r="J58" s="11"/>
      <c r="K58" s="11"/>
      <c r="L58" s="11"/>
      <c r="M58" s="11"/>
    </row>
    <row r="59" spans="3:13">
      <c r="C59" s="5"/>
      <c r="D59" s="5"/>
      <c r="E59" s="5"/>
      <c r="F59" s="6"/>
      <c r="G59" s="5"/>
      <c r="H59" s="5"/>
      <c r="I59" s="5"/>
      <c r="J59" s="11"/>
      <c r="K59" s="11"/>
      <c r="L59" s="11"/>
      <c r="M59" s="11"/>
    </row>
    <row r="60" spans="3:13">
      <c r="C60" s="5"/>
      <c r="D60" s="5"/>
      <c r="E60" s="5"/>
      <c r="F60" s="6"/>
      <c r="G60" s="5"/>
      <c r="H60" s="5"/>
      <c r="I60" s="5"/>
      <c r="J60" s="11"/>
      <c r="K60" s="11"/>
      <c r="L60" s="11"/>
      <c r="M60" s="11"/>
    </row>
    <row r="61" spans="3:13">
      <c r="C61" s="5"/>
      <c r="D61" s="5"/>
      <c r="E61" s="5"/>
      <c r="F61" s="6"/>
      <c r="G61" s="5"/>
      <c r="H61" s="5"/>
      <c r="I61" s="5"/>
      <c r="J61" s="11"/>
      <c r="K61" s="11"/>
      <c r="L61" s="11"/>
      <c r="M61" s="11"/>
    </row>
    <row r="62" spans="3:13">
      <c r="C62" s="5"/>
      <c r="D62" s="5"/>
      <c r="E62" s="5"/>
      <c r="F62" s="6"/>
      <c r="G62" s="5"/>
      <c r="H62" s="5"/>
      <c r="I62" s="5"/>
      <c r="J62" s="11"/>
      <c r="K62" s="11"/>
      <c r="L62" s="11"/>
      <c r="M62" s="11"/>
    </row>
    <row r="63" spans="3:13">
      <c r="C63" s="5"/>
      <c r="D63" s="5"/>
      <c r="E63" s="5"/>
      <c r="F63" s="6"/>
      <c r="G63" s="5"/>
      <c r="H63" s="5"/>
      <c r="I63" s="5"/>
      <c r="J63" s="11"/>
      <c r="K63" s="11"/>
      <c r="L63" s="11"/>
      <c r="M63" s="11"/>
    </row>
    <row r="64" spans="3:13">
      <c r="C64" s="5"/>
      <c r="D64" s="5"/>
      <c r="E64" s="5"/>
      <c r="F64" s="6"/>
      <c r="G64" s="5"/>
      <c r="H64" s="5"/>
      <c r="I64" s="5"/>
      <c r="J64" s="11"/>
      <c r="K64" s="11"/>
      <c r="L64" s="11"/>
      <c r="M64" s="11"/>
    </row>
    <row r="65" spans="3:13">
      <c r="C65" s="5"/>
      <c r="D65" s="5"/>
      <c r="E65" s="5"/>
      <c r="F65" s="6"/>
      <c r="G65" s="5"/>
      <c r="H65" s="5"/>
      <c r="I65" s="5"/>
      <c r="J65" s="11"/>
      <c r="K65" s="11"/>
      <c r="L65" s="11"/>
      <c r="M65" s="11"/>
    </row>
    <row r="66" spans="3:13">
      <c r="C66" s="5"/>
      <c r="D66" s="5"/>
      <c r="E66" s="5"/>
      <c r="F66" s="6"/>
      <c r="G66" s="5"/>
      <c r="H66" s="5"/>
      <c r="I66" s="5"/>
      <c r="J66" s="11"/>
      <c r="K66" s="11"/>
      <c r="L66" s="11"/>
      <c r="M66" s="11"/>
    </row>
    <row r="67" spans="3:13">
      <c r="C67" s="5"/>
      <c r="D67" s="5"/>
      <c r="E67" s="5"/>
      <c r="F67" s="6"/>
      <c r="G67" s="5"/>
      <c r="H67" s="5"/>
      <c r="I67" s="5"/>
      <c r="J67" s="11"/>
      <c r="K67" s="11"/>
      <c r="L67" s="11"/>
      <c r="M67" s="11"/>
    </row>
    <row r="68" spans="3:13">
      <c r="C68" s="5"/>
      <c r="D68" s="5"/>
      <c r="E68" s="5"/>
      <c r="F68" s="6"/>
      <c r="G68" s="5"/>
      <c r="H68" s="5"/>
      <c r="I68" s="5"/>
      <c r="J68" s="11"/>
      <c r="K68" s="11"/>
      <c r="L68" s="11"/>
      <c r="M68" s="11"/>
    </row>
    <row r="69" spans="3:13">
      <c r="C69" s="5"/>
      <c r="D69" s="5"/>
      <c r="E69" s="5"/>
      <c r="F69" s="6"/>
      <c r="G69" s="5"/>
      <c r="H69" s="5"/>
      <c r="I69" s="5"/>
      <c r="J69" s="11"/>
      <c r="K69" s="11"/>
      <c r="L69" s="11"/>
      <c r="M69" s="11"/>
    </row>
    <row r="70" spans="3:13">
      <c r="C70" s="5"/>
      <c r="D70" s="5"/>
      <c r="E70" s="5"/>
      <c r="F70" s="6"/>
      <c r="G70" s="5"/>
      <c r="H70" s="5"/>
      <c r="I70" s="5"/>
      <c r="J70" s="11"/>
      <c r="K70" s="11"/>
      <c r="L70" s="11"/>
      <c r="M70" s="11"/>
    </row>
    <row r="71" spans="3:13">
      <c r="C71" s="5"/>
      <c r="D71" s="5"/>
      <c r="E71" s="5"/>
      <c r="F71" s="6"/>
      <c r="G71" s="5"/>
      <c r="H71" s="5"/>
      <c r="I71" s="5"/>
      <c r="J71" s="11"/>
      <c r="K71" s="11"/>
      <c r="L71" s="11"/>
      <c r="M71" s="11"/>
    </row>
    <row r="72" spans="3:13">
      <c r="C72" s="5"/>
      <c r="D72" s="5"/>
      <c r="E72" s="5"/>
      <c r="F72" s="6"/>
      <c r="G72" s="5"/>
      <c r="H72" s="5"/>
      <c r="I72" s="5"/>
      <c r="J72" s="11"/>
      <c r="K72" s="11"/>
      <c r="L72" s="11"/>
      <c r="M72" s="11"/>
    </row>
    <row r="73" spans="3:13">
      <c r="C73" s="5"/>
      <c r="D73" s="5"/>
      <c r="E73" s="5"/>
      <c r="F73" s="6"/>
      <c r="G73" s="5"/>
      <c r="H73" s="5"/>
      <c r="I73" s="5"/>
      <c r="J73" s="11"/>
      <c r="K73" s="11"/>
      <c r="L73" s="11"/>
      <c r="M73" s="11"/>
    </row>
    <row r="74" spans="3:13">
      <c r="C74" s="5"/>
      <c r="D74" s="5"/>
      <c r="E74" s="5"/>
      <c r="F74" s="6"/>
      <c r="G74" s="5"/>
      <c r="H74" s="5"/>
      <c r="I74" s="5"/>
      <c r="J74" s="11"/>
      <c r="K74" s="11"/>
      <c r="L74" s="11"/>
      <c r="M74" s="11"/>
    </row>
    <row r="75" spans="3:13">
      <c r="C75" s="5"/>
      <c r="D75" s="5"/>
      <c r="E75" s="5"/>
      <c r="F75" s="6"/>
      <c r="G75" s="5"/>
      <c r="H75" s="5"/>
      <c r="I75" s="5"/>
      <c r="J75" s="11"/>
      <c r="K75" s="11"/>
      <c r="L75" s="11"/>
      <c r="M75" s="11"/>
    </row>
    <row r="76" spans="3:13">
      <c r="C76" s="5"/>
      <c r="D76" s="5"/>
      <c r="E76" s="5"/>
      <c r="F76" s="6"/>
      <c r="G76" s="5"/>
      <c r="H76" s="5"/>
      <c r="I76" s="5"/>
      <c r="J76" s="11"/>
      <c r="K76" s="11"/>
      <c r="L76" s="11"/>
      <c r="M76" s="11"/>
    </row>
    <row r="77" spans="3:13">
      <c r="C77" s="5"/>
      <c r="D77" s="5"/>
      <c r="E77" s="5"/>
      <c r="F77" s="6"/>
      <c r="G77" s="5"/>
      <c r="H77" s="5"/>
      <c r="I77" s="5"/>
      <c r="J77" s="11"/>
      <c r="K77" s="11"/>
      <c r="L77" s="11"/>
      <c r="M77" s="11"/>
    </row>
    <row r="78" spans="3:13">
      <c r="C78" s="5"/>
      <c r="D78" s="5"/>
      <c r="E78" s="5"/>
      <c r="F78" s="6"/>
      <c r="G78" s="5"/>
      <c r="H78" s="5"/>
      <c r="I78" s="5"/>
      <c r="J78" s="11"/>
      <c r="K78" s="11"/>
      <c r="L78" s="11"/>
      <c r="M78" s="11"/>
    </row>
    <row r="79" spans="3:13">
      <c r="C79" s="5"/>
      <c r="D79" s="5"/>
      <c r="E79" s="5"/>
      <c r="F79" s="6"/>
      <c r="G79" s="5"/>
      <c r="H79" s="5"/>
      <c r="I79" s="5"/>
      <c r="J79" s="11"/>
      <c r="K79" s="11"/>
      <c r="L79" s="11"/>
      <c r="M79" s="11"/>
    </row>
    <row r="80" spans="3:13">
      <c r="C80" s="5"/>
      <c r="D80" s="5"/>
      <c r="E80" s="5"/>
      <c r="F80" s="6"/>
      <c r="G80" s="5"/>
      <c r="H80" s="5"/>
      <c r="I80" s="5"/>
      <c r="J80" s="11"/>
      <c r="K80" s="11"/>
      <c r="L80" s="11"/>
      <c r="M80" s="11"/>
    </row>
    <row r="81" spans="3:13">
      <c r="C81" s="5"/>
      <c r="D81" s="5"/>
      <c r="E81" s="5"/>
      <c r="F81" s="6"/>
      <c r="G81" s="5"/>
      <c r="H81" s="5"/>
      <c r="I81" s="5"/>
      <c r="J81" s="11"/>
      <c r="K81" s="11"/>
      <c r="L81" s="11"/>
      <c r="M81" s="11"/>
    </row>
    <row r="82" spans="3:13">
      <c r="C82" s="5"/>
      <c r="D82" s="5"/>
      <c r="E82" s="5"/>
      <c r="F82" s="6"/>
      <c r="G82" s="5"/>
      <c r="H82" s="5"/>
      <c r="I82" s="5"/>
      <c r="J82" s="11"/>
      <c r="K82" s="11"/>
      <c r="L82" s="11"/>
      <c r="M82" s="11"/>
    </row>
    <row r="83" spans="3:13">
      <c r="C83" s="5"/>
      <c r="D83" s="5"/>
      <c r="E83" s="5"/>
      <c r="F83" s="6"/>
      <c r="G83" s="5"/>
      <c r="H83" s="5"/>
      <c r="I83" s="5"/>
      <c r="J83" s="11"/>
      <c r="K83" s="11"/>
      <c r="L83" s="11"/>
      <c r="M83" s="11"/>
    </row>
    <row r="84" spans="3:13">
      <c r="C84" s="5"/>
      <c r="D84" s="5"/>
      <c r="E84" s="5"/>
      <c r="F84" s="6"/>
      <c r="G84" s="5"/>
      <c r="H84" s="5"/>
      <c r="I84" s="5"/>
      <c r="J84" s="11"/>
      <c r="K84" s="11"/>
      <c r="L84" s="11"/>
      <c r="M84" s="11"/>
    </row>
    <row r="85" spans="3:13">
      <c r="C85" s="5"/>
      <c r="D85" s="5"/>
      <c r="E85" s="5"/>
      <c r="F85" s="6"/>
      <c r="G85" s="5"/>
      <c r="H85" s="5"/>
      <c r="I85" s="5"/>
      <c r="J85" s="11"/>
      <c r="K85" s="11"/>
      <c r="L85" s="11"/>
      <c r="M85" s="11"/>
    </row>
    <row r="86" spans="3:13">
      <c r="C86" s="5"/>
      <c r="D86" s="5"/>
      <c r="E86" s="5"/>
      <c r="F86" s="6"/>
      <c r="G86" s="5"/>
      <c r="H86" s="5"/>
      <c r="I86" s="5"/>
      <c r="J86" s="11"/>
      <c r="K86" s="11"/>
      <c r="L86" s="11"/>
      <c r="M86" s="11"/>
    </row>
    <row r="87" spans="3:13">
      <c r="C87" s="5"/>
      <c r="D87" s="5"/>
      <c r="E87" s="5"/>
      <c r="F87" s="6"/>
      <c r="G87" s="5"/>
      <c r="H87" s="5"/>
      <c r="I87" s="5"/>
      <c r="J87" s="11"/>
      <c r="K87" s="11"/>
      <c r="L87" s="11"/>
      <c r="M87" s="11"/>
    </row>
    <row r="88" spans="3:13">
      <c r="C88" s="5"/>
      <c r="D88" s="5"/>
      <c r="E88" s="5"/>
      <c r="F88" s="6"/>
      <c r="G88" s="5"/>
      <c r="H88" s="5"/>
      <c r="I88" s="5"/>
      <c r="J88" s="11"/>
      <c r="K88" s="11"/>
      <c r="L88" s="11"/>
      <c r="M88" s="11"/>
    </row>
    <row r="89" spans="3:13">
      <c r="C89" s="5"/>
      <c r="D89" s="5"/>
      <c r="E89" s="5"/>
      <c r="F89" s="6"/>
      <c r="G89" s="5"/>
      <c r="H89" s="5"/>
      <c r="I89" s="5"/>
      <c r="J89" s="11"/>
      <c r="K89" s="11"/>
      <c r="L89" s="11"/>
      <c r="M89" s="11"/>
    </row>
    <row r="90" spans="3:13">
      <c r="C90" s="5"/>
      <c r="D90" s="5"/>
      <c r="E90" s="5"/>
      <c r="F90" s="6"/>
      <c r="G90" s="5"/>
      <c r="H90" s="5"/>
      <c r="I90" s="5"/>
      <c r="J90" s="11"/>
      <c r="K90" s="11"/>
      <c r="L90" s="11"/>
      <c r="M90" s="11"/>
    </row>
    <row r="91" spans="3:13">
      <c r="C91" s="5"/>
      <c r="D91" s="5"/>
      <c r="E91" s="5"/>
      <c r="F91" s="6"/>
      <c r="G91" s="5"/>
      <c r="H91" s="5"/>
      <c r="I91" s="5"/>
      <c r="J91" s="11"/>
      <c r="K91" s="11"/>
      <c r="L91" s="11"/>
      <c r="M91" s="11"/>
    </row>
    <row r="92" spans="3:13">
      <c r="C92" s="5"/>
      <c r="D92" s="5"/>
      <c r="E92" s="5"/>
      <c r="F92" s="6"/>
      <c r="G92" s="5"/>
      <c r="H92" s="5"/>
      <c r="I92" s="5"/>
      <c r="J92" s="11"/>
      <c r="K92" s="11"/>
      <c r="L92" s="11"/>
      <c r="M92" s="11"/>
    </row>
    <row r="93" spans="3:13">
      <c r="C93" s="5"/>
      <c r="D93" s="5"/>
      <c r="E93" s="5"/>
      <c r="F93" s="6"/>
      <c r="G93" s="5"/>
      <c r="H93" s="5"/>
      <c r="I93" s="5"/>
      <c r="J93" s="11"/>
      <c r="K93" s="11"/>
      <c r="L93" s="11"/>
      <c r="M93" s="11"/>
    </row>
    <row r="94" spans="3:13">
      <c r="C94" s="5"/>
      <c r="D94" s="5"/>
      <c r="E94" s="5"/>
      <c r="F94" s="6"/>
      <c r="G94" s="5"/>
      <c r="H94" s="5"/>
      <c r="I94" s="5"/>
      <c r="J94" s="11"/>
      <c r="K94" s="11"/>
      <c r="L94" s="11"/>
      <c r="M94" s="11"/>
    </row>
    <row r="95" spans="3:13">
      <c r="C95" s="5"/>
      <c r="D95" s="5"/>
      <c r="E95" s="5"/>
      <c r="F95" s="6"/>
      <c r="G95" s="5"/>
      <c r="H95" s="5"/>
      <c r="I95" s="5"/>
      <c r="J95" s="11"/>
      <c r="K95" s="11"/>
      <c r="L95" s="11"/>
      <c r="M95" s="11"/>
    </row>
    <row r="96" spans="3:13">
      <c r="C96" s="5"/>
      <c r="D96" s="5"/>
      <c r="E96" s="5"/>
      <c r="F96" s="6"/>
      <c r="G96" s="5"/>
      <c r="H96" s="5"/>
      <c r="I96" s="5"/>
      <c r="J96" s="11"/>
      <c r="K96" s="11"/>
      <c r="L96" s="11"/>
      <c r="M96" s="11"/>
    </row>
    <row r="97" spans="3:13">
      <c r="C97" s="5"/>
      <c r="D97" s="5"/>
      <c r="E97" s="5"/>
      <c r="F97" s="6"/>
      <c r="G97" s="5"/>
      <c r="H97" s="5"/>
      <c r="I97" s="5"/>
      <c r="J97" s="11"/>
      <c r="K97" s="11"/>
      <c r="L97" s="11"/>
      <c r="M97" s="11"/>
    </row>
    <row r="98" spans="3:13">
      <c r="C98" s="5"/>
      <c r="D98" s="5"/>
      <c r="E98" s="5"/>
      <c r="F98" s="6"/>
      <c r="G98" s="5"/>
      <c r="H98" s="5"/>
      <c r="I98" s="5"/>
      <c r="J98" s="11"/>
      <c r="K98" s="11"/>
      <c r="L98" s="11"/>
      <c r="M98" s="11"/>
    </row>
    <row r="99" spans="3:13">
      <c r="C99" s="5"/>
      <c r="D99" s="5"/>
      <c r="E99" s="5"/>
      <c r="F99" s="6"/>
      <c r="G99" s="5"/>
      <c r="H99" s="5"/>
      <c r="I99" s="5"/>
      <c r="J99" s="11"/>
      <c r="K99" s="11"/>
      <c r="L99" s="11"/>
      <c r="M99" s="11"/>
    </row>
    <row r="100" spans="3:13">
      <c r="C100" s="5"/>
      <c r="D100" s="5"/>
      <c r="E100" s="5"/>
      <c r="F100" s="6"/>
      <c r="G100" s="5"/>
      <c r="H100" s="5"/>
      <c r="I100" s="5"/>
      <c r="J100" s="11"/>
      <c r="K100" s="11"/>
      <c r="L100" s="11"/>
      <c r="M100" s="11"/>
    </row>
    <row r="101" spans="3:13">
      <c r="C101" s="5"/>
      <c r="D101" s="5"/>
      <c r="E101" s="5"/>
      <c r="F101" s="6"/>
      <c r="G101" s="5"/>
      <c r="H101" s="5"/>
      <c r="I101" s="5"/>
      <c r="J101" s="11"/>
      <c r="K101" s="11"/>
      <c r="L101" s="11"/>
      <c r="M101" s="11"/>
    </row>
    <row r="102" spans="3:13">
      <c r="C102" s="5"/>
      <c r="D102" s="5"/>
      <c r="E102" s="5"/>
      <c r="F102" s="6"/>
      <c r="G102" s="5"/>
      <c r="H102" s="5"/>
      <c r="I102" s="5"/>
      <c r="J102" s="11"/>
      <c r="K102" s="11"/>
      <c r="L102" s="11"/>
      <c r="M102" s="11"/>
    </row>
    <row r="103" spans="3:13">
      <c r="C103" s="5"/>
      <c r="D103" s="5"/>
      <c r="E103" s="5"/>
      <c r="F103" s="6"/>
      <c r="G103" s="5"/>
      <c r="H103" s="5"/>
      <c r="I103" s="5"/>
      <c r="J103" s="11"/>
      <c r="K103" s="11"/>
      <c r="L103" s="11"/>
      <c r="M103" s="11"/>
    </row>
    <row r="104" spans="3:13">
      <c r="C104" s="5"/>
      <c r="D104" s="5"/>
      <c r="E104" s="5"/>
      <c r="F104" s="6"/>
      <c r="G104" s="5"/>
      <c r="H104" s="5"/>
      <c r="I104" s="5"/>
      <c r="J104" s="11"/>
      <c r="K104" s="11"/>
      <c r="L104" s="11"/>
      <c r="M104" s="11"/>
    </row>
    <row r="105" spans="3:13">
      <c r="C105" s="5"/>
      <c r="D105" s="5"/>
      <c r="E105" s="5"/>
      <c r="F105" s="6"/>
      <c r="G105" s="5"/>
      <c r="H105" s="5"/>
      <c r="I105" s="5"/>
      <c r="J105" s="11"/>
      <c r="K105" s="11"/>
      <c r="L105" s="11"/>
      <c r="M105" s="11"/>
    </row>
    <row r="106" spans="3:13">
      <c r="C106" s="5"/>
      <c r="D106" s="5"/>
      <c r="E106" s="5"/>
      <c r="F106" s="6"/>
      <c r="G106" s="5"/>
      <c r="H106" s="5"/>
      <c r="I106" s="5"/>
      <c r="J106" s="11"/>
      <c r="K106" s="11"/>
      <c r="L106" s="11"/>
      <c r="M106" s="11"/>
    </row>
    <row r="107" spans="3:13">
      <c r="C107" s="5"/>
      <c r="D107" s="5"/>
      <c r="E107" s="5"/>
      <c r="F107" s="6"/>
      <c r="G107" s="5"/>
      <c r="H107" s="5"/>
      <c r="I107" s="5"/>
      <c r="J107" s="11"/>
      <c r="K107" s="11"/>
      <c r="L107" s="11"/>
      <c r="M107" s="11"/>
    </row>
    <row r="108" spans="3:13">
      <c r="C108" s="5"/>
      <c r="D108" s="5"/>
      <c r="E108" s="5"/>
      <c r="F108" s="6"/>
      <c r="G108" s="5"/>
      <c r="H108" s="5"/>
      <c r="I108" s="5"/>
      <c r="J108" s="11"/>
      <c r="K108" s="11"/>
      <c r="L108" s="11"/>
      <c r="M108" s="11"/>
    </row>
    <row r="109" spans="3:13">
      <c r="C109" s="5"/>
      <c r="D109" s="5"/>
      <c r="E109" s="5"/>
      <c r="F109" s="6"/>
      <c r="G109" s="5"/>
      <c r="H109" s="5"/>
      <c r="I109" s="5"/>
      <c r="J109" s="11"/>
      <c r="K109" s="11"/>
      <c r="L109" s="11"/>
      <c r="M109" s="11"/>
    </row>
    <row r="110" spans="3:13">
      <c r="C110" s="5"/>
      <c r="D110" s="5"/>
      <c r="E110" s="5"/>
      <c r="F110" s="6"/>
      <c r="G110" s="5"/>
      <c r="H110" s="5"/>
      <c r="I110" s="5"/>
      <c r="J110" s="11"/>
      <c r="K110" s="11"/>
      <c r="L110" s="11"/>
      <c r="M110" s="11"/>
    </row>
    <row r="111" spans="3:13">
      <c r="C111" s="5"/>
      <c r="D111" s="5"/>
      <c r="E111" s="5"/>
      <c r="F111" s="6"/>
      <c r="G111" s="5"/>
      <c r="H111" s="5"/>
      <c r="I111" s="5"/>
      <c r="J111" s="11"/>
      <c r="K111" s="11"/>
      <c r="L111" s="11"/>
      <c r="M111" s="11"/>
    </row>
    <row r="112" spans="3:13">
      <c r="C112" s="5"/>
      <c r="D112" s="5"/>
      <c r="E112" s="5"/>
      <c r="F112" s="6"/>
      <c r="G112" s="5"/>
      <c r="H112" s="5"/>
      <c r="I112" s="5"/>
      <c r="J112" s="11"/>
      <c r="K112" s="11"/>
      <c r="L112" s="11"/>
      <c r="M112" s="11"/>
    </row>
    <row r="113" spans="3:13">
      <c r="C113" s="5"/>
      <c r="D113" s="5"/>
      <c r="E113" s="5"/>
      <c r="F113" s="6"/>
      <c r="G113" s="5"/>
      <c r="H113" s="5"/>
      <c r="I113" s="5"/>
      <c r="J113" s="11"/>
      <c r="K113" s="11"/>
      <c r="L113" s="11"/>
      <c r="M113" s="11"/>
    </row>
    <row r="114" spans="3:13">
      <c r="C114" s="5"/>
      <c r="D114" s="5"/>
      <c r="E114" s="5"/>
      <c r="F114" s="6"/>
      <c r="G114" s="5"/>
      <c r="H114" s="5"/>
      <c r="I114" s="5"/>
      <c r="J114" s="11"/>
      <c r="K114" s="11"/>
      <c r="L114" s="11"/>
      <c r="M114" s="11"/>
    </row>
    <row r="115" spans="3:13">
      <c r="C115" s="5"/>
      <c r="D115" s="5"/>
      <c r="E115" s="5"/>
      <c r="F115" s="6"/>
      <c r="G115" s="5"/>
      <c r="H115" s="5"/>
      <c r="I115" s="5"/>
      <c r="J115" s="11"/>
      <c r="K115" s="11"/>
      <c r="L115" s="11"/>
      <c r="M115" s="11"/>
    </row>
    <row r="116" spans="3:13">
      <c r="C116" s="5"/>
      <c r="D116" s="5"/>
      <c r="E116" s="5"/>
      <c r="F116" s="6"/>
      <c r="G116" s="5"/>
      <c r="H116" s="5"/>
      <c r="I116" s="5"/>
      <c r="J116" s="11"/>
      <c r="K116" s="11"/>
      <c r="L116" s="11"/>
      <c r="M116" s="11"/>
    </row>
    <row r="117" spans="3:13">
      <c r="C117" s="5"/>
      <c r="D117" s="5"/>
      <c r="E117" s="5"/>
      <c r="F117" s="6"/>
      <c r="G117" s="5"/>
      <c r="H117" s="5"/>
      <c r="I117" s="5"/>
      <c r="J117" s="11"/>
      <c r="K117" s="11"/>
      <c r="L117" s="11"/>
      <c r="M117" s="11"/>
    </row>
    <row r="118" spans="3:13">
      <c r="C118" s="5"/>
      <c r="D118" s="5"/>
      <c r="E118" s="5"/>
      <c r="F118" s="6"/>
      <c r="G118" s="5"/>
      <c r="H118" s="5"/>
      <c r="I118" s="5"/>
      <c r="J118" s="11"/>
      <c r="K118" s="11"/>
      <c r="L118" s="11"/>
      <c r="M118" s="11"/>
    </row>
    <row r="119" spans="3:13">
      <c r="C119" s="5"/>
      <c r="D119" s="5"/>
      <c r="E119" s="5"/>
      <c r="F119" s="6"/>
      <c r="G119" s="5"/>
      <c r="H119" s="5"/>
      <c r="I119" s="5"/>
      <c r="J119" s="11"/>
      <c r="K119" s="11"/>
      <c r="L119" s="11"/>
      <c r="M119" s="11"/>
    </row>
    <row r="120" spans="3:13">
      <c r="C120" s="5"/>
      <c r="D120" s="5"/>
      <c r="E120" s="5"/>
      <c r="F120" s="6"/>
      <c r="G120" s="5"/>
      <c r="H120" s="5"/>
      <c r="I120" s="5"/>
      <c r="J120" s="11"/>
      <c r="K120" s="11"/>
      <c r="L120" s="11"/>
      <c r="M120" s="11"/>
    </row>
    <row r="121" spans="3:13">
      <c r="C121" s="5"/>
      <c r="D121" s="5"/>
      <c r="E121" s="5"/>
      <c r="F121" s="6"/>
      <c r="G121" s="5"/>
      <c r="H121" s="5"/>
      <c r="I121" s="5"/>
      <c r="J121" s="11"/>
      <c r="K121" s="11"/>
      <c r="L121" s="11"/>
      <c r="M121" s="11"/>
    </row>
    <row r="122" spans="3:13">
      <c r="C122" s="5"/>
      <c r="D122" s="5"/>
      <c r="E122" s="5"/>
      <c r="F122" s="6"/>
      <c r="G122" s="5"/>
      <c r="H122" s="5"/>
      <c r="I122" s="5"/>
      <c r="J122" s="11"/>
      <c r="K122" s="11"/>
      <c r="L122" s="11"/>
      <c r="M122" s="11"/>
    </row>
    <row r="123" spans="3:13">
      <c r="C123" s="5"/>
      <c r="D123" s="5"/>
      <c r="E123" s="5"/>
      <c r="F123" s="6"/>
      <c r="G123" s="5"/>
      <c r="H123" s="5"/>
      <c r="I123" s="5"/>
      <c r="J123" s="11"/>
      <c r="K123" s="11"/>
      <c r="L123" s="11"/>
      <c r="M123" s="11"/>
    </row>
    <row r="124" spans="3:13">
      <c r="C124" s="5"/>
      <c r="D124" s="5"/>
      <c r="E124" s="5"/>
      <c r="F124" s="6"/>
      <c r="G124" s="5"/>
      <c r="H124" s="5"/>
      <c r="I124" s="5"/>
      <c r="J124" s="11"/>
      <c r="K124" s="11"/>
      <c r="L124" s="11"/>
      <c r="M124" s="11"/>
    </row>
    <row r="125" spans="3:13">
      <c r="C125" s="5"/>
      <c r="D125" s="5"/>
      <c r="E125" s="5"/>
      <c r="F125" s="6"/>
      <c r="G125" s="5"/>
      <c r="H125" s="5"/>
      <c r="I125" s="5"/>
      <c r="J125" s="11"/>
      <c r="K125" s="11"/>
      <c r="L125" s="11"/>
      <c r="M125" s="11"/>
    </row>
    <row r="126" spans="3:13">
      <c r="C126" s="5"/>
      <c r="D126" s="5"/>
      <c r="E126" s="5"/>
      <c r="F126" s="6"/>
      <c r="G126" s="5"/>
      <c r="H126" s="5"/>
      <c r="I126" s="5"/>
      <c r="J126" s="11"/>
      <c r="K126" s="11"/>
      <c r="L126" s="11"/>
      <c r="M126" s="11"/>
    </row>
    <row r="127" spans="3:13">
      <c r="C127" s="5"/>
      <c r="D127" s="5"/>
      <c r="E127" s="5"/>
      <c r="F127" s="6"/>
      <c r="G127" s="5"/>
      <c r="H127" s="5"/>
      <c r="I127" s="5"/>
      <c r="J127" s="11"/>
      <c r="K127" s="11"/>
      <c r="L127" s="11"/>
      <c r="M127" s="11"/>
    </row>
    <row r="128" spans="3:13">
      <c r="C128" s="5"/>
      <c r="D128" s="5"/>
      <c r="E128" s="5"/>
      <c r="F128" s="6"/>
      <c r="G128" s="5"/>
      <c r="H128" s="5"/>
      <c r="I128" s="5"/>
      <c r="J128" s="11"/>
      <c r="K128" s="11"/>
      <c r="L128" s="11"/>
      <c r="M128" s="11"/>
    </row>
    <row r="129" spans="3:13">
      <c r="C129" s="5"/>
      <c r="D129" s="5"/>
      <c r="E129" s="5"/>
      <c r="F129" s="6"/>
      <c r="G129" s="5"/>
      <c r="H129" s="5"/>
      <c r="I129" s="5"/>
      <c r="J129" s="11"/>
      <c r="K129" s="11"/>
      <c r="L129" s="11"/>
      <c r="M129" s="11"/>
    </row>
    <row r="130" spans="3:13">
      <c r="C130" s="5"/>
      <c r="D130" s="5"/>
      <c r="E130" s="5"/>
      <c r="F130" s="6"/>
      <c r="G130" s="5"/>
      <c r="H130" s="5"/>
      <c r="I130" s="5"/>
      <c r="J130" s="11"/>
      <c r="K130" s="11"/>
      <c r="L130" s="11"/>
      <c r="M130" s="11"/>
    </row>
    <row r="131" spans="3:13">
      <c r="C131" s="5"/>
      <c r="D131" s="5"/>
      <c r="E131" s="5"/>
      <c r="F131" s="6"/>
      <c r="G131" s="5"/>
      <c r="H131" s="5"/>
      <c r="I131" s="5"/>
      <c r="J131" s="11"/>
      <c r="K131" s="11"/>
      <c r="L131" s="11"/>
      <c r="M131" s="11"/>
    </row>
    <row r="132" spans="3:13">
      <c r="C132" s="5"/>
      <c r="D132" s="5"/>
      <c r="E132" s="5"/>
      <c r="F132" s="6"/>
      <c r="G132" s="5"/>
      <c r="H132" s="5"/>
      <c r="I132" s="5"/>
      <c r="J132" s="11"/>
      <c r="K132" s="11"/>
      <c r="L132" s="11"/>
      <c r="M132" s="11"/>
    </row>
    <row r="133" spans="3:13">
      <c r="C133" s="5"/>
      <c r="D133" s="5"/>
      <c r="E133" s="5"/>
      <c r="F133" s="6"/>
      <c r="G133" s="5"/>
      <c r="H133" s="5"/>
      <c r="I133" s="5"/>
      <c r="J133" s="11"/>
      <c r="K133" s="11"/>
      <c r="L133" s="11"/>
      <c r="M133" s="11"/>
    </row>
    <row r="134" spans="3:13">
      <c r="C134" s="5"/>
      <c r="D134" s="5"/>
      <c r="E134" s="5"/>
      <c r="F134" s="6"/>
      <c r="G134" s="5"/>
      <c r="H134" s="5"/>
      <c r="I134" s="5"/>
      <c r="J134" s="11"/>
      <c r="K134" s="11"/>
      <c r="L134" s="11"/>
      <c r="M134" s="11"/>
    </row>
    <row r="135" spans="3:13">
      <c r="C135" s="5"/>
      <c r="D135" s="5"/>
      <c r="E135" s="5"/>
      <c r="F135" s="6"/>
      <c r="G135" s="5"/>
      <c r="H135" s="5"/>
      <c r="I135" s="5"/>
      <c r="J135" s="11"/>
      <c r="K135" s="11"/>
      <c r="L135" s="11"/>
      <c r="M135" s="11"/>
    </row>
    <row r="136" spans="3:13">
      <c r="C136" s="5"/>
      <c r="D136" s="5"/>
      <c r="E136" s="5"/>
      <c r="F136" s="6"/>
      <c r="G136" s="5"/>
      <c r="H136" s="5"/>
      <c r="I136" s="5"/>
      <c r="J136" s="11"/>
      <c r="K136" s="11"/>
      <c r="L136" s="11"/>
      <c r="M136" s="11"/>
    </row>
    <row r="137" spans="3:13">
      <c r="C137" s="5"/>
      <c r="D137" s="5"/>
      <c r="E137" s="5"/>
      <c r="F137" s="6"/>
      <c r="G137" s="5"/>
      <c r="H137" s="5"/>
      <c r="I137" s="5"/>
      <c r="J137" s="11"/>
      <c r="K137" s="11"/>
      <c r="L137" s="11"/>
      <c r="M137" s="11"/>
    </row>
    <row r="138" spans="3:13">
      <c r="C138" s="5"/>
      <c r="D138" s="5"/>
      <c r="E138" s="5"/>
      <c r="F138" s="6"/>
      <c r="G138" s="5"/>
      <c r="H138" s="5"/>
      <c r="I138" s="5"/>
      <c r="J138" s="11"/>
      <c r="K138" s="11"/>
      <c r="L138" s="11"/>
      <c r="M138" s="11"/>
    </row>
    <row r="139" spans="3:13">
      <c r="C139" s="5"/>
      <c r="D139" s="5"/>
      <c r="E139" s="5"/>
      <c r="F139" s="6"/>
      <c r="G139" s="5"/>
      <c r="H139" s="5"/>
      <c r="I139" s="5"/>
      <c r="J139" s="11"/>
      <c r="K139" s="11"/>
      <c r="L139" s="11"/>
      <c r="M139" s="11"/>
    </row>
    <row r="140" spans="3:13">
      <c r="C140" s="5"/>
      <c r="D140" s="5"/>
      <c r="E140" s="5"/>
      <c r="F140" s="6"/>
      <c r="G140" s="5"/>
      <c r="H140" s="5"/>
      <c r="I140" s="5"/>
      <c r="J140" s="11"/>
      <c r="K140" s="11"/>
      <c r="L140" s="11"/>
      <c r="M140" s="11"/>
    </row>
    <row r="141" spans="3:13">
      <c r="C141" s="5"/>
      <c r="D141" s="5"/>
      <c r="E141" s="5"/>
      <c r="F141" s="6"/>
      <c r="G141" s="5"/>
      <c r="H141" s="5"/>
      <c r="I141" s="5"/>
      <c r="J141" s="11"/>
      <c r="K141" s="11"/>
      <c r="L141" s="11"/>
      <c r="M141" s="11"/>
    </row>
    <row r="142" spans="3:13">
      <c r="C142" s="5"/>
      <c r="D142" s="5"/>
      <c r="E142" s="5"/>
      <c r="F142" s="6"/>
      <c r="G142" s="5"/>
      <c r="H142" s="5"/>
      <c r="I142" s="5"/>
      <c r="J142" s="11"/>
      <c r="K142" s="11"/>
      <c r="L142" s="11"/>
      <c r="M142" s="11"/>
    </row>
    <row r="143" spans="3:13">
      <c r="C143" s="5"/>
      <c r="D143" s="5"/>
      <c r="E143" s="5"/>
      <c r="F143" s="6"/>
      <c r="G143" s="5"/>
      <c r="H143" s="5"/>
      <c r="I143" s="5"/>
      <c r="J143" s="11"/>
      <c r="K143" s="11"/>
      <c r="L143" s="11"/>
      <c r="M143" s="11"/>
    </row>
    <row r="144" spans="3:13">
      <c r="C144" s="5"/>
      <c r="D144" s="5"/>
      <c r="E144" s="5"/>
      <c r="F144" s="6"/>
      <c r="G144" s="5"/>
      <c r="H144" s="5"/>
      <c r="I144" s="5"/>
      <c r="J144" s="11"/>
      <c r="K144" s="11"/>
      <c r="L144" s="11"/>
      <c r="M144" s="11"/>
    </row>
    <row r="145" spans="3:13">
      <c r="C145" s="5"/>
      <c r="D145" s="5"/>
      <c r="E145" s="5"/>
      <c r="F145" s="6"/>
      <c r="G145" s="5"/>
      <c r="H145" s="5"/>
      <c r="I145" s="5"/>
      <c r="J145" s="11"/>
      <c r="K145" s="11"/>
      <c r="L145" s="11"/>
      <c r="M145" s="11"/>
    </row>
    <row r="146" spans="3:13">
      <c r="C146" s="5"/>
      <c r="D146" s="5"/>
      <c r="E146" s="5"/>
      <c r="F146" s="6"/>
      <c r="G146" s="5"/>
      <c r="H146" s="5"/>
      <c r="I146" s="5"/>
      <c r="J146" s="11"/>
      <c r="K146" s="11"/>
      <c r="L146" s="11"/>
      <c r="M146" s="11"/>
    </row>
    <row r="147" spans="3:13">
      <c r="C147" s="5"/>
      <c r="D147" s="5"/>
      <c r="E147" s="5"/>
      <c r="F147" s="6"/>
      <c r="G147" s="5"/>
      <c r="H147" s="5"/>
      <c r="I147" s="5"/>
      <c r="J147" s="11"/>
      <c r="K147" s="11"/>
      <c r="L147" s="11"/>
      <c r="M147" s="11"/>
    </row>
    <row r="148" spans="3:13">
      <c r="C148" s="5"/>
      <c r="D148" s="5"/>
      <c r="E148" s="5"/>
      <c r="F148" s="6"/>
      <c r="G148" s="5"/>
      <c r="H148" s="5"/>
      <c r="I148" s="5"/>
      <c r="J148" s="11"/>
      <c r="K148" s="11"/>
      <c r="L148" s="11"/>
      <c r="M148" s="11"/>
    </row>
    <row r="149" spans="3:13">
      <c r="C149" s="5"/>
      <c r="D149" s="5"/>
      <c r="E149" s="5"/>
      <c r="F149" s="6"/>
      <c r="G149" s="5"/>
      <c r="H149" s="5"/>
      <c r="I149" s="5"/>
      <c r="J149" s="11"/>
      <c r="K149" s="11"/>
      <c r="L149" s="11"/>
      <c r="M149" s="11"/>
    </row>
    <row r="150" spans="3:13">
      <c r="C150" s="5"/>
      <c r="D150" s="5"/>
      <c r="E150" s="5"/>
      <c r="F150" s="6"/>
      <c r="G150" s="5"/>
      <c r="H150" s="5"/>
      <c r="I150" s="5"/>
      <c r="J150" s="11"/>
      <c r="K150" s="11"/>
      <c r="L150" s="11"/>
      <c r="M150" s="11"/>
    </row>
    <row r="151" spans="3:13">
      <c r="C151" s="5"/>
      <c r="D151" s="5"/>
      <c r="E151" s="5"/>
      <c r="F151" s="6"/>
      <c r="G151" s="5"/>
      <c r="H151" s="5"/>
      <c r="I151" s="5"/>
      <c r="J151" s="11"/>
      <c r="K151" s="11"/>
      <c r="L151" s="11"/>
      <c r="M151" s="11"/>
    </row>
    <row r="152" spans="3:13">
      <c r="C152" s="5"/>
      <c r="D152" s="5"/>
      <c r="E152" s="5"/>
      <c r="F152" s="6"/>
      <c r="G152" s="5"/>
      <c r="H152" s="5"/>
      <c r="I152" s="5"/>
      <c r="J152" s="11"/>
      <c r="K152" s="11"/>
      <c r="L152" s="11"/>
      <c r="M152" s="11"/>
    </row>
    <row r="153" spans="3:13">
      <c r="C153" s="5"/>
      <c r="D153" s="5"/>
      <c r="E153" s="5"/>
      <c r="F153" s="6"/>
      <c r="G153" s="5"/>
      <c r="H153" s="5"/>
      <c r="I153" s="5"/>
      <c r="J153" s="11"/>
      <c r="K153" s="11"/>
      <c r="L153" s="11"/>
      <c r="M153" s="11"/>
    </row>
    <row r="154" spans="3:13">
      <c r="C154" s="5"/>
      <c r="D154" s="5"/>
      <c r="E154" s="5"/>
      <c r="F154" s="6"/>
      <c r="G154" s="5"/>
      <c r="H154" s="5"/>
      <c r="I154" s="5"/>
      <c r="J154" s="11"/>
      <c r="K154" s="11"/>
      <c r="L154" s="11"/>
      <c r="M154" s="11"/>
    </row>
    <row r="155" spans="3:13">
      <c r="C155" s="5"/>
      <c r="D155" s="5"/>
      <c r="E155" s="5"/>
      <c r="F155" s="6"/>
      <c r="G155" s="5"/>
      <c r="H155" s="5"/>
      <c r="I155" s="5"/>
      <c r="J155" s="11"/>
      <c r="K155" s="11"/>
      <c r="L155" s="11"/>
      <c r="M155" s="11"/>
    </row>
    <row r="156" spans="3:13">
      <c r="C156" s="5"/>
      <c r="D156" s="5"/>
      <c r="E156" s="5"/>
      <c r="F156" s="6"/>
      <c r="G156" s="5"/>
      <c r="H156" s="5"/>
      <c r="I156" s="5"/>
      <c r="J156" s="11"/>
      <c r="K156" s="11"/>
      <c r="L156" s="11"/>
      <c r="M156" s="11"/>
    </row>
    <row r="157" spans="3:13">
      <c r="C157" s="5"/>
      <c r="D157" s="5"/>
      <c r="E157" s="5"/>
      <c r="F157" s="6"/>
      <c r="G157" s="5"/>
      <c r="H157" s="5"/>
      <c r="I157" s="5"/>
      <c r="J157" s="11"/>
      <c r="K157" s="11"/>
      <c r="L157" s="11"/>
      <c r="M157" s="11"/>
    </row>
    <row r="158" spans="3:13">
      <c r="C158" s="5"/>
      <c r="D158" s="5"/>
      <c r="E158" s="5"/>
      <c r="F158" s="6"/>
      <c r="G158" s="5"/>
      <c r="H158" s="5"/>
      <c r="I158" s="5"/>
      <c r="J158" s="11"/>
      <c r="K158" s="11"/>
      <c r="L158" s="11"/>
      <c r="M158" s="11"/>
    </row>
    <row r="159" spans="3:13">
      <c r="C159" s="5"/>
      <c r="D159" s="5"/>
      <c r="E159" s="5"/>
      <c r="F159" s="6"/>
      <c r="G159" s="5"/>
      <c r="H159" s="5"/>
      <c r="I159" s="5"/>
      <c r="J159" s="11"/>
      <c r="K159" s="11"/>
      <c r="L159" s="11"/>
      <c r="M159" s="11"/>
    </row>
    <row r="160" spans="3:13">
      <c r="C160" s="5"/>
      <c r="D160" s="5"/>
      <c r="E160" s="5"/>
      <c r="F160" s="6"/>
      <c r="G160" s="5"/>
      <c r="H160" s="5"/>
      <c r="I160" s="5"/>
      <c r="J160" s="11"/>
      <c r="K160" s="11"/>
      <c r="L160" s="11"/>
      <c r="M160" s="11"/>
    </row>
    <row r="161" spans="3:13">
      <c r="C161" s="5"/>
      <c r="D161" s="5"/>
      <c r="E161" s="5"/>
      <c r="F161" s="6"/>
      <c r="G161" s="5"/>
      <c r="H161" s="5"/>
      <c r="I161" s="5"/>
      <c r="J161" s="11"/>
      <c r="K161" s="11"/>
      <c r="L161" s="11"/>
      <c r="M161" s="11"/>
    </row>
    <row r="162" spans="3:13">
      <c r="C162" s="5"/>
      <c r="D162" s="5"/>
      <c r="E162" s="5"/>
      <c r="F162" s="6"/>
      <c r="G162" s="5"/>
      <c r="H162" s="5"/>
      <c r="I162" s="5"/>
      <c r="J162" s="11"/>
      <c r="K162" s="11"/>
      <c r="L162" s="11"/>
      <c r="M162" s="11"/>
    </row>
    <row r="163" spans="3:13">
      <c r="C163" s="5"/>
      <c r="D163" s="5"/>
      <c r="E163" s="5"/>
      <c r="F163" s="6"/>
      <c r="G163" s="5"/>
      <c r="H163" s="5"/>
      <c r="I163" s="5"/>
      <c r="J163" s="11"/>
      <c r="K163" s="11"/>
      <c r="L163" s="11"/>
      <c r="M163" s="11"/>
    </row>
    <row r="164" spans="3:13">
      <c r="C164" s="5"/>
      <c r="D164" s="5"/>
      <c r="E164" s="5"/>
      <c r="F164" s="6"/>
      <c r="G164" s="5"/>
      <c r="H164" s="5"/>
      <c r="I164" s="5"/>
      <c r="J164" s="11"/>
      <c r="K164" s="11"/>
      <c r="L164" s="11"/>
      <c r="M164" s="11"/>
    </row>
    <row r="165" spans="3:13">
      <c r="C165" s="5"/>
      <c r="D165" s="5"/>
      <c r="E165" s="5"/>
      <c r="F165" s="6"/>
      <c r="G165" s="5"/>
      <c r="H165" s="5"/>
      <c r="I165" s="5"/>
      <c r="J165" s="11"/>
      <c r="K165" s="11"/>
      <c r="L165" s="11"/>
      <c r="M165" s="11"/>
    </row>
    <row r="166" spans="3:13">
      <c r="C166" s="5"/>
      <c r="D166" s="5"/>
      <c r="E166" s="5"/>
      <c r="F166" s="6"/>
      <c r="G166" s="5"/>
      <c r="H166" s="5"/>
      <c r="I166" s="5"/>
      <c r="J166" s="11"/>
      <c r="K166" s="11"/>
      <c r="L166" s="11"/>
      <c r="M166" s="11"/>
    </row>
    <row r="167" spans="3:13">
      <c r="C167" s="5"/>
      <c r="D167" s="5"/>
      <c r="E167" s="5"/>
      <c r="F167" s="6"/>
      <c r="G167" s="5"/>
      <c r="H167" s="5"/>
      <c r="I167" s="5"/>
      <c r="J167" s="11"/>
      <c r="K167" s="11"/>
      <c r="L167" s="11"/>
      <c r="M167" s="11"/>
    </row>
    <row r="168" spans="3:13">
      <c r="C168" s="5"/>
      <c r="D168" s="5"/>
      <c r="E168" s="5"/>
      <c r="F168" s="6"/>
      <c r="G168" s="5"/>
      <c r="H168" s="5"/>
      <c r="I168" s="5"/>
      <c r="J168" s="11"/>
      <c r="K168" s="11"/>
      <c r="L168" s="11"/>
      <c r="M168" s="11"/>
    </row>
    <row r="169" spans="3:13">
      <c r="C169" s="5"/>
      <c r="D169" s="5"/>
      <c r="E169" s="5"/>
      <c r="F169" s="6"/>
      <c r="G169" s="5"/>
      <c r="H169" s="5"/>
      <c r="I169" s="5"/>
      <c r="J169" s="11"/>
      <c r="K169" s="11"/>
      <c r="L169" s="11"/>
      <c r="M169" s="11"/>
    </row>
    <row r="170" spans="3:13">
      <c r="C170" s="5"/>
      <c r="D170" s="5"/>
      <c r="E170" s="5"/>
      <c r="F170" s="6"/>
      <c r="G170" s="5"/>
      <c r="H170" s="5"/>
      <c r="I170" s="5"/>
      <c r="J170" s="11"/>
      <c r="K170" s="11"/>
      <c r="L170" s="11"/>
      <c r="M170" s="11"/>
    </row>
    <row r="171" spans="3:13">
      <c r="C171" s="5"/>
      <c r="D171" s="5"/>
      <c r="E171" s="5"/>
      <c r="F171" s="6"/>
      <c r="G171" s="5"/>
      <c r="H171" s="5"/>
      <c r="I171" s="5"/>
      <c r="J171" s="11"/>
      <c r="K171" s="11"/>
      <c r="L171" s="11"/>
      <c r="M171" s="11"/>
    </row>
    <row r="172" spans="3:13">
      <c r="C172" s="5"/>
      <c r="D172" s="5"/>
      <c r="E172" s="5"/>
      <c r="F172" s="6"/>
      <c r="G172" s="5"/>
      <c r="H172" s="5"/>
      <c r="I172" s="5"/>
      <c r="J172" s="11"/>
      <c r="K172" s="11"/>
      <c r="L172" s="11"/>
      <c r="M172" s="11"/>
    </row>
    <row r="173" spans="3:13">
      <c r="C173" s="5"/>
      <c r="D173" s="5"/>
      <c r="E173" s="5"/>
      <c r="F173" s="6"/>
      <c r="G173" s="5"/>
      <c r="H173" s="5"/>
      <c r="I173" s="5"/>
      <c r="J173" s="11"/>
      <c r="K173" s="11"/>
      <c r="L173" s="11"/>
      <c r="M173" s="11"/>
    </row>
    <row r="174" spans="3:13">
      <c r="C174" s="5"/>
      <c r="D174" s="5"/>
      <c r="E174" s="5"/>
      <c r="F174" s="6"/>
      <c r="G174" s="5"/>
      <c r="H174" s="5"/>
      <c r="I174" s="5"/>
      <c r="J174" s="11"/>
      <c r="K174" s="11"/>
      <c r="L174" s="11"/>
      <c r="M174" s="11"/>
    </row>
    <row r="175" spans="3:13">
      <c r="C175" s="5"/>
      <c r="D175" s="5"/>
      <c r="E175" s="5"/>
      <c r="F175" s="6"/>
      <c r="G175" s="5"/>
      <c r="H175" s="5"/>
      <c r="I175" s="5"/>
      <c r="J175" s="11"/>
      <c r="K175" s="11"/>
      <c r="L175" s="11"/>
      <c r="M175" s="11"/>
    </row>
    <row r="176" spans="3:13">
      <c r="C176" s="5"/>
      <c r="D176" s="5"/>
      <c r="E176" s="5"/>
      <c r="F176" s="6"/>
      <c r="G176" s="5"/>
      <c r="H176" s="5"/>
      <c r="I176" s="5"/>
      <c r="J176" s="11"/>
      <c r="K176" s="11"/>
      <c r="L176" s="11"/>
      <c r="M176" s="11"/>
    </row>
    <row r="177" spans="3:13">
      <c r="C177" s="5"/>
      <c r="D177" s="5"/>
      <c r="E177" s="5"/>
      <c r="F177" s="6"/>
      <c r="G177" s="5"/>
      <c r="H177" s="5"/>
      <c r="I177" s="5"/>
      <c r="J177" s="11"/>
      <c r="K177" s="11"/>
      <c r="L177" s="11"/>
      <c r="M177" s="11"/>
    </row>
    <row r="178" spans="3:13">
      <c r="C178" s="5"/>
      <c r="D178" s="5"/>
      <c r="E178" s="5"/>
      <c r="F178" s="6"/>
      <c r="G178" s="5"/>
      <c r="H178" s="5"/>
      <c r="I178" s="5"/>
      <c r="J178" s="11"/>
      <c r="K178" s="11"/>
      <c r="L178" s="11"/>
      <c r="M178" s="11"/>
    </row>
    <row r="179" spans="3:13">
      <c r="C179" s="5"/>
      <c r="D179" s="5"/>
      <c r="E179" s="5"/>
      <c r="F179" s="6"/>
      <c r="G179" s="5"/>
      <c r="H179" s="5"/>
      <c r="I179" s="5"/>
      <c r="J179" s="11"/>
      <c r="K179" s="11"/>
      <c r="L179" s="11"/>
      <c r="M179" s="11"/>
    </row>
    <row r="180" spans="3:13">
      <c r="C180" s="5"/>
      <c r="D180" s="5"/>
      <c r="E180" s="5"/>
      <c r="F180" s="6"/>
      <c r="G180" s="5"/>
      <c r="H180" s="5"/>
      <c r="I180" s="5"/>
      <c r="J180" s="11"/>
      <c r="K180" s="11"/>
      <c r="L180" s="11"/>
      <c r="M180" s="11"/>
    </row>
    <row r="181" spans="3:13">
      <c r="C181" s="5"/>
      <c r="D181" s="5"/>
      <c r="E181" s="5"/>
      <c r="F181" s="6"/>
      <c r="G181" s="5"/>
      <c r="H181" s="5"/>
      <c r="I181" s="5"/>
      <c r="J181" s="11"/>
      <c r="K181" s="11"/>
      <c r="L181" s="11"/>
      <c r="M181" s="11"/>
    </row>
    <row r="182" spans="3:13">
      <c r="C182" s="5"/>
      <c r="D182" s="5"/>
      <c r="E182" s="5"/>
      <c r="F182" s="6"/>
      <c r="G182" s="5"/>
      <c r="H182" s="5"/>
      <c r="I182" s="5"/>
      <c r="J182" s="11"/>
      <c r="K182" s="11"/>
      <c r="L182" s="11"/>
      <c r="M182" s="11"/>
    </row>
    <row r="183" spans="3:13">
      <c r="C183" s="5"/>
      <c r="D183" s="5"/>
      <c r="E183" s="5"/>
      <c r="F183" s="6"/>
      <c r="G183" s="5"/>
      <c r="H183" s="5"/>
      <c r="I183" s="5"/>
      <c r="J183" s="11"/>
      <c r="K183" s="11"/>
      <c r="L183" s="11"/>
      <c r="M183" s="11"/>
    </row>
    <row r="184" spans="3:13">
      <c r="C184" s="5"/>
      <c r="D184" s="5"/>
      <c r="E184" s="5"/>
      <c r="F184" s="6"/>
      <c r="G184" s="5"/>
      <c r="H184" s="5"/>
      <c r="I184" s="5"/>
      <c r="J184" s="11"/>
      <c r="K184" s="11"/>
      <c r="L184" s="11"/>
      <c r="M184" s="11"/>
    </row>
    <row r="185" spans="3:13">
      <c r="C185" s="5"/>
      <c r="D185" s="5"/>
      <c r="E185" s="5"/>
      <c r="F185" s="6"/>
      <c r="G185" s="5"/>
      <c r="H185" s="5"/>
      <c r="I185" s="5"/>
      <c r="J185" s="11"/>
      <c r="K185" s="11"/>
      <c r="L185" s="11"/>
      <c r="M185" s="11"/>
    </row>
    <row r="186" spans="3:13">
      <c r="C186" s="5"/>
      <c r="D186" s="5"/>
      <c r="E186" s="5"/>
      <c r="F186" s="6"/>
      <c r="G186" s="5"/>
      <c r="H186" s="5"/>
      <c r="I186" s="5"/>
      <c r="J186" s="11"/>
      <c r="K186" s="11"/>
      <c r="L186" s="11"/>
      <c r="M186" s="11"/>
    </row>
    <row r="187" spans="3:13">
      <c r="C187" s="5"/>
      <c r="D187" s="5"/>
      <c r="E187" s="5"/>
      <c r="F187" s="6"/>
      <c r="G187" s="5"/>
      <c r="H187" s="5"/>
      <c r="I187" s="5"/>
      <c r="J187" s="11"/>
      <c r="K187" s="11"/>
      <c r="L187" s="11"/>
      <c r="M187" s="11"/>
    </row>
    <row r="188" spans="3:13">
      <c r="C188" s="5"/>
      <c r="D188" s="5"/>
      <c r="E188" s="5"/>
      <c r="F188" s="6"/>
      <c r="G188" s="5"/>
      <c r="H188" s="5"/>
      <c r="I188" s="5"/>
      <c r="J188" s="11"/>
      <c r="K188" s="11"/>
      <c r="L188" s="11"/>
      <c r="M188" s="11"/>
    </row>
    <row r="189" spans="3:13">
      <c r="C189" s="5"/>
      <c r="D189" s="5"/>
      <c r="E189" s="5"/>
      <c r="F189" s="6"/>
      <c r="G189" s="5"/>
      <c r="H189" s="5"/>
      <c r="I189" s="5"/>
      <c r="J189" s="11"/>
      <c r="K189" s="11"/>
      <c r="L189" s="11"/>
      <c r="M189" s="11"/>
    </row>
    <row r="190" spans="3:13">
      <c r="C190" s="5"/>
      <c r="D190" s="5"/>
      <c r="E190" s="5"/>
      <c r="F190" s="6"/>
      <c r="G190" s="5"/>
      <c r="H190" s="5"/>
      <c r="I190" s="5"/>
      <c r="J190" s="11"/>
      <c r="K190" s="11"/>
      <c r="L190" s="11"/>
      <c r="M190" s="11"/>
    </row>
    <row r="191" spans="3:13">
      <c r="C191" s="5"/>
      <c r="D191" s="5"/>
      <c r="E191" s="5"/>
      <c r="F191" s="6"/>
      <c r="G191" s="5"/>
      <c r="H191" s="5"/>
      <c r="I191" s="5"/>
      <c r="J191" s="11"/>
      <c r="K191" s="11"/>
      <c r="L191" s="11"/>
      <c r="M191" s="11"/>
    </row>
    <row r="192" spans="3:13">
      <c r="C192" s="5"/>
      <c r="D192" s="5"/>
      <c r="E192" s="5"/>
      <c r="F192" s="6"/>
      <c r="G192" s="5"/>
      <c r="H192" s="5"/>
      <c r="I192" s="5"/>
      <c r="J192" s="11"/>
      <c r="K192" s="11"/>
      <c r="L192" s="11"/>
      <c r="M192" s="11"/>
    </row>
    <row r="193" spans="3:13">
      <c r="C193" s="5"/>
      <c r="D193" s="5"/>
      <c r="E193" s="5"/>
      <c r="F193" s="6"/>
      <c r="G193" s="5"/>
      <c r="H193" s="5"/>
      <c r="I193" s="5"/>
      <c r="J193" s="11"/>
      <c r="K193" s="11"/>
      <c r="L193" s="11"/>
      <c r="M193" s="11"/>
    </row>
    <row r="194" spans="3:13">
      <c r="C194" s="5"/>
      <c r="D194" s="5"/>
      <c r="E194" s="5"/>
      <c r="F194" s="6"/>
      <c r="G194" s="5"/>
      <c r="H194" s="5"/>
      <c r="I194" s="5"/>
      <c r="J194" s="11"/>
      <c r="K194" s="11"/>
      <c r="L194" s="11"/>
      <c r="M194" s="11"/>
    </row>
    <row r="195" spans="3:13">
      <c r="C195" s="5"/>
      <c r="D195" s="5"/>
      <c r="E195" s="5"/>
      <c r="F195" s="6"/>
      <c r="G195" s="5"/>
      <c r="H195" s="5"/>
      <c r="I195" s="5"/>
      <c r="J195" s="11"/>
      <c r="K195" s="11"/>
      <c r="L195" s="11"/>
      <c r="M195" s="11"/>
    </row>
    <row r="196" spans="3:13">
      <c r="C196" s="5"/>
      <c r="D196" s="5"/>
      <c r="E196" s="5"/>
      <c r="F196" s="6"/>
      <c r="G196" s="5"/>
      <c r="H196" s="5"/>
      <c r="I196" s="5"/>
      <c r="J196" s="11"/>
      <c r="K196" s="11"/>
      <c r="L196" s="11"/>
      <c r="M196" s="11"/>
    </row>
    <row r="197" spans="3:13">
      <c r="C197" s="5"/>
      <c r="D197" s="5"/>
      <c r="E197" s="5"/>
      <c r="F197" s="6"/>
      <c r="G197" s="5"/>
      <c r="H197" s="5"/>
      <c r="I197" s="5"/>
      <c r="J197" s="11"/>
      <c r="K197" s="11"/>
      <c r="L197" s="11"/>
      <c r="M197" s="11"/>
    </row>
    <row r="198" spans="3:13">
      <c r="C198" s="5"/>
      <c r="D198" s="5"/>
      <c r="E198" s="5"/>
      <c r="F198" s="6"/>
      <c r="G198" s="5"/>
      <c r="H198" s="5"/>
      <c r="I198" s="5"/>
      <c r="J198" s="11"/>
      <c r="K198" s="11"/>
      <c r="L198" s="11"/>
      <c r="M198" s="11"/>
    </row>
    <row r="199" spans="3:13">
      <c r="C199" s="5"/>
      <c r="D199" s="5"/>
      <c r="E199" s="5"/>
      <c r="F199" s="6"/>
      <c r="G199" s="5"/>
      <c r="H199" s="5"/>
      <c r="I199" s="5"/>
      <c r="J199" s="11"/>
      <c r="K199" s="11"/>
      <c r="L199" s="11"/>
      <c r="M199" s="11"/>
    </row>
    <row r="200" spans="3:13">
      <c r="C200" s="5"/>
      <c r="D200" s="5"/>
      <c r="E200" s="5"/>
      <c r="F200" s="6"/>
      <c r="G200" s="5"/>
      <c r="H200" s="5"/>
      <c r="I200" s="5"/>
      <c r="J200" s="11"/>
      <c r="K200" s="11"/>
      <c r="L200" s="11"/>
      <c r="M200" s="11"/>
    </row>
    <row r="201" spans="3:13">
      <c r="C201" s="5"/>
      <c r="D201" s="5"/>
      <c r="E201" s="5"/>
      <c r="F201" s="6"/>
      <c r="G201" s="5"/>
      <c r="H201" s="5"/>
      <c r="I201" s="5"/>
      <c r="J201" s="11"/>
      <c r="K201" s="11"/>
      <c r="L201" s="11"/>
      <c r="M201" s="11"/>
    </row>
    <row r="202" spans="3:13">
      <c r="C202" s="5"/>
      <c r="D202" s="5"/>
      <c r="E202" s="5"/>
      <c r="F202" s="6"/>
      <c r="G202" s="5"/>
      <c r="H202" s="5"/>
      <c r="I202" s="5"/>
      <c r="J202" s="11"/>
      <c r="K202" s="11"/>
      <c r="L202" s="11"/>
      <c r="M202" s="11"/>
    </row>
    <row r="203" spans="3:13">
      <c r="C203" s="5"/>
      <c r="D203" s="5"/>
      <c r="E203" s="5"/>
      <c r="F203" s="6"/>
      <c r="G203" s="5"/>
      <c r="H203" s="5"/>
      <c r="I203" s="5"/>
      <c r="J203" s="11"/>
      <c r="K203" s="11"/>
      <c r="L203" s="11"/>
      <c r="M203" s="11"/>
    </row>
    <row r="204" spans="3:13">
      <c r="C204" s="5"/>
      <c r="D204" s="5"/>
      <c r="E204" s="5"/>
      <c r="F204" s="6"/>
      <c r="G204" s="5"/>
      <c r="H204" s="5"/>
      <c r="I204" s="5"/>
      <c r="J204" s="11"/>
      <c r="K204" s="11"/>
      <c r="L204" s="11"/>
      <c r="M204" s="11"/>
    </row>
    <row r="205" spans="3:13">
      <c r="C205" s="5"/>
      <c r="D205" s="5"/>
      <c r="E205" s="5"/>
      <c r="F205" s="6"/>
      <c r="G205" s="5"/>
      <c r="H205" s="5"/>
      <c r="I205" s="5"/>
      <c r="J205" s="11"/>
      <c r="K205" s="11"/>
      <c r="L205" s="11"/>
      <c r="M205" s="11"/>
    </row>
    <row r="206" spans="3:13">
      <c r="C206" s="5"/>
      <c r="D206" s="5"/>
      <c r="E206" s="5"/>
      <c r="F206" s="6"/>
      <c r="G206" s="5"/>
      <c r="H206" s="5"/>
      <c r="I206" s="5"/>
      <c r="J206" s="11"/>
      <c r="K206" s="11"/>
      <c r="L206" s="11"/>
      <c r="M206" s="11"/>
    </row>
    <row r="207" spans="3:13">
      <c r="C207" s="5"/>
      <c r="D207" s="5"/>
      <c r="E207" s="5"/>
      <c r="F207" s="6"/>
      <c r="G207" s="5"/>
      <c r="H207" s="5"/>
      <c r="I207" s="5"/>
      <c r="J207" s="11"/>
      <c r="K207" s="11"/>
      <c r="L207" s="11"/>
      <c r="M207" s="11"/>
    </row>
    <row r="208" spans="3:13">
      <c r="C208" s="5"/>
      <c r="D208" s="5"/>
      <c r="E208" s="5"/>
      <c r="F208" s="6"/>
      <c r="G208" s="5"/>
      <c r="H208" s="5"/>
      <c r="I208" s="5"/>
      <c r="J208" s="11"/>
      <c r="K208" s="11"/>
      <c r="L208" s="11"/>
      <c r="M208" s="11"/>
    </row>
    <row r="209" spans="3:13">
      <c r="C209" s="5"/>
      <c r="D209" s="5"/>
      <c r="E209" s="5"/>
      <c r="F209" s="6"/>
      <c r="G209" s="5"/>
      <c r="H209" s="5"/>
      <c r="I209" s="5"/>
      <c r="J209" s="11"/>
      <c r="K209" s="11"/>
      <c r="L209" s="11"/>
      <c r="M209" s="11"/>
    </row>
    <row r="210" spans="3:13">
      <c r="C210" s="5"/>
      <c r="D210" s="5"/>
      <c r="E210" s="5"/>
      <c r="F210" s="6"/>
      <c r="G210" s="5"/>
      <c r="H210" s="5"/>
      <c r="I210" s="5"/>
      <c r="J210" s="11"/>
      <c r="K210" s="11"/>
      <c r="L210" s="11"/>
      <c r="M210" s="11"/>
    </row>
    <row r="211" spans="3:13">
      <c r="C211" s="5"/>
      <c r="D211" s="5"/>
      <c r="E211" s="5"/>
      <c r="F211" s="6"/>
      <c r="G211" s="5"/>
      <c r="H211" s="5"/>
      <c r="I211" s="5"/>
      <c r="J211" s="11"/>
      <c r="K211" s="11"/>
      <c r="L211" s="11"/>
      <c r="M211" s="11"/>
    </row>
    <row r="212" spans="3:13">
      <c r="C212" s="5"/>
      <c r="D212" s="5"/>
      <c r="E212" s="5"/>
      <c r="F212" s="6"/>
      <c r="G212" s="5"/>
      <c r="H212" s="5"/>
      <c r="I212" s="5"/>
      <c r="J212" s="11"/>
      <c r="K212" s="11"/>
      <c r="L212" s="11"/>
      <c r="M212" s="11"/>
    </row>
    <row r="213" spans="3:13">
      <c r="C213" s="5"/>
      <c r="D213" s="5"/>
      <c r="E213" s="5"/>
      <c r="F213" s="6"/>
      <c r="G213" s="5"/>
      <c r="H213" s="5"/>
      <c r="I213" s="5"/>
      <c r="J213" s="11"/>
      <c r="K213" s="11"/>
      <c r="L213" s="11"/>
      <c r="M213" s="11"/>
    </row>
    <row r="214" spans="3:13">
      <c r="C214" s="5"/>
      <c r="D214" s="5"/>
      <c r="E214" s="5"/>
      <c r="F214" s="6"/>
      <c r="G214" s="5"/>
      <c r="H214" s="5"/>
      <c r="I214" s="5"/>
      <c r="J214" s="11"/>
      <c r="K214" s="11"/>
      <c r="L214" s="11"/>
      <c r="M214" s="11"/>
    </row>
    <row r="215" spans="3:13">
      <c r="C215" s="5"/>
      <c r="D215" s="5"/>
      <c r="E215" s="5"/>
      <c r="F215" s="6"/>
      <c r="G215" s="5"/>
      <c r="H215" s="5"/>
      <c r="I215" s="5"/>
      <c r="J215" s="11"/>
      <c r="K215" s="11"/>
      <c r="L215" s="11"/>
      <c r="M215" s="11"/>
    </row>
    <row r="216" spans="3:13">
      <c r="C216" s="5"/>
      <c r="D216" s="5"/>
      <c r="E216" s="5"/>
      <c r="F216" s="6"/>
      <c r="G216" s="5"/>
      <c r="H216" s="5"/>
      <c r="I216" s="5"/>
      <c r="J216" s="11"/>
      <c r="K216" s="11"/>
      <c r="L216" s="11"/>
      <c r="M216" s="11"/>
    </row>
    <row r="217" spans="3:13">
      <c r="C217" s="5"/>
      <c r="D217" s="5"/>
      <c r="E217" s="5"/>
      <c r="F217" s="6"/>
      <c r="G217" s="5"/>
      <c r="H217" s="5"/>
      <c r="I217" s="5"/>
      <c r="J217" s="11"/>
      <c r="K217" s="11"/>
      <c r="L217" s="11"/>
      <c r="M217" s="11"/>
    </row>
    <row r="218" spans="3:13">
      <c r="C218" s="5"/>
      <c r="D218" s="5"/>
      <c r="E218" s="5"/>
      <c r="F218" s="6"/>
      <c r="G218" s="5"/>
      <c r="H218" s="5"/>
      <c r="I218" s="5"/>
      <c r="J218" s="11"/>
      <c r="K218" s="11"/>
      <c r="L218" s="11"/>
      <c r="M218" s="11"/>
    </row>
    <row r="219" spans="3:13">
      <c r="C219" s="5"/>
      <c r="D219" s="5"/>
      <c r="E219" s="5"/>
      <c r="F219" s="6"/>
      <c r="G219" s="5"/>
      <c r="H219" s="5"/>
      <c r="I219" s="5"/>
      <c r="J219" s="11"/>
      <c r="K219" s="11"/>
      <c r="L219" s="11"/>
      <c r="M219" s="11"/>
    </row>
    <row r="220" spans="3:13">
      <c r="C220" s="5"/>
      <c r="D220" s="5"/>
      <c r="E220" s="5"/>
      <c r="F220" s="6"/>
      <c r="G220" s="5"/>
      <c r="H220" s="5"/>
      <c r="I220" s="5"/>
      <c r="J220" s="11"/>
      <c r="K220" s="11"/>
      <c r="L220" s="11"/>
      <c r="M220" s="11"/>
    </row>
    <row r="221" spans="3:13">
      <c r="C221" s="5"/>
      <c r="D221" s="5"/>
      <c r="E221" s="5"/>
      <c r="F221" s="6"/>
      <c r="G221" s="5"/>
      <c r="H221" s="5"/>
      <c r="I221" s="5"/>
      <c r="J221" s="11"/>
      <c r="K221" s="11"/>
      <c r="L221" s="11"/>
      <c r="M221" s="11"/>
    </row>
    <row r="222" spans="3:13">
      <c r="C222" s="5"/>
      <c r="D222" s="5"/>
      <c r="E222" s="5"/>
      <c r="F222" s="6"/>
      <c r="G222" s="5"/>
      <c r="H222" s="5"/>
      <c r="I222" s="5"/>
      <c r="J222" s="11"/>
      <c r="K222" s="11"/>
      <c r="L222" s="11"/>
      <c r="M222" s="11"/>
    </row>
    <row r="223" spans="3:13">
      <c r="C223" s="5"/>
      <c r="D223" s="5"/>
      <c r="E223" s="5"/>
      <c r="F223" s="6"/>
      <c r="G223" s="5"/>
      <c r="H223" s="5"/>
      <c r="I223" s="5"/>
      <c r="J223" s="11"/>
      <c r="K223" s="11"/>
      <c r="L223" s="11"/>
      <c r="M223" s="11"/>
    </row>
    <row r="224" spans="3:13">
      <c r="C224" s="5"/>
      <c r="D224" s="5"/>
      <c r="E224" s="5"/>
      <c r="F224" s="6"/>
      <c r="G224" s="5"/>
      <c r="H224" s="5"/>
      <c r="I224" s="5"/>
      <c r="J224" s="11"/>
      <c r="K224" s="11"/>
      <c r="L224" s="11"/>
      <c r="M224" s="11"/>
    </row>
    <row r="225" spans="3:13">
      <c r="C225" s="5"/>
      <c r="D225" s="5"/>
      <c r="E225" s="5"/>
      <c r="F225" s="6"/>
      <c r="G225" s="5"/>
      <c r="H225" s="5"/>
      <c r="I225" s="5"/>
      <c r="J225" s="11"/>
      <c r="K225" s="11"/>
      <c r="L225" s="11"/>
      <c r="M225" s="11"/>
    </row>
    <row r="226" spans="3:13">
      <c r="C226" s="5"/>
      <c r="D226" s="5"/>
      <c r="E226" s="5"/>
      <c r="F226" s="6"/>
      <c r="G226" s="5"/>
      <c r="H226" s="5"/>
      <c r="I226" s="5"/>
      <c r="J226" s="11"/>
      <c r="K226" s="11"/>
      <c r="L226" s="11"/>
      <c r="M226" s="11"/>
    </row>
    <row r="227" spans="3:13">
      <c r="C227" s="5"/>
      <c r="D227" s="5"/>
      <c r="E227" s="5"/>
      <c r="F227" s="6"/>
      <c r="G227" s="5"/>
      <c r="H227" s="5"/>
      <c r="I227" s="5"/>
      <c r="J227" s="11"/>
      <c r="K227" s="11"/>
      <c r="L227" s="11"/>
      <c r="M227" s="11"/>
    </row>
    <row r="228" spans="3:13">
      <c r="C228" s="5"/>
      <c r="D228" s="5"/>
      <c r="E228" s="5"/>
      <c r="F228" s="6"/>
      <c r="G228" s="5"/>
      <c r="H228" s="5"/>
      <c r="I228" s="5"/>
      <c r="J228" s="11"/>
      <c r="K228" s="11"/>
      <c r="L228" s="11"/>
      <c r="M228" s="11"/>
    </row>
    <row r="229" spans="3:13">
      <c r="C229" s="5"/>
      <c r="D229" s="5"/>
      <c r="E229" s="5"/>
      <c r="F229" s="6"/>
      <c r="G229" s="5"/>
      <c r="H229" s="5"/>
      <c r="I229" s="5"/>
      <c r="J229" s="11"/>
      <c r="K229" s="11"/>
      <c r="L229" s="11"/>
      <c r="M229" s="11"/>
    </row>
    <row r="230" spans="3:13">
      <c r="C230" s="5"/>
      <c r="D230" s="5"/>
      <c r="E230" s="5"/>
      <c r="F230" s="6"/>
      <c r="G230" s="5"/>
      <c r="H230" s="5"/>
      <c r="I230" s="5"/>
      <c r="J230" s="11"/>
      <c r="K230" s="11"/>
      <c r="L230" s="11"/>
      <c r="M230" s="11"/>
    </row>
    <row r="231" spans="3:13">
      <c r="C231" s="5"/>
      <c r="D231" s="5"/>
      <c r="E231" s="5"/>
      <c r="F231" s="6"/>
      <c r="G231" s="5"/>
      <c r="H231" s="5"/>
      <c r="I231" s="5"/>
      <c r="J231" s="11"/>
      <c r="K231" s="11"/>
      <c r="L231" s="11"/>
      <c r="M231" s="11"/>
    </row>
    <row r="232" spans="3:13">
      <c r="C232" s="5"/>
      <c r="D232" s="5"/>
      <c r="E232" s="5"/>
      <c r="F232" s="6"/>
      <c r="G232" s="5"/>
      <c r="H232" s="5"/>
      <c r="I232" s="5"/>
      <c r="J232" s="11"/>
      <c r="K232" s="11"/>
      <c r="L232" s="11"/>
      <c r="M232" s="11"/>
    </row>
    <row r="233" spans="3:13">
      <c r="C233" s="5"/>
      <c r="D233" s="5"/>
      <c r="E233" s="5"/>
      <c r="F233" s="6"/>
      <c r="G233" s="5"/>
      <c r="H233" s="5"/>
      <c r="I233" s="5"/>
      <c r="J233" s="11"/>
      <c r="K233" s="11"/>
      <c r="L233" s="11"/>
      <c r="M233" s="11"/>
    </row>
    <row r="234" spans="3:13">
      <c r="C234" s="5"/>
      <c r="D234" s="5"/>
      <c r="E234" s="5"/>
      <c r="F234" s="6"/>
      <c r="G234" s="5"/>
      <c r="H234" s="5"/>
      <c r="I234" s="5"/>
      <c r="J234" s="11"/>
      <c r="K234" s="11"/>
      <c r="L234" s="11"/>
      <c r="M234" s="11"/>
    </row>
    <row r="235" spans="3:13">
      <c r="C235" s="5"/>
      <c r="D235" s="5"/>
      <c r="E235" s="5"/>
      <c r="F235" s="6"/>
      <c r="G235" s="5"/>
      <c r="H235" s="5"/>
      <c r="I235" s="5"/>
      <c r="J235" s="11"/>
      <c r="K235" s="11"/>
      <c r="L235" s="11"/>
      <c r="M235" s="11"/>
    </row>
    <row r="236" spans="3:13">
      <c r="C236" s="5"/>
      <c r="D236" s="5"/>
      <c r="E236" s="5"/>
      <c r="F236" s="6"/>
      <c r="G236" s="5"/>
      <c r="H236" s="5"/>
      <c r="I236" s="5"/>
      <c r="J236" s="11"/>
      <c r="K236" s="11"/>
      <c r="L236" s="11"/>
      <c r="M236" s="11"/>
    </row>
    <row r="237" spans="3:13">
      <c r="C237" s="5"/>
      <c r="D237" s="5"/>
      <c r="E237" s="5"/>
      <c r="F237" s="6"/>
      <c r="G237" s="5"/>
      <c r="H237" s="5"/>
      <c r="I237" s="5"/>
      <c r="J237" s="11"/>
      <c r="K237" s="11"/>
      <c r="L237" s="11"/>
      <c r="M237" s="11"/>
    </row>
    <row r="238" spans="3:13">
      <c r="C238" s="5"/>
      <c r="D238" s="5"/>
      <c r="E238" s="5"/>
      <c r="F238" s="6"/>
      <c r="G238" s="5"/>
      <c r="H238" s="5"/>
      <c r="I238" s="5"/>
      <c r="J238" s="11"/>
      <c r="K238" s="11"/>
      <c r="L238" s="11"/>
      <c r="M238" s="11"/>
    </row>
    <row r="239" spans="3:13">
      <c r="C239" s="5"/>
      <c r="D239" s="5"/>
      <c r="E239" s="5"/>
      <c r="F239" s="6"/>
      <c r="G239" s="5"/>
      <c r="H239" s="5"/>
      <c r="I239" s="5"/>
      <c r="J239" s="11"/>
      <c r="K239" s="11"/>
      <c r="L239" s="11"/>
      <c r="M239" s="11"/>
    </row>
    <row r="240" spans="3:13">
      <c r="C240" s="5"/>
      <c r="D240" s="5"/>
      <c r="E240" s="5"/>
      <c r="F240" s="6"/>
      <c r="G240" s="5"/>
      <c r="H240" s="5"/>
      <c r="I240" s="5"/>
      <c r="J240" s="11"/>
      <c r="K240" s="11"/>
      <c r="L240" s="11"/>
      <c r="M240" s="11"/>
    </row>
    <row r="241" spans="3:13">
      <c r="C241" s="5"/>
      <c r="D241" s="5"/>
      <c r="E241" s="5"/>
      <c r="F241" s="6"/>
      <c r="G241" s="5"/>
      <c r="H241" s="5"/>
      <c r="I241" s="5"/>
      <c r="J241" s="11"/>
      <c r="K241" s="11"/>
      <c r="L241" s="11"/>
      <c r="M241" s="11"/>
    </row>
    <row r="242" spans="3:13">
      <c r="C242" s="5"/>
      <c r="D242" s="5"/>
      <c r="E242" s="5"/>
      <c r="F242" s="6"/>
      <c r="G242" s="5"/>
      <c r="H242" s="5"/>
      <c r="I242" s="5"/>
      <c r="J242" s="11"/>
      <c r="K242" s="11"/>
      <c r="L242" s="11"/>
      <c r="M242" s="11"/>
    </row>
    <row r="243" spans="3:13">
      <c r="C243" s="5"/>
      <c r="D243" s="5"/>
      <c r="E243" s="5"/>
      <c r="F243" s="6"/>
      <c r="G243" s="5"/>
      <c r="H243" s="5"/>
      <c r="I243" s="5"/>
      <c r="J243" s="11"/>
      <c r="K243" s="11"/>
      <c r="L243" s="11"/>
      <c r="M243" s="11"/>
    </row>
    <row r="244" spans="3:13">
      <c r="C244" s="5"/>
      <c r="D244" s="5"/>
      <c r="E244" s="5"/>
      <c r="F244" s="6"/>
      <c r="G244" s="5"/>
      <c r="H244" s="5"/>
      <c r="I244" s="5"/>
      <c r="J244" s="11"/>
      <c r="K244" s="11"/>
      <c r="L244" s="11"/>
      <c r="M244" s="11"/>
    </row>
    <row r="245" spans="3:13">
      <c r="C245" s="5"/>
      <c r="D245" s="5"/>
      <c r="E245" s="5"/>
      <c r="F245" s="6"/>
      <c r="G245" s="5"/>
      <c r="H245" s="5"/>
      <c r="I245" s="5"/>
      <c r="J245" s="11"/>
      <c r="K245" s="11"/>
      <c r="L245" s="11"/>
      <c r="M245" s="11"/>
    </row>
    <row r="246" spans="3:13">
      <c r="C246" s="5"/>
      <c r="D246" s="5"/>
      <c r="E246" s="5"/>
      <c r="F246" s="6"/>
      <c r="G246" s="5"/>
      <c r="H246" s="5"/>
      <c r="I246" s="5"/>
      <c r="J246" s="11"/>
      <c r="K246" s="11"/>
      <c r="L246" s="11"/>
      <c r="M246" s="11"/>
    </row>
    <row r="247" spans="3:13">
      <c r="C247" s="5"/>
      <c r="D247" s="5"/>
      <c r="E247" s="5"/>
      <c r="F247" s="6"/>
      <c r="G247" s="5"/>
      <c r="H247" s="5"/>
      <c r="I247" s="5"/>
      <c r="J247" s="11"/>
      <c r="K247" s="11"/>
      <c r="L247" s="11"/>
      <c r="M247" s="11"/>
    </row>
    <row r="248" spans="3:13">
      <c r="C248" s="5"/>
      <c r="D248" s="5"/>
      <c r="E248" s="5"/>
      <c r="F248" s="6"/>
      <c r="G248" s="5"/>
      <c r="H248" s="5"/>
      <c r="I248" s="5"/>
      <c r="J248" s="11"/>
      <c r="K248" s="11"/>
      <c r="L248" s="11"/>
      <c r="M248" s="11"/>
    </row>
    <row r="249" spans="3:13">
      <c r="C249" s="5"/>
      <c r="D249" s="5"/>
      <c r="E249" s="5"/>
      <c r="F249" s="6"/>
      <c r="G249" s="5"/>
      <c r="H249" s="5"/>
      <c r="I249" s="5"/>
      <c r="J249" s="11"/>
      <c r="K249" s="11"/>
      <c r="L249" s="11"/>
      <c r="M249" s="11"/>
    </row>
    <row r="250" spans="3:13">
      <c r="C250" s="5"/>
      <c r="D250" s="5"/>
      <c r="E250" s="5"/>
      <c r="F250" s="6"/>
      <c r="G250" s="5"/>
      <c r="H250" s="5"/>
      <c r="I250" s="5"/>
      <c r="J250" s="11"/>
      <c r="K250" s="11"/>
      <c r="L250" s="11"/>
      <c r="M250" s="11"/>
    </row>
    <row r="251" spans="3:13">
      <c r="C251" s="5"/>
      <c r="D251" s="5"/>
      <c r="E251" s="5"/>
      <c r="F251" s="6"/>
      <c r="G251" s="5"/>
      <c r="H251" s="5"/>
      <c r="I251" s="5"/>
      <c r="J251" s="11"/>
      <c r="K251" s="11"/>
      <c r="L251" s="11"/>
      <c r="M251" s="11"/>
    </row>
    <row r="252" spans="3:13">
      <c r="C252" s="5"/>
      <c r="D252" s="5"/>
      <c r="E252" s="5"/>
      <c r="F252" s="6"/>
      <c r="G252" s="5"/>
      <c r="H252" s="5"/>
      <c r="I252" s="5"/>
      <c r="J252" s="11"/>
      <c r="K252" s="11"/>
      <c r="L252" s="11"/>
      <c r="M252" s="11"/>
    </row>
    <row r="253" spans="3:13">
      <c r="C253" s="5"/>
      <c r="D253" s="5"/>
      <c r="E253" s="5"/>
      <c r="F253" s="6"/>
      <c r="G253" s="5"/>
      <c r="H253" s="5"/>
      <c r="I253" s="5"/>
      <c r="J253" s="11"/>
      <c r="K253" s="11"/>
      <c r="L253" s="11"/>
      <c r="M253" s="11"/>
    </row>
    <row r="254" spans="3:13">
      <c r="C254" s="5"/>
      <c r="D254" s="5"/>
      <c r="E254" s="5"/>
      <c r="F254" s="6"/>
      <c r="G254" s="5"/>
      <c r="H254" s="5"/>
      <c r="I254" s="5"/>
      <c r="J254" s="11"/>
      <c r="K254" s="11"/>
      <c r="L254" s="11"/>
      <c r="M254" s="11"/>
    </row>
    <row r="255" spans="3:13">
      <c r="C255" s="5"/>
      <c r="D255" s="5"/>
      <c r="E255" s="5"/>
      <c r="F255" s="6"/>
      <c r="G255" s="5"/>
      <c r="H255" s="5"/>
      <c r="I255" s="5"/>
      <c r="J255" s="11"/>
      <c r="K255" s="11"/>
      <c r="L255" s="11"/>
      <c r="M255" s="11"/>
    </row>
    <row r="256" spans="3:13">
      <c r="C256" s="5"/>
      <c r="D256" s="5"/>
      <c r="E256" s="5"/>
      <c r="F256" s="6"/>
      <c r="G256" s="5"/>
      <c r="H256" s="5"/>
      <c r="I256" s="5"/>
      <c r="J256" s="11"/>
      <c r="K256" s="11"/>
      <c r="L256" s="11"/>
      <c r="M256" s="11"/>
    </row>
    <row r="257" spans="3:13">
      <c r="C257" s="5"/>
      <c r="D257" s="5"/>
      <c r="E257" s="5"/>
      <c r="F257" s="6"/>
      <c r="G257" s="5"/>
      <c r="H257" s="5"/>
      <c r="I257" s="5"/>
      <c r="J257" s="11"/>
      <c r="K257" s="11"/>
      <c r="L257" s="11"/>
      <c r="M257" s="11"/>
    </row>
    <row r="258" spans="3:13">
      <c r="C258" s="5"/>
      <c r="D258" s="5"/>
      <c r="E258" s="5"/>
      <c r="F258" s="6"/>
      <c r="G258" s="5"/>
      <c r="H258" s="5"/>
      <c r="I258" s="5"/>
      <c r="J258" s="11"/>
      <c r="K258" s="11"/>
      <c r="L258" s="11"/>
      <c r="M258" s="11"/>
    </row>
    <row r="259" spans="3:13">
      <c r="C259" s="5"/>
      <c r="D259" s="5"/>
      <c r="E259" s="5"/>
      <c r="F259" s="6"/>
      <c r="G259" s="5"/>
      <c r="H259" s="5"/>
      <c r="I259" s="5"/>
      <c r="J259" s="11"/>
      <c r="K259" s="11"/>
      <c r="L259" s="11"/>
      <c r="M259" s="11"/>
    </row>
    <row r="260" spans="3:13">
      <c r="C260" s="5"/>
      <c r="D260" s="5"/>
      <c r="E260" s="5"/>
      <c r="F260" s="6"/>
      <c r="G260" s="5"/>
      <c r="H260" s="5"/>
      <c r="I260" s="5"/>
      <c r="J260" s="11"/>
      <c r="K260" s="11"/>
      <c r="L260" s="11"/>
      <c r="M260" s="11"/>
    </row>
    <row r="261" spans="3:13">
      <c r="C261" s="5"/>
      <c r="D261" s="5"/>
      <c r="E261" s="5"/>
      <c r="F261" s="6"/>
      <c r="G261" s="5"/>
      <c r="H261" s="5"/>
      <c r="I261" s="5"/>
      <c r="J261" s="11"/>
      <c r="K261" s="11"/>
      <c r="L261" s="11"/>
      <c r="M261" s="11"/>
    </row>
    <row r="262" spans="3:13">
      <c r="C262" s="5"/>
      <c r="D262" s="5"/>
      <c r="E262" s="5"/>
      <c r="F262" s="6"/>
      <c r="G262" s="5"/>
      <c r="H262" s="5"/>
      <c r="I262" s="5"/>
      <c r="J262" s="11"/>
      <c r="K262" s="11"/>
      <c r="L262" s="11"/>
      <c r="M262" s="11"/>
    </row>
    <row r="263" spans="3:13">
      <c r="C263" s="5"/>
      <c r="D263" s="5"/>
      <c r="E263" s="5"/>
      <c r="F263" s="6"/>
      <c r="G263" s="5"/>
      <c r="H263" s="5"/>
      <c r="I263" s="5"/>
      <c r="J263" s="11"/>
      <c r="K263" s="11"/>
      <c r="L263" s="11"/>
      <c r="M263" s="11"/>
    </row>
    <row r="264" spans="3:13">
      <c r="C264" s="5"/>
      <c r="D264" s="5"/>
      <c r="E264" s="5"/>
      <c r="F264" s="6"/>
      <c r="G264" s="5"/>
      <c r="H264" s="5"/>
      <c r="I264" s="5"/>
      <c r="J264" s="11"/>
      <c r="K264" s="11"/>
      <c r="L264" s="11"/>
      <c r="M264" s="11"/>
    </row>
    <row r="265" spans="3:13">
      <c r="C265" s="5"/>
      <c r="D265" s="5"/>
      <c r="E265" s="5"/>
      <c r="F265" s="6"/>
      <c r="G265" s="5"/>
      <c r="H265" s="5"/>
      <c r="I265" s="5"/>
      <c r="J265" s="11"/>
      <c r="K265" s="11"/>
      <c r="L265" s="11"/>
      <c r="M265" s="11"/>
    </row>
    <row r="266" spans="3:13">
      <c r="C266" s="5"/>
      <c r="D266" s="5"/>
      <c r="E266" s="5"/>
      <c r="F266" s="6"/>
      <c r="G266" s="5"/>
      <c r="H266" s="5"/>
      <c r="I266" s="5"/>
      <c r="J266" s="11"/>
      <c r="K266" s="11"/>
      <c r="L266" s="11"/>
      <c r="M266" s="11"/>
    </row>
    <row r="267" spans="3:13">
      <c r="C267" s="5"/>
      <c r="D267" s="5"/>
      <c r="E267" s="5"/>
      <c r="F267" s="6"/>
      <c r="G267" s="5"/>
      <c r="H267" s="5"/>
      <c r="I267" s="5"/>
      <c r="J267" s="11"/>
      <c r="K267" s="11"/>
      <c r="L267" s="11"/>
      <c r="M267" s="11"/>
    </row>
    <row r="268" spans="3:13">
      <c r="C268" s="5"/>
      <c r="D268" s="5"/>
      <c r="E268" s="5"/>
      <c r="F268" s="6"/>
      <c r="G268" s="5"/>
      <c r="H268" s="5"/>
      <c r="I268" s="5"/>
      <c r="J268" s="11"/>
      <c r="K268" s="11"/>
      <c r="L268" s="11"/>
      <c r="M268" s="11"/>
    </row>
    <row r="269" spans="3:13">
      <c r="C269" s="5"/>
      <c r="D269" s="5"/>
      <c r="E269" s="5"/>
      <c r="F269" s="6"/>
      <c r="G269" s="5"/>
      <c r="H269" s="5"/>
      <c r="I269" s="5"/>
      <c r="J269" s="11"/>
      <c r="K269" s="11"/>
      <c r="L269" s="11"/>
      <c r="M269" s="11"/>
    </row>
    <row r="270" spans="3:13">
      <c r="C270" s="5"/>
      <c r="D270" s="5"/>
      <c r="E270" s="5"/>
      <c r="F270" s="6"/>
      <c r="G270" s="5"/>
      <c r="H270" s="5"/>
      <c r="I270" s="5"/>
      <c r="J270" s="11"/>
      <c r="K270" s="11"/>
      <c r="L270" s="11"/>
      <c r="M270" s="11"/>
    </row>
    <row r="271" spans="3:13">
      <c r="C271" s="5"/>
      <c r="D271" s="5"/>
      <c r="E271" s="5"/>
      <c r="F271" s="6"/>
      <c r="G271" s="5"/>
      <c r="H271" s="5"/>
      <c r="I271" s="5"/>
      <c r="J271" s="11"/>
      <c r="K271" s="11"/>
      <c r="L271" s="11"/>
      <c r="M271" s="11"/>
    </row>
    <row r="272" spans="3:13">
      <c r="C272" s="5"/>
      <c r="D272" s="5"/>
      <c r="E272" s="5"/>
      <c r="F272" s="6"/>
      <c r="G272" s="5"/>
      <c r="H272" s="5"/>
      <c r="I272" s="5"/>
      <c r="J272" s="11"/>
      <c r="K272" s="11"/>
      <c r="L272" s="11"/>
      <c r="M272" s="11"/>
    </row>
    <row r="273" spans="3:13">
      <c r="C273" s="5"/>
      <c r="D273" s="5"/>
      <c r="E273" s="5"/>
      <c r="F273" s="6"/>
      <c r="G273" s="5"/>
      <c r="H273" s="5"/>
      <c r="I273" s="5"/>
      <c r="J273" s="11"/>
      <c r="K273" s="11"/>
      <c r="L273" s="11"/>
      <c r="M273" s="11"/>
    </row>
    <row r="274" spans="3:13">
      <c r="C274" s="5"/>
      <c r="D274" s="5"/>
      <c r="E274" s="5"/>
      <c r="F274" s="6"/>
      <c r="G274" s="5"/>
      <c r="H274" s="5"/>
      <c r="I274" s="5"/>
      <c r="J274" s="11"/>
      <c r="K274" s="11"/>
      <c r="L274" s="11"/>
      <c r="M274" s="11"/>
    </row>
    <row r="275" spans="3:13">
      <c r="C275" s="5"/>
      <c r="D275" s="5"/>
      <c r="E275" s="5"/>
      <c r="F275" s="6"/>
      <c r="G275" s="5"/>
      <c r="H275" s="5"/>
      <c r="I275" s="5"/>
      <c r="J275" s="11"/>
      <c r="K275" s="11"/>
      <c r="L275" s="11"/>
      <c r="M275" s="11"/>
    </row>
    <row r="276" spans="3:13">
      <c r="C276" s="5"/>
      <c r="D276" s="5"/>
      <c r="E276" s="5"/>
      <c r="F276" s="6"/>
      <c r="G276" s="5"/>
      <c r="H276" s="5"/>
      <c r="I276" s="5"/>
      <c r="J276" s="11"/>
      <c r="K276" s="11"/>
      <c r="L276" s="11"/>
      <c r="M276" s="11"/>
    </row>
    <row r="277" spans="3:13">
      <c r="C277" s="5"/>
      <c r="D277" s="5"/>
      <c r="E277" s="5"/>
      <c r="F277" s="6"/>
      <c r="G277" s="5"/>
      <c r="H277" s="5"/>
      <c r="I277" s="5"/>
      <c r="J277" s="11"/>
      <c r="K277" s="11"/>
      <c r="L277" s="11"/>
      <c r="M277" s="11"/>
    </row>
    <row r="278" spans="3:13">
      <c r="C278" s="5"/>
      <c r="D278" s="5"/>
      <c r="E278" s="5"/>
      <c r="F278" s="6"/>
      <c r="G278" s="5"/>
      <c r="H278" s="5"/>
      <c r="I278" s="5"/>
      <c r="J278" s="11"/>
      <c r="K278" s="11"/>
      <c r="L278" s="11"/>
      <c r="M278" s="11"/>
    </row>
    <row r="279" spans="3:13">
      <c r="C279" s="5"/>
      <c r="D279" s="5"/>
      <c r="E279" s="5"/>
      <c r="F279" s="6"/>
      <c r="G279" s="5"/>
      <c r="H279" s="5"/>
      <c r="I279" s="5"/>
      <c r="J279" s="11"/>
      <c r="K279" s="11"/>
      <c r="L279" s="11"/>
      <c r="M279" s="11"/>
    </row>
    <row r="280" spans="3:13">
      <c r="C280" s="5"/>
      <c r="D280" s="5"/>
      <c r="E280" s="5"/>
      <c r="F280" s="6"/>
      <c r="G280" s="5"/>
      <c r="H280" s="5"/>
      <c r="I280" s="5"/>
      <c r="J280" s="11"/>
      <c r="K280" s="11"/>
      <c r="L280" s="11"/>
      <c r="M280" s="11"/>
    </row>
    <row r="281" spans="3:13">
      <c r="C281" s="5"/>
      <c r="D281" s="5"/>
      <c r="E281" s="5"/>
      <c r="F281" s="6"/>
      <c r="G281" s="5"/>
      <c r="H281" s="5"/>
      <c r="I281" s="5"/>
      <c r="J281" s="11"/>
      <c r="K281" s="11"/>
      <c r="L281" s="11"/>
      <c r="M281" s="11"/>
    </row>
    <row r="282" spans="3:13">
      <c r="C282" s="5"/>
      <c r="D282" s="5"/>
      <c r="E282" s="5"/>
      <c r="F282" s="6"/>
      <c r="G282" s="5"/>
      <c r="H282" s="5"/>
      <c r="I282" s="5"/>
      <c r="J282" s="11"/>
      <c r="K282" s="11"/>
      <c r="L282" s="11"/>
      <c r="M282" s="11"/>
    </row>
    <row r="283" spans="3:13">
      <c r="C283" s="5"/>
      <c r="D283" s="5"/>
      <c r="E283" s="5"/>
      <c r="F283" s="6"/>
      <c r="G283" s="5"/>
      <c r="H283" s="5"/>
      <c r="I283" s="5"/>
      <c r="J283" s="11"/>
      <c r="K283" s="11"/>
      <c r="L283" s="11"/>
      <c r="M283" s="11"/>
    </row>
    <row r="284" spans="3:13">
      <c r="C284" s="5"/>
      <c r="D284" s="5"/>
      <c r="E284" s="5"/>
      <c r="F284" s="6"/>
      <c r="G284" s="5"/>
      <c r="H284" s="5"/>
      <c r="I284" s="5"/>
      <c r="J284" s="11"/>
      <c r="K284" s="11"/>
      <c r="L284" s="11"/>
      <c r="M284" s="11"/>
    </row>
    <row r="285" spans="3:13">
      <c r="C285" s="5"/>
      <c r="D285" s="5"/>
      <c r="E285" s="5"/>
      <c r="F285" s="6"/>
      <c r="G285" s="5"/>
      <c r="H285" s="5"/>
      <c r="I285" s="5"/>
      <c r="J285" s="11"/>
      <c r="K285" s="11"/>
      <c r="L285" s="11"/>
      <c r="M285" s="11"/>
    </row>
    <row r="286" spans="3:13">
      <c r="C286" s="5"/>
      <c r="D286" s="5"/>
      <c r="E286" s="5"/>
      <c r="F286" s="6"/>
      <c r="G286" s="5"/>
      <c r="H286" s="5"/>
      <c r="I286" s="5"/>
      <c r="J286" s="11"/>
      <c r="K286" s="11"/>
      <c r="L286" s="11"/>
      <c r="M286" s="11"/>
    </row>
    <row r="287" spans="3:13">
      <c r="C287" s="5"/>
      <c r="D287" s="5"/>
      <c r="E287" s="5"/>
      <c r="F287" s="6"/>
      <c r="G287" s="5"/>
      <c r="H287" s="5"/>
      <c r="I287" s="5"/>
      <c r="J287" s="11"/>
      <c r="K287" s="11"/>
      <c r="L287" s="11"/>
      <c r="M287" s="11"/>
    </row>
    <row r="288" spans="3:13">
      <c r="C288" s="5"/>
      <c r="D288" s="5"/>
      <c r="E288" s="5"/>
      <c r="F288" s="6"/>
      <c r="G288" s="5"/>
      <c r="H288" s="5"/>
      <c r="I288" s="5"/>
      <c r="J288" s="11"/>
      <c r="K288" s="11"/>
      <c r="L288" s="11"/>
      <c r="M288" s="11"/>
    </row>
    <row r="289" spans="3:13">
      <c r="C289" s="5"/>
      <c r="D289" s="5"/>
      <c r="E289" s="5"/>
      <c r="F289" s="6"/>
      <c r="G289" s="5"/>
      <c r="H289" s="5"/>
      <c r="I289" s="5"/>
      <c r="J289" s="11"/>
      <c r="K289" s="11"/>
      <c r="L289" s="11"/>
      <c r="M289" s="11"/>
    </row>
    <row r="290" spans="3:13">
      <c r="C290" s="5"/>
      <c r="D290" s="5"/>
      <c r="E290" s="5"/>
      <c r="F290" s="6"/>
      <c r="G290" s="5"/>
      <c r="H290" s="5"/>
      <c r="I290" s="5"/>
      <c r="J290" s="11"/>
      <c r="K290" s="11"/>
      <c r="L290" s="11"/>
      <c r="M290" s="11"/>
    </row>
    <row r="291" spans="3:13">
      <c r="C291" s="5"/>
      <c r="D291" s="5"/>
      <c r="E291" s="5"/>
      <c r="F291" s="6"/>
      <c r="G291" s="5"/>
      <c r="H291" s="5"/>
      <c r="I291" s="5"/>
      <c r="J291" s="11"/>
      <c r="K291" s="11"/>
      <c r="L291" s="11"/>
      <c r="M291" s="11"/>
    </row>
    <row r="292" spans="3:13">
      <c r="C292" s="5"/>
      <c r="D292" s="5"/>
      <c r="E292" s="5"/>
      <c r="F292" s="6"/>
      <c r="G292" s="5"/>
      <c r="H292" s="5"/>
      <c r="I292" s="5"/>
      <c r="J292" s="11"/>
      <c r="K292" s="11"/>
      <c r="L292" s="11"/>
      <c r="M292" s="11"/>
    </row>
    <row r="293" spans="3:13">
      <c r="C293" s="5"/>
      <c r="D293" s="5"/>
      <c r="E293" s="5"/>
      <c r="F293" s="6"/>
      <c r="G293" s="5"/>
      <c r="H293" s="5"/>
      <c r="I293" s="5"/>
      <c r="J293" s="11"/>
      <c r="K293" s="11"/>
      <c r="L293" s="11"/>
      <c r="M293" s="11"/>
    </row>
    <row r="294" spans="3:13">
      <c r="C294" s="5"/>
      <c r="D294" s="5"/>
      <c r="E294" s="5"/>
      <c r="F294" s="6"/>
      <c r="G294" s="5"/>
      <c r="H294" s="5"/>
      <c r="I294" s="5"/>
      <c r="J294" s="11"/>
      <c r="K294" s="11"/>
      <c r="L294" s="11"/>
      <c r="M294" s="11"/>
    </row>
    <row r="295" spans="3:13">
      <c r="C295" s="5"/>
      <c r="D295" s="5"/>
      <c r="E295" s="5"/>
      <c r="F295" s="6"/>
      <c r="G295" s="5"/>
      <c r="H295" s="5"/>
      <c r="I295" s="5"/>
      <c r="J295" s="11"/>
      <c r="K295" s="11"/>
      <c r="L295" s="11"/>
      <c r="M295" s="11"/>
    </row>
    <row r="296" spans="3:13">
      <c r="C296" s="5"/>
      <c r="D296" s="5"/>
      <c r="E296" s="5"/>
      <c r="F296" s="6"/>
      <c r="G296" s="5"/>
      <c r="H296" s="5"/>
      <c r="I296" s="5"/>
      <c r="J296" s="11"/>
      <c r="K296" s="11"/>
      <c r="L296" s="11"/>
      <c r="M296" s="11"/>
    </row>
    <row r="297" spans="3:13">
      <c r="C297" s="5"/>
      <c r="D297" s="5"/>
      <c r="E297" s="5"/>
      <c r="F297" s="6"/>
      <c r="G297" s="5"/>
      <c r="H297" s="5"/>
      <c r="I297" s="5"/>
      <c r="J297" s="11"/>
      <c r="K297" s="11"/>
      <c r="L297" s="11"/>
      <c r="M297" s="11"/>
    </row>
    <row r="298" spans="3:13">
      <c r="C298" s="5"/>
      <c r="D298" s="5"/>
      <c r="E298" s="5"/>
      <c r="F298" s="6"/>
      <c r="G298" s="5"/>
      <c r="H298" s="5"/>
      <c r="I298" s="5"/>
      <c r="J298" s="11"/>
      <c r="K298" s="11"/>
      <c r="L298" s="11"/>
      <c r="M298" s="11"/>
    </row>
    <row r="299" spans="3:13">
      <c r="C299" s="5"/>
      <c r="D299" s="5"/>
      <c r="E299" s="5"/>
      <c r="F299" s="6"/>
      <c r="G299" s="5"/>
      <c r="H299" s="5"/>
      <c r="I299" s="5"/>
      <c r="J299" s="11"/>
      <c r="K299" s="11"/>
      <c r="L299" s="11"/>
      <c r="M299" s="11"/>
    </row>
    <row r="300" spans="3:13">
      <c r="C300" s="5"/>
      <c r="D300" s="5"/>
      <c r="E300" s="5"/>
      <c r="F300" s="6"/>
      <c r="G300" s="5"/>
      <c r="H300" s="5"/>
      <c r="I300" s="5"/>
      <c r="J300" s="11"/>
      <c r="K300" s="11"/>
      <c r="L300" s="11"/>
      <c r="M300" s="11"/>
    </row>
    <row r="301" spans="3:13">
      <c r="C301" s="5"/>
      <c r="D301" s="5"/>
      <c r="E301" s="5"/>
      <c r="F301" s="6"/>
      <c r="G301" s="5"/>
      <c r="H301" s="5"/>
      <c r="I301" s="5"/>
      <c r="J301" s="11"/>
      <c r="K301" s="11"/>
      <c r="L301" s="11"/>
      <c r="M301" s="11"/>
    </row>
    <row r="302" spans="3:13">
      <c r="C302" s="5"/>
      <c r="D302" s="5"/>
      <c r="E302" s="5"/>
      <c r="F302" s="6"/>
      <c r="G302" s="5"/>
      <c r="H302" s="5"/>
      <c r="I302" s="5"/>
      <c r="J302" s="11"/>
      <c r="K302" s="11"/>
      <c r="L302" s="11"/>
      <c r="M302" s="11"/>
    </row>
    <row r="303" spans="3:13">
      <c r="C303" s="5"/>
      <c r="D303" s="5"/>
      <c r="E303" s="5"/>
      <c r="F303" s="6"/>
      <c r="G303" s="5"/>
      <c r="H303" s="5"/>
      <c r="I303" s="5"/>
      <c r="J303" s="11"/>
      <c r="K303" s="11"/>
      <c r="L303" s="11"/>
      <c r="M303" s="11"/>
    </row>
    <row r="304" spans="3:13">
      <c r="C304" s="5"/>
      <c r="D304" s="5"/>
      <c r="E304" s="5"/>
      <c r="F304" s="6"/>
      <c r="G304" s="5"/>
      <c r="H304" s="5"/>
      <c r="I304" s="5"/>
      <c r="J304" s="11"/>
      <c r="K304" s="11"/>
      <c r="L304" s="11"/>
      <c r="M304" s="11"/>
    </row>
    <row r="305" spans="3:13">
      <c r="C305" s="5"/>
      <c r="D305" s="5"/>
      <c r="E305" s="5"/>
      <c r="F305" s="6"/>
      <c r="G305" s="5"/>
      <c r="H305" s="5"/>
      <c r="I305" s="5"/>
      <c r="J305" s="11"/>
      <c r="K305" s="11"/>
      <c r="L305" s="11"/>
      <c r="M305" s="11"/>
    </row>
    <row r="306" spans="3:13">
      <c r="C306" s="5"/>
      <c r="D306" s="5"/>
      <c r="E306" s="5"/>
      <c r="F306" s="6"/>
      <c r="G306" s="5"/>
      <c r="H306" s="5"/>
      <c r="I306" s="5"/>
      <c r="J306" s="11"/>
      <c r="K306" s="11"/>
      <c r="L306" s="11"/>
      <c r="M306" s="11"/>
    </row>
    <row r="307" spans="3:13">
      <c r="C307" s="5"/>
      <c r="D307" s="5"/>
      <c r="E307" s="5"/>
      <c r="F307" s="6"/>
      <c r="G307" s="5"/>
      <c r="H307" s="5"/>
      <c r="I307" s="5"/>
      <c r="J307" s="11"/>
      <c r="K307" s="11"/>
      <c r="L307" s="11"/>
      <c r="M307" s="11"/>
    </row>
    <row r="308" spans="3:13">
      <c r="C308" s="5"/>
      <c r="D308" s="5"/>
      <c r="E308" s="5"/>
      <c r="F308" s="6"/>
      <c r="G308" s="5"/>
      <c r="H308" s="5"/>
      <c r="I308" s="5"/>
      <c r="J308" s="11"/>
      <c r="K308" s="11"/>
      <c r="L308" s="11"/>
      <c r="M308" s="11"/>
    </row>
    <row r="309" spans="3:13">
      <c r="C309" s="5"/>
      <c r="D309" s="5"/>
      <c r="E309" s="5"/>
      <c r="F309" s="6"/>
      <c r="G309" s="5"/>
      <c r="H309" s="5"/>
      <c r="I309" s="5"/>
      <c r="J309" s="11"/>
      <c r="K309" s="11"/>
      <c r="L309" s="11"/>
      <c r="M309" s="11"/>
    </row>
    <row r="310" spans="3:13">
      <c r="C310" s="5"/>
      <c r="D310" s="5"/>
      <c r="E310" s="5"/>
      <c r="F310" s="6"/>
      <c r="G310" s="5"/>
      <c r="H310" s="5"/>
      <c r="I310" s="5"/>
      <c r="J310" s="11"/>
      <c r="K310" s="11"/>
      <c r="L310" s="11"/>
      <c r="M310" s="11"/>
    </row>
    <row r="311" spans="3:13">
      <c r="C311" s="5"/>
      <c r="D311" s="5"/>
      <c r="E311" s="5"/>
      <c r="F311" s="6"/>
      <c r="G311" s="5"/>
      <c r="H311" s="5"/>
      <c r="I311" s="5"/>
      <c r="J311" s="11"/>
      <c r="K311" s="11"/>
      <c r="L311" s="11"/>
      <c r="M311" s="11"/>
    </row>
    <row r="312" spans="3:13">
      <c r="C312" s="5"/>
      <c r="D312" s="5"/>
      <c r="E312" s="5"/>
      <c r="F312" s="6"/>
      <c r="G312" s="5"/>
      <c r="H312" s="5"/>
      <c r="I312" s="5"/>
      <c r="J312" s="11"/>
      <c r="K312" s="11"/>
      <c r="L312" s="11"/>
      <c r="M312" s="11"/>
    </row>
    <row r="313" spans="3:13">
      <c r="C313" s="5"/>
      <c r="D313" s="5"/>
      <c r="E313" s="5"/>
      <c r="F313" s="6"/>
      <c r="G313" s="5"/>
      <c r="H313" s="5"/>
      <c r="I313" s="5"/>
      <c r="J313" s="11"/>
      <c r="K313" s="11"/>
      <c r="L313" s="11"/>
      <c r="M313" s="11"/>
    </row>
    <row r="314" spans="3:13">
      <c r="C314" s="5"/>
      <c r="D314" s="5"/>
      <c r="E314" s="5"/>
      <c r="F314" s="6"/>
      <c r="G314" s="5"/>
      <c r="H314" s="5"/>
      <c r="I314" s="5"/>
      <c r="J314" s="11"/>
      <c r="K314" s="11"/>
      <c r="L314" s="11"/>
      <c r="M314" s="11"/>
    </row>
    <row r="315" spans="3:13">
      <c r="C315" s="5"/>
      <c r="D315" s="5"/>
      <c r="E315" s="5"/>
      <c r="F315" s="6"/>
      <c r="G315" s="5"/>
      <c r="H315" s="5"/>
      <c r="I315" s="5"/>
      <c r="J315" s="11"/>
      <c r="K315" s="11"/>
      <c r="L315" s="11"/>
      <c r="M315" s="11"/>
    </row>
    <row r="316" spans="3:13">
      <c r="C316" s="5"/>
      <c r="D316" s="5"/>
      <c r="E316" s="5"/>
      <c r="F316" s="6"/>
      <c r="G316" s="5"/>
      <c r="H316" s="5"/>
      <c r="I316" s="5"/>
      <c r="J316" s="11"/>
      <c r="K316" s="11"/>
      <c r="L316" s="11"/>
      <c r="M316" s="11"/>
    </row>
    <row r="317" spans="3:13">
      <c r="C317" s="5"/>
      <c r="D317" s="5"/>
      <c r="E317" s="5"/>
      <c r="F317" s="6"/>
      <c r="G317" s="5"/>
      <c r="H317" s="5"/>
      <c r="I317" s="5"/>
      <c r="J317" s="11"/>
      <c r="K317" s="11"/>
      <c r="L317" s="11"/>
      <c r="M317" s="11"/>
    </row>
    <row r="318" spans="3:13">
      <c r="C318" s="5"/>
      <c r="D318" s="5"/>
      <c r="E318" s="5"/>
      <c r="F318" s="6"/>
      <c r="G318" s="5"/>
      <c r="H318" s="5"/>
      <c r="I318" s="5"/>
      <c r="J318" s="11"/>
      <c r="K318" s="11"/>
      <c r="L318" s="11"/>
      <c r="M318" s="11"/>
    </row>
    <row r="319" spans="3:13">
      <c r="C319" s="5"/>
      <c r="D319" s="5"/>
      <c r="E319" s="5"/>
      <c r="F319" s="6"/>
      <c r="G319" s="5"/>
      <c r="H319" s="5"/>
      <c r="I319" s="5"/>
      <c r="J319" s="11"/>
      <c r="K319" s="11"/>
      <c r="L319" s="11"/>
      <c r="M319" s="11"/>
    </row>
    <row r="320" spans="3:13">
      <c r="C320" s="5"/>
      <c r="D320" s="5"/>
      <c r="E320" s="5"/>
      <c r="F320" s="6"/>
      <c r="G320" s="5"/>
      <c r="H320" s="5"/>
      <c r="I320" s="5"/>
      <c r="J320" s="11"/>
      <c r="K320" s="11"/>
      <c r="L320" s="11"/>
      <c r="M320" s="11"/>
    </row>
    <row r="321" spans="3:13">
      <c r="C321" s="5"/>
      <c r="D321" s="5"/>
      <c r="E321" s="5"/>
      <c r="F321" s="6"/>
      <c r="G321" s="5"/>
      <c r="H321" s="5"/>
      <c r="I321" s="5"/>
      <c r="J321" s="11"/>
      <c r="K321" s="11"/>
      <c r="L321" s="11"/>
      <c r="M321" s="11"/>
    </row>
    <row r="322" spans="3:13">
      <c r="C322" s="5"/>
      <c r="D322" s="5"/>
      <c r="E322" s="5"/>
      <c r="F322" s="6"/>
      <c r="G322" s="5"/>
      <c r="H322" s="5"/>
      <c r="I322" s="5"/>
      <c r="J322" s="11"/>
      <c r="K322" s="11"/>
      <c r="L322" s="11"/>
      <c r="M322" s="11"/>
    </row>
    <row r="323" spans="3:13">
      <c r="C323" s="5"/>
      <c r="D323" s="5"/>
      <c r="E323" s="5"/>
      <c r="F323" s="6"/>
      <c r="G323" s="5"/>
      <c r="H323" s="5"/>
      <c r="I323" s="5"/>
      <c r="J323" s="11"/>
      <c r="K323" s="11"/>
      <c r="L323" s="11"/>
      <c r="M323" s="11"/>
    </row>
    <row r="324" spans="3:13">
      <c r="C324" s="5"/>
      <c r="D324" s="5"/>
      <c r="E324" s="5"/>
      <c r="F324" s="6"/>
      <c r="G324" s="5"/>
      <c r="H324" s="5"/>
      <c r="I324" s="5"/>
      <c r="J324" s="11"/>
      <c r="K324" s="11"/>
      <c r="L324" s="11"/>
      <c r="M324" s="11"/>
    </row>
    <row r="325" spans="3:13">
      <c r="C325" s="5"/>
      <c r="D325" s="5"/>
      <c r="E325" s="5"/>
      <c r="F325" s="6"/>
      <c r="G325" s="5"/>
      <c r="H325" s="5"/>
      <c r="I325" s="5"/>
      <c r="J325" s="11"/>
      <c r="K325" s="11"/>
      <c r="L325" s="11"/>
      <c r="M325" s="11"/>
    </row>
    <row r="326" spans="3:13">
      <c r="C326" s="5"/>
      <c r="D326" s="5"/>
      <c r="E326" s="5"/>
      <c r="F326" s="6"/>
      <c r="G326" s="5"/>
      <c r="H326" s="5"/>
      <c r="I326" s="5"/>
      <c r="J326" s="11"/>
      <c r="K326" s="11"/>
      <c r="L326" s="11"/>
      <c r="M326" s="11"/>
    </row>
    <row r="327" spans="3:13">
      <c r="C327" s="5"/>
      <c r="D327" s="5"/>
      <c r="E327" s="5"/>
      <c r="F327" s="6"/>
      <c r="G327" s="5"/>
      <c r="H327" s="5"/>
      <c r="I327" s="5"/>
      <c r="J327" s="11"/>
      <c r="K327" s="11"/>
      <c r="L327" s="11"/>
      <c r="M327" s="11"/>
    </row>
    <row r="328" spans="3:13">
      <c r="C328" s="5"/>
      <c r="D328" s="5"/>
      <c r="E328" s="5"/>
      <c r="F328" s="6"/>
      <c r="G328" s="5"/>
      <c r="H328" s="5"/>
      <c r="I328" s="5"/>
      <c r="J328" s="11"/>
      <c r="K328" s="11"/>
      <c r="L328" s="11"/>
      <c r="M328" s="11"/>
    </row>
    <row r="329" spans="3:13">
      <c r="C329" s="5"/>
      <c r="D329" s="5"/>
      <c r="E329" s="5"/>
      <c r="F329" s="6"/>
      <c r="G329" s="5"/>
      <c r="H329" s="5"/>
      <c r="I329" s="5"/>
      <c r="J329" s="11"/>
      <c r="K329" s="11"/>
      <c r="L329" s="11"/>
      <c r="M329" s="11"/>
    </row>
    <row r="330" spans="3:13">
      <c r="C330" s="5"/>
      <c r="D330" s="5"/>
      <c r="E330" s="5"/>
      <c r="F330" s="6"/>
      <c r="G330" s="5"/>
      <c r="H330" s="5"/>
      <c r="I330" s="5"/>
      <c r="J330" s="11"/>
      <c r="K330" s="11"/>
      <c r="L330" s="11"/>
      <c r="M330" s="11"/>
    </row>
    <row r="331" spans="3:13">
      <c r="C331" s="5"/>
      <c r="D331" s="5"/>
      <c r="E331" s="5"/>
      <c r="F331" s="6"/>
      <c r="G331" s="5"/>
      <c r="H331" s="5"/>
      <c r="I331" s="5"/>
      <c r="J331" s="11"/>
      <c r="K331" s="11"/>
      <c r="L331" s="11"/>
      <c r="M331" s="11"/>
    </row>
    <row r="332" spans="3:13">
      <c r="C332" s="5"/>
      <c r="D332" s="5"/>
      <c r="E332" s="5"/>
      <c r="F332" s="6"/>
      <c r="G332" s="5"/>
      <c r="H332" s="5"/>
      <c r="I332" s="5"/>
      <c r="J332" s="11"/>
      <c r="K332" s="11"/>
      <c r="L332" s="11"/>
      <c r="M332" s="11"/>
    </row>
    <row r="333" spans="3:13">
      <c r="C333" s="5"/>
      <c r="D333" s="5"/>
      <c r="E333" s="5"/>
      <c r="F333" s="6"/>
      <c r="G333" s="5"/>
      <c r="H333" s="5"/>
      <c r="I333" s="5"/>
      <c r="J333" s="11"/>
      <c r="K333" s="11"/>
      <c r="L333" s="11"/>
      <c r="M333" s="11"/>
    </row>
    <row r="334" spans="3:13">
      <c r="C334" s="5"/>
      <c r="D334" s="5"/>
      <c r="E334" s="5"/>
      <c r="F334" s="6"/>
      <c r="G334" s="5"/>
      <c r="H334" s="5"/>
      <c r="I334" s="5"/>
      <c r="J334" s="11"/>
      <c r="K334" s="11"/>
      <c r="L334" s="11"/>
      <c r="M334" s="11"/>
    </row>
    <row r="335" spans="3:13">
      <c r="C335" s="5"/>
      <c r="D335" s="5"/>
      <c r="E335" s="5"/>
      <c r="F335" s="6"/>
      <c r="G335" s="5"/>
      <c r="H335" s="5"/>
      <c r="I335" s="5"/>
      <c r="J335" s="11"/>
      <c r="K335" s="11"/>
      <c r="L335" s="11"/>
      <c r="M335" s="11"/>
    </row>
    <row r="336" spans="3:13">
      <c r="C336" s="5"/>
      <c r="D336" s="5"/>
      <c r="E336" s="5"/>
      <c r="F336" s="6"/>
      <c r="G336" s="5"/>
      <c r="H336" s="5"/>
      <c r="I336" s="5"/>
      <c r="J336" s="11"/>
      <c r="K336" s="11"/>
      <c r="L336" s="11"/>
      <c r="M336" s="11"/>
    </row>
    <row r="337" spans="3:13">
      <c r="C337" s="5"/>
      <c r="D337" s="5"/>
      <c r="E337" s="5"/>
      <c r="F337" s="6"/>
      <c r="G337" s="5"/>
      <c r="H337" s="5"/>
      <c r="I337" s="5"/>
      <c r="J337" s="11"/>
      <c r="K337" s="11"/>
      <c r="L337" s="11"/>
      <c r="M337" s="11"/>
    </row>
    <row r="338" spans="3:13">
      <c r="C338" s="5"/>
      <c r="D338" s="5"/>
      <c r="E338" s="5"/>
      <c r="F338" s="6"/>
      <c r="G338" s="5"/>
      <c r="H338" s="5"/>
      <c r="I338" s="5"/>
      <c r="J338" s="11"/>
      <c r="K338" s="11"/>
      <c r="L338" s="11"/>
      <c r="M338" s="11"/>
    </row>
    <row r="339" spans="3:13">
      <c r="C339" s="5"/>
      <c r="D339" s="5"/>
      <c r="E339" s="5"/>
      <c r="F339" s="6"/>
      <c r="G339" s="5"/>
      <c r="H339" s="5"/>
      <c r="I339" s="5"/>
      <c r="J339" s="11"/>
      <c r="K339" s="11"/>
      <c r="L339" s="11"/>
      <c r="M339" s="11"/>
    </row>
    <row r="340" spans="3:13">
      <c r="C340" s="5"/>
      <c r="D340" s="5"/>
      <c r="E340" s="5"/>
      <c r="F340" s="6"/>
      <c r="G340" s="5"/>
      <c r="H340" s="5"/>
      <c r="I340" s="5"/>
      <c r="J340" s="11"/>
      <c r="K340" s="11"/>
      <c r="L340" s="11"/>
      <c r="M340" s="11"/>
    </row>
    <row r="341" spans="3:13">
      <c r="C341" s="5"/>
      <c r="D341" s="5"/>
      <c r="E341" s="5"/>
      <c r="F341" s="6"/>
      <c r="G341" s="5"/>
      <c r="H341" s="5"/>
      <c r="I341" s="5"/>
      <c r="J341" s="11"/>
      <c r="K341" s="11"/>
      <c r="L341" s="11"/>
      <c r="M341" s="11"/>
    </row>
    <row r="342" spans="3:13">
      <c r="C342" s="5"/>
      <c r="D342" s="5"/>
      <c r="E342" s="5"/>
      <c r="F342" s="6"/>
      <c r="G342" s="5"/>
      <c r="H342" s="5"/>
      <c r="I342" s="5"/>
      <c r="J342" s="11"/>
      <c r="K342" s="11"/>
      <c r="L342" s="11"/>
      <c r="M342" s="11"/>
    </row>
    <row r="343" spans="3:13">
      <c r="C343" s="5"/>
      <c r="D343" s="5"/>
      <c r="E343" s="5"/>
      <c r="F343" s="6"/>
      <c r="G343" s="5"/>
      <c r="H343" s="5"/>
      <c r="I343" s="5"/>
      <c r="J343" s="11"/>
      <c r="K343" s="11"/>
      <c r="L343" s="11"/>
      <c r="M343" s="11"/>
    </row>
    <row r="344" spans="3:13">
      <c r="C344" s="5"/>
      <c r="D344" s="5"/>
      <c r="E344" s="5"/>
      <c r="F344" s="6"/>
      <c r="G344" s="5"/>
      <c r="H344" s="5"/>
      <c r="I344" s="5"/>
      <c r="J344" s="11"/>
      <c r="K344" s="11"/>
      <c r="L344" s="11"/>
      <c r="M344" s="11"/>
    </row>
    <row r="345" spans="3:13">
      <c r="C345" s="5"/>
      <c r="D345" s="5"/>
      <c r="E345" s="5"/>
      <c r="F345" s="6"/>
      <c r="G345" s="5"/>
      <c r="H345" s="5"/>
      <c r="I345" s="5"/>
      <c r="J345" s="11"/>
      <c r="K345" s="11"/>
      <c r="L345" s="11"/>
      <c r="M345" s="11"/>
    </row>
    <row r="346" spans="3:13">
      <c r="C346" s="5"/>
      <c r="D346" s="5"/>
      <c r="E346" s="5"/>
      <c r="F346" s="6"/>
      <c r="G346" s="5"/>
      <c r="H346" s="5"/>
      <c r="I346" s="5"/>
      <c r="J346" s="11"/>
      <c r="K346" s="11"/>
      <c r="L346" s="11"/>
      <c r="M346" s="11"/>
    </row>
    <row r="347" spans="3:13">
      <c r="C347" s="5"/>
      <c r="D347" s="5"/>
      <c r="E347" s="5"/>
      <c r="F347" s="6"/>
      <c r="G347" s="5"/>
      <c r="H347" s="5"/>
      <c r="I347" s="5"/>
      <c r="J347" s="11"/>
      <c r="K347" s="11"/>
      <c r="L347" s="11"/>
      <c r="M347" s="11"/>
    </row>
    <row r="348" spans="3:13">
      <c r="C348" s="5"/>
      <c r="D348" s="5"/>
      <c r="E348" s="5"/>
      <c r="F348" s="6"/>
      <c r="G348" s="5"/>
      <c r="H348" s="5"/>
      <c r="I348" s="5"/>
      <c r="J348" s="11"/>
      <c r="K348" s="11"/>
      <c r="L348" s="11"/>
      <c r="M348" s="11"/>
    </row>
    <row r="349" spans="3:13">
      <c r="C349" s="5"/>
      <c r="D349" s="5"/>
      <c r="E349" s="5"/>
      <c r="F349" s="6"/>
      <c r="G349" s="5"/>
      <c r="H349" s="5"/>
      <c r="I349" s="5"/>
      <c r="J349" s="11"/>
      <c r="K349" s="11"/>
      <c r="L349" s="11"/>
      <c r="M349" s="11"/>
    </row>
    <row r="350" spans="3:13">
      <c r="C350" s="5"/>
      <c r="D350" s="5"/>
      <c r="E350" s="5"/>
      <c r="F350" s="6"/>
      <c r="G350" s="5"/>
      <c r="H350" s="5"/>
      <c r="I350" s="5"/>
      <c r="J350" s="11"/>
      <c r="K350" s="11"/>
      <c r="L350" s="11"/>
      <c r="M350" s="11"/>
    </row>
    <row r="351" spans="3:13">
      <c r="C351" s="5"/>
      <c r="D351" s="5"/>
      <c r="E351" s="5"/>
      <c r="F351" s="6"/>
      <c r="G351" s="5"/>
      <c r="H351" s="5"/>
      <c r="I351" s="5"/>
      <c r="J351" s="11"/>
      <c r="K351" s="11"/>
      <c r="L351" s="11"/>
      <c r="M351" s="11"/>
    </row>
    <row r="352" spans="3:13">
      <c r="C352" s="5"/>
      <c r="D352" s="5"/>
      <c r="E352" s="5"/>
      <c r="F352" s="6"/>
      <c r="G352" s="5"/>
      <c r="H352" s="5"/>
      <c r="I352" s="5"/>
      <c r="J352" s="11"/>
      <c r="K352" s="11"/>
      <c r="L352" s="11"/>
      <c r="M352" s="11"/>
    </row>
    <row r="353" spans="3:13">
      <c r="C353" s="5"/>
      <c r="D353" s="5"/>
      <c r="E353" s="5"/>
      <c r="F353" s="6"/>
      <c r="G353" s="5"/>
      <c r="H353" s="5"/>
      <c r="I353" s="5"/>
      <c r="J353" s="11"/>
      <c r="K353" s="11"/>
      <c r="L353" s="11"/>
      <c r="M353" s="11"/>
    </row>
    <row r="354" spans="3:13">
      <c r="C354" s="5"/>
      <c r="D354" s="5"/>
      <c r="E354" s="5"/>
      <c r="F354" s="6"/>
      <c r="G354" s="5"/>
      <c r="H354" s="5"/>
      <c r="I354" s="5"/>
      <c r="J354" s="11"/>
      <c r="K354" s="11"/>
      <c r="L354" s="11"/>
      <c r="M354" s="11"/>
    </row>
    <row r="355" spans="3:13">
      <c r="C355" s="5"/>
      <c r="D355" s="5"/>
      <c r="E355" s="5"/>
      <c r="F355" s="6"/>
      <c r="G355" s="5"/>
      <c r="H355" s="5"/>
      <c r="I355" s="5"/>
      <c r="J355" s="11"/>
      <c r="K355" s="11"/>
      <c r="L355" s="11"/>
      <c r="M355" s="11"/>
    </row>
    <row r="356" spans="3:13">
      <c r="C356" s="5"/>
      <c r="D356" s="5"/>
      <c r="E356" s="5"/>
      <c r="F356" s="6"/>
      <c r="G356" s="5"/>
      <c r="H356" s="5"/>
      <c r="I356" s="5"/>
      <c r="J356" s="11"/>
      <c r="K356" s="11"/>
      <c r="L356" s="11"/>
      <c r="M356" s="11"/>
    </row>
    <row r="357" spans="3:13">
      <c r="C357" s="5"/>
      <c r="D357" s="5"/>
      <c r="E357" s="5"/>
      <c r="F357" s="6"/>
      <c r="G357" s="5"/>
      <c r="H357" s="5"/>
      <c r="I357" s="5"/>
      <c r="J357" s="11"/>
      <c r="K357" s="11"/>
      <c r="L357" s="11"/>
      <c r="M357" s="11"/>
    </row>
    <row r="358" spans="3:13">
      <c r="C358" s="5"/>
      <c r="D358" s="5"/>
      <c r="E358" s="5"/>
      <c r="F358" s="6"/>
      <c r="G358" s="5"/>
      <c r="H358" s="5"/>
      <c r="I358" s="5"/>
      <c r="J358" s="11"/>
      <c r="K358" s="11"/>
      <c r="L358" s="11"/>
      <c r="M358" s="11"/>
    </row>
    <row r="359" spans="3:13">
      <c r="C359" s="5"/>
      <c r="D359" s="5"/>
      <c r="E359" s="5"/>
      <c r="F359" s="6"/>
      <c r="G359" s="5"/>
      <c r="H359" s="5"/>
      <c r="I359" s="5"/>
      <c r="J359" s="11"/>
      <c r="K359" s="11"/>
      <c r="L359" s="11"/>
      <c r="M359" s="11"/>
    </row>
    <row r="360" spans="3:13">
      <c r="C360" s="5"/>
      <c r="D360" s="5"/>
      <c r="E360" s="5"/>
      <c r="F360" s="6"/>
      <c r="G360" s="5"/>
      <c r="H360" s="5"/>
      <c r="I360" s="5"/>
      <c r="J360" s="11"/>
      <c r="K360" s="11"/>
      <c r="L360" s="11"/>
      <c r="M360" s="11"/>
    </row>
    <row r="361" spans="3:13">
      <c r="C361" s="5"/>
      <c r="D361" s="5"/>
      <c r="E361" s="5"/>
      <c r="F361" s="6"/>
      <c r="G361" s="5"/>
      <c r="H361" s="5"/>
      <c r="I361" s="5"/>
      <c r="J361" s="11"/>
      <c r="K361" s="11"/>
      <c r="L361" s="11"/>
      <c r="M361" s="11"/>
    </row>
    <row r="362" spans="3:13">
      <c r="C362" s="5"/>
      <c r="D362" s="5"/>
      <c r="E362" s="5"/>
      <c r="F362" s="6"/>
      <c r="G362" s="5"/>
      <c r="H362" s="5"/>
      <c r="I362" s="5"/>
      <c r="J362" s="11"/>
      <c r="K362" s="11"/>
      <c r="L362" s="11"/>
      <c r="M362" s="11"/>
    </row>
    <row r="363" spans="3:13">
      <c r="C363" s="5"/>
      <c r="D363" s="5"/>
      <c r="E363" s="5"/>
      <c r="F363" s="6"/>
      <c r="G363" s="5"/>
      <c r="H363" s="5"/>
      <c r="I363" s="5"/>
      <c r="J363" s="11"/>
      <c r="K363" s="11"/>
      <c r="L363" s="11"/>
      <c r="M363" s="11"/>
    </row>
    <row r="364" spans="3:13">
      <c r="C364" s="5"/>
      <c r="D364" s="5"/>
      <c r="E364" s="5"/>
      <c r="F364" s="6"/>
      <c r="G364" s="5"/>
      <c r="H364" s="5"/>
      <c r="I364" s="5"/>
      <c r="J364" s="11"/>
      <c r="K364" s="11"/>
      <c r="L364" s="11"/>
      <c r="M364" s="11"/>
    </row>
    <row r="365" spans="3:13">
      <c r="C365" s="5"/>
      <c r="D365" s="5"/>
      <c r="E365" s="5"/>
      <c r="F365" s="6"/>
      <c r="G365" s="5"/>
      <c r="H365" s="5"/>
      <c r="I365" s="5"/>
      <c r="J365" s="11"/>
      <c r="K365" s="11"/>
      <c r="L365" s="11"/>
      <c r="M365" s="11"/>
    </row>
    <row r="366" spans="3:13">
      <c r="C366" s="5"/>
      <c r="D366" s="5"/>
      <c r="E366" s="5"/>
      <c r="F366" s="6"/>
      <c r="G366" s="5"/>
      <c r="H366" s="5"/>
      <c r="I366" s="5"/>
      <c r="J366" s="11"/>
      <c r="K366" s="11"/>
      <c r="L366" s="11"/>
      <c r="M366" s="11"/>
    </row>
    <row r="367" spans="3:13">
      <c r="C367" s="5"/>
      <c r="D367" s="5"/>
      <c r="E367" s="5"/>
      <c r="F367" s="6"/>
      <c r="G367" s="5"/>
      <c r="H367" s="5"/>
      <c r="I367" s="5"/>
      <c r="J367" s="11"/>
      <c r="K367" s="11"/>
      <c r="L367" s="11"/>
      <c r="M367" s="11"/>
    </row>
    <row r="368" spans="3:13">
      <c r="C368" s="5"/>
      <c r="D368" s="5"/>
      <c r="E368" s="5"/>
      <c r="F368" s="6"/>
      <c r="G368" s="5"/>
      <c r="H368" s="5"/>
      <c r="I368" s="5"/>
      <c r="J368" s="11"/>
      <c r="K368" s="11"/>
      <c r="L368" s="11"/>
      <c r="M368" s="11"/>
    </row>
    <row r="369" spans="3:13">
      <c r="C369" s="5"/>
      <c r="D369" s="5"/>
      <c r="E369" s="5"/>
      <c r="F369" s="6"/>
      <c r="G369" s="5"/>
      <c r="H369" s="5"/>
      <c r="I369" s="5"/>
      <c r="J369" s="11"/>
      <c r="K369" s="11"/>
      <c r="L369" s="11"/>
      <c r="M369" s="11"/>
    </row>
    <row r="370" spans="3:13">
      <c r="C370" s="5"/>
      <c r="D370" s="5"/>
      <c r="E370" s="5"/>
      <c r="F370" s="6"/>
      <c r="G370" s="5"/>
      <c r="H370" s="5"/>
      <c r="I370" s="5"/>
      <c r="J370" s="11"/>
      <c r="K370" s="11"/>
      <c r="L370" s="11"/>
      <c r="M370" s="11"/>
    </row>
    <row r="371" spans="3:13">
      <c r="C371" s="5"/>
      <c r="D371" s="5"/>
      <c r="E371" s="5"/>
      <c r="F371" s="6"/>
      <c r="G371" s="5"/>
      <c r="H371" s="5"/>
      <c r="I371" s="5"/>
      <c r="J371" s="11"/>
      <c r="K371" s="11"/>
      <c r="L371" s="11"/>
      <c r="M371" s="11"/>
    </row>
    <row r="372" spans="3:13">
      <c r="C372" s="5"/>
      <c r="D372" s="5"/>
      <c r="E372" s="5"/>
      <c r="F372" s="6"/>
      <c r="G372" s="5"/>
      <c r="H372" s="5"/>
      <c r="I372" s="5"/>
      <c r="J372" s="11"/>
      <c r="K372" s="11"/>
      <c r="L372" s="11"/>
      <c r="M372" s="11"/>
    </row>
    <row r="373" spans="3:13">
      <c r="C373" s="5"/>
      <c r="D373" s="5"/>
      <c r="E373" s="5"/>
      <c r="F373" s="6"/>
      <c r="G373" s="5"/>
      <c r="H373" s="5"/>
      <c r="I373" s="5"/>
      <c r="J373" s="11"/>
      <c r="K373" s="11"/>
      <c r="L373" s="11"/>
      <c r="M373" s="11"/>
    </row>
    <row r="374" spans="3:13">
      <c r="C374" s="5"/>
      <c r="D374" s="5"/>
      <c r="E374" s="5"/>
      <c r="F374" s="6"/>
      <c r="G374" s="5"/>
      <c r="H374" s="5"/>
      <c r="I374" s="5"/>
      <c r="J374" s="11"/>
      <c r="K374" s="11"/>
      <c r="L374" s="11"/>
      <c r="M374" s="11"/>
    </row>
    <row r="375" spans="3:13">
      <c r="C375" s="5"/>
      <c r="D375" s="5"/>
      <c r="E375" s="5"/>
      <c r="F375" s="6"/>
      <c r="G375" s="5"/>
      <c r="H375" s="5"/>
      <c r="I375" s="5"/>
      <c r="J375" s="11"/>
      <c r="K375" s="11"/>
      <c r="L375" s="11"/>
      <c r="M375" s="11"/>
    </row>
    <row r="376" spans="3:13">
      <c r="C376" s="5"/>
      <c r="D376" s="5"/>
      <c r="E376" s="5"/>
      <c r="F376" s="6"/>
      <c r="G376" s="5"/>
      <c r="H376" s="5"/>
      <c r="I376" s="5"/>
      <c r="J376" s="11"/>
      <c r="K376" s="11"/>
      <c r="L376" s="11"/>
      <c r="M376" s="11"/>
    </row>
    <row r="377" spans="3:13">
      <c r="C377" s="5"/>
      <c r="D377" s="5"/>
      <c r="E377" s="5"/>
      <c r="F377" s="6"/>
      <c r="G377" s="5"/>
      <c r="H377" s="5"/>
      <c r="I377" s="5"/>
      <c r="J377" s="11"/>
      <c r="K377" s="11"/>
      <c r="L377" s="11"/>
      <c r="M377" s="11"/>
    </row>
    <row r="378" spans="3:13">
      <c r="C378" s="5"/>
      <c r="D378" s="5"/>
      <c r="E378" s="5"/>
      <c r="F378" s="6"/>
      <c r="G378" s="5"/>
      <c r="H378" s="5"/>
      <c r="I378" s="5"/>
      <c r="J378" s="11"/>
      <c r="K378" s="11"/>
      <c r="L378" s="11"/>
      <c r="M378" s="11"/>
    </row>
    <row r="379" spans="3:13">
      <c r="C379" s="5"/>
      <c r="D379" s="5"/>
      <c r="E379" s="5"/>
      <c r="F379" s="6"/>
      <c r="G379" s="5"/>
      <c r="H379" s="5"/>
      <c r="I379" s="5"/>
      <c r="J379" s="11"/>
      <c r="K379" s="11"/>
      <c r="L379" s="11"/>
      <c r="M379" s="11"/>
    </row>
    <row r="380" spans="3:13">
      <c r="C380" s="5"/>
      <c r="D380" s="5"/>
      <c r="E380" s="5"/>
      <c r="F380" s="6"/>
      <c r="G380" s="5"/>
      <c r="H380" s="5"/>
      <c r="I380" s="5"/>
      <c r="J380" s="11"/>
      <c r="K380" s="11"/>
      <c r="L380" s="11"/>
      <c r="M380" s="11"/>
    </row>
    <row r="381" spans="3:13">
      <c r="C381" s="5"/>
      <c r="D381" s="5"/>
      <c r="E381" s="5"/>
      <c r="F381" s="6"/>
      <c r="G381" s="5"/>
      <c r="H381" s="5"/>
      <c r="I381" s="5"/>
      <c r="J381" s="11"/>
      <c r="K381" s="11"/>
      <c r="L381" s="11"/>
      <c r="M381" s="11"/>
    </row>
    <row r="382" spans="3:13">
      <c r="C382" s="5"/>
      <c r="D382" s="5"/>
      <c r="E382" s="5"/>
      <c r="F382" s="6"/>
      <c r="G382" s="5"/>
      <c r="H382" s="5"/>
      <c r="I382" s="5"/>
      <c r="J382" s="11"/>
      <c r="K382" s="11"/>
      <c r="L382" s="11"/>
      <c r="M382" s="11"/>
    </row>
    <row r="383" spans="3:13">
      <c r="C383" s="5"/>
      <c r="D383" s="5"/>
      <c r="E383" s="5"/>
      <c r="F383" s="6"/>
      <c r="G383" s="5"/>
      <c r="H383" s="5"/>
      <c r="I383" s="5"/>
      <c r="J383" s="11"/>
      <c r="K383" s="11"/>
      <c r="L383" s="11"/>
      <c r="M383" s="11"/>
    </row>
    <row r="384" spans="3:13">
      <c r="C384" s="5"/>
      <c r="D384" s="5"/>
      <c r="E384" s="5"/>
      <c r="F384" s="6"/>
      <c r="G384" s="5"/>
      <c r="H384" s="5"/>
      <c r="I384" s="5"/>
      <c r="J384" s="11"/>
      <c r="K384" s="11"/>
      <c r="L384" s="11"/>
      <c r="M384" s="11"/>
    </row>
    <row r="385" spans="3:13">
      <c r="C385" s="5"/>
      <c r="D385" s="5"/>
      <c r="E385" s="5"/>
      <c r="F385" s="6"/>
      <c r="G385" s="5"/>
      <c r="H385" s="5"/>
      <c r="I385" s="5"/>
      <c r="J385" s="11"/>
      <c r="K385" s="11"/>
      <c r="L385" s="11"/>
      <c r="M385" s="11"/>
    </row>
    <row r="386" spans="3:13">
      <c r="C386" s="5"/>
      <c r="D386" s="5"/>
      <c r="E386" s="5"/>
      <c r="F386" s="6"/>
      <c r="G386" s="5"/>
      <c r="H386" s="5"/>
      <c r="I386" s="5"/>
      <c r="J386" s="11"/>
      <c r="K386" s="11"/>
      <c r="L386" s="11"/>
      <c r="M386" s="11"/>
    </row>
    <row r="387" spans="3:13">
      <c r="C387" s="5"/>
      <c r="D387" s="5"/>
      <c r="E387" s="5"/>
      <c r="F387" s="6"/>
      <c r="G387" s="5"/>
      <c r="H387" s="5"/>
      <c r="I387" s="5"/>
      <c r="J387" s="11"/>
      <c r="K387" s="11"/>
      <c r="L387" s="11"/>
      <c r="M387" s="11"/>
    </row>
    <row r="388" spans="3:13">
      <c r="C388" s="5"/>
      <c r="D388" s="5"/>
      <c r="E388" s="5"/>
      <c r="F388" s="6"/>
      <c r="G388" s="5"/>
      <c r="H388" s="5"/>
      <c r="I388" s="5"/>
      <c r="J388" s="11"/>
      <c r="K388" s="11"/>
      <c r="L388" s="11"/>
      <c r="M388" s="11"/>
    </row>
    <row r="389" spans="3:13">
      <c r="C389" s="5"/>
      <c r="D389" s="5"/>
      <c r="E389" s="5"/>
      <c r="F389" s="6"/>
      <c r="G389" s="5"/>
      <c r="H389" s="5"/>
      <c r="I389" s="5"/>
      <c r="J389" s="11"/>
      <c r="K389" s="11"/>
      <c r="L389" s="11"/>
      <c r="M389" s="11"/>
    </row>
    <row r="390" spans="3:13">
      <c r="C390" s="5"/>
      <c r="D390" s="5"/>
      <c r="E390" s="5"/>
      <c r="F390" s="6"/>
      <c r="G390" s="5"/>
      <c r="H390" s="5"/>
      <c r="I390" s="5"/>
      <c r="J390" s="11"/>
      <c r="K390" s="11"/>
      <c r="L390" s="11"/>
      <c r="M390" s="11"/>
    </row>
    <row r="391" spans="3:13">
      <c r="C391" s="5"/>
      <c r="D391" s="5"/>
      <c r="E391" s="5"/>
      <c r="F391" s="6"/>
      <c r="G391" s="5"/>
      <c r="H391" s="5"/>
      <c r="I391" s="5"/>
      <c r="J391" s="11"/>
      <c r="K391" s="11"/>
      <c r="L391" s="11"/>
      <c r="M391" s="11"/>
    </row>
    <row r="392" spans="3:13">
      <c r="C392" s="5"/>
      <c r="D392" s="5"/>
      <c r="E392" s="5"/>
      <c r="F392" s="6"/>
      <c r="G392" s="5"/>
      <c r="H392" s="5"/>
      <c r="I392" s="5"/>
      <c r="J392" s="11"/>
      <c r="K392" s="11"/>
      <c r="L392" s="11"/>
      <c r="M392" s="11"/>
    </row>
    <row r="393" spans="3:13">
      <c r="C393" s="5"/>
      <c r="D393" s="5"/>
      <c r="E393" s="5"/>
      <c r="F393" s="6"/>
      <c r="G393" s="5"/>
      <c r="H393" s="5"/>
      <c r="I393" s="5"/>
      <c r="J393" s="11"/>
      <c r="K393" s="11"/>
      <c r="L393" s="11"/>
      <c r="M393" s="11"/>
    </row>
    <row r="394" spans="3:13">
      <c r="C394" s="5"/>
      <c r="D394" s="5"/>
      <c r="E394" s="5"/>
      <c r="F394" s="6"/>
      <c r="G394" s="5"/>
      <c r="H394" s="5"/>
      <c r="I394" s="5"/>
      <c r="J394" s="11"/>
      <c r="K394" s="11"/>
      <c r="L394" s="11"/>
      <c r="M394" s="11"/>
    </row>
    <row r="395" spans="3:13">
      <c r="C395" s="5"/>
      <c r="D395" s="5"/>
      <c r="E395" s="5"/>
      <c r="F395" s="6"/>
      <c r="G395" s="5"/>
      <c r="H395" s="5"/>
      <c r="I395" s="5"/>
      <c r="J395" s="11"/>
      <c r="K395" s="11"/>
      <c r="L395" s="11"/>
      <c r="M395" s="11"/>
    </row>
    <row r="396" spans="3:13">
      <c r="C396" s="5"/>
      <c r="D396" s="5"/>
      <c r="E396" s="5"/>
      <c r="F396" s="6"/>
      <c r="G396" s="5"/>
      <c r="H396" s="5"/>
      <c r="I396" s="5"/>
      <c r="J396" s="11"/>
      <c r="K396" s="11"/>
      <c r="L396" s="11"/>
      <c r="M396" s="11"/>
    </row>
    <row r="397" spans="3:13">
      <c r="C397" s="5"/>
      <c r="D397" s="5"/>
      <c r="E397" s="5"/>
      <c r="F397" s="6"/>
      <c r="G397" s="5"/>
      <c r="H397" s="5"/>
      <c r="I397" s="5"/>
      <c r="J397" s="11"/>
      <c r="K397" s="11"/>
      <c r="L397" s="11"/>
      <c r="M397" s="11"/>
    </row>
    <row r="398" spans="3:13">
      <c r="C398" s="5"/>
      <c r="D398" s="5"/>
      <c r="E398" s="5"/>
      <c r="F398" s="6"/>
      <c r="G398" s="5"/>
      <c r="H398" s="5"/>
      <c r="I398" s="5"/>
      <c r="J398" s="11"/>
      <c r="K398" s="11"/>
      <c r="L398" s="11"/>
      <c r="M398" s="11"/>
    </row>
    <row r="399" spans="3:13">
      <c r="C399" s="5"/>
      <c r="D399" s="5"/>
      <c r="E399" s="5"/>
      <c r="F399" s="6"/>
      <c r="G399" s="5"/>
      <c r="H399" s="5"/>
      <c r="I399" s="5"/>
      <c r="J399" s="11"/>
      <c r="K399" s="11"/>
      <c r="L399" s="11"/>
      <c r="M399" s="11"/>
    </row>
    <row r="400" spans="3:13">
      <c r="C400" s="5"/>
      <c r="D400" s="5"/>
      <c r="E400" s="5"/>
      <c r="F400" s="6"/>
      <c r="G400" s="5"/>
      <c r="H400" s="5"/>
      <c r="I400" s="5"/>
      <c r="J400" s="11"/>
      <c r="K400" s="11"/>
      <c r="L400" s="11"/>
      <c r="M400" s="11"/>
    </row>
    <row r="401" spans="3:13">
      <c r="C401" s="5"/>
      <c r="D401" s="5"/>
      <c r="E401" s="5"/>
      <c r="F401" s="6"/>
      <c r="G401" s="5"/>
      <c r="H401" s="5"/>
      <c r="I401" s="5"/>
      <c r="J401" s="11"/>
      <c r="K401" s="11"/>
      <c r="L401" s="11"/>
      <c r="M401" s="11"/>
    </row>
    <row r="402" spans="3:13">
      <c r="C402" s="5"/>
      <c r="D402" s="5"/>
      <c r="E402" s="5"/>
      <c r="F402" s="6"/>
      <c r="G402" s="5"/>
      <c r="H402" s="5"/>
      <c r="I402" s="5"/>
      <c r="J402" s="11"/>
      <c r="K402" s="11"/>
      <c r="L402" s="11"/>
      <c r="M402" s="11"/>
    </row>
    <row r="403" spans="3:13">
      <c r="C403" s="5"/>
      <c r="D403" s="5"/>
      <c r="E403" s="5"/>
      <c r="F403" s="6"/>
      <c r="G403" s="5"/>
      <c r="H403" s="5"/>
      <c r="I403" s="5"/>
      <c r="J403" s="11"/>
      <c r="K403" s="11"/>
      <c r="L403" s="11"/>
      <c r="M403" s="11"/>
    </row>
    <row r="404" spans="3:13">
      <c r="C404" s="5"/>
      <c r="D404" s="5"/>
      <c r="E404" s="5"/>
      <c r="F404" s="6"/>
      <c r="G404" s="5"/>
      <c r="H404" s="5"/>
      <c r="I404" s="5"/>
      <c r="J404" s="11"/>
      <c r="K404" s="11"/>
      <c r="L404" s="11"/>
      <c r="M404" s="11"/>
    </row>
    <row r="405" spans="3:13">
      <c r="C405" s="5"/>
      <c r="D405" s="5"/>
      <c r="E405" s="5"/>
      <c r="F405" s="6"/>
      <c r="G405" s="5"/>
      <c r="H405" s="5"/>
      <c r="I405" s="5"/>
      <c r="J405" s="11"/>
      <c r="K405" s="11"/>
      <c r="L405" s="11"/>
      <c r="M405" s="11"/>
    </row>
    <row r="406" spans="3:13">
      <c r="C406" s="5"/>
      <c r="D406" s="5"/>
      <c r="E406" s="5"/>
      <c r="F406" s="6"/>
      <c r="G406" s="5"/>
      <c r="H406" s="5"/>
      <c r="I406" s="5"/>
      <c r="J406" s="11"/>
      <c r="K406" s="11"/>
      <c r="L406" s="11"/>
      <c r="M406" s="11"/>
    </row>
    <row r="407" spans="3:13">
      <c r="C407" s="5"/>
      <c r="D407" s="5"/>
      <c r="E407" s="5"/>
      <c r="F407" s="6"/>
      <c r="G407" s="5"/>
      <c r="H407" s="5"/>
      <c r="I407" s="5"/>
      <c r="J407" s="11"/>
      <c r="K407" s="11"/>
      <c r="L407" s="11"/>
      <c r="M407" s="11"/>
    </row>
    <row r="408" spans="3:13">
      <c r="C408" s="5"/>
      <c r="D408" s="5"/>
      <c r="E408" s="5"/>
      <c r="F408" s="6"/>
      <c r="G408" s="5"/>
      <c r="H408" s="5"/>
      <c r="I408" s="5"/>
      <c r="J408" s="11"/>
      <c r="K408" s="11"/>
      <c r="L408" s="11"/>
      <c r="M408" s="11"/>
    </row>
    <row r="409" spans="3:13">
      <c r="C409" s="5"/>
      <c r="D409" s="5"/>
      <c r="E409" s="5"/>
      <c r="F409" s="6"/>
      <c r="G409" s="5"/>
      <c r="H409" s="5"/>
      <c r="I409" s="5"/>
      <c r="J409" s="11"/>
      <c r="K409" s="11"/>
      <c r="L409" s="11"/>
      <c r="M409" s="11"/>
    </row>
    <row r="410" spans="3:13">
      <c r="C410" s="5"/>
      <c r="D410" s="5"/>
      <c r="E410" s="5"/>
      <c r="F410" s="6"/>
      <c r="G410" s="5"/>
      <c r="H410" s="5"/>
      <c r="I410" s="5"/>
      <c r="J410" s="11"/>
      <c r="K410" s="11"/>
      <c r="L410" s="11"/>
      <c r="M410" s="11"/>
    </row>
    <row r="411" spans="3:13">
      <c r="C411" s="5"/>
      <c r="D411" s="5"/>
      <c r="E411" s="5"/>
      <c r="F411" s="6"/>
      <c r="G411" s="5"/>
      <c r="H411" s="5"/>
      <c r="I411" s="5"/>
      <c r="J411" s="11"/>
      <c r="K411" s="11"/>
      <c r="L411" s="11"/>
      <c r="M411" s="11"/>
    </row>
    <row r="412" spans="3:13">
      <c r="C412" s="5"/>
      <c r="D412" s="5"/>
      <c r="E412" s="5"/>
      <c r="F412" s="6"/>
      <c r="G412" s="5"/>
      <c r="H412" s="5"/>
      <c r="I412" s="5"/>
      <c r="J412" s="11"/>
      <c r="K412" s="11"/>
      <c r="L412" s="11"/>
      <c r="M412" s="11"/>
    </row>
    <row r="413" spans="3:13">
      <c r="C413" s="5"/>
      <c r="D413" s="5"/>
      <c r="E413" s="5"/>
      <c r="F413" s="6"/>
      <c r="G413" s="5"/>
      <c r="H413" s="5"/>
      <c r="I413" s="5"/>
      <c r="J413" s="11"/>
      <c r="K413" s="11"/>
      <c r="L413" s="11"/>
      <c r="M413" s="11"/>
    </row>
    <row r="414" spans="3:13">
      <c r="C414" s="5"/>
      <c r="D414" s="5"/>
      <c r="E414" s="5"/>
      <c r="F414" s="6"/>
      <c r="G414" s="5"/>
      <c r="H414" s="5"/>
      <c r="I414" s="5"/>
      <c r="J414" s="11"/>
      <c r="K414" s="11"/>
      <c r="L414" s="11"/>
      <c r="M414" s="11"/>
    </row>
    <row r="415" spans="3:13">
      <c r="C415" s="5"/>
      <c r="D415" s="5"/>
      <c r="E415" s="5"/>
      <c r="F415" s="6"/>
      <c r="G415" s="5"/>
      <c r="H415" s="5"/>
      <c r="I415" s="5"/>
      <c r="J415" s="11"/>
      <c r="K415" s="11"/>
      <c r="L415" s="11"/>
      <c r="M415" s="11"/>
    </row>
    <row r="416" spans="3:13">
      <c r="C416" s="5"/>
      <c r="D416" s="5"/>
      <c r="E416" s="5"/>
      <c r="F416" s="6"/>
      <c r="G416" s="5"/>
      <c r="H416" s="5"/>
      <c r="I416" s="5"/>
      <c r="J416" s="11"/>
      <c r="K416" s="11"/>
      <c r="L416" s="11"/>
      <c r="M416" s="11"/>
    </row>
    <row r="417" spans="3:13">
      <c r="C417" s="5"/>
      <c r="D417" s="5"/>
      <c r="E417" s="5"/>
      <c r="F417" s="6"/>
      <c r="G417" s="5"/>
      <c r="H417" s="5"/>
      <c r="I417" s="5"/>
      <c r="J417" s="11"/>
      <c r="K417" s="11"/>
      <c r="L417" s="11"/>
      <c r="M417" s="11"/>
    </row>
    <row r="418" spans="3:13">
      <c r="C418" s="5"/>
      <c r="D418" s="5"/>
      <c r="E418" s="5"/>
      <c r="F418" s="6"/>
      <c r="G418" s="5"/>
      <c r="H418" s="5"/>
      <c r="I418" s="5"/>
      <c r="J418" s="11"/>
      <c r="K418" s="11"/>
      <c r="L418" s="11"/>
      <c r="M418" s="11"/>
    </row>
    <row r="419" spans="3:13">
      <c r="C419" s="5"/>
      <c r="D419" s="5"/>
      <c r="E419" s="5"/>
      <c r="F419" s="6"/>
      <c r="G419" s="5"/>
      <c r="H419" s="5"/>
      <c r="I419" s="5"/>
      <c r="J419" s="11"/>
      <c r="K419" s="11"/>
      <c r="L419" s="11"/>
      <c r="M419" s="11"/>
    </row>
    <row r="420" spans="3:13">
      <c r="C420" s="5"/>
      <c r="D420" s="5"/>
      <c r="E420" s="5"/>
      <c r="F420" s="6"/>
      <c r="G420" s="5"/>
      <c r="H420" s="5"/>
      <c r="I420" s="5"/>
      <c r="J420" s="11"/>
      <c r="K420" s="11"/>
      <c r="L420" s="11"/>
      <c r="M420" s="11"/>
    </row>
    <row r="421" spans="3:13">
      <c r="C421" s="5"/>
      <c r="D421" s="5"/>
      <c r="E421" s="5"/>
      <c r="F421" s="6"/>
      <c r="G421" s="5"/>
      <c r="H421" s="5"/>
      <c r="I421" s="5"/>
      <c r="J421" s="11"/>
      <c r="K421" s="11"/>
      <c r="L421" s="11"/>
      <c r="M421" s="11"/>
    </row>
    <row r="422" spans="3:13">
      <c r="C422" s="5"/>
      <c r="D422" s="5"/>
      <c r="E422" s="5"/>
      <c r="F422" s="6"/>
      <c r="G422" s="5"/>
      <c r="H422" s="5"/>
      <c r="I422" s="5"/>
      <c r="J422" s="11"/>
      <c r="K422" s="11"/>
      <c r="L422" s="11"/>
      <c r="M422" s="11"/>
    </row>
    <row r="423" spans="3:13">
      <c r="C423" s="5"/>
      <c r="D423" s="5"/>
      <c r="E423" s="5"/>
      <c r="F423" s="6"/>
      <c r="G423" s="5"/>
      <c r="H423" s="5"/>
      <c r="I423" s="5"/>
      <c r="J423" s="11"/>
      <c r="K423" s="11"/>
      <c r="L423" s="11"/>
      <c r="M423" s="11"/>
    </row>
    <row r="424" spans="3:13">
      <c r="C424" s="5"/>
      <c r="D424" s="5"/>
      <c r="E424" s="5"/>
      <c r="F424" s="6"/>
      <c r="G424" s="5"/>
      <c r="H424" s="5"/>
      <c r="I424" s="5"/>
      <c r="J424" s="11"/>
      <c r="K424" s="11"/>
      <c r="L424" s="11"/>
      <c r="M424" s="11"/>
    </row>
    <row r="425" spans="3:13">
      <c r="C425" s="5"/>
      <c r="D425" s="5"/>
      <c r="E425" s="5"/>
      <c r="F425" s="6"/>
      <c r="G425" s="5"/>
      <c r="H425" s="5"/>
      <c r="I425" s="5"/>
      <c r="J425" s="11"/>
      <c r="K425" s="11"/>
      <c r="L425" s="11"/>
      <c r="M425" s="11"/>
    </row>
    <row r="426" spans="3:13">
      <c r="C426" s="5"/>
      <c r="D426" s="5"/>
      <c r="E426" s="5"/>
      <c r="F426" s="6"/>
      <c r="G426" s="5"/>
      <c r="H426" s="5"/>
      <c r="I426" s="5"/>
      <c r="J426" s="11"/>
      <c r="K426" s="11"/>
      <c r="L426" s="11"/>
      <c r="M426" s="11"/>
    </row>
    <row r="427" spans="3:13">
      <c r="C427" s="5"/>
      <c r="D427" s="5"/>
      <c r="E427" s="5"/>
      <c r="F427" s="6"/>
      <c r="G427" s="5"/>
      <c r="H427" s="5"/>
      <c r="I427" s="5"/>
      <c r="J427" s="11"/>
      <c r="K427" s="11"/>
      <c r="L427" s="11"/>
      <c r="M427" s="11"/>
    </row>
    <row r="428" spans="3:13">
      <c r="C428" s="5"/>
      <c r="D428" s="5"/>
      <c r="E428" s="5"/>
      <c r="F428" s="6"/>
      <c r="G428" s="5"/>
      <c r="H428" s="5"/>
      <c r="I428" s="5"/>
      <c r="J428" s="11"/>
      <c r="K428" s="11"/>
      <c r="L428" s="11"/>
      <c r="M428" s="11"/>
    </row>
    <row r="429" spans="3:13">
      <c r="C429" s="5"/>
      <c r="D429" s="5"/>
      <c r="E429" s="5"/>
      <c r="F429" s="6"/>
      <c r="G429" s="5"/>
      <c r="H429" s="5"/>
      <c r="I429" s="5"/>
      <c r="J429" s="11"/>
      <c r="K429" s="11"/>
      <c r="L429" s="11"/>
      <c r="M429" s="11"/>
    </row>
    <row r="430" spans="3:13">
      <c r="C430" s="5"/>
      <c r="D430" s="5"/>
      <c r="E430" s="5"/>
      <c r="F430" s="6"/>
      <c r="G430" s="5"/>
      <c r="H430" s="5"/>
      <c r="I430" s="5"/>
      <c r="J430" s="11"/>
      <c r="K430" s="11"/>
      <c r="L430" s="11"/>
      <c r="M430" s="11"/>
    </row>
    <row r="431" spans="3:13">
      <c r="C431" s="5"/>
      <c r="D431" s="5"/>
      <c r="E431" s="5"/>
      <c r="F431" s="6"/>
      <c r="G431" s="5"/>
      <c r="H431" s="5"/>
      <c r="I431" s="5"/>
      <c r="J431" s="11"/>
      <c r="K431" s="11"/>
      <c r="L431" s="11"/>
      <c r="M431" s="11"/>
    </row>
    <row r="432" spans="3:13">
      <c r="C432" s="5"/>
      <c r="D432" s="5"/>
      <c r="E432" s="5"/>
      <c r="F432" s="6"/>
      <c r="G432" s="5"/>
      <c r="H432" s="5"/>
      <c r="I432" s="5"/>
      <c r="J432" s="11"/>
      <c r="K432" s="11"/>
      <c r="L432" s="11"/>
      <c r="M432" s="11"/>
    </row>
    <row r="433" spans="3:13">
      <c r="C433" s="5"/>
      <c r="D433" s="5"/>
      <c r="E433" s="5"/>
      <c r="F433" s="6"/>
      <c r="G433" s="5"/>
      <c r="H433" s="5"/>
      <c r="I433" s="5"/>
      <c r="J433" s="11"/>
      <c r="K433" s="11"/>
      <c r="L433" s="11"/>
      <c r="M433" s="11"/>
    </row>
    <row r="434" spans="3:13">
      <c r="C434" s="5"/>
      <c r="D434" s="5"/>
      <c r="E434" s="5"/>
      <c r="F434" s="6"/>
      <c r="G434" s="5"/>
      <c r="H434" s="5"/>
      <c r="I434" s="5"/>
      <c r="J434" s="11"/>
      <c r="K434" s="11"/>
      <c r="L434" s="11"/>
      <c r="M434" s="11"/>
    </row>
    <row r="435" spans="3:13">
      <c r="C435" s="5"/>
      <c r="D435" s="5"/>
      <c r="E435" s="5"/>
      <c r="F435" s="6"/>
      <c r="G435" s="5"/>
      <c r="H435" s="5"/>
      <c r="I435" s="5"/>
      <c r="J435" s="11"/>
      <c r="K435" s="11"/>
      <c r="L435" s="11"/>
      <c r="M435" s="11"/>
    </row>
    <row r="436" spans="3:13">
      <c r="C436" s="5"/>
      <c r="D436" s="5"/>
      <c r="E436" s="5"/>
      <c r="F436" s="6"/>
      <c r="G436" s="5"/>
      <c r="H436" s="5"/>
      <c r="I436" s="5"/>
      <c r="J436" s="11"/>
      <c r="K436" s="11"/>
      <c r="L436" s="11"/>
      <c r="M436" s="11"/>
    </row>
    <row r="437" spans="3:13">
      <c r="C437" s="5"/>
      <c r="D437" s="5"/>
      <c r="E437" s="5"/>
      <c r="F437" s="6"/>
      <c r="G437" s="5"/>
      <c r="H437" s="5"/>
      <c r="I437" s="5"/>
      <c r="J437" s="11"/>
      <c r="K437" s="11"/>
      <c r="L437" s="11"/>
      <c r="M437" s="11"/>
    </row>
    <row r="438" spans="3:13">
      <c r="C438" s="5"/>
      <c r="D438" s="5"/>
      <c r="E438" s="5"/>
      <c r="F438" s="6"/>
      <c r="G438" s="5"/>
      <c r="H438" s="5"/>
      <c r="I438" s="5"/>
      <c r="J438" s="11"/>
      <c r="K438" s="11"/>
      <c r="L438" s="11"/>
      <c r="M438" s="11"/>
    </row>
    <row r="439" spans="3:13">
      <c r="C439" s="5"/>
      <c r="D439" s="5"/>
      <c r="E439" s="5"/>
      <c r="F439" s="6"/>
      <c r="G439" s="5"/>
      <c r="H439" s="5"/>
      <c r="I439" s="5"/>
      <c r="J439" s="11"/>
      <c r="K439" s="11"/>
      <c r="L439" s="11"/>
      <c r="M439" s="11"/>
    </row>
    <row r="440" spans="3:13">
      <c r="C440" s="5"/>
      <c r="D440" s="5"/>
      <c r="E440" s="5"/>
      <c r="F440" s="6"/>
      <c r="G440" s="5"/>
      <c r="H440" s="5"/>
      <c r="I440" s="5"/>
      <c r="J440" s="11"/>
      <c r="K440" s="11"/>
      <c r="L440" s="11"/>
      <c r="M440" s="11"/>
    </row>
    <row r="441" spans="3:13">
      <c r="C441" s="5"/>
      <c r="D441" s="5"/>
      <c r="E441" s="5"/>
      <c r="F441" s="6"/>
      <c r="G441" s="5"/>
      <c r="H441" s="5"/>
      <c r="I441" s="5"/>
      <c r="J441" s="11"/>
      <c r="K441" s="11"/>
      <c r="L441" s="11"/>
      <c r="M441" s="11"/>
    </row>
    <row r="442" spans="3:13">
      <c r="C442" s="5"/>
      <c r="D442" s="5"/>
      <c r="E442" s="5"/>
      <c r="F442" s="6"/>
      <c r="G442" s="5"/>
      <c r="H442" s="5"/>
      <c r="I442" s="5"/>
      <c r="J442" s="11"/>
      <c r="K442" s="11"/>
      <c r="L442" s="11"/>
      <c r="M442" s="11"/>
    </row>
    <row r="443" spans="3:13">
      <c r="C443" s="5"/>
      <c r="D443" s="5"/>
      <c r="E443" s="5"/>
      <c r="F443" s="6"/>
      <c r="G443" s="5"/>
      <c r="H443" s="5"/>
      <c r="I443" s="5"/>
      <c r="J443" s="11"/>
      <c r="K443" s="11"/>
      <c r="L443" s="11"/>
      <c r="M443" s="11"/>
    </row>
    <row r="444" spans="3:13">
      <c r="C444" s="5"/>
      <c r="D444" s="5"/>
      <c r="E444" s="5"/>
      <c r="F444" s="6"/>
      <c r="G444" s="5"/>
      <c r="H444" s="5"/>
      <c r="I444" s="5"/>
      <c r="J444" s="11"/>
      <c r="K444" s="11"/>
      <c r="L444" s="11"/>
      <c r="M444" s="11"/>
    </row>
    <row r="445" spans="3:13">
      <c r="C445" s="5"/>
      <c r="D445" s="5"/>
      <c r="E445" s="5"/>
      <c r="F445" s="6"/>
      <c r="G445" s="5"/>
      <c r="H445" s="5"/>
      <c r="I445" s="5"/>
      <c r="J445" s="11"/>
      <c r="K445" s="11"/>
      <c r="L445" s="11"/>
      <c r="M445" s="11"/>
    </row>
    <row r="446" spans="3:13">
      <c r="C446" s="5"/>
      <c r="D446" s="5"/>
      <c r="E446" s="5"/>
      <c r="F446" s="6"/>
      <c r="G446" s="5"/>
      <c r="H446" s="5"/>
      <c r="I446" s="5"/>
      <c r="J446" s="11"/>
      <c r="K446" s="11"/>
      <c r="L446" s="11"/>
      <c r="M446" s="11"/>
    </row>
    <row r="447" spans="3:13">
      <c r="C447" s="5"/>
      <c r="D447" s="5"/>
      <c r="E447" s="5"/>
      <c r="F447" s="6"/>
      <c r="G447" s="5"/>
      <c r="H447" s="5"/>
      <c r="I447" s="5"/>
      <c r="J447" s="11"/>
      <c r="K447" s="11"/>
      <c r="L447" s="11"/>
      <c r="M447" s="11"/>
    </row>
    <row r="448" spans="3:13">
      <c r="C448" s="5"/>
      <c r="D448" s="5"/>
      <c r="E448" s="5"/>
      <c r="F448" s="6"/>
      <c r="G448" s="5"/>
      <c r="H448" s="5"/>
      <c r="I448" s="5"/>
      <c r="J448" s="11"/>
      <c r="K448" s="11"/>
      <c r="L448" s="11"/>
      <c r="M448" s="11"/>
    </row>
    <row r="449" spans="3:13">
      <c r="C449" s="5"/>
      <c r="D449" s="5"/>
      <c r="E449" s="5"/>
      <c r="F449" s="6"/>
      <c r="G449" s="5"/>
      <c r="H449" s="5"/>
      <c r="I449" s="5"/>
      <c r="J449" s="11"/>
      <c r="K449" s="11"/>
      <c r="L449" s="11"/>
      <c r="M449" s="11"/>
    </row>
    <row r="450" spans="3:13">
      <c r="C450" s="5"/>
      <c r="D450" s="5"/>
      <c r="E450" s="5"/>
      <c r="F450" s="6"/>
      <c r="G450" s="5"/>
      <c r="H450" s="5"/>
      <c r="I450" s="5"/>
      <c r="J450" s="11"/>
      <c r="K450" s="11"/>
      <c r="L450" s="11"/>
      <c r="M450" s="11"/>
    </row>
    <row r="451" spans="3:13">
      <c r="C451" s="5"/>
      <c r="D451" s="5"/>
      <c r="E451" s="5"/>
      <c r="F451" s="6"/>
      <c r="G451" s="5"/>
      <c r="H451" s="5"/>
      <c r="I451" s="5"/>
      <c r="J451" s="11"/>
      <c r="K451" s="11"/>
      <c r="L451" s="11"/>
      <c r="M451" s="11"/>
    </row>
    <row r="452" spans="3:13">
      <c r="C452" s="5"/>
      <c r="D452" s="5"/>
      <c r="E452" s="5"/>
      <c r="F452" s="6"/>
      <c r="G452" s="5"/>
      <c r="H452" s="5"/>
      <c r="I452" s="5"/>
      <c r="J452" s="11"/>
      <c r="K452" s="11"/>
      <c r="L452" s="11"/>
      <c r="M452" s="11"/>
    </row>
    <row r="453" spans="3:13">
      <c r="C453" s="5"/>
      <c r="D453" s="5"/>
      <c r="E453" s="5"/>
      <c r="F453" s="6"/>
      <c r="G453" s="5"/>
      <c r="H453" s="5"/>
      <c r="I453" s="5"/>
      <c r="J453" s="11"/>
      <c r="K453" s="11"/>
      <c r="L453" s="11"/>
      <c r="M453" s="11"/>
    </row>
    <row r="454" spans="3:13">
      <c r="C454" s="5"/>
      <c r="D454" s="5"/>
      <c r="E454" s="5"/>
      <c r="F454" s="6"/>
      <c r="G454" s="5"/>
      <c r="H454" s="5"/>
      <c r="I454" s="5"/>
      <c r="J454" s="11"/>
      <c r="K454" s="11"/>
      <c r="L454" s="11"/>
      <c r="M454" s="11"/>
    </row>
    <row r="455" spans="3:13">
      <c r="C455" s="5"/>
      <c r="D455" s="5"/>
      <c r="E455" s="5"/>
      <c r="F455" s="6"/>
      <c r="G455" s="5"/>
      <c r="H455" s="5"/>
      <c r="I455" s="5"/>
      <c r="J455" s="11"/>
      <c r="K455" s="11"/>
      <c r="L455" s="11"/>
      <c r="M455" s="11"/>
    </row>
    <row r="456" spans="3:13">
      <c r="C456" s="5"/>
      <c r="D456" s="5"/>
      <c r="E456" s="5"/>
      <c r="F456" s="6"/>
      <c r="G456" s="5"/>
      <c r="H456" s="5"/>
      <c r="I456" s="5"/>
      <c r="J456" s="11"/>
      <c r="K456" s="11"/>
      <c r="L456" s="11"/>
      <c r="M456" s="11"/>
    </row>
    <row r="457" spans="3:13">
      <c r="C457" s="5"/>
      <c r="D457" s="5"/>
      <c r="E457" s="5"/>
      <c r="F457" s="6"/>
      <c r="G457" s="5"/>
      <c r="H457" s="5"/>
      <c r="I457" s="5"/>
      <c r="J457" s="11"/>
      <c r="K457" s="11"/>
      <c r="L457" s="11"/>
      <c r="M457" s="11"/>
    </row>
    <row r="458" spans="3:13">
      <c r="C458" s="5"/>
      <c r="D458" s="5"/>
      <c r="E458" s="5"/>
      <c r="F458" s="6"/>
      <c r="G458" s="5"/>
      <c r="H458" s="5"/>
      <c r="I458" s="5"/>
      <c r="J458" s="11"/>
      <c r="K458" s="11"/>
      <c r="L458" s="11"/>
      <c r="M458" s="11"/>
    </row>
    <row r="459" spans="3:13">
      <c r="C459" s="5"/>
      <c r="D459" s="5"/>
      <c r="E459" s="5"/>
      <c r="F459" s="6"/>
      <c r="G459" s="5"/>
      <c r="H459" s="5"/>
      <c r="I459" s="5"/>
      <c r="J459" s="11"/>
      <c r="K459" s="11"/>
      <c r="L459" s="11"/>
      <c r="M459" s="11"/>
    </row>
    <row r="460" spans="3:13">
      <c r="C460" s="5"/>
      <c r="D460" s="5"/>
      <c r="E460" s="5"/>
      <c r="F460" s="6"/>
      <c r="G460" s="5"/>
      <c r="H460" s="5"/>
      <c r="I460" s="5"/>
      <c r="J460" s="11"/>
      <c r="K460" s="11"/>
      <c r="L460" s="11"/>
      <c r="M460" s="11"/>
    </row>
    <row r="461" spans="3:13">
      <c r="C461" s="5"/>
      <c r="D461" s="5"/>
      <c r="E461" s="5"/>
      <c r="F461" s="6"/>
      <c r="G461" s="5"/>
      <c r="H461" s="5"/>
      <c r="I461" s="5"/>
      <c r="J461" s="11"/>
      <c r="K461" s="11"/>
      <c r="L461" s="11"/>
      <c r="M461" s="11"/>
    </row>
    <row r="462" spans="3:13">
      <c r="C462" s="5"/>
      <c r="D462" s="5"/>
      <c r="E462" s="5"/>
      <c r="F462" s="6"/>
      <c r="G462" s="5"/>
      <c r="H462" s="5"/>
      <c r="I462" s="5"/>
      <c r="J462" s="11"/>
      <c r="K462" s="11"/>
      <c r="L462" s="11"/>
      <c r="M462" s="11"/>
    </row>
    <row r="463" spans="3:13">
      <c r="C463" s="5"/>
      <c r="D463" s="5"/>
      <c r="E463" s="5"/>
      <c r="F463" s="6"/>
      <c r="G463" s="5"/>
      <c r="H463" s="5"/>
      <c r="I463" s="5"/>
      <c r="J463" s="11"/>
      <c r="K463" s="11"/>
      <c r="L463" s="11"/>
      <c r="M463" s="11"/>
    </row>
    <row r="464" spans="3:13">
      <c r="C464" s="5"/>
      <c r="D464" s="5"/>
      <c r="E464" s="5"/>
      <c r="F464" s="6"/>
      <c r="G464" s="5"/>
      <c r="H464" s="5"/>
      <c r="I464" s="5"/>
      <c r="J464" s="11"/>
      <c r="K464" s="11"/>
      <c r="L464" s="11"/>
      <c r="M464" s="11"/>
    </row>
    <row r="465" spans="3:13">
      <c r="C465" s="5"/>
      <c r="D465" s="5"/>
      <c r="E465" s="5"/>
      <c r="F465" s="6"/>
      <c r="G465" s="5"/>
      <c r="H465" s="5"/>
      <c r="I465" s="5"/>
      <c r="J465" s="11"/>
      <c r="K465" s="11"/>
      <c r="L465" s="11"/>
      <c r="M465" s="11"/>
    </row>
    <row r="466" spans="3:13">
      <c r="C466" s="5"/>
      <c r="D466" s="5"/>
      <c r="E466" s="5"/>
      <c r="F466" s="6"/>
      <c r="G466" s="5"/>
      <c r="H466" s="5"/>
      <c r="I466" s="5"/>
      <c r="J466" s="11"/>
      <c r="K466" s="11"/>
      <c r="L466" s="11"/>
      <c r="M466" s="11"/>
    </row>
    <row r="467" spans="3:13">
      <c r="C467" s="5"/>
      <c r="D467" s="5"/>
      <c r="E467" s="5"/>
      <c r="F467" s="6"/>
      <c r="G467" s="5"/>
      <c r="H467" s="5"/>
      <c r="I467" s="5"/>
      <c r="J467" s="11"/>
      <c r="K467" s="11"/>
      <c r="L467" s="11"/>
      <c r="M467" s="11"/>
    </row>
    <row r="468" spans="3:13">
      <c r="C468" s="5"/>
      <c r="D468" s="5"/>
      <c r="E468" s="5"/>
      <c r="F468" s="6"/>
      <c r="G468" s="5"/>
      <c r="H468" s="5"/>
      <c r="I468" s="5"/>
      <c r="J468" s="11"/>
      <c r="K468" s="11"/>
      <c r="L468" s="11"/>
      <c r="M468" s="11"/>
    </row>
    <row r="469" spans="3:13">
      <c r="C469" s="5"/>
      <c r="D469" s="5"/>
      <c r="E469" s="5"/>
      <c r="F469" s="6"/>
      <c r="G469" s="5"/>
      <c r="H469" s="5"/>
      <c r="I469" s="5"/>
      <c r="J469" s="11"/>
      <c r="K469" s="11"/>
      <c r="L469" s="11"/>
      <c r="M469" s="11"/>
    </row>
    <row r="470" spans="3:13">
      <c r="C470" s="5"/>
      <c r="D470" s="5"/>
      <c r="E470" s="5"/>
      <c r="F470" s="6"/>
      <c r="G470" s="5"/>
      <c r="H470" s="5"/>
      <c r="I470" s="5"/>
      <c r="J470" s="11"/>
      <c r="K470" s="11"/>
      <c r="L470" s="11"/>
      <c r="M470" s="11"/>
    </row>
    <row r="471" spans="3:13">
      <c r="C471" s="5"/>
      <c r="D471" s="5"/>
      <c r="E471" s="5"/>
      <c r="F471" s="6"/>
      <c r="G471" s="5"/>
      <c r="H471" s="5"/>
      <c r="I471" s="5"/>
      <c r="J471" s="11"/>
      <c r="K471" s="11"/>
      <c r="L471" s="11"/>
      <c r="M471" s="11"/>
    </row>
    <row r="472" spans="3:13">
      <c r="C472" s="5"/>
      <c r="D472" s="5"/>
      <c r="E472" s="5"/>
      <c r="F472" s="6"/>
      <c r="G472" s="5"/>
      <c r="H472" s="5"/>
      <c r="I472" s="5"/>
      <c r="J472" s="11"/>
      <c r="K472" s="11"/>
      <c r="L472" s="11"/>
      <c r="M472" s="11"/>
    </row>
    <row r="473" spans="3:13">
      <c r="C473" s="5"/>
      <c r="D473" s="5"/>
      <c r="E473" s="5"/>
      <c r="F473" s="6"/>
      <c r="G473" s="5"/>
      <c r="H473" s="5"/>
      <c r="I473" s="5"/>
      <c r="J473" s="11"/>
      <c r="K473" s="11"/>
      <c r="L473" s="11"/>
      <c r="M473" s="11"/>
    </row>
    <row r="474" spans="3:13">
      <c r="C474" s="5"/>
      <c r="D474" s="5"/>
      <c r="E474" s="5"/>
      <c r="F474" s="6"/>
      <c r="G474" s="5"/>
      <c r="H474" s="5"/>
      <c r="I474" s="5"/>
      <c r="J474" s="11"/>
      <c r="K474" s="11"/>
      <c r="L474" s="11"/>
      <c r="M474" s="11"/>
    </row>
    <row r="475" spans="3:13">
      <c r="C475" s="5"/>
      <c r="D475" s="5"/>
      <c r="E475" s="5"/>
      <c r="F475" s="6"/>
      <c r="G475" s="5"/>
      <c r="H475" s="5"/>
      <c r="I475" s="5"/>
      <c r="J475" s="11"/>
      <c r="K475" s="11"/>
      <c r="L475" s="11"/>
      <c r="M475" s="11"/>
    </row>
    <row r="476" spans="3:13">
      <c r="C476" s="5"/>
      <c r="D476" s="5"/>
      <c r="E476" s="5"/>
      <c r="F476" s="6"/>
      <c r="G476" s="5"/>
      <c r="H476" s="5"/>
      <c r="I476" s="5"/>
      <c r="J476" s="11"/>
      <c r="K476" s="11"/>
      <c r="L476" s="11"/>
      <c r="M476" s="11"/>
    </row>
    <row r="477" spans="3:13">
      <c r="C477" s="5"/>
      <c r="D477" s="5"/>
      <c r="E477" s="5"/>
      <c r="F477" s="6"/>
      <c r="G477" s="5"/>
      <c r="H477" s="5"/>
      <c r="I477" s="5"/>
      <c r="J477" s="11"/>
      <c r="K477" s="11"/>
      <c r="L477" s="11"/>
      <c r="M477" s="11"/>
    </row>
    <row r="478" spans="3:13">
      <c r="C478" s="5"/>
      <c r="D478" s="5"/>
      <c r="E478" s="5"/>
      <c r="F478" s="6"/>
      <c r="G478" s="5"/>
      <c r="H478" s="5"/>
      <c r="I478" s="5"/>
      <c r="J478" s="11"/>
      <c r="K478" s="11"/>
      <c r="L478" s="11"/>
      <c r="M478" s="11"/>
    </row>
    <row r="479" spans="3:13">
      <c r="C479" s="5"/>
      <c r="D479" s="5"/>
      <c r="E479" s="5"/>
      <c r="F479" s="6"/>
      <c r="G479" s="5"/>
      <c r="H479" s="5"/>
      <c r="I479" s="5"/>
      <c r="J479" s="11"/>
      <c r="K479" s="11"/>
      <c r="L479" s="11"/>
      <c r="M479" s="11"/>
    </row>
    <row r="480" spans="3:13">
      <c r="C480" s="5"/>
      <c r="D480" s="5"/>
      <c r="E480" s="5"/>
      <c r="F480" s="6"/>
      <c r="G480" s="5"/>
      <c r="H480" s="5"/>
      <c r="I480" s="5"/>
      <c r="J480" s="11"/>
      <c r="K480" s="11"/>
      <c r="L480" s="11"/>
      <c r="M480" s="11"/>
    </row>
    <row r="481" spans="3:13">
      <c r="C481" s="5"/>
      <c r="D481" s="5"/>
      <c r="E481" s="5"/>
      <c r="F481" s="6"/>
      <c r="G481" s="5"/>
      <c r="H481" s="5"/>
      <c r="I481" s="5"/>
      <c r="J481" s="11"/>
      <c r="K481" s="11"/>
      <c r="L481" s="11"/>
      <c r="M481" s="11"/>
    </row>
    <row r="482" spans="3:13">
      <c r="C482" s="5"/>
      <c r="D482" s="5"/>
      <c r="E482" s="5"/>
      <c r="F482" s="6"/>
      <c r="G482" s="5"/>
      <c r="H482" s="5"/>
      <c r="I482" s="5"/>
      <c r="J482" s="11"/>
      <c r="K482" s="11"/>
      <c r="L482" s="11"/>
      <c r="M482" s="11"/>
    </row>
    <row r="483" spans="3:13">
      <c r="C483" s="5"/>
      <c r="D483" s="5"/>
      <c r="E483" s="5"/>
      <c r="F483" s="6"/>
      <c r="G483" s="5"/>
      <c r="H483" s="5"/>
      <c r="I483" s="5"/>
      <c r="J483" s="11"/>
      <c r="K483" s="11"/>
      <c r="L483" s="11"/>
      <c r="M483" s="11"/>
    </row>
    <row r="484" spans="3:13">
      <c r="C484" s="5"/>
      <c r="D484" s="5"/>
      <c r="E484" s="5"/>
      <c r="F484" s="6"/>
      <c r="G484" s="5"/>
      <c r="H484" s="5"/>
      <c r="I484" s="5"/>
      <c r="J484" s="11"/>
      <c r="K484" s="11"/>
      <c r="L484" s="11"/>
      <c r="M484" s="11"/>
    </row>
    <row r="485" spans="3:13">
      <c r="C485" s="5"/>
      <c r="D485" s="5"/>
      <c r="E485" s="5"/>
      <c r="F485" s="6"/>
      <c r="G485" s="5"/>
      <c r="H485" s="5"/>
      <c r="I485" s="5"/>
      <c r="J485" s="11"/>
      <c r="K485" s="11"/>
      <c r="L485" s="11"/>
      <c r="M485" s="11"/>
    </row>
    <row r="486" spans="3:13">
      <c r="C486" s="5"/>
      <c r="D486" s="5"/>
      <c r="E486" s="5"/>
      <c r="F486" s="6"/>
      <c r="G486" s="5"/>
      <c r="H486" s="5"/>
      <c r="I486" s="5"/>
      <c r="J486" s="11"/>
      <c r="K486" s="11"/>
      <c r="L486" s="11"/>
      <c r="M486" s="11"/>
    </row>
    <row r="487" spans="3:13">
      <c r="C487" s="5"/>
      <c r="D487" s="5"/>
      <c r="E487" s="5"/>
      <c r="F487" s="6"/>
      <c r="G487" s="5"/>
      <c r="H487" s="5"/>
      <c r="I487" s="5"/>
      <c r="J487" s="11"/>
      <c r="K487" s="11"/>
      <c r="L487" s="11"/>
      <c r="M487" s="11"/>
    </row>
    <row r="488" spans="3:13">
      <c r="C488" s="5"/>
      <c r="D488" s="5"/>
      <c r="E488" s="5"/>
      <c r="F488" s="6"/>
      <c r="G488" s="5"/>
      <c r="H488" s="5"/>
      <c r="I488" s="5"/>
      <c r="J488" s="11"/>
      <c r="K488" s="11"/>
      <c r="L488" s="11"/>
      <c r="M488" s="11"/>
    </row>
    <row r="489" spans="3:13">
      <c r="C489" s="5"/>
      <c r="D489" s="5"/>
      <c r="E489" s="5"/>
      <c r="F489" s="6"/>
      <c r="G489" s="5"/>
      <c r="H489" s="5"/>
      <c r="I489" s="5"/>
      <c r="J489" s="11"/>
      <c r="K489" s="11"/>
      <c r="L489" s="11"/>
      <c r="M489" s="11"/>
    </row>
    <row r="490" spans="3:13">
      <c r="C490" s="5"/>
      <c r="D490" s="5"/>
      <c r="E490" s="5"/>
      <c r="F490" s="6"/>
      <c r="G490" s="5"/>
      <c r="H490" s="5"/>
      <c r="I490" s="5"/>
      <c r="J490" s="11"/>
      <c r="K490" s="11"/>
      <c r="L490" s="11"/>
      <c r="M490" s="11"/>
    </row>
    <row r="491" spans="3:13">
      <c r="C491" s="5"/>
      <c r="D491" s="5"/>
      <c r="E491" s="5"/>
      <c r="F491" s="6"/>
      <c r="G491" s="5"/>
      <c r="H491" s="5"/>
      <c r="I491" s="5"/>
      <c r="J491" s="11"/>
      <c r="K491" s="11"/>
      <c r="L491" s="11"/>
      <c r="M491" s="11"/>
    </row>
    <row r="492" spans="3:13">
      <c r="C492" s="5"/>
      <c r="D492" s="5"/>
      <c r="E492" s="5"/>
      <c r="F492" s="6"/>
      <c r="G492" s="5"/>
      <c r="H492" s="5"/>
      <c r="I492" s="5"/>
      <c r="J492" s="11"/>
      <c r="K492" s="11"/>
      <c r="L492" s="11"/>
      <c r="M492" s="11"/>
    </row>
    <row r="493" spans="3:13">
      <c r="C493" s="5"/>
      <c r="D493" s="5"/>
      <c r="E493" s="5"/>
      <c r="F493" s="6"/>
      <c r="G493" s="5"/>
      <c r="H493" s="5"/>
      <c r="I493" s="5"/>
      <c r="J493" s="11"/>
      <c r="K493" s="11"/>
      <c r="L493" s="11"/>
      <c r="M493" s="11"/>
    </row>
    <row r="494" spans="3:13">
      <c r="C494" s="5"/>
      <c r="D494" s="5"/>
      <c r="E494" s="5"/>
      <c r="F494" s="6"/>
      <c r="G494" s="5"/>
      <c r="H494" s="5"/>
      <c r="I494" s="5"/>
      <c r="J494" s="11"/>
      <c r="K494" s="11"/>
      <c r="L494" s="11"/>
      <c r="M494" s="11"/>
    </row>
    <row r="495" spans="3:13">
      <c r="C495" s="5"/>
      <c r="D495" s="5"/>
      <c r="E495" s="5"/>
      <c r="F495" s="6"/>
      <c r="G495" s="5"/>
      <c r="H495" s="5"/>
      <c r="I495" s="5"/>
      <c r="J495" s="11"/>
      <c r="K495" s="11"/>
      <c r="L495" s="11"/>
      <c r="M495" s="11"/>
    </row>
    <row r="496" spans="3:13">
      <c r="C496" s="5"/>
      <c r="D496" s="5"/>
      <c r="E496" s="5"/>
      <c r="F496" s="6"/>
      <c r="G496" s="5"/>
      <c r="H496" s="5"/>
      <c r="I496" s="5"/>
      <c r="J496" s="11"/>
      <c r="K496" s="11"/>
      <c r="L496" s="11"/>
      <c r="M496" s="11"/>
    </row>
    <row r="497" spans="3:13">
      <c r="C497" s="5"/>
      <c r="D497" s="5"/>
      <c r="E497" s="5"/>
      <c r="F497" s="6"/>
      <c r="G497" s="5"/>
      <c r="H497" s="5"/>
      <c r="I497" s="5"/>
      <c r="J497" s="11"/>
      <c r="K497" s="11"/>
      <c r="L497" s="11"/>
      <c r="M497" s="11"/>
    </row>
    <row r="498" spans="3:13">
      <c r="C498" s="5"/>
      <c r="D498" s="5"/>
      <c r="E498" s="5"/>
      <c r="F498" s="6"/>
      <c r="G498" s="5"/>
      <c r="H498" s="5"/>
      <c r="I498" s="5"/>
      <c r="J498" s="11"/>
      <c r="K498" s="11"/>
      <c r="L498" s="11"/>
      <c r="M498" s="11"/>
    </row>
    <row r="499" spans="3:13">
      <c r="C499" s="5"/>
      <c r="D499" s="5"/>
      <c r="E499" s="5"/>
      <c r="F499" s="6"/>
      <c r="G499" s="5"/>
      <c r="H499" s="5"/>
      <c r="I499" s="5"/>
      <c r="J499" s="11"/>
      <c r="K499" s="11"/>
      <c r="L499" s="11"/>
      <c r="M499" s="11"/>
    </row>
    <row r="500" spans="3:13">
      <c r="C500" s="5"/>
      <c r="D500" s="5"/>
      <c r="E500" s="5"/>
      <c r="F500" s="6"/>
      <c r="G500" s="5"/>
      <c r="H500" s="5"/>
      <c r="I500" s="5"/>
      <c r="J500" s="11"/>
      <c r="K500" s="11"/>
      <c r="L500" s="11"/>
      <c r="M500" s="11"/>
    </row>
    <row r="501" spans="3:13">
      <c r="C501" s="5"/>
      <c r="D501" s="5"/>
      <c r="E501" s="5"/>
      <c r="F501" s="6"/>
      <c r="G501" s="5"/>
      <c r="H501" s="5"/>
      <c r="I501" s="5"/>
      <c r="J501" s="11"/>
      <c r="K501" s="11"/>
      <c r="L501" s="11"/>
      <c r="M501" s="11"/>
    </row>
    <row r="502" spans="3:13">
      <c r="C502" s="5"/>
      <c r="D502" s="5"/>
      <c r="E502" s="5"/>
      <c r="F502" s="6"/>
      <c r="G502" s="5"/>
      <c r="H502" s="5"/>
      <c r="I502" s="5"/>
      <c r="J502" s="11"/>
      <c r="K502" s="11"/>
      <c r="L502" s="11"/>
      <c r="M502" s="11"/>
    </row>
    <row r="503" spans="3:13">
      <c r="C503" s="5"/>
      <c r="D503" s="5"/>
      <c r="E503" s="5"/>
      <c r="F503" s="6"/>
      <c r="G503" s="5"/>
      <c r="H503" s="5"/>
      <c r="I503" s="5"/>
      <c r="J503" s="11"/>
      <c r="K503" s="11"/>
      <c r="L503" s="11"/>
      <c r="M503" s="11"/>
    </row>
    <row r="504" spans="3:13">
      <c r="C504" s="5"/>
      <c r="D504" s="5"/>
      <c r="E504" s="5"/>
      <c r="F504" s="6"/>
      <c r="G504" s="5"/>
      <c r="H504" s="5"/>
      <c r="I504" s="5"/>
      <c r="J504" s="11"/>
      <c r="K504" s="11"/>
      <c r="L504" s="11"/>
      <c r="M504" s="11"/>
    </row>
    <row r="505" spans="3:13">
      <c r="C505" s="5"/>
      <c r="D505" s="5"/>
      <c r="E505" s="5"/>
      <c r="F505" s="6"/>
      <c r="G505" s="5"/>
      <c r="H505" s="5"/>
      <c r="I505" s="5"/>
      <c r="J505" s="11"/>
      <c r="K505" s="11"/>
      <c r="L505" s="11"/>
      <c r="M505" s="11"/>
    </row>
    <row r="506" spans="3:13">
      <c r="C506" s="5"/>
      <c r="D506" s="5"/>
      <c r="E506" s="5"/>
      <c r="F506" s="6"/>
      <c r="G506" s="5"/>
      <c r="H506" s="5"/>
      <c r="I506" s="5"/>
      <c r="J506" s="11"/>
      <c r="K506" s="11"/>
      <c r="L506" s="11"/>
      <c r="M506" s="11"/>
    </row>
    <row r="507" spans="3:13">
      <c r="C507" s="5"/>
      <c r="D507" s="5"/>
      <c r="E507" s="5"/>
      <c r="F507" s="6"/>
      <c r="G507" s="5"/>
      <c r="H507" s="5"/>
      <c r="I507" s="5"/>
      <c r="J507" s="11"/>
      <c r="K507" s="11"/>
      <c r="L507" s="11"/>
      <c r="M507" s="11"/>
    </row>
    <row r="508" spans="3:13">
      <c r="C508" s="5"/>
      <c r="D508" s="5"/>
      <c r="E508" s="5"/>
      <c r="F508" s="6"/>
      <c r="G508" s="5"/>
      <c r="H508" s="5"/>
      <c r="I508" s="5"/>
      <c r="J508" s="11"/>
      <c r="K508" s="11"/>
      <c r="L508" s="11"/>
      <c r="M508" s="11"/>
    </row>
    <row r="509" spans="3:13">
      <c r="C509" s="5"/>
      <c r="D509" s="5"/>
      <c r="E509" s="5"/>
      <c r="F509" s="6"/>
      <c r="G509" s="5"/>
      <c r="H509" s="5"/>
      <c r="I509" s="5"/>
      <c r="J509" s="11"/>
      <c r="K509" s="11"/>
      <c r="L509" s="11"/>
      <c r="M509" s="11"/>
    </row>
    <row r="510" spans="3:13">
      <c r="C510" s="5"/>
      <c r="D510" s="5"/>
      <c r="E510" s="5"/>
      <c r="F510" s="6"/>
      <c r="G510" s="5"/>
      <c r="H510" s="5"/>
      <c r="I510" s="5"/>
      <c r="J510" s="11"/>
      <c r="K510" s="11"/>
      <c r="L510" s="11"/>
      <c r="M510" s="11"/>
    </row>
    <row r="511" spans="3:13">
      <c r="C511" s="5"/>
      <c r="D511" s="5"/>
      <c r="E511" s="5"/>
      <c r="F511" s="6"/>
      <c r="G511" s="5"/>
      <c r="H511" s="5"/>
      <c r="I511" s="5"/>
      <c r="J511" s="11"/>
      <c r="K511" s="11"/>
      <c r="L511" s="11"/>
      <c r="M511" s="11"/>
    </row>
    <row r="512" spans="3:13">
      <c r="C512" s="5"/>
      <c r="D512" s="5"/>
      <c r="E512" s="5"/>
      <c r="F512" s="6"/>
      <c r="G512" s="5"/>
      <c r="H512" s="5"/>
      <c r="I512" s="5"/>
      <c r="J512" s="11"/>
      <c r="K512" s="11"/>
      <c r="L512" s="11"/>
      <c r="M512" s="11"/>
    </row>
    <row r="513" spans="3:13">
      <c r="C513" s="5"/>
      <c r="D513" s="5"/>
      <c r="E513" s="5"/>
      <c r="F513" s="6"/>
      <c r="G513" s="5"/>
      <c r="H513" s="5"/>
      <c r="I513" s="5"/>
      <c r="J513" s="11"/>
      <c r="K513" s="11"/>
      <c r="L513" s="11"/>
      <c r="M513" s="11"/>
    </row>
    <row r="514" spans="3:13">
      <c r="C514" s="5"/>
      <c r="D514" s="5"/>
      <c r="E514" s="5"/>
      <c r="F514" s="6"/>
      <c r="G514" s="5"/>
      <c r="H514" s="5"/>
      <c r="I514" s="5"/>
      <c r="J514" s="11"/>
      <c r="K514" s="11"/>
      <c r="L514" s="11"/>
      <c r="M514" s="11"/>
    </row>
    <row r="515" spans="3:13">
      <c r="C515" s="5"/>
      <c r="D515" s="5"/>
      <c r="E515" s="5"/>
      <c r="F515" s="6"/>
      <c r="G515" s="5"/>
      <c r="H515" s="5"/>
      <c r="I515" s="5"/>
      <c r="J515" s="11"/>
      <c r="K515" s="11"/>
      <c r="L515" s="11"/>
      <c r="M515" s="11"/>
    </row>
    <row r="516" spans="3:13">
      <c r="C516" s="5"/>
      <c r="D516" s="5"/>
      <c r="E516" s="5"/>
      <c r="F516" s="6"/>
      <c r="G516" s="5"/>
      <c r="H516" s="5"/>
      <c r="I516" s="5"/>
      <c r="J516" s="11"/>
      <c r="K516" s="11"/>
      <c r="L516" s="11"/>
      <c r="M516" s="11"/>
    </row>
    <row r="517" spans="3:13">
      <c r="C517" s="5"/>
      <c r="D517" s="5"/>
      <c r="E517" s="5"/>
      <c r="F517" s="6"/>
      <c r="G517" s="5"/>
      <c r="H517" s="5"/>
      <c r="I517" s="5"/>
      <c r="J517" s="11"/>
      <c r="K517" s="11"/>
      <c r="L517" s="11"/>
      <c r="M517" s="11"/>
    </row>
    <row r="518" spans="3:13">
      <c r="C518" s="5"/>
      <c r="D518" s="5"/>
      <c r="E518" s="5"/>
      <c r="F518" s="6"/>
      <c r="G518" s="5"/>
      <c r="H518" s="5"/>
      <c r="I518" s="5"/>
      <c r="J518" s="11"/>
      <c r="K518" s="11"/>
      <c r="L518" s="11"/>
      <c r="M518" s="11"/>
    </row>
    <row r="519" spans="3:13">
      <c r="C519" s="5"/>
      <c r="D519" s="5"/>
      <c r="E519" s="5"/>
      <c r="F519" s="6"/>
      <c r="G519" s="5"/>
      <c r="H519" s="5"/>
      <c r="I519" s="5"/>
      <c r="J519" s="11"/>
      <c r="K519" s="11"/>
      <c r="L519" s="11"/>
      <c r="M519" s="11"/>
    </row>
    <row r="520" spans="3:13">
      <c r="C520" s="5"/>
      <c r="D520" s="5"/>
      <c r="E520" s="5"/>
      <c r="F520" s="6"/>
      <c r="G520" s="5"/>
      <c r="H520" s="5"/>
      <c r="I520" s="5"/>
      <c r="J520" s="11"/>
      <c r="K520" s="11"/>
      <c r="L520" s="11"/>
      <c r="M520" s="11"/>
    </row>
    <row r="521" spans="3:13">
      <c r="C521" s="5"/>
      <c r="D521" s="5"/>
      <c r="E521" s="5"/>
      <c r="F521" s="6"/>
      <c r="G521" s="5"/>
      <c r="H521" s="5"/>
      <c r="I521" s="5"/>
      <c r="J521" s="11"/>
      <c r="K521" s="11"/>
      <c r="L521" s="11"/>
      <c r="M521" s="11"/>
    </row>
    <row r="522" spans="3:13">
      <c r="C522" s="5"/>
      <c r="D522" s="5"/>
      <c r="E522" s="5"/>
      <c r="F522" s="6"/>
      <c r="G522" s="5"/>
      <c r="H522" s="5"/>
      <c r="I522" s="5"/>
      <c r="J522" s="11"/>
      <c r="K522" s="11"/>
      <c r="L522" s="11"/>
      <c r="M522" s="11"/>
    </row>
    <row r="523" spans="3:13">
      <c r="C523" s="5"/>
      <c r="D523" s="5"/>
      <c r="E523" s="5"/>
      <c r="F523" s="6"/>
      <c r="G523" s="5"/>
      <c r="H523" s="5"/>
      <c r="I523" s="5"/>
      <c r="J523" s="11"/>
      <c r="K523" s="11"/>
      <c r="L523" s="11"/>
      <c r="M523" s="11"/>
    </row>
    <row r="524" spans="3:13">
      <c r="C524" s="5"/>
      <c r="D524" s="5"/>
      <c r="E524" s="5"/>
      <c r="F524" s="6"/>
      <c r="G524" s="5"/>
      <c r="H524" s="5"/>
      <c r="I524" s="5"/>
      <c r="J524" s="11"/>
      <c r="K524" s="11"/>
      <c r="L524" s="11"/>
      <c r="M524" s="11"/>
    </row>
    <row r="525" spans="3:13">
      <c r="C525" s="5"/>
      <c r="D525" s="5"/>
      <c r="E525" s="5"/>
      <c r="F525" s="6"/>
      <c r="G525" s="5"/>
      <c r="H525" s="5"/>
      <c r="I525" s="5"/>
      <c r="J525" s="11"/>
      <c r="K525" s="11"/>
      <c r="L525" s="11"/>
      <c r="M525" s="11"/>
    </row>
    <row r="526" spans="3:13">
      <c r="C526" s="5"/>
      <c r="D526" s="5"/>
      <c r="E526" s="5"/>
      <c r="F526" s="6"/>
      <c r="G526" s="5"/>
      <c r="H526" s="5"/>
      <c r="I526" s="5"/>
      <c r="J526" s="11"/>
      <c r="K526" s="11"/>
      <c r="L526" s="11"/>
      <c r="M526" s="11"/>
    </row>
    <row r="527" spans="3:13">
      <c r="C527" s="5"/>
      <c r="D527" s="5"/>
      <c r="E527" s="5"/>
      <c r="F527" s="6"/>
      <c r="G527" s="5"/>
      <c r="H527" s="5"/>
      <c r="I527" s="5"/>
      <c r="J527" s="11"/>
      <c r="K527" s="11"/>
      <c r="L527" s="11"/>
      <c r="M527" s="11"/>
    </row>
    <row r="528" spans="3:13">
      <c r="C528" s="5"/>
      <c r="D528" s="5"/>
      <c r="E528" s="5"/>
      <c r="F528" s="6"/>
      <c r="G528" s="5"/>
      <c r="H528" s="5"/>
      <c r="I528" s="5"/>
      <c r="J528" s="11"/>
      <c r="K528" s="11"/>
      <c r="L528" s="11"/>
      <c r="M528" s="11"/>
    </row>
    <row r="529" spans="3:13">
      <c r="C529" s="5"/>
      <c r="D529" s="5"/>
      <c r="E529" s="5"/>
      <c r="F529" s="6"/>
      <c r="G529" s="5"/>
      <c r="H529" s="5"/>
      <c r="I529" s="5"/>
      <c r="J529" s="11"/>
      <c r="K529" s="11"/>
      <c r="L529" s="11"/>
      <c r="M529" s="11"/>
    </row>
    <row r="530" spans="3:13">
      <c r="C530" s="5"/>
      <c r="D530" s="5"/>
      <c r="E530" s="5"/>
      <c r="F530" s="6"/>
      <c r="G530" s="5"/>
      <c r="H530" s="5"/>
      <c r="I530" s="5"/>
      <c r="J530" s="11"/>
      <c r="K530" s="11"/>
      <c r="L530" s="11"/>
      <c r="M530" s="11"/>
    </row>
    <row r="531" spans="3:13">
      <c r="C531" s="5"/>
      <c r="D531" s="5"/>
      <c r="E531" s="5"/>
      <c r="F531" s="6"/>
      <c r="G531" s="5"/>
      <c r="H531" s="5"/>
      <c r="I531" s="5"/>
      <c r="J531" s="11"/>
      <c r="K531" s="11"/>
      <c r="L531" s="11"/>
      <c r="M531" s="11"/>
    </row>
    <row r="532" spans="3:13">
      <c r="C532" s="5"/>
      <c r="D532" s="5"/>
      <c r="E532" s="5"/>
      <c r="F532" s="6"/>
      <c r="G532" s="5"/>
      <c r="H532" s="5"/>
      <c r="I532" s="5"/>
      <c r="J532" s="11"/>
      <c r="K532" s="11"/>
      <c r="L532" s="11"/>
      <c r="M532" s="11"/>
    </row>
    <row r="533" spans="3:13">
      <c r="C533" s="5"/>
      <c r="D533" s="5"/>
      <c r="E533" s="5"/>
      <c r="F533" s="6"/>
      <c r="G533" s="5"/>
      <c r="H533" s="5"/>
      <c r="I533" s="5"/>
      <c r="J533" s="11"/>
      <c r="K533" s="11"/>
      <c r="L533" s="11"/>
      <c r="M533" s="11"/>
    </row>
    <row r="534" spans="3:13">
      <c r="C534" s="5"/>
      <c r="D534" s="5"/>
      <c r="E534" s="5"/>
      <c r="F534" s="6"/>
      <c r="G534" s="5"/>
      <c r="H534" s="5"/>
      <c r="I534" s="5"/>
      <c r="J534" s="11"/>
      <c r="K534" s="11"/>
      <c r="L534" s="11"/>
      <c r="M534" s="11"/>
    </row>
    <row r="535" spans="3:13">
      <c r="C535" s="5"/>
      <c r="D535" s="5"/>
      <c r="E535" s="5"/>
      <c r="F535" s="6"/>
      <c r="G535" s="5"/>
      <c r="H535" s="5"/>
      <c r="I535" s="5"/>
      <c r="J535" s="11"/>
      <c r="K535" s="11"/>
      <c r="L535" s="11"/>
      <c r="M535" s="11"/>
    </row>
    <row r="536" spans="3:13">
      <c r="C536" s="5"/>
      <c r="D536" s="5"/>
      <c r="E536" s="5"/>
      <c r="F536" s="6"/>
      <c r="G536" s="5"/>
      <c r="H536" s="5"/>
      <c r="I536" s="5"/>
      <c r="J536" s="11"/>
      <c r="K536" s="11"/>
      <c r="L536" s="11"/>
      <c r="M536" s="11"/>
    </row>
    <row r="537" spans="3:13">
      <c r="C537" s="5"/>
      <c r="D537" s="5"/>
      <c r="E537" s="5"/>
      <c r="F537" s="6"/>
      <c r="G537" s="5"/>
      <c r="H537" s="5"/>
      <c r="I537" s="5"/>
      <c r="J537" s="11"/>
      <c r="K537" s="11"/>
      <c r="L537" s="11"/>
      <c r="M537" s="11"/>
    </row>
    <row r="538" spans="3:13">
      <c r="C538" s="5"/>
      <c r="D538" s="5"/>
      <c r="E538" s="5"/>
      <c r="F538" s="6"/>
      <c r="G538" s="5"/>
      <c r="H538" s="5"/>
      <c r="I538" s="5"/>
      <c r="J538" s="11"/>
      <c r="K538" s="11"/>
      <c r="L538" s="11"/>
      <c r="M538" s="11"/>
    </row>
    <row r="539" spans="3:13">
      <c r="C539" s="5"/>
      <c r="D539" s="5"/>
      <c r="E539" s="5"/>
      <c r="F539" s="6"/>
      <c r="G539" s="5"/>
      <c r="H539" s="5"/>
      <c r="I539" s="5"/>
      <c r="J539" s="11"/>
      <c r="K539" s="11"/>
      <c r="L539" s="11"/>
      <c r="M539" s="11"/>
    </row>
    <row r="540" spans="3:13">
      <c r="C540" s="5"/>
      <c r="D540" s="5"/>
      <c r="E540" s="5"/>
      <c r="F540" s="6"/>
      <c r="G540" s="5"/>
      <c r="H540" s="5"/>
      <c r="I540" s="5"/>
      <c r="J540" s="11"/>
      <c r="K540" s="11"/>
      <c r="L540" s="11"/>
      <c r="M540" s="11"/>
    </row>
    <row r="541" spans="3:13">
      <c r="C541" s="5"/>
      <c r="D541" s="5"/>
      <c r="E541" s="5"/>
      <c r="F541" s="6"/>
      <c r="G541" s="5"/>
      <c r="H541" s="5"/>
      <c r="I541" s="5"/>
      <c r="J541" s="11"/>
      <c r="K541" s="11"/>
      <c r="L541" s="11"/>
      <c r="M541" s="11"/>
    </row>
    <row r="542" spans="3:13">
      <c r="C542" s="5"/>
      <c r="D542" s="5"/>
      <c r="E542" s="5"/>
      <c r="F542" s="6"/>
      <c r="G542" s="5"/>
      <c r="H542" s="5"/>
      <c r="I542" s="5"/>
      <c r="J542" s="11"/>
      <c r="K542" s="11"/>
      <c r="L542" s="11"/>
      <c r="M542" s="11"/>
    </row>
    <row r="543" spans="3:13">
      <c r="C543" s="5"/>
      <c r="D543" s="5"/>
      <c r="E543" s="5"/>
      <c r="F543" s="6"/>
      <c r="G543" s="5"/>
      <c r="H543" s="5"/>
      <c r="I543" s="5"/>
      <c r="J543" s="11"/>
      <c r="K543" s="11"/>
      <c r="L543" s="11"/>
      <c r="M543" s="11"/>
    </row>
    <row r="544" spans="3:13">
      <c r="C544" s="5"/>
      <c r="D544" s="5"/>
      <c r="E544" s="5"/>
      <c r="F544" s="6"/>
      <c r="G544" s="5"/>
      <c r="H544" s="5"/>
      <c r="I544" s="5"/>
      <c r="J544" s="11"/>
      <c r="K544" s="11"/>
      <c r="L544" s="11"/>
      <c r="M544" s="11"/>
    </row>
    <row r="545" spans="3:13">
      <c r="C545" s="5"/>
      <c r="D545" s="5"/>
      <c r="E545" s="5"/>
      <c r="F545" s="6"/>
      <c r="G545" s="5"/>
      <c r="H545" s="5"/>
      <c r="I545" s="5"/>
      <c r="J545" s="11"/>
      <c r="K545" s="11"/>
      <c r="L545" s="11"/>
      <c r="M545" s="11"/>
    </row>
    <row r="546" spans="3:13">
      <c r="C546" s="5"/>
      <c r="D546" s="5"/>
      <c r="E546" s="5"/>
      <c r="F546" s="6"/>
      <c r="G546" s="5"/>
      <c r="H546" s="5"/>
      <c r="I546" s="5"/>
      <c r="J546" s="11"/>
      <c r="K546" s="11"/>
      <c r="L546" s="11"/>
      <c r="M546" s="11"/>
    </row>
    <row r="547" spans="3:13">
      <c r="C547" s="5"/>
      <c r="D547" s="5"/>
      <c r="E547" s="5"/>
      <c r="F547" s="6"/>
      <c r="G547" s="5"/>
      <c r="H547" s="5"/>
      <c r="I547" s="5"/>
      <c r="J547" s="11"/>
      <c r="K547" s="11"/>
      <c r="L547" s="11"/>
      <c r="M547" s="11"/>
    </row>
    <row r="548" spans="3:13">
      <c r="C548" s="5"/>
      <c r="D548" s="5"/>
      <c r="E548" s="5"/>
      <c r="F548" s="6"/>
      <c r="G548" s="5"/>
      <c r="H548" s="5"/>
      <c r="I548" s="5"/>
      <c r="J548" s="11"/>
      <c r="K548" s="11"/>
      <c r="L548" s="11"/>
      <c r="M548" s="11"/>
    </row>
    <row r="549" spans="3:13">
      <c r="C549" s="5"/>
      <c r="D549" s="5"/>
      <c r="E549" s="5"/>
      <c r="F549" s="6"/>
      <c r="G549" s="5"/>
      <c r="H549" s="5"/>
      <c r="I549" s="5"/>
      <c r="J549" s="11"/>
      <c r="K549" s="11"/>
      <c r="L549" s="11"/>
      <c r="M549" s="11"/>
    </row>
    <row r="550" spans="3:13">
      <c r="C550" s="5"/>
      <c r="D550" s="5"/>
      <c r="E550" s="5"/>
      <c r="F550" s="6"/>
      <c r="G550" s="5"/>
      <c r="H550" s="5"/>
      <c r="I550" s="5"/>
      <c r="J550" s="11"/>
      <c r="K550" s="11"/>
      <c r="L550" s="11"/>
      <c r="M550" s="11"/>
    </row>
    <row r="551" spans="3:13">
      <c r="C551" s="5"/>
      <c r="D551" s="5"/>
      <c r="E551" s="5"/>
      <c r="F551" s="6"/>
      <c r="G551" s="5"/>
      <c r="H551" s="5"/>
      <c r="I551" s="5"/>
      <c r="J551" s="11"/>
      <c r="K551" s="11"/>
      <c r="L551" s="11"/>
      <c r="M551" s="11"/>
    </row>
    <row r="552" spans="3:13">
      <c r="C552" s="5"/>
      <c r="D552" s="5"/>
      <c r="E552" s="5"/>
      <c r="F552" s="6"/>
      <c r="G552" s="5"/>
      <c r="H552" s="5"/>
      <c r="I552" s="5"/>
      <c r="J552" s="11"/>
      <c r="K552" s="11"/>
      <c r="L552" s="11"/>
      <c r="M552" s="11"/>
    </row>
    <row r="553" spans="3:13">
      <c r="C553" s="5"/>
      <c r="D553" s="5"/>
      <c r="E553" s="5"/>
      <c r="F553" s="6"/>
      <c r="G553" s="5"/>
      <c r="H553" s="5"/>
      <c r="I553" s="5"/>
      <c r="J553" s="11"/>
      <c r="K553" s="11"/>
      <c r="L553" s="11"/>
      <c r="M553" s="11"/>
    </row>
    <row r="554" spans="3:13">
      <c r="C554" s="5"/>
      <c r="D554" s="5"/>
      <c r="E554" s="5"/>
      <c r="F554" s="6"/>
      <c r="G554" s="5"/>
      <c r="H554" s="5"/>
      <c r="I554" s="5"/>
      <c r="J554" s="11"/>
      <c r="K554" s="11"/>
      <c r="L554" s="11"/>
      <c r="M554" s="11"/>
    </row>
    <row r="555" spans="3:13">
      <c r="C555" s="5"/>
      <c r="D555" s="5"/>
      <c r="E555" s="5"/>
      <c r="F555" s="6"/>
      <c r="G555" s="5"/>
      <c r="H555" s="5"/>
      <c r="I555" s="5"/>
      <c r="J555" s="11"/>
      <c r="K555" s="11"/>
      <c r="L555" s="11"/>
      <c r="M555" s="11"/>
    </row>
    <row r="556" spans="3:13">
      <c r="C556" s="5"/>
      <c r="D556" s="5"/>
      <c r="E556" s="5"/>
      <c r="F556" s="6"/>
      <c r="G556" s="5"/>
      <c r="H556" s="5"/>
      <c r="I556" s="5"/>
      <c r="J556" s="11"/>
      <c r="K556" s="11"/>
      <c r="L556" s="11"/>
      <c r="M556" s="11"/>
    </row>
    <row r="557" spans="3:13">
      <c r="C557" s="5"/>
      <c r="D557" s="5"/>
      <c r="E557" s="5"/>
      <c r="F557" s="6"/>
      <c r="G557" s="5"/>
      <c r="H557" s="5"/>
      <c r="I557" s="5"/>
      <c r="J557" s="11"/>
      <c r="K557" s="11"/>
      <c r="L557" s="11"/>
      <c r="M557" s="11"/>
    </row>
    <row r="558" spans="3:13">
      <c r="C558" s="5"/>
      <c r="D558" s="5"/>
      <c r="E558" s="5"/>
      <c r="F558" s="6"/>
      <c r="G558" s="5"/>
      <c r="H558" s="5"/>
      <c r="I558" s="5"/>
      <c r="J558" s="11"/>
      <c r="K558" s="11"/>
      <c r="L558" s="11"/>
      <c r="M558" s="11"/>
    </row>
    <row r="559" spans="3:13">
      <c r="C559" s="5"/>
      <c r="D559" s="5"/>
      <c r="E559" s="5"/>
      <c r="F559" s="6"/>
      <c r="G559" s="5"/>
      <c r="H559" s="5"/>
      <c r="I559" s="5"/>
      <c r="J559" s="11"/>
      <c r="K559" s="11"/>
      <c r="L559" s="11"/>
      <c r="M559" s="11"/>
    </row>
    <row r="560" spans="3:13">
      <c r="C560" s="5"/>
      <c r="D560" s="5"/>
      <c r="E560" s="5"/>
      <c r="F560" s="6"/>
      <c r="G560" s="5"/>
      <c r="H560" s="5"/>
      <c r="I560" s="5"/>
      <c r="J560" s="11"/>
      <c r="K560" s="11"/>
      <c r="L560" s="11"/>
      <c r="M560" s="11"/>
    </row>
    <row r="561" spans="3:13">
      <c r="C561" s="5"/>
      <c r="D561" s="5"/>
      <c r="E561" s="5"/>
      <c r="F561" s="6"/>
      <c r="G561" s="5"/>
      <c r="H561" s="5"/>
      <c r="I561" s="5"/>
      <c r="J561" s="11"/>
      <c r="K561" s="11"/>
      <c r="L561" s="11"/>
      <c r="M561" s="11"/>
    </row>
    <row r="562" spans="3:13">
      <c r="C562" s="5"/>
      <c r="D562" s="5"/>
      <c r="E562" s="5"/>
      <c r="F562" s="6"/>
      <c r="G562" s="5"/>
      <c r="H562" s="5"/>
      <c r="I562" s="5"/>
      <c r="J562" s="11"/>
      <c r="K562" s="11"/>
      <c r="L562" s="11"/>
      <c r="M562" s="11"/>
    </row>
    <row r="563" spans="3:13">
      <c r="C563" s="5"/>
      <c r="D563" s="5"/>
      <c r="E563" s="5"/>
      <c r="F563" s="6"/>
      <c r="G563" s="5"/>
      <c r="H563" s="5"/>
      <c r="I563" s="5"/>
      <c r="J563" s="11"/>
      <c r="K563" s="11"/>
      <c r="L563" s="11"/>
      <c r="M563" s="11"/>
    </row>
    <row r="564" spans="3:13">
      <c r="C564" s="5"/>
      <c r="D564" s="5"/>
      <c r="E564" s="5"/>
      <c r="F564" s="6"/>
      <c r="G564" s="5"/>
      <c r="H564" s="5"/>
      <c r="I564" s="5"/>
      <c r="J564" s="11"/>
      <c r="K564" s="11"/>
      <c r="L564" s="11"/>
      <c r="M564" s="11"/>
    </row>
    <row r="565" spans="3:13">
      <c r="C565" s="5"/>
      <c r="D565" s="5"/>
      <c r="E565" s="5"/>
      <c r="F565" s="6"/>
      <c r="G565" s="5"/>
      <c r="H565" s="5"/>
      <c r="I565" s="5"/>
      <c r="J565" s="11"/>
      <c r="K565" s="11"/>
      <c r="L565" s="11"/>
      <c r="M565" s="11"/>
    </row>
    <row r="566" spans="3:13">
      <c r="C566" s="5"/>
      <c r="D566" s="5"/>
      <c r="E566" s="5"/>
      <c r="F566" s="6"/>
      <c r="G566" s="5"/>
      <c r="H566" s="5"/>
      <c r="I566" s="5"/>
      <c r="J566" s="11"/>
      <c r="K566" s="11"/>
      <c r="L566" s="11"/>
      <c r="M566" s="11"/>
    </row>
    <row r="567" spans="3:13">
      <c r="C567" s="5"/>
      <c r="D567" s="5"/>
      <c r="E567" s="5"/>
      <c r="F567" s="6"/>
      <c r="G567" s="5"/>
      <c r="H567" s="5"/>
      <c r="I567" s="5"/>
      <c r="J567" s="11"/>
      <c r="K567" s="11"/>
      <c r="L567" s="11"/>
      <c r="M567" s="11"/>
    </row>
    <row r="568" spans="3:13">
      <c r="C568" s="5"/>
      <c r="D568" s="5"/>
      <c r="E568" s="5"/>
      <c r="F568" s="6"/>
      <c r="G568" s="5"/>
      <c r="H568" s="5"/>
      <c r="I568" s="5"/>
      <c r="J568" s="11"/>
      <c r="K568" s="11"/>
      <c r="L568" s="11"/>
      <c r="M568" s="11"/>
    </row>
    <row r="569" spans="3:13">
      <c r="C569" s="5"/>
      <c r="D569" s="5"/>
      <c r="E569" s="5"/>
      <c r="F569" s="6"/>
      <c r="G569" s="5"/>
      <c r="H569" s="5"/>
      <c r="I569" s="5"/>
      <c r="J569" s="11"/>
      <c r="K569" s="11"/>
      <c r="L569" s="11"/>
      <c r="M569" s="11"/>
    </row>
    <row r="570" spans="3:13">
      <c r="C570" s="5"/>
      <c r="D570" s="5"/>
      <c r="E570" s="5"/>
      <c r="F570" s="6"/>
      <c r="G570" s="5"/>
      <c r="H570" s="5"/>
      <c r="I570" s="5"/>
      <c r="J570" s="11"/>
      <c r="K570" s="11"/>
      <c r="L570" s="11"/>
      <c r="M570" s="11"/>
    </row>
    <row r="571" spans="3:13">
      <c r="C571" s="5"/>
      <c r="D571" s="5"/>
      <c r="E571" s="5"/>
      <c r="F571" s="6"/>
      <c r="G571" s="5"/>
      <c r="H571" s="5"/>
      <c r="I571" s="5"/>
      <c r="J571" s="11"/>
      <c r="K571" s="11"/>
      <c r="L571" s="11"/>
      <c r="M571" s="11"/>
    </row>
    <row r="572" spans="3:13">
      <c r="C572" s="5"/>
      <c r="D572" s="5"/>
      <c r="E572" s="5"/>
      <c r="F572" s="6"/>
      <c r="G572" s="5"/>
      <c r="H572" s="5"/>
      <c r="I572" s="5"/>
      <c r="J572" s="11"/>
      <c r="K572" s="11"/>
      <c r="L572" s="11"/>
      <c r="M572" s="11"/>
    </row>
    <row r="573" spans="3:13">
      <c r="C573" s="5"/>
      <c r="D573" s="5"/>
      <c r="E573" s="5"/>
      <c r="F573" s="6"/>
      <c r="G573" s="5"/>
      <c r="H573" s="5"/>
      <c r="I573" s="5"/>
      <c r="J573" s="11"/>
      <c r="K573" s="11"/>
      <c r="L573" s="11"/>
      <c r="M573" s="11"/>
    </row>
    <row r="574" spans="3:13">
      <c r="C574" s="5"/>
      <c r="D574" s="5"/>
      <c r="E574" s="5"/>
      <c r="F574" s="6"/>
      <c r="G574" s="5"/>
      <c r="H574" s="5"/>
      <c r="I574" s="5"/>
      <c r="J574" s="11"/>
      <c r="K574" s="11"/>
      <c r="L574" s="11"/>
      <c r="M574" s="11"/>
    </row>
    <row r="575" spans="3:13">
      <c r="C575" s="5"/>
      <c r="D575" s="5"/>
      <c r="E575" s="5"/>
      <c r="F575" s="6"/>
      <c r="G575" s="5"/>
      <c r="H575" s="5"/>
      <c r="I575" s="5"/>
      <c r="J575" s="11"/>
      <c r="K575" s="11"/>
      <c r="L575" s="11"/>
      <c r="M575" s="11"/>
    </row>
    <row r="576" spans="3:13">
      <c r="C576" s="5"/>
      <c r="D576" s="5"/>
      <c r="E576" s="5"/>
      <c r="F576" s="6"/>
      <c r="G576" s="5"/>
      <c r="H576" s="5"/>
      <c r="I576" s="5"/>
      <c r="J576" s="11"/>
      <c r="K576" s="11"/>
      <c r="L576" s="11"/>
      <c r="M576" s="11"/>
    </row>
    <row r="577" spans="3:13">
      <c r="C577" s="5"/>
      <c r="D577" s="5"/>
      <c r="E577" s="5"/>
      <c r="F577" s="6"/>
      <c r="G577" s="5"/>
      <c r="H577" s="5"/>
      <c r="I577" s="5"/>
      <c r="J577" s="11"/>
      <c r="K577" s="11"/>
      <c r="L577" s="11"/>
      <c r="M577" s="11"/>
    </row>
    <row r="578" spans="3:13">
      <c r="C578" s="5"/>
      <c r="D578" s="5"/>
      <c r="E578" s="5"/>
      <c r="F578" s="6"/>
      <c r="G578" s="5"/>
      <c r="H578" s="5"/>
      <c r="I578" s="5"/>
      <c r="J578" s="11"/>
      <c r="K578" s="11"/>
      <c r="L578" s="11"/>
      <c r="M578" s="11"/>
    </row>
    <row r="579" spans="3:13">
      <c r="C579" s="5"/>
      <c r="D579" s="5"/>
      <c r="E579" s="5"/>
      <c r="F579" s="6"/>
      <c r="G579" s="5"/>
      <c r="H579" s="5"/>
      <c r="I579" s="5"/>
      <c r="J579" s="11"/>
      <c r="K579" s="11"/>
      <c r="L579" s="11"/>
      <c r="M579" s="11"/>
    </row>
    <row r="580" spans="3:13">
      <c r="C580" s="5"/>
      <c r="D580" s="5"/>
      <c r="E580" s="5"/>
      <c r="F580" s="6"/>
      <c r="G580" s="5"/>
      <c r="H580" s="5"/>
      <c r="I580" s="5"/>
      <c r="J580" s="11"/>
      <c r="K580" s="11"/>
      <c r="L580" s="11"/>
      <c r="M580" s="11"/>
    </row>
    <row r="581" spans="3:13">
      <c r="C581" s="5"/>
      <c r="D581" s="5"/>
      <c r="E581" s="5"/>
      <c r="F581" s="6"/>
      <c r="G581" s="5"/>
      <c r="H581" s="5"/>
      <c r="I581" s="5"/>
      <c r="J581" s="11"/>
      <c r="K581" s="11"/>
      <c r="L581" s="11"/>
      <c r="M581" s="11"/>
    </row>
    <row r="582" spans="3:13">
      <c r="C582" s="5"/>
      <c r="D582" s="5"/>
      <c r="E582" s="5"/>
      <c r="F582" s="6"/>
      <c r="G582" s="5"/>
      <c r="H582" s="5"/>
      <c r="I582" s="5"/>
      <c r="J582" s="11"/>
      <c r="K582" s="11"/>
      <c r="L582" s="11"/>
      <c r="M582" s="11"/>
    </row>
    <row r="583" spans="3:13">
      <c r="C583" s="5"/>
      <c r="D583" s="5"/>
      <c r="E583" s="5"/>
      <c r="F583" s="6"/>
      <c r="G583" s="5"/>
      <c r="H583" s="5"/>
      <c r="I583" s="5"/>
      <c r="J583" s="11"/>
      <c r="K583" s="11"/>
      <c r="L583" s="11"/>
      <c r="M583" s="11"/>
    </row>
    <row r="584" spans="3:13">
      <c r="C584" s="5"/>
      <c r="D584" s="5"/>
      <c r="E584" s="5"/>
      <c r="F584" s="6"/>
      <c r="G584" s="5"/>
      <c r="H584" s="5"/>
      <c r="I584" s="5"/>
      <c r="J584" s="11"/>
      <c r="K584" s="11"/>
      <c r="L584" s="11"/>
      <c r="M584" s="11"/>
    </row>
    <row r="585" spans="3:13">
      <c r="C585" s="5"/>
      <c r="D585" s="5"/>
      <c r="E585" s="5"/>
      <c r="F585" s="6"/>
      <c r="G585" s="5"/>
      <c r="H585" s="5"/>
      <c r="I585" s="5"/>
      <c r="J585" s="11"/>
      <c r="K585" s="11"/>
      <c r="L585" s="11"/>
      <c r="M585" s="11"/>
    </row>
    <row r="586" spans="3:13">
      <c r="C586" s="5"/>
      <c r="D586" s="5"/>
      <c r="E586" s="5"/>
      <c r="F586" s="6"/>
      <c r="G586" s="5"/>
      <c r="H586" s="5"/>
      <c r="I586" s="5"/>
      <c r="J586" s="11"/>
      <c r="K586" s="11"/>
      <c r="L586" s="11"/>
      <c r="M586" s="11"/>
    </row>
    <row r="587" spans="3:13">
      <c r="C587" s="5"/>
      <c r="D587" s="5"/>
      <c r="E587" s="5"/>
      <c r="F587" s="6"/>
      <c r="G587" s="5"/>
      <c r="H587" s="5"/>
      <c r="I587" s="5"/>
      <c r="J587" s="11"/>
      <c r="K587" s="11"/>
      <c r="L587" s="11"/>
      <c r="M587" s="11"/>
    </row>
    <row r="588" spans="3:13">
      <c r="C588" s="5"/>
      <c r="D588" s="5"/>
      <c r="E588" s="5"/>
      <c r="F588" s="6"/>
      <c r="G588" s="5"/>
      <c r="H588" s="5"/>
      <c r="I588" s="5"/>
      <c r="J588" s="11"/>
      <c r="K588" s="11"/>
      <c r="L588" s="11"/>
      <c r="M588" s="11"/>
    </row>
    <row r="589" spans="3:13">
      <c r="C589" s="5"/>
      <c r="D589" s="5"/>
      <c r="E589" s="5"/>
      <c r="F589" s="6"/>
      <c r="G589" s="5"/>
      <c r="H589" s="5"/>
      <c r="I589" s="5"/>
      <c r="J589" s="11"/>
      <c r="K589" s="11"/>
      <c r="L589" s="11"/>
      <c r="M589" s="11"/>
    </row>
    <row r="590" spans="3:13">
      <c r="C590" s="5"/>
      <c r="D590" s="5"/>
      <c r="E590" s="5"/>
      <c r="F590" s="6"/>
      <c r="G590" s="5"/>
      <c r="H590" s="5"/>
      <c r="I590" s="5"/>
      <c r="J590" s="11"/>
      <c r="K590" s="11"/>
      <c r="L590" s="11"/>
      <c r="M590" s="11"/>
    </row>
    <row r="591" spans="3:13">
      <c r="C591" s="5"/>
      <c r="D591" s="5"/>
      <c r="E591" s="5"/>
      <c r="F591" s="6"/>
      <c r="G591" s="5"/>
      <c r="H591" s="5"/>
      <c r="I591" s="5"/>
      <c r="J591" s="11"/>
      <c r="K591" s="11"/>
      <c r="L591" s="11"/>
      <c r="M591" s="11"/>
    </row>
    <row r="592" spans="3:13">
      <c r="C592" s="5"/>
      <c r="D592" s="5"/>
      <c r="E592" s="5"/>
      <c r="F592" s="6"/>
      <c r="G592" s="5"/>
      <c r="H592" s="5"/>
      <c r="I592" s="5"/>
      <c r="J592" s="11"/>
      <c r="K592" s="11"/>
      <c r="L592" s="11"/>
      <c r="M592" s="11"/>
    </row>
    <row r="593" spans="3:13">
      <c r="C593" s="5"/>
      <c r="D593" s="5"/>
      <c r="E593" s="5"/>
      <c r="F593" s="6"/>
      <c r="G593" s="5"/>
      <c r="H593" s="5"/>
      <c r="I593" s="5"/>
      <c r="J593" s="11"/>
      <c r="K593" s="11"/>
      <c r="L593" s="11"/>
      <c r="M593" s="11"/>
    </row>
    <row r="594" spans="3:13">
      <c r="C594" s="5"/>
      <c r="D594" s="5"/>
      <c r="E594" s="5"/>
      <c r="F594" s="6"/>
      <c r="G594" s="5"/>
      <c r="H594" s="5"/>
      <c r="I594" s="5"/>
      <c r="J594" s="11"/>
      <c r="K594" s="11"/>
      <c r="L594" s="11"/>
      <c r="M594" s="11"/>
    </row>
    <row r="595" spans="3:13">
      <c r="C595" s="5"/>
      <c r="D595" s="5"/>
      <c r="E595" s="5"/>
      <c r="F595" s="6"/>
      <c r="G595" s="5"/>
      <c r="H595" s="5"/>
      <c r="I595" s="5"/>
      <c r="J595" s="11"/>
      <c r="K595" s="11"/>
      <c r="L595" s="11"/>
      <c r="M595" s="11"/>
    </row>
    <row r="596" spans="3:13">
      <c r="C596" s="5"/>
      <c r="D596" s="5"/>
      <c r="E596" s="5"/>
      <c r="F596" s="6"/>
      <c r="G596" s="5"/>
      <c r="H596" s="5"/>
      <c r="I596" s="5"/>
      <c r="J596" s="11"/>
      <c r="K596" s="11"/>
      <c r="L596" s="11"/>
      <c r="M596" s="11"/>
    </row>
    <row r="597" spans="3:13">
      <c r="C597" s="5"/>
      <c r="D597" s="5"/>
      <c r="E597" s="5"/>
      <c r="F597" s="6"/>
      <c r="G597" s="5"/>
      <c r="H597" s="5"/>
      <c r="I597" s="5"/>
      <c r="J597" s="11"/>
      <c r="K597" s="11"/>
      <c r="L597" s="11"/>
      <c r="M597" s="11"/>
    </row>
    <row r="598" spans="3:13">
      <c r="C598" s="5"/>
      <c r="D598" s="5"/>
      <c r="E598" s="5"/>
      <c r="F598" s="6"/>
      <c r="G598" s="5"/>
      <c r="H598" s="5"/>
      <c r="I598" s="5"/>
      <c r="J598" s="11"/>
      <c r="K598" s="11"/>
      <c r="L598" s="11"/>
      <c r="M598" s="11"/>
    </row>
    <row r="599" spans="3:13">
      <c r="C599" s="5"/>
      <c r="D599" s="5"/>
      <c r="E599" s="5"/>
      <c r="F599" s="6"/>
      <c r="G599" s="5"/>
      <c r="H599" s="5"/>
      <c r="I599" s="5"/>
      <c r="J599" s="11"/>
      <c r="K599" s="11"/>
      <c r="L599" s="11"/>
      <c r="M599" s="11"/>
    </row>
    <row r="600" spans="3:13">
      <c r="C600" s="5"/>
      <c r="D600" s="5"/>
      <c r="E600" s="5"/>
      <c r="F600" s="6"/>
      <c r="G600" s="5"/>
      <c r="H600" s="5"/>
      <c r="I600" s="5"/>
      <c r="J600" s="11"/>
      <c r="K600" s="11"/>
      <c r="L600" s="11"/>
      <c r="M600" s="11"/>
    </row>
    <row r="601" spans="3:13">
      <c r="C601" s="5"/>
      <c r="D601" s="5"/>
      <c r="E601" s="5"/>
      <c r="F601" s="6"/>
      <c r="G601" s="5"/>
      <c r="H601" s="5"/>
      <c r="I601" s="5"/>
      <c r="J601" s="11"/>
      <c r="K601" s="11"/>
      <c r="L601" s="11"/>
      <c r="M601" s="11"/>
    </row>
    <row r="602" spans="3:13">
      <c r="C602" s="5"/>
      <c r="D602" s="5"/>
      <c r="E602" s="5"/>
      <c r="F602" s="6"/>
      <c r="G602" s="5"/>
      <c r="H602" s="5"/>
      <c r="I602" s="5"/>
      <c r="J602" s="11"/>
      <c r="K602" s="11"/>
      <c r="L602" s="11"/>
      <c r="M602" s="11"/>
    </row>
    <row r="603" spans="3:13">
      <c r="C603" s="5"/>
      <c r="D603" s="5"/>
      <c r="E603" s="5"/>
      <c r="F603" s="6"/>
      <c r="G603" s="5"/>
      <c r="H603" s="5"/>
      <c r="I603" s="5"/>
      <c r="J603" s="11"/>
      <c r="K603" s="11"/>
      <c r="L603" s="11"/>
      <c r="M603" s="11"/>
    </row>
    <row r="604" spans="3:13">
      <c r="C604" s="5"/>
      <c r="D604" s="5"/>
      <c r="E604" s="5"/>
      <c r="F604" s="6"/>
      <c r="G604" s="5"/>
      <c r="H604" s="5"/>
      <c r="I604" s="5"/>
      <c r="J604" s="11"/>
      <c r="K604" s="11"/>
      <c r="L604" s="11"/>
      <c r="M604" s="11"/>
    </row>
    <row r="605" spans="3:13">
      <c r="C605" s="5"/>
      <c r="D605" s="5"/>
      <c r="E605" s="5"/>
      <c r="F605" s="6"/>
      <c r="G605" s="5"/>
      <c r="H605" s="5"/>
      <c r="I605" s="5"/>
      <c r="J605" s="11"/>
      <c r="K605" s="11"/>
      <c r="L605" s="11"/>
      <c r="M605" s="11"/>
    </row>
    <row r="606" spans="3:13">
      <c r="C606" s="5"/>
      <c r="D606" s="5"/>
      <c r="E606" s="5"/>
      <c r="F606" s="6"/>
      <c r="G606" s="5"/>
      <c r="H606" s="5"/>
      <c r="I606" s="5"/>
      <c r="J606" s="11"/>
      <c r="K606" s="11"/>
      <c r="L606" s="11"/>
      <c r="M606" s="11"/>
    </row>
    <row r="607" spans="3:13">
      <c r="C607" s="5"/>
      <c r="D607" s="5"/>
      <c r="E607" s="5"/>
      <c r="F607" s="6"/>
      <c r="G607" s="5"/>
      <c r="H607" s="5"/>
      <c r="I607" s="5"/>
      <c r="J607" s="11"/>
      <c r="K607" s="11"/>
      <c r="L607" s="11"/>
      <c r="M607" s="11"/>
    </row>
    <row r="608" spans="3:13">
      <c r="C608" s="5"/>
      <c r="D608" s="5"/>
      <c r="E608" s="5"/>
      <c r="F608" s="6"/>
      <c r="G608" s="5"/>
      <c r="H608" s="5"/>
      <c r="I608" s="5"/>
      <c r="J608" s="11"/>
      <c r="K608" s="11"/>
      <c r="L608" s="11"/>
      <c r="M608" s="11"/>
    </row>
    <row r="609" spans="3:13">
      <c r="C609" s="5"/>
      <c r="D609" s="5"/>
      <c r="E609" s="5"/>
      <c r="F609" s="6"/>
      <c r="G609" s="5"/>
      <c r="H609" s="5"/>
      <c r="I609" s="5"/>
      <c r="J609" s="11"/>
      <c r="K609" s="11"/>
      <c r="L609" s="11"/>
      <c r="M609" s="11"/>
    </row>
    <row r="610" spans="3:13">
      <c r="C610" s="5"/>
      <c r="D610" s="5"/>
      <c r="E610" s="5"/>
      <c r="F610" s="6"/>
      <c r="G610" s="5"/>
      <c r="H610" s="5"/>
      <c r="I610" s="5"/>
      <c r="J610" s="11"/>
      <c r="K610" s="11"/>
      <c r="L610" s="11"/>
      <c r="M610" s="11"/>
    </row>
    <row r="611" spans="3:13">
      <c r="C611" s="5"/>
      <c r="D611" s="5"/>
      <c r="E611" s="5"/>
      <c r="F611" s="6"/>
      <c r="G611" s="5"/>
      <c r="H611" s="5"/>
      <c r="I611" s="5"/>
      <c r="J611" s="11"/>
      <c r="K611" s="11"/>
      <c r="L611" s="11"/>
      <c r="M611" s="11"/>
    </row>
    <row r="612" spans="3:13">
      <c r="C612" s="5"/>
      <c r="D612" s="5"/>
      <c r="E612" s="5"/>
      <c r="F612" s="6"/>
      <c r="G612" s="5"/>
      <c r="H612" s="5"/>
      <c r="I612" s="5"/>
      <c r="J612" s="11"/>
      <c r="K612" s="11"/>
      <c r="L612" s="11"/>
      <c r="M612" s="11"/>
    </row>
    <row r="613" spans="3:13">
      <c r="C613" s="5"/>
      <c r="D613" s="5"/>
      <c r="E613" s="5"/>
      <c r="F613" s="6"/>
      <c r="G613" s="5"/>
      <c r="H613" s="5"/>
      <c r="I613" s="5"/>
      <c r="J613" s="11"/>
      <c r="K613" s="11"/>
      <c r="L613" s="11"/>
      <c r="M613" s="11"/>
    </row>
    <row r="614" spans="3:13">
      <c r="C614" s="5"/>
      <c r="D614" s="5"/>
      <c r="E614" s="5"/>
      <c r="F614" s="6"/>
      <c r="G614" s="5"/>
      <c r="H614" s="5"/>
      <c r="I614" s="5"/>
      <c r="J614" s="11"/>
      <c r="K614" s="11"/>
      <c r="L614" s="11"/>
      <c r="M614" s="11"/>
    </row>
    <row r="615" spans="3:13">
      <c r="C615" s="5"/>
      <c r="D615" s="5"/>
      <c r="E615" s="5"/>
      <c r="F615" s="6"/>
      <c r="G615" s="5"/>
      <c r="H615" s="5"/>
      <c r="I615" s="5"/>
      <c r="J615" s="11"/>
      <c r="K615" s="11"/>
      <c r="L615" s="11"/>
      <c r="M615" s="11"/>
    </row>
    <row r="616" spans="3:13">
      <c r="C616" s="5"/>
      <c r="D616" s="5"/>
      <c r="E616" s="5"/>
      <c r="F616" s="6"/>
      <c r="G616" s="5"/>
      <c r="H616" s="5"/>
      <c r="I616" s="5"/>
      <c r="J616" s="11"/>
      <c r="K616" s="11"/>
      <c r="L616" s="11"/>
      <c r="M616" s="11"/>
    </row>
    <row r="617" spans="3:13">
      <c r="C617" s="5"/>
      <c r="D617" s="5"/>
      <c r="E617" s="5"/>
      <c r="F617" s="6"/>
      <c r="G617" s="5"/>
      <c r="H617" s="5"/>
      <c r="I617" s="5"/>
      <c r="J617" s="11"/>
      <c r="K617" s="11"/>
      <c r="L617" s="11"/>
      <c r="M617" s="11"/>
    </row>
    <row r="618" spans="3:13">
      <c r="C618" s="5"/>
      <c r="D618" s="5"/>
      <c r="E618" s="5"/>
      <c r="F618" s="6"/>
      <c r="G618" s="5"/>
      <c r="H618" s="5"/>
      <c r="I618" s="5"/>
      <c r="J618" s="11"/>
      <c r="K618" s="11"/>
      <c r="L618" s="11"/>
      <c r="M618" s="11"/>
    </row>
    <row r="619" spans="3:13">
      <c r="C619" s="5"/>
      <c r="D619" s="5"/>
      <c r="E619" s="5"/>
      <c r="F619" s="6"/>
      <c r="G619" s="5"/>
      <c r="H619" s="5"/>
      <c r="I619" s="5"/>
      <c r="J619" s="11"/>
      <c r="K619" s="11"/>
      <c r="L619" s="11"/>
      <c r="M619" s="11"/>
    </row>
    <row r="620" spans="3:13">
      <c r="C620" s="5"/>
      <c r="D620" s="5"/>
      <c r="E620" s="5"/>
      <c r="F620" s="6"/>
      <c r="G620" s="5"/>
      <c r="H620" s="5"/>
      <c r="I620" s="5"/>
      <c r="J620" s="11"/>
      <c r="K620" s="11"/>
      <c r="L620" s="11"/>
      <c r="M620" s="11"/>
    </row>
    <row r="621" spans="3:13">
      <c r="C621" s="5"/>
      <c r="D621" s="5"/>
      <c r="E621" s="5"/>
      <c r="F621" s="6"/>
      <c r="G621" s="5"/>
      <c r="H621" s="5"/>
      <c r="I621" s="5"/>
      <c r="J621" s="11"/>
      <c r="K621" s="11"/>
      <c r="L621" s="11"/>
      <c r="M621" s="11"/>
    </row>
    <row r="622" spans="3:13">
      <c r="C622" s="5"/>
      <c r="D622" s="5"/>
      <c r="E622" s="5"/>
      <c r="F622" s="6"/>
      <c r="G622" s="5"/>
      <c r="H622" s="5"/>
      <c r="I622" s="5"/>
      <c r="J622" s="11"/>
      <c r="K622" s="11"/>
      <c r="L622" s="11"/>
      <c r="M622" s="11"/>
    </row>
    <row r="623" spans="3:13">
      <c r="C623" s="5"/>
      <c r="D623" s="5"/>
      <c r="E623" s="5"/>
      <c r="F623" s="6"/>
      <c r="G623" s="5"/>
      <c r="H623" s="5"/>
      <c r="I623" s="5"/>
      <c r="J623" s="11"/>
      <c r="K623" s="11"/>
      <c r="L623" s="11"/>
      <c r="M623" s="11"/>
    </row>
    <row r="624" spans="3:13">
      <c r="C624" s="5"/>
      <c r="D624" s="5"/>
      <c r="E624" s="5"/>
      <c r="F624" s="6"/>
      <c r="G624" s="5"/>
      <c r="H624" s="5"/>
      <c r="I624" s="5"/>
      <c r="J624" s="11"/>
      <c r="K624" s="11"/>
      <c r="L624" s="11"/>
      <c r="M624" s="11"/>
    </row>
    <row r="625" spans="3:13">
      <c r="C625" s="5"/>
      <c r="D625" s="5"/>
      <c r="E625" s="5"/>
      <c r="F625" s="6"/>
      <c r="G625" s="5"/>
      <c r="H625" s="5"/>
      <c r="I625" s="5"/>
      <c r="J625" s="11"/>
      <c r="K625" s="11"/>
      <c r="L625" s="11"/>
      <c r="M625" s="11"/>
    </row>
    <row r="626" spans="3:13">
      <c r="C626" s="5"/>
      <c r="D626" s="5"/>
      <c r="E626" s="5"/>
      <c r="F626" s="6"/>
      <c r="G626" s="5"/>
      <c r="H626" s="5"/>
      <c r="I626" s="5"/>
      <c r="J626" s="11"/>
      <c r="K626" s="11"/>
      <c r="L626" s="11"/>
      <c r="M626" s="11"/>
    </row>
    <row r="627" spans="3:13">
      <c r="C627" s="5"/>
      <c r="D627" s="5"/>
      <c r="E627" s="5"/>
      <c r="F627" s="6"/>
      <c r="G627" s="5"/>
      <c r="H627" s="5"/>
      <c r="I627" s="5"/>
      <c r="J627" s="11"/>
      <c r="K627" s="11"/>
      <c r="L627" s="11"/>
      <c r="M627" s="11"/>
    </row>
    <row r="628" spans="3:13">
      <c r="C628" s="5"/>
      <c r="D628" s="5"/>
      <c r="E628" s="5"/>
      <c r="F628" s="6"/>
      <c r="G628" s="5"/>
      <c r="H628" s="5"/>
      <c r="I628" s="5"/>
      <c r="J628" s="11"/>
      <c r="K628" s="11"/>
      <c r="L628" s="11"/>
      <c r="M628" s="11"/>
    </row>
    <row r="629" spans="3:13">
      <c r="C629" s="5"/>
      <c r="D629" s="5"/>
      <c r="E629" s="5"/>
      <c r="F629" s="6"/>
      <c r="G629" s="5"/>
      <c r="H629" s="5"/>
      <c r="I629" s="5"/>
      <c r="J629" s="11"/>
      <c r="K629" s="11"/>
      <c r="L629" s="11"/>
      <c r="M629" s="11"/>
    </row>
    <row r="630" spans="3:13">
      <c r="C630" s="5"/>
      <c r="D630" s="5"/>
      <c r="E630" s="5"/>
      <c r="F630" s="6"/>
      <c r="G630" s="5"/>
      <c r="H630" s="5"/>
      <c r="I630" s="5"/>
      <c r="J630" s="11"/>
      <c r="K630" s="11"/>
      <c r="L630" s="11"/>
      <c r="M630" s="11"/>
    </row>
    <row r="631" spans="3:13">
      <c r="C631" s="5"/>
      <c r="D631" s="5"/>
      <c r="E631" s="5"/>
      <c r="F631" s="6"/>
      <c r="G631" s="5"/>
      <c r="H631" s="5"/>
      <c r="I631" s="5"/>
      <c r="J631" s="11"/>
      <c r="K631" s="11"/>
      <c r="L631" s="11"/>
      <c r="M631" s="11"/>
    </row>
    <row r="632" spans="3:13">
      <c r="C632" s="5"/>
      <c r="D632" s="5"/>
      <c r="E632" s="5"/>
      <c r="F632" s="6"/>
      <c r="G632" s="5"/>
      <c r="H632" s="5"/>
      <c r="I632" s="5"/>
      <c r="J632" s="11"/>
      <c r="K632" s="11"/>
      <c r="L632" s="11"/>
      <c r="M632" s="11"/>
    </row>
    <row r="633" spans="3:13">
      <c r="C633" s="5"/>
      <c r="D633" s="5"/>
      <c r="E633" s="5"/>
      <c r="F633" s="6"/>
      <c r="G633" s="5"/>
      <c r="H633" s="5"/>
      <c r="I633" s="5"/>
      <c r="J633" s="11"/>
      <c r="K633" s="11"/>
      <c r="L633" s="11"/>
      <c r="M633" s="11"/>
    </row>
    <row r="634" spans="3:13">
      <c r="C634" s="5"/>
      <c r="D634" s="5"/>
      <c r="E634" s="5"/>
      <c r="F634" s="6"/>
      <c r="G634" s="5"/>
      <c r="H634" s="5"/>
      <c r="I634" s="5"/>
      <c r="J634" s="11"/>
      <c r="K634" s="11"/>
      <c r="L634" s="11"/>
      <c r="M634" s="11"/>
    </row>
    <row r="635" spans="3:13">
      <c r="C635" s="5"/>
      <c r="D635" s="5"/>
      <c r="E635" s="5"/>
      <c r="F635" s="6"/>
      <c r="G635" s="5"/>
      <c r="H635" s="5"/>
      <c r="I635" s="5"/>
      <c r="J635" s="11"/>
      <c r="K635" s="11"/>
      <c r="L635" s="11"/>
      <c r="M635" s="11"/>
    </row>
    <row r="636" spans="3:13">
      <c r="C636" s="5"/>
      <c r="D636" s="5"/>
      <c r="E636" s="5"/>
      <c r="F636" s="6"/>
      <c r="G636" s="5"/>
      <c r="H636" s="5"/>
      <c r="I636" s="5"/>
      <c r="J636" s="11"/>
      <c r="K636" s="11"/>
      <c r="L636" s="11"/>
      <c r="M636" s="11"/>
    </row>
    <row r="637" spans="3:13">
      <c r="C637" s="5"/>
      <c r="D637" s="5"/>
      <c r="E637" s="5"/>
      <c r="F637" s="6"/>
      <c r="G637" s="5"/>
      <c r="H637" s="5"/>
      <c r="I637" s="5"/>
      <c r="J637" s="11"/>
      <c r="K637" s="11"/>
      <c r="L637" s="11"/>
      <c r="M637" s="11"/>
    </row>
    <row r="638" spans="3:13">
      <c r="C638" s="5"/>
      <c r="D638" s="5"/>
      <c r="E638" s="5"/>
      <c r="F638" s="6"/>
      <c r="G638" s="5"/>
      <c r="H638" s="5"/>
      <c r="I638" s="5"/>
      <c r="J638" s="11"/>
      <c r="K638" s="11"/>
      <c r="L638" s="11"/>
      <c r="M638" s="11"/>
    </row>
    <row r="639" spans="3:13">
      <c r="C639" s="5"/>
      <c r="D639" s="5"/>
      <c r="E639" s="5"/>
      <c r="F639" s="6"/>
      <c r="G639" s="5"/>
      <c r="H639" s="5"/>
      <c r="I639" s="5"/>
      <c r="J639" s="11"/>
      <c r="K639" s="11"/>
      <c r="L639" s="11"/>
      <c r="M639" s="11"/>
    </row>
    <row r="640" spans="3:13">
      <c r="C640" s="5"/>
      <c r="D640" s="5"/>
      <c r="E640" s="5"/>
      <c r="F640" s="6"/>
      <c r="G640" s="5"/>
      <c r="H640" s="5"/>
      <c r="I640" s="5"/>
      <c r="J640" s="11"/>
      <c r="K640" s="11"/>
      <c r="L640" s="11"/>
      <c r="M640" s="11"/>
    </row>
    <row r="641" spans="3:13">
      <c r="C641" s="5"/>
      <c r="D641" s="5"/>
      <c r="E641" s="5"/>
      <c r="F641" s="6"/>
      <c r="G641" s="5"/>
      <c r="H641" s="5"/>
      <c r="I641" s="5"/>
      <c r="J641" s="11"/>
      <c r="K641" s="11"/>
      <c r="L641" s="11"/>
      <c r="M641" s="11"/>
    </row>
    <row r="642" spans="3:13">
      <c r="C642" s="5"/>
      <c r="D642" s="5"/>
      <c r="E642" s="5"/>
      <c r="F642" s="6"/>
      <c r="G642" s="5"/>
      <c r="H642" s="5"/>
      <c r="I642" s="5"/>
      <c r="J642" s="11"/>
      <c r="K642" s="11"/>
      <c r="L642" s="11"/>
      <c r="M642" s="11"/>
    </row>
    <row r="643" spans="3:13">
      <c r="C643" s="5"/>
      <c r="D643" s="5"/>
      <c r="E643" s="5"/>
      <c r="F643" s="6"/>
      <c r="G643" s="5"/>
      <c r="H643" s="5"/>
      <c r="I643" s="5"/>
      <c r="J643" s="11"/>
      <c r="K643" s="11"/>
      <c r="L643" s="11"/>
      <c r="M643" s="11"/>
    </row>
    <row r="644" spans="3:13">
      <c r="C644" s="5"/>
      <c r="D644" s="5"/>
      <c r="E644" s="5"/>
      <c r="F644" s="6"/>
      <c r="G644" s="5"/>
      <c r="H644" s="5"/>
      <c r="I644" s="5"/>
      <c r="J644" s="11"/>
      <c r="K644" s="11"/>
      <c r="L644" s="11"/>
      <c r="M644" s="11"/>
    </row>
    <row r="645" spans="3:13">
      <c r="C645" s="5"/>
      <c r="D645" s="5"/>
      <c r="E645" s="5"/>
      <c r="F645" s="6"/>
      <c r="G645" s="5"/>
      <c r="H645" s="5"/>
      <c r="I645" s="5"/>
      <c r="J645" s="11"/>
      <c r="K645" s="11"/>
      <c r="L645" s="11"/>
      <c r="M645" s="11"/>
    </row>
    <row r="646" spans="3:13">
      <c r="C646" s="5"/>
      <c r="D646" s="5"/>
      <c r="E646" s="5"/>
      <c r="F646" s="6"/>
      <c r="G646" s="5"/>
      <c r="H646" s="5"/>
      <c r="I646" s="5"/>
      <c r="J646" s="11"/>
      <c r="K646" s="11"/>
      <c r="L646" s="11"/>
      <c r="M646" s="11"/>
    </row>
    <row r="647" spans="3:13">
      <c r="C647" s="5"/>
      <c r="D647" s="5"/>
      <c r="E647" s="5"/>
      <c r="F647" s="6"/>
      <c r="G647" s="5"/>
      <c r="H647" s="5"/>
      <c r="I647" s="5"/>
      <c r="J647" s="11"/>
      <c r="K647" s="11"/>
      <c r="L647" s="11"/>
      <c r="M647" s="11"/>
    </row>
    <row r="648" spans="3:13">
      <c r="C648" s="5"/>
      <c r="D648" s="5"/>
      <c r="E648" s="5"/>
      <c r="F648" s="6"/>
      <c r="G648" s="5"/>
      <c r="H648" s="5"/>
      <c r="I648" s="5"/>
      <c r="J648" s="11"/>
      <c r="K648" s="11"/>
      <c r="L648" s="11"/>
      <c r="M648" s="11"/>
    </row>
    <row r="649" spans="3:13">
      <c r="C649" s="5"/>
      <c r="D649" s="5"/>
      <c r="E649" s="5"/>
      <c r="F649" s="6"/>
      <c r="G649" s="5"/>
      <c r="H649" s="5"/>
      <c r="I649" s="5"/>
      <c r="J649" s="11"/>
      <c r="K649" s="11"/>
      <c r="L649" s="11"/>
      <c r="M649" s="11"/>
    </row>
    <row r="650" spans="3:13">
      <c r="C650" s="5"/>
      <c r="D650" s="5"/>
      <c r="E650" s="5"/>
      <c r="F650" s="6"/>
      <c r="G650" s="5"/>
      <c r="H650" s="5"/>
      <c r="I650" s="5"/>
      <c r="J650" s="11"/>
      <c r="K650" s="11"/>
      <c r="L650" s="11"/>
      <c r="M650" s="11"/>
    </row>
    <row r="651" spans="3:13">
      <c r="C651" s="5"/>
      <c r="D651" s="5"/>
      <c r="E651" s="5"/>
      <c r="F651" s="6"/>
      <c r="G651" s="5"/>
      <c r="H651" s="5"/>
      <c r="I651" s="5"/>
      <c r="J651" s="11"/>
      <c r="K651" s="11"/>
      <c r="L651" s="11"/>
      <c r="M651" s="11"/>
    </row>
    <row r="652" spans="3:13">
      <c r="C652" s="5"/>
      <c r="D652" s="5"/>
      <c r="E652" s="5"/>
      <c r="F652" s="6"/>
      <c r="G652" s="5"/>
      <c r="H652" s="5"/>
      <c r="I652" s="5"/>
      <c r="J652" s="11"/>
      <c r="K652" s="11"/>
      <c r="L652" s="11"/>
      <c r="M652" s="11"/>
    </row>
    <row r="653" spans="3:13">
      <c r="C653" s="5"/>
      <c r="D653" s="5"/>
      <c r="E653" s="5"/>
      <c r="F653" s="6"/>
      <c r="G653" s="5"/>
      <c r="H653" s="5"/>
      <c r="I653" s="5"/>
      <c r="J653" s="11"/>
      <c r="K653" s="11"/>
      <c r="L653" s="11"/>
      <c r="M653" s="11"/>
    </row>
    <row r="654" spans="3:13">
      <c r="C654" s="5"/>
      <c r="D654" s="5"/>
      <c r="E654" s="5"/>
      <c r="F654" s="6"/>
      <c r="G654" s="5"/>
      <c r="H654" s="5"/>
      <c r="I654" s="5"/>
      <c r="J654" s="11"/>
      <c r="K654" s="11"/>
      <c r="L654" s="11"/>
      <c r="M654" s="11"/>
    </row>
    <row r="655" spans="3:13">
      <c r="C655" s="5"/>
      <c r="D655" s="5"/>
      <c r="E655" s="5"/>
      <c r="F655" s="6"/>
      <c r="G655" s="5"/>
      <c r="H655" s="5"/>
      <c r="I655" s="5"/>
      <c r="J655" s="11"/>
      <c r="K655" s="11"/>
      <c r="L655" s="11"/>
      <c r="M655" s="11"/>
    </row>
    <row r="656" spans="3:13">
      <c r="C656" s="5"/>
      <c r="D656" s="5"/>
      <c r="E656" s="5"/>
      <c r="F656" s="6"/>
      <c r="G656" s="5"/>
      <c r="H656" s="5"/>
      <c r="I656" s="5"/>
      <c r="J656" s="11"/>
      <c r="K656" s="11"/>
      <c r="L656" s="11"/>
      <c r="M656" s="11"/>
    </row>
    <row r="657" spans="3:13">
      <c r="C657" s="5"/>
      <c r="D657" s="5"/>
      <c r="E657" s="5"/>
      <c r="F657" s="6"/>
      <c r="G657" s="5"/>
      <c r="H657" s="5"/>
      <c r="I657" s="5"/>
      <c r="J657" s="11"/>
      <c r="K657" s="11"/>
      <c r="L657" s="11"/>
      <c r="M657" s="11"/>
    </row>
    <row r="658" spans="3:13">
      <c r="C658" s="5"/>
      <c r="D658" s="5"/>
      <c r="E658" s="5"/>
      <c r="F658" s="6"/>
      <c r="G658" s="5"/>
      <c r="H658" s="5"/>
      <c r="I658" s="5"/>
      <c r="J658" s="11"/>
      <c r="K658" s="11"/>
      <c r="L658" s="11"/>
      <c r="M658" s="11"/>
    </row>
    <row r="659" spans="3:13">
      <c r="C659" s="5"/>
      <c r="D659" s="5"/>
      <c r="E659" s="5"/>
      <c r="F659" s="6"/>
      <c r="G659" s="5"/>
      <c r="H659" s="5"/>
      <c r="I659" s="5"/>
      <c r="J659" s="11"/>
      <c r="K659" s="11"/>
      <c r="L659" s="11"/>
      <c r="M659" s="11"/>
    </row>
    <row r="660" spans="3:13">
      <c r="C660" s="5"/>
      <c r="D660" s="5"/>
      <c r="E660" s="5"/>
      <c r="F660" s="6"/>
      <c r="G660" s="5"/>
      <c r="H660" s="5"/>
      <c r="I660" s="5"/>
      <c r="J660" s="11"/>
      <c r="K660" s="11"/>
      <c r="L660" s="11"/>
      <c r="M660" s="11"/>
    </row>
    <row r="661" spans="3:13">
      <c r="C661" s="5"/>
      <c r="D661" s="5"/>
      <c r="E661" s="5"/>
      <c r="F661" s="6"/>
      <c r="G661" s="5"/>
      <c r="H661" s="5"/>
      <c r="I661" s="5"/>
      <c r="J661" s="11"/>
      <c r="K661" s="11"/>
      <c r="L661" s="11"/>
      <c r="M661" s="11"/>
    </row>
    <row r="662" spans="3:13">
      <c r="C662" s="5"/>
      <c r="D662" s="5"/>
      <c r="E662" s="5"/>
      <c r="F662" s="6"/>
      <c r="G662" s="5"/>
      <c r="H662" s="5"/>
      <c r="I662" s="5"/>
      <c r="J662" s="11"/>
      <c r="K662" s="11"/>
      <c r="L662" s="11"/>
      <c r="M662" s="11"/>
    </row>
    <row r="663" spans="3:13">
      <c r="C663" s="5"/>
      <c r="D663" s="5"/>
      <c r="E663" s="5"/>
      <c r="F663" s="6"/>
      <c r="G663" s="5"/>
      <c r="H663" s="5"/>
      <c r="I663" s="5"/>
      <c r="J663" s="11"/>
      <c r="K663" s="11"/>
      <c r="L663" s="11"/>
      <c r="M663" s="11"/>
    </row>
    <row r="664" spans="3:13">
      <c r="C664" s="5"/>
      <c r="D664" s="5"/>
      <c r="E664" s="5"/>
      <c r="F664" s="6"/>
      <c r="G664" s="5"/>
      <c r="H664" s="5"/>
      <c r="I664" s="5"/>
      <c r="J664" s="11"/>
      <c r="K664" s="11"/>
      <c r="L664" s="11"/>
      <c r="M664" s="11"/>
    </row>
    <row r="665" spans="3:13">
      <c r="C665" s="5"/>
      <c r="D665" s="5"/>
      <c r="E665" s="5"/>
      <c r="F665" s="6"/>
      <c r="G665" s="5"/>
      <c r="H665" s="5"/>
      <c r="I665" s="5"/>
      <c r="J665" s="11"/>
      <c r="K665" s="11"/>
      <c r="L665" s="11"/>
      <c r="M665" s="11"/>
    </row>
    <row r="666" spans="3:13">
      <c r="C666" s="5"/>
      <c r="D666" s="5"/>
      <c r="E666" s="5"/>
      <c r="F666" s="6"/>
      <c r="G666" s="5"/>
      <c r="H666" s="5"/>
      <c r="I666" s="5"/>
      <c r="J666" s="11"/>
      <c r="K666" s="11"/>
      <c r="L666" s="11"/>
      <c r="M666" s="11"/>
    </row>
    <row r="667" spans="3:13">
      <c r="C667" s="5"/>
      <c r="D667" s="5"/>
      <c r="E667" s="5"/>
      <c r="F667" s="6"/>
      <c r="G667" s="5"/>
      <c r="H667" s="5"/>
      <c r="I667" s="5"/>
      <c r="J667" s="11"/>
      <c r="K667" s="11"/>
      <c r="L667" s="11"/>
      <c r="M667" s="11"/>
    </row>
    <row r="668" spans="3:13">
      <c r="C668" s="5"/>
      <c r="D668" s="5"/>
      <c r="E668" s="5"/>
      <c r="F668" s="6"/>
      <c r="G668" s="5"/>
      <c r="H668" s="5"/>
      <c r="I668" s="5"/>
      <c r="J668" s="11"/>
      <c r="K668" s="11"/>
      <c r="L668" s="11"/>
      <c r="M668" s="11"/>
    </row>
    <row r="669" spans="3:13">
      <c r="C669" s="5"/>
      <c r="D669" s="5"/>
      <c r="E669" s="5"/>
      <c r="F669" s="6"/>
      <c r="G669" s="5"/>
      <c r="H669" s="5"/>
      <c r="I669" s="5"/>
      <c r="J669" s="11"/>
      <c r="K669" s="11"/>
      <c r="L669" s="11"/>
      <c r="M669" s="11"/>
    </row>
    <row r="670" spans="3:13">
      <c r="C670" s="5"/>
      <c r="D670" s="5"/>
      <c r="E670" s="5"/>
      <c r="F670" s="6"/>
      <c r="G670" s="5"/>
      <c r="H670" s="5"/>
      <c r="I670" s="5"/>
      <c r="J670" s="11"/>
      <c r="K670" s="11"/>
      <c r="L670" s="11"/>
      <c r="M670" s="11"/>
    </row>
    <row r="671" spans="3:13">
      <c r="C671" s="5"/>
      <c r="D671" s="5"/>
      <c r="E671" s="5"/>
      <c r="F671" s="6"/>
      <c r="G671" s="5"/>
      <c r="H671" s="5"/>
      <c r="I671" s="5"/>
      <c r="J671" s="11"/>
      <c r="K671" s="11"/>
      <c r="L671" s="11"/>
      <c r="M671" s="11"/>
    </row>
    <row r="672" spans="3:13">
      <c r="C672" s="5"/>
      <c r="D672" s="5"/>
      <c r="E672" s="5"/>
      <c r="F672" s="6"/>
      <c r="G672" s="5"/>
      <c r="H672" s="5"/>
      <c r="I672" s="5"/>
      <c r="J672" s="11"/>
      <c r="K672" s="11"/>
      <c r="L672" s="11"/>
      <c r="M672" s="11"/>
    </row>
    <row r="673" spans="3:13">
      <c r="C673" s="5"/>
      <c r="D673" s="5"/>
      <c r="E673" s="5"/>
      <c r="F673" s="6"/>
      <c r="G673" s="5"/>
      <c r="H673" s="5"/>
      <c r="I673" s="5"/>
      <c r="J673" s="11"/>
      <c r="K673" s="11"/>
      <c r="L673" s="11"/>
      <c r="M673" s="11"/>
    </row>
    <row r="674" spans="3:13">
      <c r="C674" s="5"/>
      <c r="D674" s="5"/>
      <c r="E674" s="5"/>
      <c r="F674" s="6"/>
      <c r="G674" s="5"/>
      <c r="H674" s="5"/>
      <c r="I674" s="5"/>
      <c r="J674" s="11"/>
      <c r="K674" s="11"/>
      <c r="L674" s="11"/>
      <c r="M674" s="11"/>
    </row>
    <row r="675" spans="3:13">
      <c r="C675" s="5"/>
      <c r="D675" s="5"/>
      <c r="E675" s="5"/>
      <c r="F675" s="6"/>
      <c r="G675" s="5"/>
      <c r="H675" s="5"/>
      <c r="I675" s="5"/>
      <c r="J675" s="11"/>
      <c r="K675" s="11"/>
      <c r="L675" s="11"/>
      <c r="M675" s="11"/>
    </row>
    <row r="676" spans="3:13">
      <c r="C676" s="5"/>
      <c r="D676" s="5"/>
      <c r="E676" s="5"/>
      <c r="F676" s="6"/>
      <c r="G676" s="5"/>
      <c r="H676" s="5"/>
      <c r="I676" s="5"/>
      <c r="J676" s="11"/>
      <c r="K676" s="11"/>
      <c r="L676" s="11"/>
      <c r="M676" s="11"/>
    </row>
    <row r="677" spans="3:13">
      <c r="C677" s="5"/>
      <c r="D677" s="5"/>
      <c r="E677" s="5"/>
      <c r="F677" s="6"/>
      <c r="G677" s="5"/>
      <c r="H677" s="5"/>
      <c r="I677" s="5"/>
      <c r="J677" s="11"/>
      <c r="K677" s="11"/>
      <c r="L677" s="11"/>
      <c r="M677" s="11"/>
    </row>
    <row r="678" spans="3:13">
      <c r="C678" s="5"/>
      <c r="D678" s="5"/>
      <c r="E678" s="5"/>
      <c r="F678" s="6"/>
      <c r="G678" s="5"/>
      <c r="H678" s="5"/>
      <c r="I678" s="5"/>
      <c r="J678" s="11"/>
      <c r="K678" s="11"/>
      <c r="L678" s="11"/>
      <c r="M678" s="11"/>
    </row>
    <row r="679" spans="3:13">
      <c r="C679" s="5"/>
      <c r="D679" s="5"/>
      <c r="E679" s="5"/>
      <c r="F679" s="6"/>
      <c r="G679" s="5"/>
      <c r="H679" s="5"/>
      <c r="I679" s="5"/>
      <c r="J679" s="11"/>
      <c r="K679" s="11"/>
      <c r="L679" s="11"/>
      <c r="M679" s="11"/>
    </row>
    <row r="680" spans="3:13">
      <c r="C680" s="5"/>
      <c r="D680" s="5"/>
      <c r="E680" s="5"/>
      <c r="F680" s="6"/>
      <c r="G680" s="5"/>
      <c r="H680" s="5"/>
      <c r="I680" s="5"/>
      <c r="J680" s="11"/>
      <c r="K680" s="11"/>
      <c r="L680" s="11"/>
      <c r="M680" s="11"/>
    </row>
    <row r="681" spans="3:13">
      <c r="C681" s="5"/>
      <c r="D681" s="5"/>
      <c r="E681" s="5"/>
      <c r="F681" s="6"/>
      <c r="G681" s="5"/>
      <c r="H681" s="5"/>
      <c r="I681" s="5"/>
      <c r="J681" s="11"/>
      <c r="K681" s="11"/>
      <c r="L681" s="11"/>
      <c r="M681" s="11"/>
    </row>
    <row r="682" spans="3:13">
      <c r="C682" s="5"/>
      <c r="D682" s="5"/>
      <c r="E682" s="5"/>
      <c r="F682" s="6"/>
      <c r="G682" s="5"/>
      <c r="H682" s="5"/>
      <c r="I682" s="5"/>
      <c r="J682" s="11"/>
      <c r="K682" s="11"/>
      <c r="L682" s="11"/>
      <c r="M682" s="11"/>
    </row>
    <row r="683" spans="3:13">
      <c r="C683" s="5"/>
      <c r="D683" s="5"/>
      <c r="E683" s="5"/>
      <c r="F683" s="6"/>
      <c r="G683" s="5"/>
      <c r="H683" s="5"/>
      <c r="I683" s="5"/>
      <c r="J683" s="11"/>
      <c r="K683" s="11"/>
      <c r="L683" s="11"/>
      <c r="M683" s="11"/>
    </row>
    <row r="684" spans="3:13">
      <c r="C684" s="5"/>
      <c r="D684" s="5"/>
      <c r="E684" s="5"/>
      <c r="F684" s="6"/>
      <c r="G684" s="5"/>
      <c r="H684" s="5"/>
      <c r="I684" s="5"/>
      <c r="J684" s="11"/>
      <c r="K684" s="11"/>
      <c r="L684" s="11"/>
      <c r="M684" s="11"/>
    </row>
    <row r="685" spans="3:13">
      <c r="C685" s="5"/>
      <c r="D685" s="5"/>
      <c r="E685" s="5"/>
      <c r="F685" s="6"/>
      <c r="G685" s="5"/>
      <c r="H685" s="5"/>
      <c r="I685" s="5"/>
      <c r="J685" s="11"/>
      <c r="K685" s="11"/>
      <c r="L685" s="11"/>
      <c r="M685" s="11"/>
    </row>
    <row r="686" spans="3:13">
      <c r="C686" s="5"/>
      <c r="D686" s="5"/>
      <c r="E686" s="5"/>
      <c r="F686" s="6"/>
      <c r="G686" s="5"/>
      <c r="H686" s="5"/>
      <c r="I686" s="5"/>
      <c r="J686" s="11"/>
      <c r="K686" s="11"/>
      <c r="L686" s="11"/>
      <c r="M686" s="11"/>
    </row>
    <row r="687" spans="3:13">
      <c r="C687" s="5"/>
      <c r="D687" s="5"/>
      <c r="E687" s="5"/>
      <c r="F687" s="6"/>
      <c r="G687" s="5"/>
      <c r="H687" s="5"/>
      <c r="I687" s="5"/>
      <c r="J687" s="11"/>
      <c r="K687" s="11"/>
      <c r="L687" s="11"/>
      <c r="M687" s="11"/>
    </row>
    <row r="688" spans="3:13">
      <c r="C688" s="5"/>
      <c r="D688" s="5"/>
      <c r="E688" s="5"/>
      <c r="F688" s="6"/>
      <c r="G688" s="5"/>
      <c r="H688" s="5"/>
      <c r="I688" s="5"/>
      <c r="J688" s="11"/>
      <c r="K688" s="11"/>
      <c r="L688" s="11"/>
      <c r="M688" s="11"/>
    </row>
    <row r="689" spans="3:13">
      <c r="C689" s="5"/>
      <c r="D689" s="5"/>
      <c r="E689" s="5"/>
      <c r="F689" s="6"/>
      <c r="G689" s="5"/>
      <c r="H689" s="5"/>
      <c r="I689" s="5"/>
      <c r="J689" s="11"/>
      <c r="K689" s="11"/>
      <c r="L689" s="11"/>
      <c r="M689" s="11"/>
    </row>
    <row r="690" spans="3:13">
      <c r="C690" s="5"/>
      <c r="D690" s="5"/>
      <c r="E690" s="5"/>
      <c r="F690" s="6"/>
      <c r="G690" s="5"/>
      <c r="H690" s="5"/>
      <c r="I690" s="5"/>
      <c r="J690" s="11"/>
      <c r="K690" s="11"/>
      <c r="L690" s="11"/>
      <c r="M690" s="11"/>
    </row>
    <row r="691" spans="3:13">
      <c r="C691" s="5"/>
      <c r="D691" s="5"/>
      <c r="E691" s="5"/>
      <c r="F691" s="6"/>
      <c r="G691" s="5"/>
      <c r="H691" s="5"/>
      <c r="I691" s="5"/>
      <c r="J691" s="11"/>
      <c r="K691" s="11"/>
      <c r="L691" s="11"/>
      <c r="M691" s="11"/>
    </row>
    <row r="692" spans="3:13">
      <c r="C692" s="5"/>
      <c r="D692" s="5"/>
      <c r="E692" s="5"/>
      <c r="F692" s="6"/>
      <c r="G692" s="5"/>
      <c r="H692" s="5"/>
      <c r="I692" s="5"/>
      <c r="J692" s="11"/>
      <c r="K692" s="11"/>
      <c r="L692" s="11"/>
      <c r="M692" s="11"/>
    </row>
    <row r="693" spans="3:13">
      <c r="C693" s="5"/>
      <c r="D693" s="5"/>
      <c r="E693" s="5"/>
      <c r="F693" s="6"/>
      <c r="G693" s="5"/>
      <c r="H693" s="5"/>
      <c r="I693" s="5"/>
      <c r="J693" s="11"/>
      <c r="K693" s="11"/>
      <c r="L693" s="11"/>
      <c r="M693" s="11"/>
    </row>
    <row r="694" spans="3:13">
      <c r="C694" s="5"/>
      <c r="D694" s="5"/>
      <c r="E694" s="5"/>
      <c r="F694" s="6"/>
      <c r="G694" s="5"/>
      <c r="H694" s="5"/>
      <c r="I694" s="5"/>
      <c r="J694" s="11"/>
      <c r="K694" s="11"/>
      <c r="L694" s="11"/>
      <c r="M694" s="11"/>
    </row>
    <row r="695" spans="3:13">
      <c r="C695" s="5"/>
      <c r="D695" s="5"/>
      <c r="E695" s="5"/>
      <c r="F695" s="6"/>
      <c r="G695" s="5"/>
      <c r="H695" s="5"/>
      <c r="I695" s="5"/>
      <c r="J695" s="11"/>
      <c r="K695" s="11"/>
      <c r="L695" s="11"/>
      <c r="M695" s="11"/>
    </row>
    <row r="696" spans="3:13">
      <c r="C696" s="5"/>
      <c r="D696" s="5"/>
      <c r="E696" s="5"/>
      <c r="F696" s="6"/>
      <c r="G696" s="5"/>
      <c r="H696" s="5"/>
      <c r="I696" s="5"/>
      <c r="J696" s="11"/>
      <c r="K696" s="11"/>
      <c r="L696" s="11"/>
      <c r="M696" s="11"/>
    </row>
    <row r="697" spans="3:13">
      <c r="C697" s="5"/>
      <c r="D697" s="5"/>
      <c r="E697" s="5"/>
      <c r="F697" s="6"/>
      <c r="G697" s="5"/>
      <c r="H697" s="5"/>
      <c r="I697" s="5"/>
      <c r="J697" s="11"/>
      <c r="K697" s="11"/>
      <c r="L697" s="11"/>
      <c r="M697" s="11"/>
    </row>
    <row r="698" spans="3:13">
      <c r="C698" s="5"/>
      <c r="D698" s="5"/>
      <c r="E698" s="5"/>
      <c r="F698" s="6"/>
      <c r="G698" s="5"/>
      <c r="H698" s="5"/>
      <c r="I698" s="5"/>
      <c r="J698" s="11"/>
      <c r="K698" s="11"/>
      <c r="L698" s="11"/>
      <c r="M698" s="11"/>
    </row>
    <row r="699" spans="3:13">
      <c r="C699" s="5"/>
      <c r="D699" s="5"/>
      <c r="E699" s="5"/>
      <c r="F699" s="6"/>
      <c r="G699" s="5"/>
      <c r="H699" s="5"/>
      <c r="I699" s="5"/>
      <c r="J699" s="11"/>
      <c r="K699" s="11"/>
      <c r="L699" s="11"/>
      <c r="M699" s="11"/>
    </row>
    <row r="700" spans="3:13">
      <c r="C700" s="5"/>
      <c r="D700" s="5"/>
      <c r="E700" s="5"/>
      <c r="F700" s="6"/>
      <c r="G700" s="5"/>
      <c r="H700" s="5"/>
      <c r="I700" s="5"/>
      <c r="J700" s="11"/>
      <c r="K700" s="11"/>
      <c r="L700" s="11"/>
      <c r="M700" s="11"/>
    </row>
    <row r="701" spans="3:13">
      <c r="C701" s="5"/>
      <c r="D701" s="5"/>
      <c r="E701" s="5"/>
      <c r="F701" s="6"/>
      <c r="G701" s="5"/>
      <c r="H701" s="5"/>
      <c r="I701" s="5"/>
      <c r="J701" s="11"/>
      <c r="K701" s="11"/>
      <c r="L701" s="11"/>
      <c r="M701" s="11"/>
    </row>
    <row r="702" spans="3:13">
      <c r="C702" s="5"/>
      <c r="D702" s="5"/>
      <c r="E702" s="5"/>
      <c r="F702" s="6"/>
      <c r="G702" s="5"/>
      <c r="H702" s="5"/>
      <c r="I702" s="5"/>
      <c r="J702" s="11"/>
      <c r="K702" s="11"/>
      <c r="L702" s="11"/>
      <c r="M702" s="11"/>
    </row>
    <row r="703" spans="3:13">
      <c r="C703" s="5"/>
      <c r="D703" s="5"/>
      <c r="E703" s="5"/>
      <c r="F703" s="6"/>
      <c r="G703" s="5"/>
      <c r="H703" s="5"/>
      <c r="I703" s="5"/>
      <c r="J703" s="11"/>
      <c r="K703" s="11"/>
      <c r="L703" s="11"/>
      <c r="M703" s="11"/>
    </row>
    <row r="704" spans="3:13">
      <c r="C704" s="5"/>
      <c r="D704" s="5"/>
      <c r="E704" s="5"/>
      <c r="F704" s="6"/>
      <c r="G704" s="5"/>
      <c r="H704" s="5"/>
      <c r="I704" s="5"/>
      <c r="J704" s="11"/>
      <c r="K704" s="11"/>
      <c r="L704" s="11"/>
      <c r="M704" s="11"/>
    </row>
    <row r="705" spans="3:13">
      <c r="C705" s="5"/>
      <c r="D705" s="5"/>
      <c r="E705" s="5"/>
      <c r="F705" s="6"/>
      <c r="G705" s="5"/>
      <c r="H705" s="5"/>
      <c r="I705" s="5"/>
      <c r="J705" s="11"/>
      <c r="K705" s="11"/>
      <c r="L705" s="11"/>
      <c r="M705" s="11"/>
    </row>
    <row r="706" spans="3:13">
      <c r="C706" s="5"/>
      <c r="D706" s="5"/>
      <c r="E706" s="5"/>
      <c r="F706" s="6"/>
      <c r="G706" s="5"/>
      <c r="H706" s="5"/>
      <c r="I706" s="5"/>
      <c r="J706" s="11"/>
      <c r="K706" s="11"/>
      <c r="L706" s="11"/>
      <c r="M706" s="11"/>
    </row>
    <row r="707" spans="3:13">
      <c r="C707" s="5"/>
      <c r="D707" s="5"/>
      <c r="E707" s="5"/>
      <c r="F707" s="6"/>
      <c r="G707" s="5"/>
      <c r="H707" s="5"/>
      <c r="I707" s="5"/>
      <c r="J707" s="11"/>
      <c r="K707" s="11"/>
      <c r="L707" s="11"/>
      <c r="M707" s="11"/>
    </row>
    <row r="708" spans="3:13">
      <c r="C708" s="5"/>
      <c r="D708" s="5"/>
      <c r="E708" s="5"/>
      <c r="F708" s="6"/>
      <c r="G708" s="5"/>
      <c r="H708" s="5"/>
      <c r="I708" s="5"/>
      <c r="J708" s="11"/>
      <c r="K708" s="11"/>
      <c r="L708" s="11"/>
      <c r="M708" s="11"/>
    </row>
    <row r="709" spans="3:13">
      <c r="C709" s="5"/>
      <c r="D709" s="5"/>
      <c r="E709" s="5"/>
      <c r="F709" s="6"/>
      <c r="G709" s="5"/>
      <c r="H709" s="5"/>
      <c r="I709" s="5"/>
      <c r="J709" s="11"/>
      <c r="K709" s="11"/>
      <c r="L709" s="11"/>
      <c r="M709" s="11"/>
    </row>
    <row r="710" spans="3:13">
      <c r="C710" s="5"/>
      <c r="D710" s="5"/>
      <c r="E710" s="5"/>
      <c r="F710" s="6"/>
      <c r="G710" s="5"/>
      <c r="H710" s="5"/>
      <c r="I710" s="5"/>
      <c r="J710" s="11"/>
      <c r="K710" s="11"/>
      <c r="L710" s="11"/>
      <c r="M710" s="11"/>
    </row>
    <row r="711" spans="3:13">
      <c r="C711" s="5"/>
      <c r="D711" s="5"/>
      <c r="E711" s="5"/>
      <c r="F711" s="6"/>
      <c r="G711" s="5"/>
      <c r="H711" s="5"/>
      <c r="I711" s="5"/>
      <c r="J711" s="11"/>
      <c r="K711" s="11"/>
      <c r="L711" s="11"/>
      <c r="M711" s="11"/>
    </row>
    <row r="712" spans="3:13">
      <c r="C712" s="5"/>
      <c r="D712" s="5"/>
      <c r="E712" s="5"/>
      <c r="F712" s="6"/>
      <c r="G712" s="5"/>
      <c r="H712" s="5"/>
      <c r="I712" s="5"/>
      <c r="J712" s="11"/>
      <c r="K712" s="11"/>
      <c r="L712" s="11"/>
      <c r="M712" s="11"/>
    </row>
    <row r="713" spans="3:13">
      <c r="C713" s="5"/>
      <c r="D713" s="5"/>
      <c r="E713" s="5"/>
      <c r="F713" s="6"/>
      <c r="G713" s="5"/>
      <c r="H713" s="5"/>
      <c r="I713" s="5"/>
      <c r="J713" s="11"/>
      <c r="K713" s="11"/>
      <c r="L713" s="11"/>
      <c r="M713" s="11"/>
    </row>
    <row r="714" spans="3:13">
      <c r="C714" s="5"/>
      <c r="D714" s="5"/>
      <c r="E714" s="5"/>
      <c r="F714" s="6"/>
      <c r="G714" s="5"/>
      <c r="H714" s="5"/>
      <c r="I714" s="5"/>
      <c r="J714" s="11"/>
      <c r="K714" s="11"/>
      <c r="L714" s="11"/>
      <c r="M714" s="11"/>
    </row>
    <row r="715" spans="3:13">
      <c r="C715" s="5"/>
      <c r="D715" s="5"/>
      <c r="E715" s="5"/>
      <c r="F715" s="6"/>
      <c r="G715" s="5"/>
      <c r="H715" s="5"/>
      <c r="I715" s="5"/>
      <c r="J715" s="11"/>
      <c r="K715" s="11"/>
      <c r="L715" s="11"/>
      <c r="M715" s="11"/>
    </row>
    <row r="716" spans="3:13">
      <c r="C716" s="5"/>
      <c r="D716" s="5"/>
      <c r="E716" s="5"/>
      <c r="F716" s="6"/>
      <c r="G716" s="5"/>
      <c r="H716" s="5"/>
      <c r="I716" s="5"/>
      <c r="J716" s="11"/>
      <c r="K716" s="11"/>
      <c r="L716" s="11"/>
      <c r="M716" s="11"/>
    </row>
    <row r="717" spans="3:13">
      <c r="C717" s="5"/>
      <c r="D717" s="5"/>
      <c r="E717" s="5"/>
      <c r="F717" s="6"/>
      <c r="G717" s="5"/>
      <c r="H717" s="5"/>
      <c r="I717" s="5"/>
      <c r="J717" s="11"/>
      <c r="K717" s="11"/>
      <c r="L717" s="11"/>
      <c r="M717" s="11"/>
    </row>
    <row r="718" spans="3:13">
      <c r="C718" s="5"/>
      <c r="D718" s="5"/>
      <c r="E718" s="5"/>
      <c r="F718" s="6"/>
      <c r="G718" s="5"/>
      <c r="H718" s="5"/>
      <c r="I718" s="5"/>
      <c r="J718" s="11"/>
      <c r="K718" s="11"/>
      <c r="L718" s="11"/>
      <c r="M718" s="11"/>
    </row>
    <row r="719" spans="3:13">
      <c r="C719" s="5"/>
      <c r="D719" s="5"/>
      <c r="E719" s="5"/>
      <c r="F719" s="6"/>
      <c r="G719" s="5"/>
      <c r="H719" s="5"/>
      <c r="I719" s="5"/>
      <c r="J719" s="11"/>
      <c r="K719" s="11"/>
      <c r="L719" s="11"/>
      <c r="M719" s="11"/>
    </row>
    <row r="720" spans="3:13">
      <c r="C720" s="5"/>
      <c r="D720" s="5"/>
      <c r="E720" s="5"/>
      <c r="F720" s="6"/>
      <c r="G720" s="5"/>
      <c r="H720" s="5"/>
      <c r="I720" s="5"/>
      <c r="J720" s="11"/>
      <c r="K720" s="11"/>
      <c r="L720" s="11"/>
      <c r="M720" s="11"/>
    </row>
    <row r="721" spans="3:13">
      <c r="C721" s="5"/>
      <c r="D721" s="5"/>
      <c r="E721" s="5"/>
      <c r="F721" s="6"/>
      <c r="G721" s="5"/>
      <c r="H721" s="5"/>
      <c r="I721" s="5"/>
      <c r="J721" s="11"/>
      <c r="K721" s="11"/>
      <c r="L721" s="11"/>
      <c r="M721" s="11"/>
    </row>
    <row r="722" spans="3:13">
      <c r="C722" s="5"/>
      <c r="D722" s="5"/>
      <c r="E722" s="5"/>
      <c r="F722" s="6"/>
      <c r="G722" s="5"/>
      <c r="H722" s="5"/>
      <c r="I722" s="5"/>
      <c r="J722" s="11"/>
      <c r="K722" s="11"/>
      <c r="L722" s="11"/>
      <c r="M722" s="11"/>
    </row>
    <row r="723" spans="3:13">
      <c r="C723" s="5"/>
      <c r="D723" s="5"/>
      <c r="E723" s="5"/>
      <c r="F723" s="6"/>
      <c r="G723" s="5"/>
      <c r="H723" s="5"/>
      <c r="I723" s="5"/>
      <c r="J723" s="11"/>
      <c r="K723" s="11"/>
      <c r="L723" s="11"/>
      <c r="M723" s="11"/>
    </row>
    <row r="724" spans="3:13">
      <c r="C724" s="5"/>
      <c r="D724" s="5"/>
      <c r="E724" s="5"/>
      <c r="F724" s="6"/>
      <c r="G724" s="5"/>
      <c r="H724" s="5"/>
      <c r="I724" s="5"/>
      <c r="J724" s="11"/>
      <c r="K724" s="11"/>
      <c r="L724" s="11"/>
      <c r="M724" s="11"/>
    </row>
    <row r="725" spans="3:13">
      <c r="C725" s="5"/>
      <c r="D725" s="5"/>
      <c r="E725" s="5"/>
      <c r="F725" s="6"/>
      <c r="G725" s="5"/>
      <c r="H725" s="5"/>
      <c r="I725" s="5"/>
      <c r="J725" s="11"/>
      <c r="K725" s="11"/>
      <c r="L725" s="11"/>
      <c r="M725" s="11"/>
    </row>
    <row r="726" spans="3:13">
      <c r="C726" s="5"/>
      <c r="D726" s="5"/>
      <c r="E726" s="5"/>
      <c r="F726" s="6"/>
      <c r="G726" s="5"/>
      <c r="H726" s="5"/>
      <c r="I726" s="5"/>
      <c r="J726" s="11"/>
      <c r="K726" s="11"/>
      <c r="L726" s="11"/>
      <c r="M726" s="11"/>
    </row>
    <row r="727" spans="3:13">
      <c r="C727" s="5"/>
      <c r="D727" s="5"/>
      <c r="E727" s="5"/>
      <c r="F727" s="6"/>
      <c r="G727" s="5"/>
      <c r="H727" s="5"/>
      <c r="I727" s="5"/>
      <c r="J727" s="11"/>
      <c r="K727" s="11"/>
      <c r="L727" s="11"/>
      <c r="M727" s="11"/>
    </row>
    <row r="728" spans="3:13">
      <c r="C728" s="5"/>
      <c r="D728" s="5"/>
      <c r="E728" s="5"/>
      <c r="F728" s="6"/>
      <c r="G728" s="5"/>
      <c r="H728" s="5"/>
      <c r="I728" s="5"/>
      <c r="J728" s="11"/>
      <c r="K728" s="11"/>
      <c r="L728" s="11"/>
      <c r="M728" s="11"/>
    </row>
    <row r="729" spans="3:13">
      <c r="C729" s="5"/>
      <c r="D729" s="5"/>
      <c r="E729" s="5"/>
      <c r="F729" s="6"/>
      <c r="G729" s="5"/>
      <c r="H729" s="5"/>
      <c r="I729" s="5"/>
      <c r="J729" s="11"/>
      <c r="K729" s="11"/>
      <c r="L729" s="11"/>
      <c r="M729" s="11"/>
    </row>
    <row r="730" spans="3:13">
      <c r="C730" s="5"/>
      <c r="D730" s="5"/>
      <c r="E730" s="5"/>
      <c r="F730" s="6"/>
      <c r="G730" s="5"/>
      <c r="H730" s="5"/>
      <c r="I730" s="5"/>
      <c r="J730" s="11"/>
      <c r="K730" s="11"/>
      <c r="L730" s="11"/>
      <c r="M730" s="11"/>
    </row>
    <row r="731" spans="3:13">
      <c r="C731" s="5"/>
      <c r="D731" s="5"/>
      <c r="E731" s="5"/>
      <c r="F731" s="6"/>
      <c r="G731" s="5"/>
      <c r="H731" s="5"/>
      <c r="I731" s="5"/>
      <c r="J731" s="11"/>
      <c r="K731" s="11"/>
      <c r="L731" s="11"/>
      <c r="M731" s="11"/>
    </row>
    <row r="732" spans="3:13">
      <c r="C732" s="5"/>
      <c r="D732" s="5"/>
      <c r="E732" s="5"/>
      <c r="F732" s="6"/>
      <c r="G732" s="5"/>
      <c r="H732" s="5"/>
      <c r="I732" s="5"/>
      <c r="J732" s="11"/>
      <c r="K732" s="11"/>
      <c r="L732" s="11"/>
      <c r="M732" s="11"/>
    </row>
    <row r="733" spans="3:13">
      <c r="C733" s="5"/>
      <c r="D733" s="5"/>
      <c r="E733" s="5"/>
      <c r="F733" s="6"/>
      <c r="G733" s="5"/>
      <c r="H733" s="5"/>
      <c r="I733" s="5"/>
      <c r="J733" s="11"/>
      <c r="K733" s="11"/>
      <c r="L733" s="11"/>
      <c r="M733" s="11"/>
    </row>
    <row r="734" spans="3:13">
      <c r="C734" s="5"/>
      <c r="D734" s="5"/>
      <c r="E734" s="5"/>
      <c r="F734" s="6"/>
      <c r="G734" s="5"/>
      <c r="H734" s="5"/>
      <c r="I734" s="5"/>
      <c r="J734" s="11"/>
      <c r="K734" s="11"/>
      <c r="L734" s="11"/>
      <c r="M734" s="11"/>
    </row>
    <row r="735" spans="3:13">
      <c r="C735" s="5"/>
      <c r="D735" s="5"/>
      <c r="E735" s="5"/>
      <c r="F735" s="6"/>
      <c r="G735" s="5"/>
      <c r="H735" s="5"/>
      <c r="I735" s="5"/>
      <c r="J735" s="11"/>
      <c r="K735" s="11"/>
      <c r="L735" s="11"/>
      <c r="M735" s="11"/>
    </row>
    <row r="736" spans="3:13">
      <c r="C736" s="5"/>
      <c r="D736" s="5"/>
      <c r="E736" s="5"/>
      <c r="F736" s="6"/>
      <c r="G736" s="5"/>
      <c r="H736" s="5"/>
      <c r="I736" s="5"/>
      <c r="J736" s="11"/>
      <c r="K736" s="11"/>
      <c r="L736" s="11"/>
      <c r="M736" s="11"/>
    </row>
    <row r="737" spans="3:13">
      <c r="C737" s="5"/>
      <c r="D737" s="5"/>
      <c r="E737" s="5"/>
      <c r="F737" s="6"/>
      <c r="G737" s="5"/>
      <c r="H737" s="5"/>
      <c r="I737" s="5"/>
      <c r="J737" s="11"/>
      <c r="K737" s="11"/>
      <c r="L737" s="11"/>
      <c r="M737" s="11"/>
    </row>
    <row r="738" spans="3:13">
      <c r="C738" s="5"/>
      <c r="D738" s="5"/>
      <c r="E738" s="5"/>
      <c r="F738" s="6"/>
      <c r="G738" s="5"/>
      <c r="H738" s="5"/>
      <c r="I738" s="5"/>
      <c r="J738" s="11"/>
      <c r="K738" s="11"/>
      <c r="L738" s="11"/>
      <c r="M738" s="11"/>
    </row>
    <row r="739" spans="3:13">
      <c r="C739" s="5"/>
      <c r="D739" s="5"/>
      <c r="E739" s="5"/>
      <c r="F739" s="6"/>
      <c r="G739" s="5"/>
      <c r="H739" s="5"/>
      <c r="I739" s="5"/>
      <c r="J739" s="11"/>
      <c r="K739" s="11"/>
      <c r="L739" s="11"/>
      <c r="M739" s="11"/>
    </row>
    <row r="740" spans="3:13">
      <c r="C740" s="5"/>
      <c r="D740" s="5"/>
      <c r="E740" s="5"/>
      <c r="F740" s="6"/>
      <c r="G740" s="5"/>
      <c r="H740" s="5"/>
      <c r="I740" s="5"/>
      <c r="J740" s="11"/>
      <c r="K740" s="11"/>
      <c r="L740" s="11"/>
      <c r="M740" s="11"/>
    </row>
    <row r="741" spans="3:13">
      <c r="C741" s="5"/>
      <c r="D741" s="5"/>
      <c r="E741" s="5"/>
      <c r="F741" s="6"/>
      <c r="G741" s="5"/>
      <c r="H741" s="5"/>
      <c r="I741" s="5"/>
      <c r="J741" s="11"/>
      <c r="K741" s="11"/>
      <c r="L741" s="11"/>
      <c r="M741" s="11"/>
    </row>
    <row r="742" spans="3:13">
      <c r="C742" s="5"/>
      <c r="D742" s="5"/>
      <c r="E742" s="5"/>
      <c r="F742" s="6"/>
      <c r="G742" s="5"/>
      <c r="H742" s="5"/>
      <c r="I742" s="5"/>
      <c r="J742" s="11"/>
      <c r="K742" s="11"/>
      <c r="L742" s="11"/>
      <c r="M742" s="11"/>
    </row>
    <row r="743" spans="3:13">
      <c r="C743" s="5"/>
      <c r="D743" s="5"/>
      <c r="E743" s="5"/>
      <c r="F743" s="6"/>
      <c r="G743" s="5"/>
      <c r="H743" s="5"/>
      <c r="I743" s="5"/>
      <c r="J743" s="11"/>
      <c r="K743" s="11"/>
      <c r="L743" s="11"/>
      <c r="M743" s="11"/>
    </row>
    <row r="744" spans="3:13">
      <c r="C744" s="5"/>
      <c r="D744" s="5"/>
      <c r="E744" s="5"/>
      <c r="F744" s="6"/>
      <c r="G744" s="5"/>
      <c r="H744" s="5"/>
      <c r="I744" s="5"/>
      <c r="J744" s="11"/>
      <c r="K744" s="11"/>
      <c r="L744" s="11"/>
      <c r="M744" s="11"/>
    </row>
    <row r="745" spans="3:13">
      <c r="C745" s="5"/>
      <c r="D745" s="5"/>
      <c r="E745" s="5"/>
      <c r="F745" s="6"/>
      <c r="G745" s="5"/>
      <c r="H745" s="5"/>
      <c r="I745" s="5"/>
      <c r="J745" s="11"/>
      <c r="K745" s="11"/>
      <c r="L745" s="11"/>
      <c r="M745" s="11"/>
    </row>
    <row r="746" spans="3:13">
      <c r="C746" s="5"/>
      <c r="D746" s="5"/>
      <c r="E746" s="5"/>
      <c r="F746" s="6"/>
      <c r="G746" s="5"/>
      <c r="H746" s="5"/>
      <c r="I746" s="5"/>
      <c r="J746" s="11"/>
      <c r="K746" s="11"/>
      <c r="L746" s="11"/>
      <c r="M746" s="11"/>
    </row>
    <row r="747" spans="3:13">
      <c r="C747" s="5"/>
      <c r="D747" s="5"/>
      <c r="E747" s="5"/>
      <c r="F747" s="6"/>
      <c r="G747" s="5"/>
      <c r="H747" s="5"/>
      <c r="I747" s="5"/>
      <c r="J747" s="11"/>
      <c r="K747" s="11"/>
      <c r="L747" s="11"/>
      <c r="M747" s="11"/>
    </row>
    <row r="748" spans="3:13">
      <c r="C748" s="5"/>
      <c r="D748" s="5"/>
      <c r="E748" s="5"/>
      <c r="F748" s="6"/>
      <c r="G748" s="5"/>
      <c r="H748" s="5"/>
      <c r="I748" s="5"/>
      <c r="J748" s="11"/>
      <c r="K748" s="11"/>
      <c r="L748" s="11"/>
      <c r="M748" s="11"/>
    </row>
    <row r="749" spans="3:13">
      <c r="C749" s="5"/>
      <c r="D749" s="5"/>
      <c r="E749" s="5"/>
      <c r="F749" s="6"/>
      <c r="G749" s="5"/>
      <c r="H749" s="5"/>
      <c r="I749" s="5"/>
      <c r="J749" s="11"/>
      <c r="K749" s="11"/>
      <c r="L749" s="11"/>
      <c r="M749" s="11"/>
    </row>
    <row r="750" spans="3:13">
      <c r="C750" s="5"/>
      <c r="D750" s="5"/>
      <c r="E750" s="5"/>
      <c r="F750" s="6"/>
      <c r="G750" s="5"/>
      <c r="H750" s="5"/>
      <c r="I750" s="5"/>
      <c r="J750" s="11"/>
      <c r="K750" s="11"/>
      <c r="L750" s="11"/>
      <c r="M750" s="11"/>
    </row>
    <row r="751" spans="3:13">
      <c r="C751" s="5"/>
      <c r="D751" s="5"/>
      <c r="E751" s="5"/>
      <c r="F751" s="6"/>
      <c r="G751" s="5"/>
      <c r="H751" s="5"/>
      <c r="I751" s="5"/>
      <c r="J751" s="11"/>
      <c r="K751" s="11"/>
      <c r="L751" s="11"/>
      <c r="M751" s="11"/>
    </row>
    <row r="752" spans="3:13">
      <c r="C752" s="5"/>
      <c r="D752" s="5"/>
      <c r="E752" s="5"/>
      <c r="F752" s="6"/>
      <c r="G752" s="5"/>
      <c r="H752" s="5"/>
      <c r="I752" s="5"/>
      <c r="J752" s="11"/>
      <c r="K752" s="11"/>
      <c r="L752" s="11"/>
      <c r="M752" s="11"/>
    </row>
    <row r="753" spans="3:13">
      <c r="C753" s="5"/>
      <c r="D753" s="5"/>
      <c r="E753" s="5"/>
      <c r="F753" s="6"/>
      <c r="G753" s="5"/>
      <c r="H753" s="5"/>
      <c r="I753" s="5"/>
      <c r="J753" s="11"/>
      <c r="K753" s="11"/>
      <c r="L753" s="11"/>
      <c r="M753" s="11"/>
    </row>
    <row r="754" spans="3:13">
      <c r="C754" s="5"/>
      <c r="D754" s="5"/>
      <c r="E754" s="5"/>
      <c r="F754" s="6"/>
      <c r="G754" s="5"/>
      <c r="H754" s="5"/>
      <c r="I754" s="5"/>
      <c r="J754" s="11"/>
      <c r="K754" s="11"/>
      <c r="L754" s="11"/>
      <c r="M754" s="11"/>
    </row>
    <row r="755" spans="3:13">
      <c r="C755" s="5"/>
      <c r="D755" s="5"/>
      <c r="E755" s="5"/>
      <c r="F755" s="6"/>
      <c r="G755" s="5"/>
      <c r="H755" s="5"/>
      <c r="I755" s="5"/>
      <c r="J755" s="11"/>
      <c r="K755" s="11"/>
      <c r="L755" s="11"/>
      <c r="M755" s="11"/>
    </row>
    <row r="756" spans="3:13">
      <c r="C756" s="5"/>
      <c r="D756" s="5"/>
      <c r="E756" s="5"/>
      <c r="F756" s="6"/>
      <c r="G756" s="5"/>
      <c r="H756" s="5"/>
      <c r="I756" s="5"/>
      <c r="J756" s="11"/>
      <c r="K756" s="11"/>
      <c r="L756" s="11"/>
      <c r="M756" s="11"/>
    </row>
    <row r="757" spans="3:13">
      <c r="C757" s="5"/>
      <c r="D757" s="5"/>
      <c r="E757" s="5"/>
      <c r="F757" s="6"/>
      <c r="G757" s="5"/>
      <c r="H757" s="5"/>
      <c r="I757" s="5"/>
      <c r="J757" s="11"/>
      <c r="K757" s="11"/>
      <c r="L757" s="11"/>
      <c r="M757" s="11"/>
    </row>
    <row r="758" spans="3:13">
      <c r="C758" s="5"/>
      <c r="D758" s="5"/>
      <c r="E758" s="5"/>
      <c r="F758" s="6"/>
      <c r="G758" s="5"/>
      <c r="H758" s="5"/>
      <c r="I758" s="5"/>
      <c r="J758" s="11"/>
      <c r="K758" s="11"/>
      <c r="L758" s="11"/>
      <c r="M758" s="11"/>
    </row>
    <row r="759" spans="3:13">
      <c r="C759" s="5"/>
      <c r="D759" s="5"/>
      <c r="E759" s="5"/>
      <c r="F759" s="6"/>
      <c r="G759" s="5"/>
      <c r="H759" s="5"/>
      <c r="I759" s="5"/>
      <c r="J759" s="11"/>
      <c r="K759" s="11"/>
      <c r="L759" s="11"/>
      <c r="M759" s="11"/>
    </row>
    <row r="760" spans="3:13">
      <c r="C760" s="5"/>
      <c r="D760" s="5"/>
      <c r="E760" s="5"/>
      <c r="F760" s="6"/>
      <c r="G760" s="5"/>
      <c r="H760" s="5"/>
      <c r="I760" s="5"/>
      <c r="J760" s="11"/>
      <c r="K760" s="11"/>
      <c r="L760" s="11"/>
      <c r="M760" s="11"/>
    </row>
    <row r="761" spans="3:13">
      <c r="C761" s="5"/>
      <c r="D761" s="5"/>
      <c r="E761" s="5"/>
      <c r="F761" s="6"/>
      <c r="G761" s="5"/>
      <c r="H761" s="5"/>
      <c r="I761" s="5"/>
      <c r="J761" s="11"/>
      <c r="K761" s="11"/>
      <c r="L761" s="11"/>
      <c r="M761" s="11"/>
    </row>
    <row r="762" spans="3:13">
      <c r="C762" s="5"/>
      <c r="D762" s="5"/>
      <c r="E762" s="5"/>
      <c r="F762" s="6"/>
      <c r="G762" s="5"/>
      <c r="H762" s="5"/>
      <c r="I762" s="5"/>
      <c r="J762" s="11"/>
      <c r="K762" s="11"/>
      <c r="L762" s="11"/>
      <c r="M762" s="11"/>
    </row>
    <row r="763" spans="3:13">
      <c r="C763" s="5"/>
      <c r="D763" s="5"/>
      <c r="E763" s="5"/>
      <c r="F763" s="6"/>
      <c r="G763" s="5"/>
      <c r="H763" s="5"/>
      <c r="I763" s="5"/>
      <c r="J763" s="11"/>
      <c r="K763" s="11"/>
      <c r="L763" s="11"/>
      <c r="M763" s="11"/>
    </row>
    <row r="764" spans="3:13">
      <c r="C764" s="5"/>
      <c r="D764" s="5"/>
      <c r="E764" s="5"/>
      <c r="F764" s="6"/>
      <c r="G764" s="5"/>
      <c r="H764" s="5"/>
      <c r="I764" s="5"/>
      <c r="J764" s="11"/>
      <c r="K764" s="11"/>
      <c r="L764" s="11"/>
      <c r="M764" s="11"/>
    </row>
    <row r="765" spans="3:13">
      <c r="C765" s="5"/>
      <c r="D765" s="5"/>
      <c r="E765" s="5"/>
      <c r="F765" s="6"/>
      <c r="G765" s="5"/>
      <c r="H765" s="5"/>
      <c r="I765" s="5"/>
      <c r="J765" s="11"/>
      <c r="K765" s="11"/>
      <c r="L765" s="11"/>
      <c r="M765" s="11"/>
    </row>
    <row r="766" spans="3:13">
      <c r="C766" s="5"/>
      <c r="D766" s="5"/>
      <c r="E766" s="5"/>
      <c r="F766" s="6"/>
      <c r="G766" s="5"/>
      <c r="H766" s="5"/>
      <c r="I766" s="5"/>
      <c r="J766" s="11"/>
      <c r="K766" s="11"/>
      <c r="L766" s="11"/>
      <c r="M766" s="11"/>
    </row>
    <row r="767" spans="3:13">
      <c r="C767" s="5"/>
      <c r="D767" s="5"/>
      <c r="E767" s="5"/>
      <c r="F767" s="6"/>
      <c r="G767" s="5"/>
      <c r="H767" s="5"/>
      <c r="I767" s="5"/>
      <c r="J767" s="11"/>
      <c r="K767" s="11"/>
      <c r="L767" s="11"/>
      <c r="M767" s="11"/>
    </row>
    <row r="768" spans="3:13">
      <c r="C768" s="5"/>
      <c r="D768" s="5"/>
      <c r="E768" s="5"/>
      <c r="F768" s="6"/>
      <c r="G768" s="5"/>
      <c r="H768" s="5"/>
      <c r="I768" s="5"/>
      <c r="J768" s="11"/>
      <c r="K768" s="11"/>
      <c r="L768" s="11"/>
      <c r="M768" s="11"/>
    </row>
    <row r="769" spans="3:13">
      <c r="C769" s="5"/>
      <c r="D769" s="5"/>
      <c r="E769" s="5"/>
      <c r="F769" s="6"/>
      <c r="G769" s="5"/>
      <c r="H769" s="5"/>
      <c r="I769" s="5"/>
      <c r="J769" s="11"/>
      <c r="K769" s="11"/>
      <c r="L769" s="11"/>
      <c r="M769" s="11"/>
    </row>
    <row r="770" spans="3:13">
      <c r="C770" s="5"/>
      <c r="D770" s="5"/>
      <c r="E770" s="5"/>
      <c r="F770" s="6"/>
      <c r="G770" s="5"/>
      <c r="H770" s="5"/>
      <c r="I770" s="5"/>
      <c r="J770" s="11"/>
      <c r="K770" s="11"/>
      <c r="L770" s="11"/>
      <c r="M770" s="11"/>
    </row>
    <row r="771" spans="3:13">
      <c r="C771" s="5"/>
      <c r="D771" s="5"/>
      <c r="E771" s="5"/>
      <c r="F771" s="6"/>
      <c r="G771" s="5"/>
      <c r="H771" s="5"/>
      <c r="I771" s="5"/>
      <c r="J771" s="11"/>
      <c r="K771" s="11"/>
      <c r="L771" s="11"/>
      <c r="M771" s="11"/>
    </row>
    <row r="772" spans="3:13">
      <c r="C772" s="5"/>
      <c r="D772" s="5"/>
      <c r="E772" s="5"/>
      <c r="F772" s="6"/>
      <c r="G772" s="5"/>
      <c r="H772" s="5"/>
      <c r="I772" s="5"/>
      <c r="J772" s="11"/>
      <c r="K772" s="11"/>
      <c r="L772" s="11"/>
      <c r="M772" s="11"/>
    </row>
    <row r="773" spans="3:13">
      <c r="C773" s="5"/>
      <c r="D773" s="5"/>
      <c r="E773" s="5"/>
      <c r="F773" s="6"/>
      <c r="G773" s="5"/>
      <c r="H773" s="5"/>
      <c r="I773" s="5"/>
      <c r="J773" s="11"/>
      <c r="K773" s="11"/>
      <c r="L773" s="11"/>
      <c r="M773" s="11"/>
    </row>
    <row r="774" spans="3:13">
      <c r="C774" s="5"/>
      <c r="D774" s="5"/>
      <c r="E774" s="5"/>
      <c r="F774" s="6"/>
      <c r="G774" s="5"/>
      <c r="H774" s="5"/>
      <c r="I774" s="5"/>
      <c r="J774" s="11"/>
      <c r="K774" s="11"/>
      <c r="L774" s="11"/>
      <c r="M774" s="11"/>
    </row>
    <row r="775" spans="3:13">
      <c r="C775" s="5"/>
      <c r="D775" s="5"/>
      <c r="E775" s="5"/>
      <c r="F775" s="6"/>
      <c r="G775" s="5"/>
      <c r="H775" s="5"/>
      <c r="I775" s="5"/>
      <c r="J775" s="11"/>
      <c r="K775" s="11"/>
      <c r="L775" s="11"/>
      <c r="M775" s="11"/>
    </row>
    <row r="776" spans="3:13">
      <c r="C776" s="5"/>
      <c r="D776" s="5"/>
      <c r="E776" s="5"/>
      <c r="F776" s="6"/>
      <c r="G776" s="5"/>
      <c r="H776" s="5"/>
      <c r="I776" s="5"/>
      <c r="J776" s="11"/>
      <c r="K776" s="11"/>
      <c r="L776" s="11"/>
      <c r="M776" s="11"/>
    </row>
    <row r="777" spans="3:13">
      <c r="C777" s="5"/>
      <c r="D777" s="5"/>
      <c r="E777" s="5"/>
      <c r="F777" s="6"/>
      <c r="G777" s="5"/>
      <c r="H777" s="5"/>
      <c r="I777" s="5"/>
      <c r="J777" s="11"/>
      <c r="K777" s="11"/>
      <c r="L777" s="11"/>
      <c r="M777" s="11"/>
    </row>
    <row r="778" spans="3:13">
      <c r="C778" s="5"/>
      <c r="D778" s="5"/>
      <c r="E778" s="5"/>
      <c r="F778" s="6"/>
      <c r="G778" s="5"/>
      <c r="H778" s="5"/>
      <c r="I778" s="5"/>
      <c r="J778" s="11"/>
      <c r="K778" s="11"/>
      <c r="L778" s="11"/>
      <c r="M778" s="11"/>
    </row>
    <row r="779" spans="3:13">
      <c r="C779" s="5"/>
      <c r="D779" s="5"/>
      <c r="E779" s="5"/>
      <c r="F779" s="6"/>
      <c r="G779" s="5"/>
      <c r="H779" s="5"/>
      <c r="I779" s="5"/>
      <c r="J779" s="11"/>
      <c r="K779" s="11"/>
      <c r="L779" s="11"/>
      <c r="M779" s="11"/>
    </row>
    <row r="780" spans="3:13">
      <c r="C780" s="5"/>
      <c r="D780" s="5"/>
      <c r="E780" s="5"/>
      <c r="F780" s="6"/>
      <c r="G780" s="5"/>
      <c r="H780" s="5"/>
      <c r="I780" s="5"/>
      <c r="J780" s="11"/>
      <c r="K780" s="11"/>
      <c r="L780" s="11"/>
      <c r="M780" s="11"/>
    </row>
    <row r="781" spans="3:13">
      <c r="C781" s="5"/>
      <c r="D781" s="5"/>
      <c r="E781" s="5"/>
      <c r="F781" s="6"/>
      <c r="G781" s="5"/>
      <c r="H781" s="5"/>
      <c r="I781" s="5"/>
      <c r="J781" s="11"/>
      <c r="K781" s="11"/>
      <c r="L781" s="11"/>
      <c r="M781" s="11"/>
    </row>
    <row r="782" spans="3:13">
      <c r="C782" s="5"/>
      <c r="D782" s="5"/>
      <c r="E782" s="5"/>
      <c r="F782" s="6"/>
      <c r="G782" s="5"/>
      <c r="H782" s="5"/>
      <c r="I782" s="5"/>
      <c r="J782" s="11"/>
      <c r="K782" s="11"/>
      <c r="L782" s="11"/>
      <c r="M782" s="11"/>
    </row>
    <row r="783" spans="3:13">
      <c r="C783" s="5"/>
      <c r="D783" s="5"/>
      <c r="E783" s="5"/>
      <c r="F783" s="6"/>
      <c r="G783" s="5"/>
      <c r="H783" s="5"/>
      <c r="I783" s="5"/>
      <c r="J783" s="11"/>
      <c r="K783" s="11"/>
      <c r="L783" s="11"/>
      <c r="M783" s="11"/>
    </row>
    <row r="784" spans="3:13">
      <c r="C784" s="5"/>
      <c r="D784" s="5"/>
      <c r="E784" s="5"/>
      <c r="F784" s="6"/>
      <c r="G784" s="5"/>
      <c r="H784" s="5"/>
      <c r="I784" s="5"/>
      <c r="J784" s="11"/>
      <c r="K784" s="11"/>
      <c r="L784" s="11"/>
      <c r="M784" s="11"/>
    </row>
    <row r="785" spans="3:13">
      <c r="C785" s="5"/>
      <c r="D785" s="5"/>
      <c r="E785" s="5"/>
      <c r="F785" s="6"/>
      <c r="G785" s="5"/>
      <c r="H785" s="5"/>
      <c r="I785" s="5"/>
      <c r="J785" s="11"/>
      <c r="K785" s="11"/>
      <c r="L785" s="11"/>
      <c r="M785" s="11"/>
    </row>
    <row r="786" spans="3:13">
      <c r="C786" s="5"/>
      <c r="D786" s="5"/>
      <c r="E786" s="5"/>
      <c r="F786" s="6"/>
      <c r="G786" s="5"/>
      <c r="H786" s="5"/>
      <c r="I786" s="5"/>
      <c r="J786" s="11"/>
      <c r="K786" s="11"/>
      <c r="L786" s="11"/>
      <c r="M786" s="11"/>
    </row>
    <row r="787" spans="3:13">
      <c r="C787" s="5"/>
      <c r="D787" s="5"/>
      <c r="E787" s="5"/>
      <c r="F787" s="6"/>
      <c r="G787" s="5"/>
      <c r="H787" s="5"/>
      <c r="I787" s="5"/>
      <c r="J787" s="11"/>
      <c r="K787" s="11"/>
      <c r="L787" s="11"/>
      <c r="M787" s="11"/>
    </row>
    <row r="788" spans="3:13">
      <c r="C788" s="5"/>
      <c r="D788" s="5"/>
      <c r="E788" s="5"/>
      <c r="F788" s="6"/>
      <c r="G788" s="5"/>
      <c r="H788" s="5"/>
      <c r="I788" s="5"/>
      <c r="J788" s="11"/>
      <c r="K788" s="11"/>
      <c r="L788" s="11"/>
      <c r="M788" s="11"/>
    </row>
    <row r="789" spans="3:13">
      <c r="C789" s="5"/>
      <c r="D789" s="5"/>
      <c r="E789" s="5"/>
      <c r="F789" s="6"/>
      <c r="G789" s="5"/>
      <c r="H789" s="5"/>
      <c r="I789" s="5"/>
      <c r="J789" s="11"/>
      <c r="K789" s="11"/>
      <c r="L789" s="11"/>
      <c r="M789" s="11"/>
    </row>
    <row r="790" spans="3:13">
      <c r="C790" s="5"/>
      <c r="D790" s="5"/>
      <c r="E790" s="5"/>
      <c r="F790" s="6"/>
      <c r="G790" s="5"/>
      <c r="H790" s="5"/>
      <c r="I790" s="5"/>
      <c r="J790" s="11"/>
      <c r="K790" s="11"/>
      <c r="L790" s="11"/>
      <c r="M790" s="11"/>
    </row>
    <row r="791" spans="3:13">
      <c r="C791" s="5"/>
      <c r="D791" s="5"/>
      <c r="E791" s="5"/>
      <c r="F791" s="6"/>
      <c r="G791" s="5"/>
      <c r="H791" s="5"/>
      <c r="I791" s="5"/>
      <c r="J791" s="11"/>
      <c r="K791" s="11"/>
      <c r="L791" s="11"/>
      <c r="M791" s="11"/>
    </row>
    <row r="792" spans="3:13">
      <c r="C792" s="5"/>
      <c r="D792" s="5"/>
      <c r="E792" s="5"/>
      <c r="F792" s="6"/>
      <c r="G792" s="5"/>
      <c r="H792" s="5"/>
      <c r="I792" s="5"/>
      <c r="J792" s="11"/>
      <c r="K792" s="11"/>
      <c r="L792" s="11"/>
      <c r="M792" s="11"/>
    </row>
    <row r="793" spans="3:13">
      <c r="C793" s="5"/>
      <c r="D793" s="5"/>
      <c r="E793" s="5"/>
      <c r="F793" s="6"/>
      <c r="G793" s="5"/>
      <c r="H793" s="5"/>
      <c r="I793" s="5"/>
      <c r="J793" s="11"/>
      <c r="K793" s="11"/>
      <c r="L793" s="11"/>
      <c r="M793" s="11"/>
    </row>
    <row r="794" spans="3:13">
      <c r="C794" s="5"/>
      <c r="D794" s="5"/>
      <c r="E794" s="5"/>
      <c r="F794" s="6"/>
      <c r="G794" s="5"/>
      <c r="H794" s="5"/>
      <c r="I794" s="5"/>
      <c r="J794" s="11"/>
      <c r="K794" s="11"/>
      <c r="L794" s="11"/>
      <c r="M794" s="11"/>
    </row>
    <row r="795" spans="3:13">
      <c r="C795" s="5"/>
      <c r="D795" s="5"/>
      <c r="E795" s="5"/>
      <c r="F795" s="6"/>
      <c r="G795" s="5"/>
      <c r="H795" s="5"/>
      <c r="I795" s="5"/>
      <c r="J795" s="11"/>
      <c r="K795" s="11"/>
      <c r="L795" s="11"/>
      <c r="M795" s="11"/>
    </row>
    <row r="796" spans="3:13">
      <c r="C796" s="5"/>
      <c r="D796" s="5"/>
      <c r="E796" s="5"/>
      <c r="F796" s="6"/>
      <c r="G796" s="5"/>
      <c r="H796" s="5"/>
      <c r="I796" s="5"/>
      <c r="J796" s="11"/>
      <c r="K796" s="11"/>
      <c r="L796" s="11"/>
      <c r="M796" s="11"/>
    </row>
    <row r="797" spans="3:13">
      <c r="C797" s="5"/>
      <c r="D797" s="5"/>
      <c r="E797" s="5"/>
      <c r="F797" s="6"/>
      <c r="G797" s="5"/>
      <c r="H797" s="5"/>
      <c r="I797" s="5"/>
      <c r="J797" s="11"/>
      <c r="K797" s="11"/>
      <c r="L797" s="11"/>
      <c r="M797" s="11"/>
    </row>
    <row r="798" spans="3:13">
      <c r="C798" s="5"/>
      <c r="D798" s="5"/>
      <c r="E798" s="5"/>
      <c r="F798" s="6"/>
      <c r="G798" s="5"/>
      <c r="H798" s="5"/>
      <c r="I798" s="5"/>
      <c r="J798" s="11"/>
      <c r="K798" s="11"/>
      <c r="L798" s="11"/>
      <c r="M798" s="11"/>
    </row>
    <row r="799" spans="3:13">
      <c r="C799" s="5"/>
      <c r="D799" s="5"/>
      <c r="E799" s="5"/>
      <c r="F799" s="6"/>
      <c r="G799" s="5"/>
      <c r="H799" s="5"/>
      <c r="I799" s="5"/>
      <c r="J799" s="11"/>
      <c r="K799" s="11"/>
      <c r="L799" s="11"/>
      <c r="M799" s="11"/>
    </row>
    <row r="800" spans="3:13">
      <c r="C800" s="5"/>
      <c r="D800" s="5"/>
      <c r="E800" s="5"/>
      <c r="F800" s="6"/>
      <c r="G800" s="5"/>
      <c r="H800" s="5"/>
      <c r="I800" s="5"/>
      <c r="J800" s="11"/>
      <c r="K800" s="11"/>
      <c r="L800" s="11"/>
      <c r="M800" s="11"/>
    </row>
    <row r="801" spans="3:13">
      <c r="C801" s="5"/>
      <c r="D801" s="5"/>
      <c r="E801" s="5"/>
      <c r="F801" s="6"/>
      <c r="G801" s="5"/>
      <c r="H801" s="5"/>
      <c r="I801" s="5"/>
      <c r="J801" s="11"/>
      <c r="K801" s="11"/>
      <c r="L801" s="11"/>
      <c r="M801" s="11"/>
    </row>
    <row r="802" spans="3:13">
      <c r="C802" s="5"/>
      <c r="D802" s="5"/>
      <c r="E802" s="5"/>
      <c r="F802" s="6"/>
      <c r="G802" s="5"/>
      <c r="H802" s="5"/>
      <c r="I802" s="5"/>
      <c r="J802" s="11"/>
      <c r="K802" s="11"/>
      <c r="L802" s="11"/>
      <c r="M802" s="11"/>
    </row>
    <row r="803" spans="3:13">
      <c r="C803" s="5"/>
      <c r="D803" s="5"/>
      <c r="E803" s="5"/>
      <c r="F803" s="6"/>
      <c r="G803" s="5"/>
      <c r="H803" s="5"/>
      <c r="I803" s="5"/>
      <c r="J803" s="11"/>
      <c r="K803" s="11"/>
      <c r="L803" s="11"/>
      <c r="M803" s="11"/>
    </row>
    <row r="804" spans="3:13">
      <c r="C804" s="5"/>
      <c r="D804" s="5"/>
      <c r="E804" s="5"/>
      <c r="F804" s="6"/>
      <c r="G804" s="5"/>
      <c r="H804" s="5"/>
      <c r="I804" s="5"/>
      <c r="J804" s="11"/>
      <c r="K804" s="11"/>
      <c r="L804" s="11"/>
      <c r="M804" s="11"/>
    </row>
    <row r="805" spans="3:13">
      <c r="C805" s="5"/>
      <c r="D805" s="5"/>
      <c r="E805" s="5"/>
      <c r="F805" s="6"/>
      <c r="G805" s="5"/>
      <c r="H805" s="5"/>
      <c r="I805" s="5"/>
      <c r="J805" s="11"/>
      <c r="K805" s="11"/>
      <c r="L805" s="11"/>
      <c r="M805" s="11"/>
    </row>
    <row r="806" spans="3:13">
      <c r="C806" s="5"/>
      <c r="D806" s="5"/>
      <c r="E806" s="5"/>
      <c r="F806" s="6"/>
      <c r="G806" s="5"/>
      <c r="H806" s="5"/>
      <c r="I806" s="5"/>
      <c r="J806" s="11"/>
      <c r="K806" s="11"/>
      <c r="L806" s="11"/>
      <c r="M806" s="11"/>
    </row>
    <row r="807" spans="3:13">
      <c r="C807" s="5"/>
      <c r="D807" s="5"/>
      <c r="E807" s="5"/>
      <c r="F807" s="6"/>
      <c r="G807" s="5"/>
      <c r="H807" s="5"/>
      <c r="I807" s="5"/>
      <c r="J807" s="11"/>
      <c r="K807" s="11"/>
      <c r="L807" s="11"/>
      <c r="M807" s="11"/>
    </row>
    <row r="808" spans="3:13">
      <c r="C808" s="5"/>
      <c r="D808" s="5"/>
      <c r="E808" s="5"/>
      <c r="F808" s="6"/>
      <c r="G808" s="5"/>
      <c r="H808" s="5"/>
      <c r="I808" s="5"/>
      <c r="J808" s="11"/>
      <c r="K808" s="11"/>
      <c r="L808" s="11"/>
      <c r="M808" s="11"/>
    </row>
    <row r="809" spans="3:13">
      <c r="C809" s="5"/>
      <c r="D809" s="5"/>
      <c r="E809" s="5"/>
      <c r="F809" s="6"/>
      <c r="G809" s="5"/>
      <c r="H809" s="5"/>
      <c r="I809" s="5"/>
      <c r="J809" s="11"/>
      <c r="K809" s="11"/>
      <c r="L809" s="11"/>
      <c r="M809" s="11"/>
    </row>
    <row r="810" spans="3:13">
      <c r="C810" s="5"/>
      <c r="D810" s="5"/>
      <c r="E810" s="5"/>
      <c r="F810" s="6"/>
      <c r="G810" s="5"/>
      <c r="H810" s="5"/>
      <c r="I810" s="5"/>
      <c r="J810" s="11"/>
      <c r="K810" s="11"/>
      <c r="L810" s="11"/>
      <c r="M810" s="11"/>
    </row>
    <row r="811" spans="3:13">
      <c r="C811" s="5"/>
      <c r="D811" s="5"/>
      <c r="E811" s="5"/>
      <c r="F811" s="6"/>
      <c r="G811" s="5"/>
      <c r="H811" s="5"/>
      <c r="I811" s="5"/>
      <c r="J811" s="11"/>
      <c r="K811" s="11"/>
      <c r="L811" s="11"/>
      <c r="M811" s="11"/>
    </row>
    <row r="812" spans="3:13">
      <c r="C812" s="5"/>
      <c r="D812" s="5"/>
      <c r="E812" s="5"/>
      <c r="F812" s="6"/>
      <c r="G812" s="5"/>
      <c r="H812" s="5"/>
      <c r="I812" s="5"/>
      <c r="J812" s="11"/>
      <c r="K812" s="11"/>
      <c r="L812" s="11"/>
      <c r="M812" s="11"/>
    </row>
    <row r="813" spans="3:13">
      <c r="C813" s="5"/>
      <c r="D813" s="5"/>
      <c r="E813" s="5"/>
      <c r="F813" s="6"/>
      <c r="G813" s="5"/>
      <c r="H813" s="5"/>
      <c r="I813" s="5"/>
      <c r="J813" s="11"/>
      <c r="K813" s="11"/>
      <c r="L813" s="11"/>
      <c r="M813" s="11"/>
    </row>
    <row r="814" spans="3:13">
      <c r="C814" s="5"/>
      <c r="D814" s="5"/>
      <c r="E814" s="5"/>
      <c r="F814" s="6"/>
      <c r="G814" s="5"/>
      <c r="H814" s="5"/>
      <c r="I814" s="5"/>
      <c r="J814" s="11"/>
      <c r="K814" s="11"/>
      <c r="L814" s="11"/>
      <c r="M814" s="11"/>
    </row>
    <row r="815" spans="3:13">
      <c r="C815" s="5"/>
      <c r="D815" s="5"/>
      <c r="E815" s="5"/>
      <c r="F815" s="6"/>
      <c r="G815" s="5"/>
      <c r="H815" s="5"/>
      <c r="I815" s="5"/>
      <c r="J815" s="11"/>
      <c r="K815" s="11"/>
      <c r="L815" s="11"/>
      <c r="M815" s="11"/>
    </row>
    <row r="816" spans="3:13">
      <c r="C816" s="5"/>
      <c r="D816" s="5"/>
      <c r="E816" s="5"/>
      <c r="F816" s="6"/>
      <c r="G816" s="5"/>
      <c r="H816" s="5"/>
      <c r="I816" s="5"/>
      <c r="J816" s="11"/>
      <c r="K816" s="11"/>
      <c r="L816" s="11"/>
      <c r="M816" s="11"/>
    </row>
    <row r="817" spans="3:13">
      <c r="C817" s="5"/>
      <c r="D817" s="5"/>
      <c r="E817" s="5"/>
      <c r="F817" s="6"/>
      <c r="G817" s="5"/>
      <c r="H817" s="5"/>
      <c r="I817" s="5"/>
      <c r="J817" s="11"/>
      <c r="K817" s="11"/>
      <c r="L817" s="11"/>
      <c r="M817" s="11"/>
    </row>
    <row r="818" spans="3:13">
      <c r="C818" s="5"/>
      <c r="D818" s="5"/>
      <c r="E818" s="5"/>
      <c r="F818" s="6"/>
      <c r="G818" s="5"/>
      <c r="H818" s="5"/>
      <c r="I818" s="5"/>
      <c r="J818" s="11"/>
      <c r="K818" s="11"/>
      <c r="L818" s="11"/>
      <c r="M818" s="11"/>
    </row>
    <row r="819" spans="3:13">
      <c r="C819" s="5"/>
      <c r="D819" s="5"/>
      <c r="E819" s="5"/>
      <c r="F819" s="6"/>
      <c r="G819" s="5"/>
      <c r="H819" s="5"/>
      <c r="I819" s="5"/>
      <c r="J819" s="11"/>
      <c r="K819" s="11"/>
      <c r="L819" s="11"/>
      <c r="M819" s="11"/>
    </row>
    <row r="820" spans="3:13">
      <c r="C820" s="5"/>
      <c r="D820" s="5"/>
      <c r="E820" s="5"/>
      <c r="F820" s="6"/>
      <c r="G820" s="5"/>
      <c r="H820" s="5"/>
      <c r="I820" s="5"/>
      <c r="J820" s="11"/>
      <c r="K820" s="11"/>
      <c r="L820" s="11"/>
      <c r="M820" s="11"/>
    </row>
    <row r="821" spans="3:13">
      <c r="C821" s="5"/>
      <c r="D821" s="5"/>
      <c r="E821" s="5"/>
      <c r="F821" s="6"/>
      <c r="G821" s="5"/>
      <c r="H821" s="5"/>
      <c r="I821" s="5"/>
      <c r="J821" s="11"/>
      <c r="K821" s="11"/>
      <c r="L821" s="11"/>
      <c r="M821" s="11"/>
    </row>
    <row r="822" spans="3:13">
      <c r="C822" s="5"/>
      <c r="D822" s="5"/>
      <c r="E822" s="5"/>
      <c r="F822" s="6"/>
      <c r="G822" s="5"/>
      <c r="H822" s="5"/>
      <c r="I822" s="5"/>
      <c r="J822" s="11"/>
      <c r="K822" s="11"/>
      <c r="L822" s="11"/>
      <c r="M822" s="11"/>
    </row>
    <row r="823" spans="3:13">
      <c r="C823" s="5"/>
      <c r="D823" s="5"/>
      <c r="E823" s="5"/>
      <c r="F823" s="6"/>
      <c r="G823" s="5"/>
      <c r="H823" s="5"/>
      <c r="I823" s="5"/>
      <c r="J823" s="11"/>
      <c r="K823" s="11"/>
      <c r="L823" s="11"/>
      <c r="M823" s="11"/>
    </row>
    <row r="824" spans="3:13">
      <c r="C824" s="5"/>
      <c r="D824" s="5"/>
      <c r="E824" s="5"/>
      <c r="F824" s="6"/>
      <c r="G824" s="5"/>
      <c r="H824" s="5"/>
      <c r="I824" s="5"/>
      <c r="J824" s="11"/>
      <c r="K824" s="11"/>
      <c r="L824" s="11"/>
      <c r="M824" s="11"/>
    </row>
    <row r="825" spans="3:13">
      <c r="C825" s="5"/>
      <c r="D825" s="5"/>
      <c r="E825" s="5"/>
      <c r="F825" s="6"/>
      <c r="G825" s="5"/>
      <c r="H825" s="5"/>
      <c r="I825" s="5"/>
      <c r="J825" s="11"/>
      <c r="K825" s="11"/>
      <c r="L825" s="11"/>
      <c r="M825" s="11"/>
    </row>
    <row r="826" spans="3:13">
      <c r="C826" s="5"/>
      <c r="D826" s="5"/>
      <c r="E826" s="5"/>
      <c r="F826" s="6"/>
      <c r="G826" s="5"/>
      <c r="H826" s="5"/>
      <c r="I826" s="5"/>
      <c r="J826" s="11"/>
      <c r="K826" s="11"/>
      <c r="L826" s="11"/>
      <c r="M826" s="11"/>
    </row>
    <row r="827" spans="3:13">
      <c r="C827" s="5"/>
      <c r="D827" s="5"/>
      <c r="E827" s="5"/>
      <c r="F827" s="6"/>
      <c r="G827" s="5"/>
      <c r="H827" s="5"/>
      <c r="I827" s="5"/>
      <c r="J827" s="11"/>
      <c r="K827" s="11"/>
      <c r="L827" s="11"/>
      <c r="M827" s="11"/>
    </row>
    <row r="828" spans="3:13">
      <c r="C828" s="5"/>
      <c r="D828" s="5"/>
      <c r="E828" s="5"/>
      <c r="F828" s="6"/>
      <c r="G828" s="5"/>
      <c r="H828" s="5"/>
      <c r="I828" s="5"/>
      <c r="J828" s="11"/>
      <c r="K828" s="11"/>
      <c r="L828" s="11"/>
      <c r="M828" s="11"/>
    </row>
    <row r="829" spans="3:13">
      <c r="C829" s="5"/>
      <c r="D829" s="5"/>
      <c r="E829" s="5"/>
      <c r="F829" s="6"/>
      <c r="G829" s="5"/>
      <c r="H829" s="5"/>
      <c r="I829" s="5"/>
      <c r="J829" s="11"/>
      <c r="K829" s="11"/>
      <c r="L829" s="11"/>
      <c r="M829" s="11"/>
    </row>
    <row r="830" spans="3:13">
      <c r="C830" s="5"/>
      <c r="D830" s="5"/>
      <c r="E830" s="5"/>
      <c r="F830" s="6"/>
      <c r="G830" s="5"/>
      <c r="H830" s="5"/>
      <c r="I830" s="5"/>
      <c r="J830" s="11"/>
      <c r="K830" s="11"/>
      <c r="L830" s="11"/>
      <c r="M830" s="11"/>
    </row>
    <row r="831" spans="3:13">
      <c r="C831" s="5"/>
      <c r="D831" s="5"/>
      <c r="E831" s="5"/>
      <c r="F831" s="6"/>
      <c r="G831" s="5"/>
      <c r="H831" s="5"/>
      <c r="I831" s="5"/>
      <c r="J831" s="11"/>
      <c r="K831" s="11"/>
      <c r="L831" s="11"/>
      <c r="M831" s="11"/>
    </row>
    <row r="832" spans="3:13">
      <c r="C832" s="5"/>
      <c r="D832" s="5"/>
      <c r="E832" s="5"/>
      <c r="F832" s="6"/>
      <c r="G832" s="5"/>
      <c r="H832" s="5"/>
      <c r="I832" s="5"/>
      <c r="J832" s="11"/>
      <c r="K832" s="11"/>
      <c r="L832" s="11"/>
      <c r="M832" s="11"/>
    </row>
    <row r="833" spans="3:13">
      <c r="C833" s="5"/>
      <c r="D833" s="5"/>
      <c r="E833" s="5"/>
      <c r="F833" s="6"/>
      <c r="G833" s="5"/>
      <c r="H833" s="5"/>
      <c r="I833" s="5"/>
      <c r="J833" s="11"/>
      <c r="K833" s="11"/>
      <c r="L833" s="11"/>
      <c r="M833" s="11"/>
    </row>
    <row r="834" spans="3:13">
      <c r="C834" s="5"/>
      <c r="D834" s="5"/>
      <c r="E834" s="5"/>
      <c r="F834" s="6"/>
      <c r="G834" s="5"/>
      <c r="H834" s="5"/>
      <c r="I834" s="5"/>
      <c r="J834" s="11"/>
      <c r="K834" s="11"/>
      <c r="L834" s="11"/>
      <c r="M834" s="11"/>
    </row>
    <row r="835" spans="3:13">
      <c r="C835" s="5"/>
      <c r="D835" s="5"/>
      <c r="E835" s="5"/>
      <c r="F835" s="6"/>
      <c r="G835" s="5"/>
      <c r="H835" s="5"/>
      <c r="I835" s="5"/>
      <c r="J835" s="11"/>
      <c r="K835" s="11"/>
      <c r="L835" s="11"/>
      <c r="M835" s="11"/>
    </row>
    <row r="836" spans="3:13">
      <c r="C836" s="5"/>
      <c r="D836" s="5"/>
      <c r="E836" s="5"/>
      <c r="F836" s="6"/>
      <c r="G836" s="5"/>
      <c r="H836" s="5"/>
      <c r="I836" s="5"/>
      <c r="J836" s="11"/>
      <c r="K836" s="11"/>
      <c r="L836" s="11"/>
      <c r="M836" s="11"/>
    </row>
    <row r="837" spans="3:13">
      <c r="C837" s="5"/>
      <c r="D837" s="5"/>
      <c r="E837" s="5"/>
      <c r="F837" s="6"/>
      <c r="G837" s="5"/>
      <c r="H837" s="5"/>
      <c r="I837" s="5"/>
      <c r="J837" s="11"/>
      <c r="K837" s="11"/>
      <c r="L837" s="11"/>
      <c r="M837" s="11"/>
    </row>
    <row r="838" spans="3:13">
      <c r="C838" s="5"/>
      <c r="D838" s="5"/>
      <c r="E838" s="5"/>
      <c r="F838" s="6"/>
      <c r="G838" s="5"/>
      <c r="H838" s="5"/>
      <c r="I838" s="5"/>
      <c r="J838" s="11"/>
      <c r="K838" s="11"/>
      <c r="L838" s="11"/>
      <c r="M838" s="11"/>
    </row>
    <row r="839" spans="3:13">
      <c r="C839" s="5"/>
      <c r="D839" s="5"/>
      <c r="E839" s="5"/>
      <c r="F839" s="6"/>
      <c r="G839" s="5"/>
      <c r="H839" s="5"/>
      <c r="I839" s="5"/>
      <c r="J839" s="11"/>
      <c r="K839" s="11"/>
      <c r="L839" s="11"/>
      <c r="M839" s="11"/>
    </row>
    <row r="840" spans="3:13">
      <c r="C840" s="5"/>
      <c r="D840" s="5"/>
      <c r="E840" s="5"/>
      <c r="F840" s="6"/>
      <c r="G840" s="5"/>
      <c r="H840" s="5"/>
      <c r="I840" s="5"/>
      <c r="J840" s="11"/>
      <c r="K840" s="11"/>
      <c r="L840" s="11"/>
      <c r="M840" s="11"/>
    </row>
    <row r="841" spans="3:13">
      <c r="C841" s="5"/>
      <c r="D841" s="5"/>
      <c r="E841" s="5"/>
      <c r="F841" s="6"/>
      <c r="G841" s="5"/>
      <c r="H841" s="5"/>
      <c r="I841" s="5"/>
      <c r="J841" s="11"/>
      <c r="K841" s="11"/>
      <c r="L841" s="11"/>
      <c r="M841" s="11"/>
    </row>
    <row r="842" spans="3:13">
      <c r="C842" s="5"/>
      <c r="D842" s="5"/>
      <c r="E842" s="5"/>
      <c r="F842" s="6"/>
      <c r="G842" s="5"/>
      <c r="H842" s="5"/>
      <c r="I842" s="5"/>
      <c r="J842" s="11"/>
      <c r="K842" s="11"/>
      <c r="L842" s="11"/>
      <c r="M842" s="11"/>
    </row>
    <row r="843" spans="3:13">
      <c r="C843" s="5"/>
      <c r="D843" s="5"/>
      <c r="E843" s="5"/>
      <c r="F843" s="6"/>
      <c r="G843" s="5"/>
      <c r="H843" s="5"/>
      <c r="I843" s="5"/>
      <c r="J843" s="11"/>
      <c r="K843" s="11"/>
      <c r="L843" s="11"/>
      <c r="M843" s="11"/>
    </row>
    <row r="844" spans="3:13">
      <c r="C844" s="5"/>
      <c r="D844" s="5"/>
      <c r="E844" s="5"/>
      <c r="F844" s="6"/>
      <c r="G844" s="5"/>
      <c r="H844" s="5"/>
      <c r="I844" s="5"/>
      <c r="J844" s="11"/>
      <c r="K844" s="11"/>
      <c r="L844" s="11"/>
      <c r="M844" s="11"/>
    </row>
    <row r="845" spans="3:13">
      <c r="C845" s="5"/>
      <c r="D845" s="5"/>
      <c r="E845" s="5"/>
      <c r="F845" s="6"/>
      <c r="G845" s="5"/>
      <c r="H845" s="5"/>
      <c r="I845" s="5"/>
      <c r="J845" s="11"/>
      <c r="K845" s="11"/>
      <c r="L845" s="11"/>
      <c r="M845" s="11"/>
    </row>
    <row r="846" spans="3:13">
      <c r="C846" s="5"/>
      <c r="D846" s="5"/>
      <c r="E846" s="5"/>
      <c r="F846" s="6"/>
      <c r="G846" s="5"/>
      <c r="H846" s="5"/>
      <c r="I846" s="5"/>
      <c r="J846" s="11"/>
      <c r="K846" s="11"/>
      <c r="L846" s="11"/>
      <c r="M846" s="11"/>
    </row>
    <row r="847" spans="3:13">
      <c r="C847" s="5"/>
      <c r="D847" s="5"/>
      <c r="E847" s="5"/>
      <c r="F847" s="6"/>
      <c r="G847" s="5"/>
      <c r="H847" s="5"/>
      <c r="I847" s="5"/>
      <c r="J847" s="11"/>
      <c r="K847" s="11"/>
      <c r="L847" s="11"/>
      <c r="M847" s="11"/>
    </row>
    <row r="848" spans="3:13">
      <c r="C848" s="5"/>
      <c r="D848" s="5"/>
      <c r="E848" s="5"/>
      <c r="F848" s="6"/>
      <c r="G848" s="5"/>
      <c r="H848" s="5"/>
      <c r="I848" s="5"/>
      <c r="J848" s="11"/>
      <c r="K848" s="11"/>
      <c r="L848" s="11"/>
      <c r="M848" s="11"/>
    </row>
    <row r="849" spans="3:13">
      <c r="C849" s="5"/>
      <c r="D849" s="5"/>
      <c r="E849" s="5"/>
      <c r="F849" s="6"/>
      <c r="G849" s="5"/>
      <c r="H849" s="5"/>
      <c r="I849" s="5"/>
      <c r="J849" s="11"/>
      <c r="K849" s="11"/>
      <c r="L849" s="11"/>
      <c r="M849" s="11"/>
    </row>
    <row r="850" spans="3:13">
      <c r="C850" s="5"/>
      <c r="D850" s="5"/>
      <c r="E850" s="5"/>
      <c r="F850" s="6"/>
      <c r="G850" s="5"/>
      <c r="H850" s="5"/>
      <c r="I850" s="5"/>
      <c r="J850" s="11"/>
      <c r="K850" s="11"/>
      <c r="L850" s="11"/>
      <c r="M850" s="11"/>
    </row>
    <row r="851" spans="3:13">
      <c r="C851" s="5"/>
      <c r="D851" s="5"/>
      <c r="E851" s="5"/>
      <c r="F851" s="6"/>
      <c r="G851" s="5"/>
      <c r="H851" s="5"/>
      <c r="I851" s="5"/>
      <c r="J851" s="11"/>
      <c r="K851" s="11"/>
      <c r="L851" s="11"/>
      <c r="M851" s="11"/>
    </row>
    <row r="852" spans="3:13">
      <c r="C852" s="5"/>
      <c r="D852" s="5"/>
      <c r="E852" s="5"/>
      <c r="F852" s="6"/>
      <c r="G852" s="5"/>
      <c r="H852" s="5"/>
      <c r="I852" s="5"/>
      <c r="J852" s="11"/>
      <c r="K852" s="11"/>
      <c r="L852" s="11"/>
      <c r="M852" s="11"/>
    </row>
    <row r="853" spans="3:13">
      <c r="C853" s="5"/>
      <c r="D853" s="5"/>
      <c r="E853" s="5"/>
      <c r="F853" s="6"/>
      <c r="G853" s="5"/>
      <c r="H853" s="5"/>
      <c r="I853" s="5"/>
      <c r="J853" s="11"/>
      <c r="K853" s="11"/>
      <c r="L853" s="11"/>
      <c r="M853" s="11"/>
    </row>
    <row r="854" spans="3:13">
      <c r="C854" s="5"/>
      <c r="D854" s="5"/>
      <c r="E854" s="5"/>
      <c r="F854" s="6"/>
      <c r="G854" s="5"/>
      <c r="H854" s="5"/>
      <c r="I854" s="5"/>
      <c r="J854" s="11"/>
      <c r="K854" s="11"/>
      <c r="L854" s="11"/>
      <c r="M854" s="11"/>
    </row>
    <row r="855" spans="3:13">
      <c r="C855" s="5"/>
      <c r="D855" s="5"/>
      <c r="E855" s="5"/>
      <c r="F855" s="6"/>
      <c r="G855" s="5"/>
      <c r="H855" s="5"/>
      <c r="I855" s="5"/>
      <c r="J855" s="11"/>
      <c r="K855" s="11"/>
      <c r="L855" s="11"/>
      <c r="M855" s="11"/>
    </row>
    <row r="856" spans="3:13">
      <c r="C856" s="5"/>
      <c r="D856" s="5"/>
      <c r="E856" s="5"/>
      <c r="F856" s="6"/>
      <c r="G856" s="5"/>
      <c r="H856" s="5"/>
      <c r="I856" s="5"/>
      <c r="J856" s="11"/>
      <c r="K856" s="11"/>
      <c r="L856" s="11"/>
      <c r="M856" s="11"/>
    </row>
    <row r="857" spans="3:13">
      <c r="C857" s="5"/>
      <c r="D857" s="5"/>
      <c r="E857" s="5"/>
      <c r="F857" s="6"/>
      <c r="G857" s="5"/>
      <c r="H857" s="5"/>
      <c r="I857" s="5"/>
      <c r="J857" s="11"/>
      <c r="K857" s="11"/>
      <c r="L857" s="11"/>
      <c r="M857" s="11"/>
    </row>
    <row r="858" spans="3:13">
      <c r="C858" s="5"/>
      <c r="D858" s="5"/>
      <c r="E858" s="5"/>
      <c r="F858" s="6"/>
      <c r="G858" s="5"/>
      <c r="H858" s="5"/>
      <c r="I858" s="5"/>
      <c r="J858" s="11"/>
      <c r="K858" s="11"/>
      <c r="L858" s="11"/>
      <c r="M858" s="11"/>
    </row>
    <row r="859" spans="3:13">
      <c r="C859" s="5"/>
      <c r="D859" s="5"/>
      <c r="E859" s="5"/>
      <c r="F859" s="6"/>
      <c r="G859" s="5"/>
      <c r="H859" s="5"/>
      <c r="I859" s="5"/>
      <c r="J859" s="11"/>
      <c r="K859" s="11"/>
      <c r="L859" s="11"/>
      <c r="M859" s="11"/>
    </row>
    <row r="860" spans="3:13">
      <c r="C860" s="5"/>
      <c r="D860" s="5"/>
      <c r="E860" s="5"/>
      <c r="F860" s="6"/>
      <c r="G860" s="5"/>
      <c r="H860" s="5"/>
      <c r="I860" s="5"/>
      <c r="J860" s="11"/>
      <c r="K860" s="11"/>
      <c r="L860" s="11"/>
      <c r="M860" s="11"/>
    </row>
    <row r="861" spans="3:13">
      <c r="C861" s="5"/>
      <c r="D861" s="5"/>
      <c r="E861" s="5"/>
      <c r="F861" s="6"/>
      <c r="G861" s="5"/>
      <c r="H861" s="5"/>
      <c r="I861" s="5"/>
      <c r="J861" s="11"/>
      <c r="K861" s="11"/>
      <c r="L861" s="11"/>
      <c r="M861" s="11"/>
    </row>
    <row r="862" spans="3:13">
      <c r="C862" s="5"/>
      <c r="D862" s="5"/>
      <c r="E862" s="5"/>
      <c r="F862" s="6"/>
      <c r="G862" s="5"/>
      <c r="H862" s="5"/>
      <c r="I862" s="5"/>
      <c r="J862" s="11"/>
      <c r="K862" s="11"/>
      <c r="L862" s="11"/>
      <c r="M862" s="11"/>
    </row>
    <row r="863" spans="3:13">
      <c r="C863" s="5"/>
      <c r="D863" s="5"/>
      <c r="E863" s="5"/>
      <c r="F863" s="6"/>
      <c r="G863" s="5"/>
      <c r="H863" s="5"/>
      <c r="I863" s="5"/>
      <c r="J863" s="11"/>
      <c r="K863" s="11"/>
      <c r="L863" s="11"/>
      <c r="M863" s="11"/>
    </row>
    <row r="864" spans="3:13">
      <c r="C864" s="5"/>
      <c r="D864" s="5"/>
      <c r="E864" s="5"/>
      <c r="F864" s="6"/>
      <c r="G864" s="5"/>
      <c r="H864" s="5"/>
      <c r="I864" s="5"/>
      <c r="J864" s="11"/>
      <c r="K864" s="11"/>
      <c r="L864" s="11"/>
      <c r="M864" s="11"/>
    </row>
    <row r="865" spans="3:13">
      <c r="C865" s="5"/>
      <c r="D865" s="5"/>
      <c r="E865" s="5"/>
      <c r="F865" s="6"/>
      <c r="G865" s="5"/>
      <c r="H865" s="5"/>
      <c r="I865" s="5"/>
      <c r="J865" s="11"/>
      <c r="K865" s="11"/>
      <c r="L865" s="11"/>
      <c r="M865" s="11"/>
    </row>
    <row r="866" spans="3:13">
      <c r="C866" s="5"/>
      <c r="D866" s="5"/>
      <c r="E866" s="5"/>
      <c r="F866" s="6"/>
      <c r="G866" s="5"/>
      <c r="H866" s="5"/>
      <c r="I866" s="5"/>
      <c r="J866" s="11"/>
      <c r="K866" s="11"/>
      <c r="L866" s="11"/>
      <c r="M866" s="11"/>
    </row>
    <row r="867" spans="3:13">
      <c r="C867" s="5"/>
      <c r="D867" s="5"/>
      <c r="E867" s="5"/>
      <c r="F867" s="6"/>
      <c r="G867" s="5"/>
      <c r="H867" s="5"/>
      <c r="I867" s="5"/>
      <c r="J867" s="11"/>
      <c r="K867" s="11"/>
      <c r="L867" s="11"/>
      <c r="M867" s="11"/>
    </row>
    <row r="868" spans="3:13">
      <c r="C868" s="5"/>
      <c r="D868" s="5"/>
      <c r="E868" s="5"/>
      <c r="F868" s="6"/>
      <c r="G868" s="5"/>
      <c r="H868" s="5"/>
      <c r="I868" s="5"/>
      <c r="J868" s="11"/>
      <c r="K868" s="11"/>
      <c r="L868" s="11"/>
      <c r="M868" s="11"/>
    </row>
    <row r="869" spans="3:13">
      <c r="C869" s="5"/>
      <c r="D869" s="5"/>
      <c r="E869" s="5"/>
      <c r="F869" s="6"/>
      <c r="G869" s="5"/>
      <c r="H869" s="5"/>
      <c r="I869" s="5"/>
      <c r="J869" s="11"/>
      <c r="K869" s="11"/>
      <c r="L869" s="11"/>
      <c r="M869" s="11"/>
    </row>
    <row r="870" spans="3:13">
      <c r="C870" s="5"/>
      <c r="D870" s="5"/>
      <c r="E870" s="5"/>
      <c r="F870" s="6"/>
      <c r="G870" s="5"/>
      <c r="H870" s="5"/>
      <c r="I870" s="5"/>
      <c r="J870" s="11"/>
      <c r="K870" s="11"/>
      <c r="L870" s="11"/>
      <c r="M870" s="11"/>
    </row>
    <row r="871" spans="3:13">
      <c r="C871" s="5"/>
      <c r="D871" s="5"/>
      <c r="E871" s="5"/>
      <c r="F871" s="6"/>
      <c r="G871" s="5"/>
      <c r="H871" s="5"/>
      <c r="I871" s="5"/>
      <c r="J871" s="11"/>
      <c r="K871" s="11"/>
      <c r="L871" s="11"/>
      <c r="M871" s="11"/>
    </row>
    <row r="872" spans="3:13">
      <c r="C872" s="5"/>
      <c r="D872" s="5"/>
      <c r="E872" s="5"/>
      <c r="F872" s="6"/>
      <c r="G872" s="5"/>
      <c r="H872" s="5"/>
      <c r="I872" s="5"/>
      <c r="J872" s="11"/>
      <c r="K872" s="11"/>
      <c r="L872" s="11"/>
      <c r="M872" s="11"/>
    </row>
    <row r="873" spans="3:13">
      <c r="C873" s="5"/>
      <c r="D873" s="5"/>
      <c r="E873" s="5"/>
      <c r="F873" s="6"/>
      <c r="G873" s="5"/>
      <c r="H873" s="5"/>
      <c r="I873" s="5"/>
      <c r="J873" s="11"/>
      <c r="K873" s="11"/>
      <c r="L873" s="11"/>
      <c r="M873" s="11"/>
    </row>
    <row r="874" spans="3:13">
      <c r="C874" s="5"/>
      <c r="D874" s="5"/>
      <c r="E874" s="5"/>
      <c r="F874" s="6"/>
      <c r="G874" s="5"/>
      <c r="H874" s="5"/>
      <c r="I874" s="5"/>
      <c r="J874" s="11"/>
      <c r="K874" s="11"/>
      <c r="L874" s="11"/>
      <c r="M874" s="11"/>
    </row>
    <row r="875" spans="3:13">
      <c r="C875" s="5"/>
      <c r="D875" s="5"/>
      <c r="E875" s="5"/>
      <c r="F875" s="6"/>
      <c r="G875" s="5"/>
      <c r="H875" s="5"/>
      <c r="I875" s="5"/>
      <c r="J875" s="11"/>
      <c r="K875" s="11"/>
      <c r="L875" s="11"/>
      <c r="M875" s="11"/>
    </row>
    <row r="876" spans="3:13">
      <c r="C876" s="5"/>
      <c r="D876" s="5"/>
      <c r="E876" s="5"/>
      <c r="F876" s="6"/>
      <c r="G876" s="5"/>
      <c r="H876" s="5"/>
      <c r="I876" s="5"/>
      <c r="J876" s="11"/>
      <c r="K876" s="11"/>
      <c r="L876" s="11"/>
      <c r="M876" s="11"/>
    </row>
    <row r="877" spans="3:13">
      <c r="C877" s="5"/>
      <c r="D877" s="5"/>
      <c r="E877" s="5"/>
      <c r="F877" s="6"/>
      <c r="G877" s="5"/>
      <c r="H877" s="5"/>
      <c r="I877" s="5"/>
      <c r="J877" s="11"/>
      <c r="K877" s="11"/>
      <c r="L877" s="11"/>
      <c r="M877" s="11"/>
    </row>
    <row r="878" spans="3:13">
      <c r="C878" s="5"/>
      <c r="D878" s="5"/>
      <c r="E878" s="5"/>
      <c r="F878" s="6"/>
      <c r="G878" s="5"/>
      <c r="H878" s="5"/>
      <c r="I878" s="5"/>
      <c r="J878" s="11"/>
      <c r="K878" s="11"/>
      <c r="L878" s="11"/>
      <c r="M878" s="11"/>
    </row>
    <row r="879" spans="3:13">
      <c r="C879" s="5"/>
      <c r="D879" s="5"/>
      <c r="E879" s="5"/>
      <c r="F879" s="6"/>
      <c r="G879" s="5"/>
      <c r="H879" s="5"/>
      <c r="I879" s="5"/>
      <c r="J879" s="11"/>
      <c r="K879" s="11"/>
      <c r="L879" s="11"/>
      <c r="M879" s="11"/>
    </row>
    <row r="880" spans="3:13">
      <c r="C880" s="5"/>
      <c r="D880" s="5"/>
      <c r="E880" s="5"/>
      <c r="F880" s="6"/>
      <c r="G880" s="5"/>
      <c r="H880" s="5"/>
      <c r="I880" s="5"/>
      <c r="J880" s="11"/>
      <c r="K880" s="11"/>
      <c r="L880" s="11"/>
      <c r="M880" s="11"/>
    </row>
    <row r="881" spans="3:13">
      <c r="C881" s="5"/>
      <c r="D881" s="5"/>
      <c r="E881" s="5"/>
      <c r="F881" s="6"/>
      <c r="G881" s="5"/>
      <c r="H881" s="5"/>
      <c r="I881" s="5"/>
      <c r="J881" s="11"/>
      <c r="K881" s="11"/>
      <c r="L881" s="11"/>
      <c r="M881" s="11"/>
    </row>
    <row r="882" spans="3:13">
      <c r="C882" s="5"/>
      <c r="D882" s="5"/>
      <c r="E882" s="5"/>
      <c r="F882" s="6"/>
      <c r="G882" s="5"/>
      <c r="H882" s="5"/>
      <c r="I882" s="5"/>
      <c r="J882" s="11"/>
      <c r="K882" s="11"/>
      <c r="L882" s="11"/>
      <c r="M882" s="11"/>
    </row>
    <row r="883" spans="3:13">
      <c r="C883" s="5"/>
      <c r="D883" s="5"/>
      <c r="E883" s="5"/>
      <c r="F883" s="6"/>
      <c r="G883" s="5"/>
      <c r="H883" s="5"/>
      <c r="I883" s="5"/>
      <c r="J883" s="11"/>
      <c r="K883" s="11"/>
      <c r="L883" s="11"/>
      <c r="M883" s="11"/>
    </row>
    <row r="884" spans="3:13">
      <c r="C884" s="5"/>
      <c r="D884" s="5"/>
      <c r="E884" s="5"/>
      <c r="F884" s="6"/>
      <c r="G884" s="5"/>
      <c r="H884" s="5"/>
      <c r="I884" s="5"/>
      <c r="J884" s="11"/>
      <c r="K884" s="11"/>
      <c r="L884" s="11"/>
      <c r="M884" s="11"/>
    </row>
    <row r="885" spans="3:13">
      <c r="C885" s="5"/>
      <c r="D885" s="5"/>
      <c r="E885" s="5"/>
      <c r="F885" s="6"/>
      <c r="G885" s="5"/>
      <c r="H885" s="5"/>
      <c r="I885" s="5"/>
      <c r="J885" s="11"/>
      <c r="K885" s="11"/>
      <c r="L885" s="11"/>
      <c r="M885" s="11"/>
    </row>
    <row r="886" spans="3:13">
      <c r="C886" s="5"/>
      <c r="D886" s="5"/>
      <c r="E886" s="5"/>
      <c r="F886" s="6"/>
      <c r="G886" s="5"/>
      <c r="H886" s="5"/>
      <c r="I886" s="5"/>
      <c r="J886" s="11"/>
      <c r="K886" s="11"/>
      <c r="L886" s="11"/>
      <c r="M886" s="11"/>
    </row>
    <row r="887" spans="3:13">
      <c r="C887" s="5"/>
      <c r="D887" s="5"/>
      <c r="E887" s="5"/>
      <c r="F887" s="6"/>
      <c r="G887" s="5"/>
      <c r="H887" s="5"/>
      <c r="I887" s="5"/>
      <c r="J887" s="11"/>
      <c r="K887" s="11"/>
      <c r="L887" s="11"/>
      <c r="M887" s="11"/>
    </row>
    <row r="888" spans="3:13">
      <c r="C888" s="5"/>
      <c r="D888" s="5"/>
      <c r="E888" s="5"/>
      <c r="F888" s="6"/>
      <c r="G888" s="5"/>
      <c r="H888" s="5"/>
      <c r="I888" s="5"/>
      <c r="J888" s="11"/>
      <c r="K888" s="11"/>
      <c r="L888" s="11"/>
      <c r="M888" s="11"/>
    </row>
    <row r="889" spans="3:13">
      <c r="C889" s="5"/>
      <c r="D889" s="5"/>
      <c r="E889" s="5"/>
      <c r="F889" s="6"/>
      <c r="G889" s="5"/>
      <c r="H889" s="5"/>
      <c r="I889" s="5"/>
      <c r="J889" s="11"/>
      <c r="K889" s="11"/>
      <c r="L889" s="11"/>
      <c r="M889" s="11"/>
    </row>
    <row r="890" spans="3:13">
      <c r="C890" s="5"/>
      <c r="D890" s="5"/>
      <c r="E890" s="5"/>
      <c r="F890" s="6"/>
      <c r="G890" s="5"/>
      <c r="H890" s="5"/>
      <c r="I890" s="5"/>
      <c r="J890" s="11"/>
      <c r="K890" s="11"/>
      <c r="L890" s="11"/>
      <c r="M890" s="11"/>
    </row>
    <row r="891" spans="3:13">
      <c r="C891" s="5"/>
      <c r="D891" s="5"/>
      <c r="E891" s="5"/>
      <c r="F891" s="6"/>
      <c r="G891" s="5"/>
      <c r="H891" s="5"/>
      <c r="I891" s="5"/>
      <c r="J891" s="11"/>
      <c r="K891" s="11"/>
      <c r="L891" s="11"/>
      <c r="M891" s="11"/>
    </row>
    <row r="892" spans="3:13">
      <c r="C892" s="5"/>
      <c r="D892" s="5"/>
      <c r="E892" s="5"/>
      <c r="F892" s="6"/>
      <c r="G892" s="5"/>
      <c r="H892" s="5"/>
      <c r="I892" s="5"/>
      <c r="J892" s="11"/>
      <c r="K892" s="11"/>
      <c r="L892" s="11"/>
      <c r="M892" s="11"/>
    </row>
    <row r="893" spans="3:13">
      <c r="C893" s="5"/>
      <c r="D893" s="5"/>
      <c r="E893" s="5"/>
      <c r="F893" s="6"/>
      <c r="G893" s="5"/>
      <c r="H893" s="5"/>
      <c r="I893" s="5"/>
      <c r="J893" s="11"/>
      <c r="K893" s="11"/>
      <c r="L893" s="11"/>
      <c r="M893" s="11"/>
    </row>
    <row r="894" spans="3:13">
      <c r="C894" s="5"/>
      <c r="D894" s="5"/>
      <c r="E894" s="5"/>
      <c r="F894" s="6"/>
      <c r="G894" s="5"/>
      <c r="H894" s="5"/>
      <c r="I894" s="5"/>
      <c r="J894" s="11"/>
      <c r="K894" s="11"/>
      <c r="L894" s="11"/>
      <c r="M894" s="11"/>
    </row>
    <row r="895" spans="3:13">
      <c r="C895" s="5"/>
      <c r="D895" s="5"/>
      <c r="E895" s="5"/>
      <c r="F895" s="6"/>
      <c r="G895" s="5"/>
      <c r="H895" s="5"/>
      <c r="I895" s="5"/>
      <c r="J895" s="11"/>
      <c r="K895" s="11"/>
      <c r="L895" s="11"/>
      <c r="M895" s="11"/>
    </row>
    <row r="896" spans="3:13">
      <c r="C896" s="5"/>
      <c r="D896" s="5"/>
      <c r="E896" s="5"/>
      <c r="F896" s="6"/>
      <c r="G896" s="5"/>
      <c r="H896" s="5"/>
      <c r="I896" s="5"/>
      <c r="J896" s="11"/>
      <c r="K896" s="11"/>
      <c r="L896" s="11"/>
      <c r="M896" s="11"/>
    </row>
    <row r="897" spans="3:13">
      <c r="C897" s="5"/>
      <c r="D897" s="5"/>
      <c r="E897" s="5"/>
      <c r="F897" s="6"/>
      <c r="G897" s="5"/>
      <c r="H897" s="5"/>
      <c r="I897" s="5"/>
      <c r="J897" s="11"/>
      <c r="K897" s="11"/>
      <c r="L897" s="11"/>
      <c r="M897" s="11"/>
    </row>
    <row r="898" spans="3:13">
      <c r="C898" s="5"/>
      <c r="D898" s="5"/>
      <c r="E898" s="5"/>
      <c r="F898" s="6"/>
      <c r="G898" s="5"/>
      <c r="H898" s="5"/>
      <c r="I898" s="5"/>
      <c r="J898" s="11"/>
      <c r="K898" s="11"/>
      <c r="L898" s="11"/>
      <c r="M898" s="11"/>
    </row>
    <row r="899" spans="3:13">
      <c r="C899" s="5"/>
      <c r="D899" s="5"/>
      <c r="E899" s="5"/>
      <c r="F899" s="6"/>
      <c r="G899" s="5"/>
      <c r="H899" s="5"/>
      <c r="I899" s="5"/>
      <c r="J899" s="11"/>
      <c r="K899" s="11"/>
      <c r="L899" s="11"/>
      <c r="M899" s="11"/>
    </row>
    <row r="900" spans="3:13">
      <c r="C900" s="5"/>
      <c r="D900" s="5"/>
      <c r="E900" s="5"/>
      <c r="F900" s="6"/>
      <c r="G900" s="5"/>
      <c r="H900" s="5"/>
      <c r="I900" s="5"/>
      <c r="J900" s="11"/>
      <c r="K900" s="11"/>
      <c r="L900" s="11"/>
      <c r="M900" s="11"/>
    </row>
    <row r="901" spans="3:13">
      <c r="C901" s="5"/>
      <c r="D901" s="5"/>
      <c r="E901" s="5"/>
      <c r="F901" s="6"/>
      <c r="G901" s="5"/>
      <c r="H901" s="5"/>
      <c r="I901" s="5"/>
      <c r="J901" s="11"/>
      <c r="K901" s="11"/>
      <c r="L901" s="11"/>
      <c r="M901" s="11"/>
    </row>
    <row r="902" spans="3:13">
      <c r="C902" s="5"/>
      <c r="D902" s="5"/>
      <c r="E902" s="5"/>
      <c r="F902" s="6"/>
      <c r="G902" s="5"/>
      <c r="H902" s="5"/>
      <c r="I902" s="5"/>
      <c r="J902" s="11"/>
      <c r="K902" s="11"/>
      <c r="L902" s="11"/>
      <c r="M902" s="11"/>
    </row>
    <row r="903" spans="3:13">
      <c r="C903" s="5"/>
      <c r="D903" s="5"/>
      <c r="E903" s="5"/>
      <c r="F903" s="6"/>
      <c r="G903" s="5"/>
      <c r="H903" s="5"/>
      <c r="I903" s="5"/>
      <c r="J903" s="11"/>
      <c r="K903" s="11"/>
      <c r="L903" s="11"/>
      <c r="M903" s="11"/>
    </row>
    <row r="904" spans="3:13">
      <c r="C904" s="5"/>
      <c r="D904" s="5"/>
      <c r="E904" s="5"/>
      <c r="F904" s="6"/>
      <c r="G904" s="5"/>
      <c r="H904" s="5"/>
      <c r="I904" s="5"/>
      <c r="J904" s="11"/>
      <c r="K904" s="11"/>
      <c r="L904" s="11"/>
      <c r="M904" s="11"/>
    </row>
    <row r="905" spans="3:13">
      <c r="C905" s="5"/>
      <c r="D905" s="5"/>
      <c r="E905" s="5"/>
      <c r="F905" s="6"/>
      <c r="G905" s="5"/>
      <c r="H905" s="5"/>
      <c r="I905" s="5"/>
      <c r="J905" s="11"/>
      <c r="K905" s="11"/>
      <c r="L905" s="11"/>
      <c r="M905" s="11"/>
    </row>
    <row r="906" spans="3:13">
      <c r="C906" s="5"/>
      <c r="D906" s="5"/>
      <c r="E906" s="5"/>
      <c r="F906" s="6"/>
      <c r="G906" s="5"/>
      <c r="H906" s="5"/>
      <c r="I906" s="5"/>
      <c r="J906" s="11"/>
      <c r="K906" s="11"/>
      <c r="L906" s="11"/>
      <c r="M906" s="11"/>
    </row>
    <row r="907" spans="3:13">
      <c r="C907" s="5"/>
      <c r="D907" s="5"/>
      <c r="E907" s="5"/>
      <c r="F907" s="6"/>
      <c r="G907" s="5"/>
      <c r="H907" s="5"/>
      <c r="I907" s="5"/>
      <c r="J907" s="11"/>
      <c r="K907" s="11"/>
      <c r="L907" s="11"/>
      <c r="M907" s="11"/>
    </row>
    <row r="908" spans="3:13">
      <c r="C908" s="5"/>
      <c r="D908" s="5"/>
      <c r="E908" s="5"/>
      <c r="F908" s="6"/>
      <c r="G908" s="5"/>
      <c r="H908" s="5"/>
      <c r="I908" s="5"/>
      <c r="J908" s="11"/>
      <c r="K908" s="11"/>
      <c r="L908" s="11"/>
      <c r="M908" s="11"/>
    </row>
    <row r="909" spans="3:13">
      <c r="C909" s="5"/>
      <c r="D909" s="5"/>
      <c r="E909" s="5"/>
      <c r="F909" s="6"/>
      <c r="G909" s="5"/>
      <c r="H909" s="5"/>
      <c r="I909" s="5"/>
      <c r="J909" s="11"/>
      <c r="K909" s="11"/>
      <c r="L909" s="11"/>
      <c r="M909" s="11"/>
    </row>
    <row r="910" spans="3:13">
      <c r="C910" s="5"/>
      <c r="D910" s="5"/>
      <c r="E910" s="5"/>
      <c r="F910" s="6"/>
      <c r="G910" s="5"/>
      <c r="H910" s="5"/>
      <c r="I910" s="5"/>
      <c r="J910" s="11"/>
      <c r="K910" s="11"/>
      <c r="L910" s="11"/>
      <c r="M910" s="11"/>
    </row>
    <row r="911" spans="3:13">
      <c r="C911" s="5"/>
      <c r="D911" s="5"/>
      <c r="E911" s="5"/>
      <c r="F911" s="6"/>
      <c r="G911" s="5"/>
      <c r="H911" s="5"/>
      <c r="I911" s="5"/>
      <c r="J911" s="11"/>
      <c r="K911" s="11"/>
      <c r="L911" s="11"/>
      <c r="M911" s="11"/>
    </row>
    <row r="912" spans="3:13">
      <c r="C912" s="5"/>
      <c r="D912" s="5"/>
      <c r="E912" s="5"/>
      <c r="F912" s="6"/>
      <c r="G912" s="5"/>
      <c r="H912" s="5"/>
      <c r="I912" s="5"/>
      <c r="J912" s="11"/>
      <c r="K912" s="11"/>
      <c r="L912" s="11"/>
      <c r="M912" s="11"/>
    </row>
    <row r="913" spans="3:13">
      <c r="C913" s="5"/>
      <c r="D913" s="5"/>
      <c r="E913" s="5"/>
      <c r="F913" s="6"/>
      <c r="G913" s="5"/>
      <c r="H913" s="5"/>
      <c r="I913" s="5"/>
      <c r="J913" s="11"/>
      <c r="K913" s="11"/>
      <c r="L913" s="11"/>
      <c r="M913" s="11"/>
    </row>
    <row r="914" spans="3:13">
      <c r="C914" s="5"/>
      <c r="D914" s="5"/>
      <c r="E914" s="5"/>
      <c r="F914" s="6"/>
      <c r="G914" s="5"/>
      <c r="H914" s="5"/>
      <c r="I914" s="5"/>
      <c r="J914" s="11"/>
      <c r="K914" s="11"/>
      <c r="L914" s="11"/>
      <c r="M914" s="11"/>
    </row>
    <row r="915" spans="3:13">
      <c r="C915" s="5"/>
      <c r="D915" s="5"/>
      <c r="E915" s="5"/>
      <c r="F915" s="6"/>
      <c r="G915" s="5"/>
      <c r="H915" s="5"/>
      <c r="I915" s="5"/>
      <c r="J915" s="11"/>
      <c r="K915" s="11"/>
      <c r="L915" s="11"/>
      <c r="M915" s="11"/>
    </row>
    <row r="916" spans="3:13">
      <c r="C916" s="5"/>
      <c r="D916" s="5"/>
      <c r="E916" s="5"/>
      <c r="F916" s="6"/>
      <c r="G916" s="5"/>
      <c r="H916" s="5"/>
      <c r="I916" s="5"/>
      <c r="J916" s="11"/>
      <c r="K916" s="11"/>
      <c r="L916" s="11"/>
      <c r="M916" s="11"/>
    </row>
    <row r="917" spans="3:13">
      <c r="C917" s="5"/>
      <c r="D917" s="5"/>
      <c r="E917" s="5"/>
      <c r="F917" s="6"/>
      <c r="G917" s="5"/>
      <c r="H917" s="5"/>
      <c r="I917" s="5"/>
      <c r="J917" s="11"/>
      <c r="K917" s="11"/>
      <c r="L917" s="11"/>
      <c r="M917" s="11"/>
    </row>
    <row r="918" spans="3:13">
      <c r="C918" s="5"/>
      <c r="D918" s="5"/>
      <c r="E918" s="5"/>
      <c r="F918" s="6"/>
      <c r="G918" s="5"/>
      <c r="H918" s="5"/>
      <c r="I918" s="5"/>
      <c r="J918" s="11"/>
      <c r="K918" s="11"/>
      <c r="L918" s="11"/>
      <c r="M918" s="11"/>
    </row>
    <row r="919" spans="3:13">
      <c r="C919" s="5"/>
      <c r="D919" s="5"/>
      <c r="E919" s="5"/>
      <c r="F919" s="6"/>
      <c r="G919" s="5"/>
      <c r="H919" s="5"/>
      <c r="I919" s="5"/>
      <c r="J919" s="11"/>
      <c r="K919" s="11"/>
      <c r="L919" s="11"/>
      <c r="M919" s="11"/>
    </row>
    <row r="920" spans="3:13">
      <c r="C920" s="5"/>
      <c r="D920" s="5"/>
      <c r="E920" s="5"/>
      <c r="F920" s="6"/>
      <c r="G920" s="5"/>
      <c r="H920" s="5"/>
      <c r="I920" s="5"/>
      <c r="J920" s="11"/>
      <c r="K920" s="11"/>
      <c r="L920" s="11"/>
      <c r="M920" s="11"/>
    </row>
    <row r="921" spans="3:13">
      <c r="C921" s="5"/>
      <c r="D921" s="5"/>
      <c r="E921" s="5"/>
      <c r="F921" s="6"/>
      <c r="G921" s="5"/>
      <c r="H921" s="5"/>
      <c r="I921" s="5"/>
      <c r="J921" s="11"/>
      <c r="K921" s="11"/>
      <c r="L921" s="11"/>
      <c r="M921" s="11"/>
    </row>
    <row r="922" spans="3:13">
      <c r="C922" s="5"/>
      <c r="D922" s="5"/>
      <c r="E922" s="5"/>
      <c r="F922" s="6"/>
      <c r="G922" s="5"/>
      <c r="H922" s="5"/>
      <c r="I922" s="5"/>
      <c r="J922" s="11"/>
      <c r="K922" s="11"/>
      <c r="L922" s="11"/>
      <c r="M922" s="11"/>
    </row>
    <row r="923" spans="3:13">
      <c r="C923" s="5"/>
      <c r="D923" s="5"/>
      <c r="E923" s="5"/>
      <c r="F923" s="6"/>
      <c r="G923" s="5"/>
      <c r="H923" s="5"/>
      <c r="I923" s="5"/>
      <c r="J923" s="11"/>
      <c r="K923" s="11"/>
      <c r="L923" s="11"/>
      <c r="M923" s="11"/>
    </row>
    <row r="924" spans="3:13">
      <c r="C924" s="5"/>
      <c r="D924" s="5"/>
      <c r="E924" s="5"/>
      <c r="F924" s="6"/>
      <c r="G924" s="5"/>
      <c r="H924" s="5"/>
      <c r="I924" s="5"/>
      <c r="J924" s="11"/>
      <c r="K924" s="11"/>
      <c r="L924" s="11"/>
      <c r="M924" s="11"/>
    </row>
    <row r="925" spans="3:13">
      <c r="C925" s="5"/>
      <c r="D925" s="5"/>
      <c r="E925" s="5"/>
      <c r="F925" s="6"/>
      <c r="G925" s="5"/>
      <c r="H925" s="5"/>
      <c r="I925" s="5"/>
      <c r="J925" s="11"/>
      <c r="K925" s="11"/>
      <c r="L925" s="11"/>
      <c r="M925" s="11"/>
    </row>
    <row r="926" spans="3:13">
      <c r="C926" s="5"/>
      <c r="D926" s="5"/>
      <c r="E926" s="5"/>
      <c r="F926" s="6"/>
      <c r="G926" s="5"/>
      <c r="H926" s="5"/>
      <c r="I926" s="5"/>
      <c r="J926" s="11"/>
      <c r="K926" s="11"/>
      <c r="L926" s="11"/>
      <c r="M926" s="11"/>
    </row>
    <row r="927" spans="3:13">
      <c r="C927" s="5"/>
      <c r="D927" s="5"/>
      <c r="E927" s="5"/>
      <c r="F927" s="6"/>
      <c r="G927" s="5"/>
      <c r="H927" s="5"/>
      <c r="I927" s="5"/>
      <c r="J927" s="11"/>
      <c r="K927" s="11"/>
      <c r="L927" s="11"/>
      <c r="M927" s="11"/>
    </row>
    <row r="928" spans="3:13">
      <c r="C928" s="5"/>
      <c r="D928" s="5"/>
      <c r="E928" s="5"/>
      <c r="F928" s="6"/>
      <c r="G928" s="5"/>
      <c r="H928" s="5"/>
      <c r="I928" s="5"/>
      <c r="J928" s="11"/>
      <c r="K928" s="11"/>
      <c r="L928" s="11"/>
      <c r="M928" s="11"/>
    </row>
    <row r="929" spans="3:13">
      <c r="C929" s="5"/>
      <c r="D929" s="5"/>
      <c r="E929" s="5"/>
      <c r="F929" s="6"/>
      <c r="G929" s="5"/>
      <c r="H929" s="5"/>
      <c r="I929" s="5"/>
      <c r="J929" s="11"/>
      <c r="K929" s="11"/>
      <c r="L929" s="11"/>
      <c r="M929" s="11"/>
    </row>
    <row r="930" spans="3:13">
      <c r="C930" s="5"/>
      <c r="D930" s="5"/>
      <c r="E930" s="5"/>
      <c r="F930" s="6"/>
      <c r="G930" s="5"/>
      <c r="H930" s="5"/>
      <c r="I930" s="5"/>
      <c r="J930" s="11"/>
      <c r="K930" s="11"/>
      <c r="L930" s="11"/>
      <c r="M930" s="11"/>
    </row>
    <row r="931" spans="3:13">
      <c r="C931" s="5"/>
      <c r="D931" s="5"/>
      <c r="E931" s="5"/>
      <c r="F931" s="6"/>
      <c r="G931" s="5"/>
      <c r="H931" s="5"/>
      <c r="I931" s="5"/>
      <c r="J931" s="11"/>
      <c r="K931" s="11"/>
      <c r="L931" s="11"/>
      <c r="M931" s="11"/>
    </row>
    <row r="932" spans="3:13">
      <c r="C932" s="5"/>
      <c r="D932" s="5"/>
      <c r="E932" s="5"/>
      <c r="F932" s="6"/>
      <c r="G932" s="5"/>
      <c r="H932" s="5"/>
      <c r="I932" s="5"/>
      <c r="J932" s="11"/>
      <c r="K932" s="11"/>
      <c r="L932" s="11"/>
      <c r="M932" s="11"/>
    </row>
    <row r="933" spans="3:13">
      <c r="C933" s="5"/>
      <c r="D933" s="5"/>
      <c r="E933" s="5"/>
      <c r="F933" s="6"/>
      <c r="G933" s="5"/>
      <c r="H933" s="5"/>
      <c r="I933" s="5"/>
      <c r="J933" s="11"/>
      <c r="K933" s="11"/>
      <c r="L933" s="11"/>
      <c r="M933" s="11"/>
    </row>
    <row r="934" spans="3:13">
      <c r="C934" s="5"/>
      <c r="D934" s="5"/>
      <c r="E934" s="5"/>
      <c r="F934" s="6"/>
      <c r="G934" s="5"/>
      <c r="H934" s="5"/>
      <c r="I934" s="5"/>
      <c r="J934" s="11"/>
      <c r="K934" s="11"/>
      <c r="L934" s="11"/>
      <c r="M934" s="11"/>
    </row>
    <row r="935" spans="3:13">
      <c r="C935" s="5"/>
      <c r="D935" s="5"/>
      <c r="E935" s="5"/>
      <c r="F935" s="6"/>
      <c r="G935" s="5"/>
      <c r="H935" s="5"/>
      <c r="I935" s="5"/>
      <c r="J935" s="11"/>
      <c r="K935" s="11"/>
      <c r="L935" s="11"/>
      <c r="M935" s="11"/>
    </row>
    <row r="936" spans="3:13">
      <c r="C936" s="5"/>
      <c r="D936" s="5"/>
      <c r="E936" s="5"/>
      <c r="F936" s="6"/>
      <c r="G936" s="5"/>
      <c r="H936" s="5"/>
      <c r="I936" s="5"/>
      <c r="J936" s="11"/>
      <c r="K936" s="11"/>
      <c r="L936" s="11"/>
      <c r="M936" s="11"/>
    </row>
    <row r="937" spans="3:13">
      <c r="C937" s="5"/>
      <c r="D937" s="5"/>
      <c r="E937" s="5"/>
      <c r="F937" s="6"/>
      <c r="G937" s="5"/>
      <c r="H937" s="5"/>
      <c r="I937" s="5"/>
      <c r="J937" s="11"/>
      <c r="K937" s="11"/>
      <c r="L937" s="11"/>
      <c r="M937" s="11"/>
    </row>
    <row r="938" spans="3:13">
      <c r="C938" s="5"/>
      <c r="D938" s="5"/>
      <c r="E938" s="5"/>
      <c r="F938" s="6"/>
      <c r="G938" s="5"/>
      <c r="H938" s="5"/>
      <c r="I938" s="5"/>
      <c r="J938" s="11"/>
      <c r="K938" s="11"/>
      <c r="L938" s="11"/>
      <c r="M938" s="11"/>
    </row>
    <row r="939" spans="3:13">
      <c r="C939" s="5"/>
      <c r="D939" s="5"/>
      <c r="E939" s="5"/>
      <c r="F939" s="6"/>
      <c r="G939" s="5"/>
      <c r="H939" s="5"/>
      <c r="I939" s="5"/>
      <c r="J939" s="11"/>
      <c r="K939" s="11"/>
      <c r="L939" s="11"/>
      <c r="M939" s="11"/>
    </row>
    <row r="940" spans="3:13">
      <c r="C940" s="5"/>
      <c r="D940" s="5"/>
      <c r="E940" s="5"/>
      <c r="F940" s="6"/>
      <c r="G940" s="5"/>
      <c r="H940" s="5"/>
      <c r="I940" s="5"/>
      <c r="J940" s="11"/>
      <c r="K940" s="11"/>
      <c r="L940" s="11"/>
      <c r="M940" s="11"/>
    </row>
    <row r="941" spans="3:13">
      <c r="C941" s="5"/>
      <c r="D941" s="5"/>
      <c r="E941" s="5"/>
      <c r="F941" s="6"/>
      <c r="G941" s="5"/>
      <c r="H941" s="5"/>
      <c r="I941" s="5"/>
      <c r="J941" s="11"/>
      <c r="K941" s="11"/>
      <c r="L941" s="11"/>
      <c r="M941" s="11"/>
    </row>
    <row r="942" spans="3:13">
      <c r="C942" s="5"/>
      <c r="D942" s="5"/>
      <c r="E942" s="5"/>
      <c r="F942" s="6"/>
      <c r="G942" s="5"/>
      <c r="H942" s="5"/>
      <c r="I942" s="5"/>
      <c r="J942" s="11"/>
      <c r="K942" s="11"/>
      <c r="L942" s="11"/>
      <c r="M942" s="11"/>
    </row>
    <row r="943" spans="3:13">
      <c r="C943" s="5"/>
      <c r="D943" s="5"/>
      <c r="E943" s="5"/>
      <c r="F943" s="6"/>
      <c r="G943" s="5"/>
      <c r="H943" s="5"/>
      <c r="I943" s="5"/>
      <c r="J943" s="11"/>
      <c r="K943" s="11"/>
      <c r="L943" s="11"/>
      <c r="M943" s="11"/>
    </row>
    <row r="944" spans="3:13">
      <c r="C944" s="5"/>
      <c r="D944" s="5"/>
      <c r="E944" s="5"/>
      <c r="F944" s="6"/>
      <c r="G944" s="5"/>
      <c r="H944" s="5"/>
      <c r="I944" s="5"/>
      <c r="J944" s="11"/>
      <c r="K944" s="11"/>
      <c r="L944" s="11"/>
      <c r="M944" s="11"/>
    </row>
    <row r="945" spans="3:13">
      <c r="C945" s="5"/>
      <c r="D945" s="5"/>
      <c r="E945" s="5"/>
      <c r="F945" s="6"/>
      <c r="G945" s="5"/>
      <c r="H945" s="5"/>
      <c r="I945" s="5"/>
      <c r="J945" s="11"/>
      <c r="K945" s="11"/>
      <c r="L945" s="11"/>
      <c r="M945" s="11"/>
    </row>
    <row r="946" spans="3:13">
      <c r="C946" s="5"/>
      <c r="D946" s="5"/>
      <c r="E946" s="5"/>
      <c r="F946" s="6"/>
      <c r="G946" s="5"/>
      <c r="H946" s="5"/>
      <c r="I946" s="5"/>
      <c r="J946" s="11"/>
      <c r="K946" s="11"/>
      <c r="L946" s="11"/>
      <c r="M946" s="11"/>
    </row>
    <row r="947" spans="3:13">
      <c r="C947" s="5"/>
      <c r="D947" s="5"/>
      <c r="E947" s="5"/>
      <c r="F947" s="6"/>
      <c r="G947" s="5"/>
      <c r="H947" s="5"/>
      <c r="I947" s="5"/>
      <c r="J947" s="11"/>
      <c r="K947" s="11"/>
      <c r="L947" s="11"/>
      <c r="M947" s="11"/>
    </row>
    <row r="948" spans="3:13">
      <c r="C948" s="5"/>
      <c r="D948" s="5"/>
      <c r="E948" s="5"/>
      <c r="F948" s="6"/>
      <c r="G948" s="5"/>
      <c r="H948" s="5"/>
      <c r="I948" s="5"/>
      <c r="J948" s="11"/>
      <c r="K948" s="11"/>
      <c r="L948" s="11"/>
      <c r="M948" s="11"/>
    </row>
    <row r="949" spans="3:13">
      <c r="C949" s="5"/>
      <c r="D949" s="5"/>
      <c r="E949" s="5"/>
      <c r="F949" s="6"/>
      <c r="G949" s="5"/>
      <c r="H949" s="5"/>
      <c r="I949" s="5"/>
      <c r="J949" s="11"/>
      <c r="K949" s="11"/>
      <c r="L949" s="11"/>
      <c r="M949" s="11"/>
    </row>
    <row r="950" spans="3:13">
      <c r="C950" s="5"/>
      <c r="D950" s="5"/>
      <c r="E950" s="5"/>
      <c r="F950" s="6"/>
      <c r="G950" s="5"/>
      <c r="H950" s="5"/>
      <c r="I950" s="5"/>
      <c r="J950" s="11"/>
      <c r="K950" s="11"/>
      <c r="L950" s="11"/>
      <c r="M950" s="11"/>
    </row>
    <row r="951" spans="3:13">
      <c r="C951" s="5"/>
      <c r="D951" s="5"/>
      <c r="E951" s="5"/>
      <c r="F951" s="6"/>
      <c r="G951" s="5"/>
      <c r="H951" s="5"/>
      <c r="I951" s="5"/>
      <c r="J951" s="11"/>
      <c r="K951" s="11"/>
      <c r="L951" s="11"/>
      <c r="M951" s="11"/>
    </row>
    <row r="952" spans="3:13">
      <c r="C952" s="5"/>
      <c r="D952" s="5"/>
      <c r="E952" s="5"/>
      <c r="F952" s="6"/>
      <c r="G952" s="5"/>
      <c r="H952" s="5"/>
      <c r="I952" s="5"/>
      <c r="J952" s="11"/>
      <c r="K952" s="11"/>
      <c r="L952" s="11"/>
      <c r="M952" s="11"/>
    </row>
    <row r="953" spans="3:13">
      <c r="C953" s="5"/>
      <c r="D953" s="5"/>
      <c r="E953" s="5"/>
      <c r="F953" s="6"/>
      <c r="G953" s="5"/>
      <c r="H953" s="5"/>
      <c r="I953" s="5"/>
      <c r="J953" s="11"/>
      <c r="K953" s="11"/>
      <c r="L953" s="11"/>
      <c r="M953" s="11"/>
    </row>
    <row r="954" spans="3:13">
      <c r="C954" s="5"/>
      <c r="D954" s="5"/>
      <c r="E954" s="5"/>
      <c r="F954" s="6"/>
      <c r="G954" s="5"/>
      <c r="H954" s="5"/>
      <c r="I954" s="5"/>
      <c r="J954" s="11"/>
      <c r="K954" s="11"/>
      <c r="L954" s="11"/>
      <c r="M954" s="11"/>
    </row>
    <row r="955" spans="3:13">
      <c r="C955" s="5"/>
      <c r="D955" s="5"/>
      <c r="E955" s="5"/>
      <c r="F955" s="6"/>
      <c r="G955" s="5"/>
      <c r="H955" s="5"/>
      <c r="I955" s="5"/>
      <c r="J955" s="11"/>
      <c r="K955" s="11"/>
      <c r="L955" s="11"/>
      <c r="M955" s="11"/>
    </row>
    <row r="956" spans="3:13">
      <c r="C956" s="5"/>
      <c r="D956" s="5"/>
      <c r="E956" s="5"/>
      <c r="F956" s="6"/>
      <c r="G956" s="5"/>
      <c r="H956" s="5"/>
      <c r="I956" s="5"/>
      <c r="J956" s="11"/>
      <c r="K956" s="11"/>
      <c r="L956" s="11"/>
      <c r="M956" s="11"/>
    </row>
    <row r="957" spans="3:13">
      <c r="C957" s="5"/>
      <c r="D957" s="5"/>
      <c r="E957" s="5"/>
      <c r="F957" s="6"/>
      <c r="G957" s="5"/>
      <c r="H957" s="5"/>
      <c r="I957" s="5"/>
      <c r="J957" s="11"/>
      <c r="K957" s="11"/>
      <c r="L957" s="11"/>
      <c r="M957" s="11"/>
    </row>
    <row r="958" spans="3:13">
      <c r="C958" s="5"/>
      <c r="D958" s="5"/>
      <c r="E958" s="5"/>
      <c r="F958" s="6"/>
      <c r="G958" s="5"/>
      <c r="H958" s="5"/>
      <c r="I958" s="5"/>
      <c r="J958" s="11"/>
      <c r="K958" s="11"/>
      <c r="L958" s="11"/>
      <c r="M958" s="11"/>
    </row>
    <row r="959" spans="3:13">
      <c r="C959" s="5"/>
      <c r="D959" s="5"/>
      <c r="E959" s="5"/>
      <c r="F959" s="6"/>
      <c r="G959" s="5"/>
      <c r="H959" s="5"/>
      <c r="I959" s="5"/>
      <c r="J959" s="11"/>
      <c r="K959" s="11"/>
      <c r="L959" s="11"/>
      <c r="M959" s="11"/>
    </row>
    <row r="960" spans="3:13">
      <c r="C960" s="5"/>
      <c r="D960" s="5"/>
      <c r="E960" s="5"/>
      <c r="F960" s="6"/>
      <c r="G960" s="5"/>
      <c r="H960" s="5"/>
      <c r="I960" s="5"/>
      <c r="J960" s="11"/>
      <c r="K960" s="11"/>
      <c r="L960" s="11"/>
      <c r="M960" s="11"/>
    </row>
    <row r="961" spans="3:13">
      <c r="C961" s="5"/>
      <c r="D961" s="5"/>
      <c r="E961" s="5"/>
      <c r="F961" s="6"/>
      <c r="G961" s="5"/>
      <c r="H961" s="5"/>
      <c r="I961" s="5"/>
      <c r="J961" s="11"/>
      <c r="K961" s="11"/>
      <c r="L961" s="11"/>
      <c r="M961" s="11"/>
    </row>
    <row r="962" spans="3:13">
      <c r="C962" s="5"/>
      <c r="D962" s="5"/>
      <c r="E962" s="5"/>
      <c r="F962" s="6"/>
      <c r="G962" s="5"/>
      <c r="H962" s="5"/>
      <c r="I962" s="5"/>
      <c r="J962" s="11"/>
      <c r="K962" s="11"/>
      <c r="L962" s="11"/>
      <c r="M962" s="11"/>
    </row>
    <row r="963" spans="3:13">
      <c r="C963" s="5"/>
      <c r="D963" s="5"/>
      <c r="E963" s="5"/>
      <c r="F963" s="6"/>
      <c r="G963" s="5"/>
      <c r="H963" s="5"/>
      <c r="I963" s="5"/>
      <c r="J963" s="11"/>
      <c r="K963" s="11"/>
      <c r="L963" s="11"/>
      <c r="M963" s="11"/>
    </row>
    <row r="964" spans="3:13">
      <c r="C964" s="5"/>
      <c r="D964" s="5"/>
      <c r="E964" s="5"/>
      <c r="F964" s="6"/>
      <c r="G964" s="5"/>
      <c r="H964" s="5"/>
      <c r="I964" s="5"/>
      <c r="J964" s="11"/>
      <c r="K964" s="11"/>
      <c r="L964" s="11"/>
      <c r="M964" s="11"/>
    </row>
    <row r="965" spans="3:13">
      <c r="C965" s="5"/>
      <c r="D965" s="5"/>
      <c r="E965" s="5"/>
      <c r="F965" s="6"/>
      <c r="G965" s="5"/>
      <c r="H965" s="5"/>
      <c r="I965" s="5"/>
      <c r="J965" s="11"/>
      <c r="K965" s="11"/>
      <c r="L965" s="11"/>
      <c r="M965" s="11"/>
    </row>
    <row r="966" spans="3:13">
      <c r="C966" s="5"/>
      <c r="D966" s="5"/>
      <c r="E966" s="5"/>
      <c r="F966" s="6"/>
      <c r="G966" s="5"/>
      <c r="H966" s="5"/>
      <c r="I966" s="5"/>
      <c r="J966" s="11"/>
      <c r="K966" s="11"/>
      <c r="L966" s="11"/>
      <c r="M966" s="11"/>
    </row>
    <row r="967" spans="3:13">
      <c r="C967" s="5"/>
      <c r="D967" s="5"/>
      <c r="E967" s="5"/>
      <c r="F967" s="6"/>
      <c r="G967" s="5"/>
      <c r="H967" s="5"/>
      <c r="I967" s="5"/>
      <c r="J967" s="11"/>
      <c r="K967" s="11"/>
      <c r="L967" s="11"/>
      <c r="M967" s="11"/>
    </row>
    <row r="968" spans="3:13">
      <c r="C968" s="5"/>
      <c r="D968" s="5"/>
      <c r="E968" s="5"/>
      <c r="F968" s="6"/>
      <c r="G968" s="5"/>
      <c r="H968" s="5"/>
      <c r="I968" s="5"/>
      <c r="J968" s="11"/>
      <c r="K968" s="11"/>
      <c r="L968" s="11"/>
      <c r="M968" s="11"/>
    </row>
    <row r="969" spans="3:13">
      <c r="C969" s="5"/>
      <c r="D969" s="5"/>
      <c r="E969" s="5"/>
      <c r="F969" s="6"/>
      <c r="G969" s="5"/>
      <c r="H969" s="5"/>
      <c r="I969" s="5"/>
      <c r="J969" s="11"/>
      <c r="K969" s="11"/>
      <c r="L969" s="11"/>
      <c r="M969" s="11"/>
    </row>
    <row r="970" spans="3:13">
      <c r="C970" s="5"/>
      <c r="D970" s="5"/>
      <c r="E970" s="5"/>
      <c r="F970" s="6"/>
      <c r="G970" s="5"/>
      <c r="H970" s="5"/>
      <c r="I970" s="5"/>
      <c r="J970" s="11"/>
      <c r="K970" s="11"/>
      <c r="L970" s="11"/>
      <c r="M970" s="11"/>
    </row>
    <row r="971" spans="3:13">
      <c r="C971" s="5"/>
      <c r="D971" s="5"/>
      <c r="E971" s="5"/>
      <c r="F971" s="6"/>
      <c r="G971" s="5"/>
      <c r="H971" s="5"/>
      <c r="I971" s="5"/>
      <c r="J971" s="11"/>
      <c r="K971" s="11"/>
      <c r="L971" s="11"/>
      <c r="M971" s="11"/>
    </row>
    <row r="972" spans="3:13">
      <c r="C972" s="5"/>
      <c r="D972" s="5"/>
      <c r="E972" s="5"/>
      <c r="F972" s="6"/>
      <c r="G972" s="5"/>
      <c r="H972" s="5"/>
      <c r="I972" s="5"/>
      <c r="J972" s="11"/>
      <c r="K972" s="11"/>
      <c r="L972" s="11"/>
      <c r="M972" s="11"/>
    </row>
    <row r="973" spans="3:13">
      <c r="C973" s="5"/>
      <c r="D973" s="5"/>
      <c r="E973" s="5"/>
      <c r="F973" s="6"/>
      <c r="G973" s="5"/>
      <c r="H973" s="5"/>
      <c r="I973" s="5"/>
      <c r="J973" s="11"/>
      <c r="K973" s="11"/>
      <c r="L973" s="11"/>
      <c r="M973" s="11"/>
    </row>
    <row r="974" spans="3:13">
      <c r="C974" s="5"/>
      <c r="D974" s="5"/>
      <c r="E974" s="5"/>
      <c r="F974" s="6"/>
      <c r="G974" s="5"/>
      <c r="H974" s="5"/>
      <c r="I974" s="5"/>
      <c r="J974" s="11"/>
      <c r="K974" s="11"/>
      <c r="L974" s="11"/>
      <c r="M974" s="11"/>
    </row>
    <row r="975" spans="3:13">
      <c r="C975" s="5"/>
      <c r="D975" s="5"/>
      <c r="E975" s="5"/>
      <c r="F975" s="6"/>
      <c r="G975" s="5"/>
      <c r="H975" s="5"/>
      <c r="I975" s="5"/>
      <c r="J975" s="11"/>
      <c r="K975" s="11"/>
      <c r="L975" s="11"/>
      <c r="M975" s="11"/>
    </row>
    <row r="976" spans="3:13">
      <c r="C976" s="5"/>
      <c r="D976" s="5"/>
      <c r="E976" s="5"/>
      <c r="F976" s="6"/>
      <c r="G976" s="5"/>
      <c r="H976" s="5"/>
      <c r="I976" s="5"/>
      <c r="J976" s="11"/>
      <c r="K976" s="11"/>
      <c r="L976" s="11"/>
      <c r="M976" s="11"/>
    </row>
    <row r="977" spans="3:13">
      <c r="C977" s="5"/>
      <c r="D977" s="5"/>
      <c r="E977" s="5"/>
      <c r="F977" s="6"/>
      <c r="G977" s="5"/>
      <c r="H977" s="5"/>
      <c r="I977" s="5"/>
      <c r="J977" s="11"/>
      <c r="K977" s="11"/>
      <c r="L977" s="11"/>
      <c r="M977" s="11"/>
    </row>
    <row r="978" spans="3:13">
      <c r="C978" s="5"/>
      <c r="D978" s="5"/>
      <c r="E978" s="5"/>
      <c r="F978" s="6"/>
      <c r="G978" s="5"/>
      <c r="H978" s="5"/>
      <c r="I978" s="5"/>
      <c r="J978" s="11"/>
      <c r="K978" s="11"/>
      <c r="L978" s="11"/>
      <c r="M978" s="11"/>
    </row>
    <row r="979" spans="3:13">
      <c r="C979" s="5"/>
      <c r="D979" s="5"/>
      <c r="E979" s="5"/>
      <c r="F979" s="6"/>
      <c r="G979" s="5"/>
      <c r="H979" s="5"/>
      <c r="I979" s="5"/>
      <c r="J979" s="11"/>
      <c r="K979" s="11"/>
      <c r="L979" s="11"/>
      <c r="M979" s="11"/>
    </row>
    <row r="980" spans="3:13">
      <c r="C980" s="5"/>
      <c r="D980" s="5"/>
      <c r="E980" s="5"/>
      <c r="F980" s="6"/>
      <c r="G980" s="5"/>
      <c r="H980" s="5"/>
      <c r="I980" s="5"/>
      <c r="J980" s="11"/>
      <c r="K980" s="11"/>
      <c r="L980" s="11"/>
      <c r="M980" s="11"/>
    </row>
    <row r="981" spans="3:13">
      <c r="C981" s="5"/>
      <c r="D981" s="5"/>
      <c r="E981" s="5"/>
      <c r="F981" s="6"/>
      <c r="G981" s="5"/>
      <c r="H981" s="5"/>
      <c r="I981" s="5"/>
      <c r="J981" s="11"/>
      <c r="K981" s="11"/>
      <c r="L981" s="11"/>
      <c r="M981" s="11"/>
    </row>
    <row r="982" spans="3:13">
      <c r="C982" s="5"/>
      <c r="D982" s="5"/>
      <c r="E982" s="5"/>
      <c r="F982" s="6"/>
      <c r="G982" s="5"/>
      <c r="H982" s="5"/>
      <c r="I982" s="5"/>
      <c r="J982" s="11"/>
      <c r="K982" s="11"/>
      <c r="L982" s="11"/>
      <c r="M982" s="11"/>
    </row>
    <row r="983" spans="3:13">
      <c r="C983" s="5"/>
      <c r="D983" s="5"/>
      <c r="E983" s="5"/>
      <c r="F983" s="6"/>
      <c r="G983" s="5"/>
      <c r="H983" s="5"/>
      <c r="I983" s="5"/>
      <c r="J983" s="11"/>
      <c r="K983" s="11"/>
      <c r="L983" s="11"/>
      <c r="M983" s="11"/>
    </row>
    <row r="984" spans="3:13">
      <c r="C984" s="5"/>
      <c r="D984" s="5"/>
      <c r="E984" s="5"/>
      <c r="F984" s="6"/>
      <c r="G984" s="5"/>
      <c r="H984" s="5"/>
      <c r="I984" s="5"/>
      <c r="J984" s="11"/>
      <c r="K984" s="11"/>
      <c r="L984" s="11"/>
      <c r="M984" s="11"/>
    </row>
    <row r="985" spans="3:13">
      <c r="C985" s="5"/>
      <c r="D985" s="5"/>
      <c r="E985" s="5"/>
      <c r="F985" s="6"/>
      <c r="G985" s="5"/>
      <c r="H985" s="5"/>
      <c r="I985" s="5"/>
      <c r="J985" s="11"/>
      <c r="K985" s="11"/>
      <c r="L985" s="11"/>
      <c r="M985" s="11"/>
    </row>
    <row r="986" spans="3:13">
      <c r="C986" s="5"/>
      <c r="D986" s="5"/>
      <c r="E986" s="5"/>
      <c r="F986" s="6"/>
      <c r="G986" s="5"/>
      <c r="H986" s="5"/>
      <c r="I986" s="5"/>
      <c r="J986" s="11"/>
      <c r="K986" s="11"/>
      <c r="L986" s="11"/>
      <c r="M986" s="11"/>
    </row>
    <row r="987" spans="3:13">
      <c r="C987" s="5"/>
      <c r="D987" s="5"/>
      <c r="E987" s="5"/>
      <c r="F987" s="6"/>
      <c r="G987" s="5"/>
      <c r="H987" s="5"/>
      <c r="I987" s="5"/>
      <c r="J987" s="11"/>
      <c r="K987" s="11"/>
      <c r="L987" s="11"/>
      <c r="M987" s="11"/>
    </row>
    <row r="988" spans="3:13">
      <c r="C988" s="5"/>
      <c r="D988" s="5"/>
      <c r="E988" s="5"/>
      <c r="F988" s="6"/>
      <c r="G988" s="5"/>
      <c r="H988" s="5"/>
      <c r="I988" s="5"/>
      <c r="J988" s="11"/>
      <c r="K988" s="11"/>
      <c r="L988" s="11"/>
      <c r="M988" s="11"/>
    </row>
    <row r="989" spans="3:13">
      <c r="C989" s="5"/>
      <c r="D989" s="5"/>
      <c r="E989" s="5"/>
      <c r="F989" s="6"/>
      <c r="G989" s="5"/>
      <c r="H989" s="5"/>
      <c r="I989" s="5"/>
      <c r="J989" s="11"/>
      <c r="K989" s="11"/>
      <c r="L989" s="11"/>
      <c r="M989" s="11"/>
    </row>
    <row r="990" spans="3:13">
      <c r="C990" s="5"/>
      <c r="D990" s="5"/>
      <c r="E990" s="5"/>
      <c r="F990" s="6"/>
      <c r="G990" s="5"/>
      <c r="H990" s="5"/>
      <c r="I990" s="5"/>
      <c r="J990" s="11"/>
      <c r="K990" s="11"/>
      <c r="L990" s="11"/>
      <c r="M990" s="11"/>
    </row>
    <row r="991" spans="3:13">
      <c r="C991" s="5"/>
      <c r="D991" s="5"/>
      <c r="E991" s="5"/>
      <c r="F991" s="6"/>
      <c r="G991" s="5"/>
      <c r="H991" s="5"/>
      <c r="I991" s="5"/>
      <c r="J991" s="11"/>
      <c r="K991" s="11"/>
      <c r="L991" s="11"/>
      <c r="M991" s="11"/>
    </row>
    <row r="992" spans="3:13">
      <c r="C992" s="5"/>
      <c r="D992" s="5"/>
      <c r="E992" s="5"/>
      <c r="F992" s="6"/>
      <c r="G992" s="5"/>
      <c r="H992" s="5"/>
      <c r="I992" s="5"/>
      <c r="J992" s="11"/>
      <c r="K992" s="11"/>
      <c r="L992" s="11"/>
      <c r="M992" s="11"/>
    </row>
    <row r="993" spans="3:13">
      <c r="C993" s="5"/>
      <c r="D993" s="5"/>
      <c r="E993" s="5"/>
      <c r="F993" s="6"/>
      <c r="G993" s="5"/>
      <c r="H993" s="5"/>
      <c r="I993" s="5"/>
      <c r="J993" s="11"/>
      <c r="K993" s="11"/>
      <c r="L993" s="11"/>
      <c r="M993" s="11"/>
    </row>
    <row r="994" spans="3:13">
      <c r="C994" s="5"/>
      <c r="D994" s="5"/>
      <c r="E994" s="5"/>
      <c r="F994" s="6"/>
      <c r="G994" s="5"/>
      <c r="H994" s="5"/>
      <c r="I994" s="5"/>
      <c r="J994" s="11"/>
      <c r="K994" s="11"/>
      <c r="L994" s="11"/>
      <c r="M994" s="11"/>
    </row>
    <row r="995" spans="3:13">
      <c r="C995" s="5"/>
      <c r="D995" s="5"/>
      <c r="E995" s="5"/>
      <c r="F995" s="6"/>
      <c r="G995" s="5"/>
      <c r="H995" s="5"/>
      <c r="I995" s="5"/>
      <c r="J995" s="11"/>
      <c r="K995" s="11"/>
      <c r="L995" s="11"/>
      <c r="M995" s="11"/>
    </row>
    <row r="996" spans="3:13">
      <c r="C996" s="5"/>
      <c r="D996" s="5"/>
      <c r="E996" s="5"/>
      <c r="F996" s="6"/>
      <c r="G996" s="5"/>
      <c r="H996" s="5"/>
      <c r="I996" s="5"/>
      <c r="J996" s="11"/>
      <c r="K996" s="11"/>
      <c r="L996" s="11"/>
      <c r="M996" s="11"/>
    </row>
    <row r="997" spans="3:13">
      <c r="C997" s="5"/>
      <c r="D997" s="5"/>
      <c r="E997" s="5"/>
      <c r="F997" s="6"/>
      <c r="G997" s="5"/>
      <c r="H997" s="5"/>
      <c r="I997" s="5"/>
      <c r="J997" s="11"/>
      <c r="K997" s="11"/>
      <c r="L997" s="11"/>
      <c r="M997" s="11"/>
    </row>
    <row r="998" spans="3:13">
      <c r="C998" s="5"/>
      <c r="D998" s="5"/>
      <c r="E998" s="5"/>
      <c r="F998" s="6"/>
      <c r="G998" s="5"/>
      <c r="H998" s="5"/>
      <c r="I998" s="5"/>
      <c r="J998" s="11"/>
      <c r="K998" s="11"/>
      <c r="L998" s="11"/>
      <c r="M998" s="11"/>
    </row>
    <row r="999" spans="3:13">
      <c r="C999" s="5"/>
      <c r="D999" s="5"/>
      <c r="E999" s="5"/>
      <c r="F999" s="6"/>
      <c r="G999" s="5"/>
      <c r="H999" s="5"/>
      <c r="I999" s="5"/>
      <c r="J999" s="11"/>
      <c r="K999" s="11"/>
      <c r="L999" s="11"/>
      <c r="M999" s="11"/>
    </row>
    <row r="1000" spans="3:13">
      <c r="C1000" s="5"/>
      <c r="D1000" s="5"/>
      <c r="E1000" s="5"/>
      <c r="F1000" s="6"/>
      <c r="G1000" s="5"/>
      <c r="H1000" s="5"/>
      <c r="I1000" s="5"/>
      <c r="J1000" s="11"/>
      <c r="K1000" s="11"/>
      <c r="L1000" s="11"/>
      <c r="M1000" s="11"/>
    </row>
    <row r="1001" spans="3:13">
      <c r="C1001" s="5"/>
      <c r="D1001" s="5"/>
      <c r="E1001" s="5"/>
      <c r="F1001" s="6"/>
      <c r="G1001" s="5"/>
      <c r="H1001" s="5"/>
      <c r="I1001" s="5"/>
      <c r="J1001" s="11"/>
      <c r="K1001" s="11"/>
      <c r="L1001" s="11"/>
      <c r="M1001" s="11"/>
    </row>
    <row r="1002" spans="3:13">
      <c r="C1002" s="5"/>
      <c r="D1002" s="5"/>
      <c r="E1002" s="5"/>
      <c r="F1002" s="6"/>
      <c r="G1002" s="5"/>
      <c r="H1002" s="5"/>
      <c r="I1002" s="5"/>
      <c r="J1002" s="11"/>
      <c r="K1002" s="11"/>
      <c r="L1002" s="11"/>
      <c r="M1002" s="11"/>
    </row>
    <row r="1003" spans="3:13">
      <c r="C1003" s="5"/>
      <c r="D1003" s="5"/>
      <c r="E1003" s="5"/>
      <c r="F1003" s="6"/>
      <c r="G1003" s="5"/>
      <c r="H1003" s="5"/>
      <c r="I1003" s="5"/>
      <c r="J1003" s="11"/>
      <c r="K1003" s="11"/>
      <c r="L1003" s="11"/>
      <c r="M1003" s="11"/>
    </row>
    <row r="1004" spans="3:13">
      <c r="C1004" s="5"/>
      <c r="D1004" s="5"/>
      <c r="E1004" s="5"/>
      <c r="F1004" s="6"/>
      <c r="G1004" s="5"/>
      <c r="H1004" s="5"/>
      <c r="I1004" s="5"/>
      <c r="J1004" s="11"/>
      <c r="K1004" s="11"/>
      <c r="L1004" s="11"/>
      <c r="M1004" s="11"/>
    </row>
    <row r="1005" spans="3:13">
      <c r="C1005" s="5"/>
      <c r="D1005" s="5"/>
      <c r="E1005" s="5"/>
      <c r="F1005" s="6"/>
      <c r="G1005" s="5"/>
      <c r="H1005" s="5"/>
      <c r="I1005" s="5"/>
      <c r="J1005" s="11"/>
      <c r="K1005" s="11"/>
      <c r="L1005" s="11"/>
      <c r="M1005" s="11"/>
    </row>
    <row r="1006" spans="3:13">
      <c r="C1006" s="5"/>
      <c r="D1006" s="5"/>
      <c r="E1006" s="5"/>
      <c r="F1006" s="6"/>
      <c r="G1006" s="5"/>
      <c r="H1006" s="5"/>
      <c r="I1006" s="5"/>
      <c r="J1006" s="11"/>
      <c r="K1006" s="11"/>
      <c r="L1006" s="11"/>
      <c r="M1006" s="11"/>
    </row>
    <row r="1007" spans="3:13">
      <c r="C1007" s="5"/>
      <c r="D1007" s="5"/>
      <c r="E1007" s="5"/>
      <c r="F1007" s="6"/>
      <c r="G1007" s="5"/>
      <c r="H1007" s="5"/>
      <c r="I1007" s="5"/>
      <c r="J1007" s="11"/>
      <c r="K1007" s="11"/>
      <c r="L1007" s="11"/>
      <c r="M1007" s="11"/>
    </row>
    <row r="1008" spans="3:13">
      <c r="C1008" s="5"/>
      <c r="D1008" s="5"/>
      <c r="E1008" s="5"/>
      <c r="F1008" s="6"/>
      <c r="G1008" s="5"/>
      <c r="H1008" s="5"/>
      <c r="I1008" s="5"/>
      <c r="J1008" s="11"/>
      <c r="K1008" s="11"/>
      <c r="L1008" s="11"/>
      <c r="M1008" s="11"/>
    </row>
    <row r="1009" spans="3:13">
      <c r="C1009" s="5"/>
      <c r="D1009" s="5"/>
      <c r="E1009" s="5"/>
      <c r="F1009" s="6"/>
      <c r="G1009" s="5"/>
      <c r="H1009" s="5"/>
      <c r="I1009" s="5"/>
      <c r="J1009" s="11"/>
      <c r="K1009" s="11"/>
      <c r="L1009" s="11"/>
      <c r="M1009" s="11"/>
    </row>
    <row r="1010" spans="3:13">
      <c r="C1010" s="5"/>
      <c r="D1010" s="5"/>
      <c r="E1010" s="5"/>
      <c r="F1010" s="6"/>
      <c r="G1010" s="5"/>
      <c r="H1010" s="5"/>
      <c r="I1010" s="5"/>
      <c r="J1010" s="11"/>
      <c r="K1010" s="11"/>
      <c r="L1010" s="11"/>
      <c r="M1010" s="11"/>
    </row>
    <row r="1011" spans="3:13">
      <c r="C1011" s="5"/>
      <c r="D1011" s="5"/>
      <c r="E1011" s="5"/>
      <c r="F1011" s="6"/>
      <c r="G1011" s="5"/>
      <c r="H1011" s="5"/>
      <c r="I1011" s="5"/>
      <c r="J1011" s="11"/>
      <c r="K1011" s="11"/>
      <c r="L1011" s="11"/>
      <c r="M1011" s="11"/>
    </row>
    <row r="1012" spans="3:13">
      <c r="C1012" s="5"/>
      <c r="D1012" s="5"/>
      <c r="E1012" s="5"/>
      <c r="F1012" s="6"/>
      <c r="G1012" s="5"/>
      <c r="H1012" s="5"/>
      <c r="I1012" s="5"/>
      <c r="J1012" s="11"/>
      <c r="K1012" s="11"/>
      <c r="L1012" s="11"/>
      <c r="M1012" s="11"/>
    </row>
    <row r="1013" spans="3:13">
      <c r="C1013" s="5"/>
      <c r="D1013" s="5"/>
      <c r="E1013" s="5"/>
      <c r="F1013" s="6"/>
      <c r="G1013" s="5"/>
      <c r="H1013" s="5"/>
      <c r="I1013" s="5"/>
      <c r="J1013" s="11"/>
      <c r="K1013" s="11"/>
      <c r="L1013" s="11"/>
      <c r="M1013" s="11"/>
    </row>
    <row r="1014" spans="3:13">
      <c r="C1014" s="5"/>
      <c r="D1014" s="5"/>
      <c r="E1014" s="5"/>
      <c r="F1014" s="6"/>
      <c r="G1014" s="5"/>
      <c r="H1014" s="5"/>
      <c r="I1014" s="5"/>
      <c r="J1014" s="11"/>
      <c r="K1014" s="11"/>
      <c r="L1014" s="11"/>
      <c r="M1014" s="11"/>
    </row>
    <row r="1015" spans="3:13">
      <c r="C1015" s="5"/>
      <c r="D1015" s="5"/>
      <c r="E1015" s="5"/>
      <c r="F1015" s="6"/>
      <c r="G1015" s="5"/>
      <c r="H1015" s="5"/>
      <c r="I1015" s="5"/>
      <c r="J1015" s="11"/>
      <c r="K1015" s="11"/>
      <c r="L1015" s="11"/>
      <c r="M1015" s="11"/>
    </row>
    <row r="1016" spans="3:13">
      <c r="C1016" s="5"/>
      <c r="D1016" s="5"/>
      <c r="E1016" s="5"/>
      <c r="F1016" s="6"/>
      <c r="G1016" s="5"/>
      <c r="H1016" s="5"/>
      <c r="I1016" s="5"/>
      <c r="J1016" s="11"/>
      <c r="K1016" s="11"/>
      <c r="L1016" s="11"/>
      <c r="M1016" s="11"/>
    </row>
    <row r="1017" spans="3:13">
      <c r="C1017" s="5"/>
      <c r="D1017" s="5"/>
      <c r="E1017" s="5"/>
      <c r="F1017" s="6"/>
      <c r="G1017" s="5"/>
      <c r="H1017" s="5"/>
      <c r="I1017" s="5"/>
      <c r="J1017" s="11"/>
      <c r="K1017" s="11"/>
      <c r="L1017" s="11"/>
      <c r="M1017" s="11"/>
    </row>
    <row r="1018" spans="3:13">
      <c r="C1018" s="5"/>
      <c r="D1018" s="5"/>
      <c r="E1018" s="5"/>
      <c r="F1018" s="6"/>
      <c r="G1018" s="5"/>
      <c r="H1018" s="5"/>
      <c r="I1018" s="5"/>
      <c r="J1018" s="11"/>
      <c r="K1018" s="11"/>
      <c r="L1018" s="11"/>
      <c r="M1018" s="11"/>
    </row>
    <row r="1019" spans="3:13">
      <c r="C1019" s="5"/>
      <c r="D1019" s="5"/>
      <c r="E1019" s="5"/>
      <c r="F1019" s="6"/>
      <c r="G1019" s="5"/>
      <c r="H1019" s="5"/>
      <c r="I1019" s="5"/>
      <c r="J1019" s="11"/>
      <c r="K1019" s="11"/>
      <c r="L1019" s="11"/>
      <c r="M1019" s="11"/>
    </row>
    <row r="1020" spans="3:13">
      <c r="C1020" s="5"/>
      <c r="D1020" s="5"/>
      <c r="E1020" s="5"/>
      <c r="F1020" s="6"/>
      <c r="G1020" s="5"/>
      <c r="H1020" s="5"/>
      <c r="I1020" s="5"/>
      <c r="J1020" s="11"/>
      <c r="K1020" s="11"/>
      <c r="L1020" s="11"/>
      <c r="M1020" s="11"/>
    </row>
    <row r="1021" spans="3:13">
      <c r="C1021" s="5"/>
      <c r="D1021" s="5"/>
      <c r="E1021" s="5"/>
      <c r="F1021" s="6"/>
      <c r="G1021" s="5"/>
      <c r="H1021" s="5"/>
      <c r="I1021" s="5"/>
      <c r="J1021" s="11"/>
      <c r="K1021" s="11"/>
      <c r="L1021" s="11"/>
      <c r="M1021" s="11"/>
    </row>
    <row r="1022" spans="3:13">
      <c r="C1022" s="5"/>
      <c r="D1022" s="5"/>
      <c r="E1022" s="5"/>
      <c r="F1022" s="6"/>
      <c r="G1022" s="5"/>
      <c r="H1022" s="5"/>
      <c r="I1022" s="5"/>
      <c r="J1022" s="11"/>
      <c r="K1022" s="11"/>
      <c r="L1022" s="11"/>
      <c r="M1022" s="11"/>
    </row>
    <row r="1023" spans="3:13">
      <c r="C1023" s="5"/>
      <c r="D1023" s="5"/>
      <c r="E1023" s="5"/>
      <c r="F1023" s="6"/>
      <c r="G1023" s="5"/>
      <c r="H1023" s="5"/>
      <c r="I1023" s="5"/>
      <c r="J1023" s="11"/>
      <c r="K1023" s="11"/>
      <c r="L1023" s="11"/>
      <c r="M1023" s="11"/>
    </row>
    <row r="1024" spans="3:13">
      <c r="C1024" s="5"/>
      <c r="D1024" s="5"/>
      <c r="E1024" s="5"/>
      <c r="F1024" s="6"/>
      <c r="G1024" s="5"/>
      <c r="H1024" s="5"/>
      <c r="I1024" s="5"/>
      <c r="J1024" s="11"/>
      <c r="K1024" s="11"/>
      <c r="L1024" s="11"/>
      <c r="M1024" s="11"/>
    </row>
    <row r="1025" spans="3:13">
      <c r="C1025" s="5"/>
      <c r="D1025" s="5"/>
      <c r="E1025" s="5"/>
      <c r="F1025" s="6"/>
      <c r="G1025" s="5"/>
      <c r="H1025" s="5"/>
      <c r="I1025" s="5"/>
      <c r="J1025" s="11"/>
      <c r="K1025" s="11"/>
      <c r="L1025" s="11"/>
      <c r="M1025" s="11"/>
    </row>
    <row r="1026" spans="3:13">
      <c r="C1026" s="5"/>
      <c r="D1026" s="5"/>
      <c r="E1026" s="5"/>
      <c r="F1026" s="6"/>
      <c r="G1026" s="5"/>
      <c r="H1026" s="5"/>
      <c r="I1026" s="5"/>
      <c r="J1026" s="11"/>
      <c r="K1026" s="11"/>
      <c r="L1026" s="11"/>
      <c r="M1026" s="11"/>
    </row>
    <row r="1027" spans="3:13">
      <c r="C1027" s="5"/>
      <c r="D1027" s="5"/>
      <c r="E1027" s="5"/>
      <c r="F1027" s="6"/>
      <c r="G1027" s="5"/>
      <c r="H1027" s="5"/>
      <c r="I1027" s="5"/>
      <c r="J1027" s="11"/>
      <c r="K1027" s="11"/>
      <c r="L1027" s="11"/>
      <c r="M1027" s="11"/>
    </row>
    <row r="1028" spans="3:13">
      <c r="C1028" s="5"/>
      <c r="D1028" s="5"/>
      <c r="E1028" s="5"/>
      <c r="F1028" s="6"/>
      <c r="G1028" s="5"/>
      <c r="H1028" s="5"/>
      <c r="I1028" s="5"/>
      <c r="J1028" s="11"/>
      <c r="K1028" s="11"/>
      <c r="L1028" s="11"/>
      <c r="M1028" s="11"/>
    </row>
    <row r="1029" spans="3:13">
      <c r="C1029" s="5"/>
      <c r="D1029" s="5"/>
      <c r="E1029" s="5"/>
      <c r="F1029" s="6"/>
      <c r="G1029" s="5"/>
      <c r="H1029" s="5"/>
      <c r="I1029" s="5"/>
      <c r="J1029" s="11"/>
      <c r="K1029" s="11"/>
      <c r="L1029" s="11"/>
      <c r="M1029" s="11"/>
    </row>
    <row r="1030" spans="3:13">
      <c r="C1030" s="5"/>
      <c r="D1030" s="5"/>
      <c r="E1030" s="5"/>
      <c r="F1030" s="6"/>
      <c r="G1030" s="5"/>
      <c r="H1030" s="5"/>
      <c r="I1030" s="5"/>
      <c r="J1030" s="11"/>
      <c r="K1030" s="11"/>
      <c r="L1030" s="11"/>
      <c r="M1030" s="11"/>
    </row>
    <row r="1031" spans="3:13">
      <c r="C1031" s="5"/>
      <c r="D1031" s="5"/>
      <c r="E1031" s="5"/>
      <c r="F1031" s="6"/>
      <c r="G1031" s="5"/>
      <c r="H1031" s="5"/>
      <c r="I1031" s="5"/>
      <c r="J1031" s="11"/>
      <c r="K1031" s="11"/>
      <c r="L1031" s="11"/>
      <c r="M1031" s="11"/>
    </row>
    <row r="1032" spans="3:13">
      <c r="C1032" s="5"/>
      <c r="D1032" s="5"/>
      <c r="E1032" s="5"/>
      <c r="F1032" s="6"/>
      <c r="G1032" s="5"/>
      <c r="H1032" s="5"/>
      <c r="I1032" s="5"/>
      <c r="J1032" s="11"/>
      <c r="K1032" s="11"/>
      <c r="L1032" s="11"/>
      <c r="M1032" s="11"/>
    </row>
    <row r="1033" spans="3:13">
      <c r="C1033" s="5"/>
      <c r="D1033" s="5"/>
      <c r="E1033" s="5"/>
      <c r="F1033" s="6"/>
      <c r="G1033" s="5"/>
      <c r="H1033" s="5"/>
      <c r="I1033" s="5"/>
      <c r="J1033" s="11"/>
      <c r="K1033" s="11"/>
      <c r="L1033" s="11"/>
      <c r="M1033" s="11"/>
    </row>
    <row r="1034" spans="3:13">
      <c r="C1034" s="5"/>
      <c r="D1034" s="5"/>
      <c r="E1034" s="5"/>
      <c r="F1034" s="6"/>
      <c r="G1034" s="5"/>
      <c r="H1034" s="5"/>
      <c r="I1034" s="5"/>
      <c r="J1034" s="11"/>
      <c r="K1034" s="11"/>
      <c r="L1034" s="11"/>
      <c r="M1034" s="11"/>
    </row>
    <row r="1035" spans="3:13">
      <c r="C1035" s="5"/>
      <c r="D1035" s="5"/>
      <c r="E1035" s="5"/>
      <c r="F1035" s="6"/>
      <c r="G1035" s="5"/>
      <c r="H1035" s="5"/>
      <c r="I1035" s="5"/>
      <c r="J1035" s="11"/>
      <c r="K1035" s="11"/>
      <c r="L1035" s="11"/>
      <c r="M1035" s="11"/>
    </row>
    <row r="1036" spans="3:13">
      <c r="C1036" s="5"/>
      <c r="D1036" s="5"/>
      <c r="E1036" s="5"/>
      <c r="F1036" s="6"/>
      <c r="G1036" s="5"/>
      <c r="H1036" s="5"/>
      <c r="I1036" s="5"/>
      <c r="J1036" s="11"/>
      <c r="K1036" s="11"/>
      <c r="L1036" s="11"/>
      <c r="M1036" s="11"/>
    </row>
    <row r="1037" spans="3:13">
      <c r="C1037" s="5"/>
      <c r="D1037" s="5"/>
      <c r="E1037" s="5"/>
      <c r="F1037" s="6"/>
      <c r="G1037" s="5"/>
      <c r="H1037" s="5"/>
      <c r="I1037" s="5"/>
      <c r="J1037" s="11"/>
      <c r="K1037" s="11"/>
      <c r="L1037" s="11"/>
      <c r="M1037" s="11"/>
    </row>
    <row r="1038" spans="3:13">
      <c r="C1038" s="5"/>
      <c r="D1038" s="5"/>
      <c r="E1038" s="5"/>
      <c r="F1038" s="6"/>
      <c r="G1038" s="5"/>
      <c r="H1038" s="5"/>
      <c r="I1038" s="5"/>
      <c r="J1038" s="11"/>
      <c r="K1038" s="11"/>
      <c r="L1038" s="11"/>
      <c r="M1038" s="11"/>
    </row>
    <row r="1039" spans="3:13">
      <c r="C1039" s="5"/>
      <c r="D1039" s="5"/>
      <c r="E1039" s="5"/>
      <c r="F1039" s="6"/>
      <c r="G1039" s="5"/>
      <c r="H1039" s="5"/>
      <c r="I1039" s="5"/>
      <c r="J1039" s="11"/>
      <c r="K1039" s="11"/>
      <c r="L1039" s="11"/>
      <c r="M1039" s="11"/>
    </row>
    <row r="1040" spans="3:13">
      <c r="C1040" s="5"/>
      <c r="D1040" s="5"/>
      <c r="E1040" s="5"/>
      <c r="F1040" s="6"/>
      <c r="G1040" s="5"/>
      <c r="H1040" s="5"/>
      <c r="I1040" s="5"/>
      <c r="J1040" s="11"/>
      <c r="K1040" s="11"/>
      <c r="L1040" s="11"/>
      <c r="M1040" s="11"/>
    </row>
    <row r="1041" spans="3:13">
      <c r="C1041" s="5"/>
      <c r="D1041" s="5"/>
      <c r="E1041" s="5"/>
      <c r="F1041" s="6"/>
      <c r="G1041" s="5"/>
      <c r="H1041" s="5"/>
      <c r="I1041" s="5"/>
      <c r="J1041" s="11"/>
      <c r="K1041" s="11"/>
      <c r="L1041" s="11"/>
      <c r="M1041" s="11"/>
    </row>
    <row r="1042" spans="3:13">
      <c r="C1042" s="5"/>
      <c r="D1042" s="5"/>
      <c r="E1042" s="5"/>
      <c r="F1042" s="6"/>
      <c r="G1042" s="5"/>
      <c r="H1042" s="5"/>
      <c r="I1042" s="5"/>
      <c r="J1042" s="11"/>
      <c r="K1042" s="11"/>
      <c r="L1042" s="11"/>
      <c r="M1042" s="11"/>
    </row>
    <row r="1043" spans="3:13">
      <c r="C1043" s="5"/>
      <c r="D1043" s="5"/>
      <c r="E1043" s="5"/>
      <c r="F1043" s="6"/>
      <c r="G1043" s="5"/>
      <c r="H1043" s="5"/>
      <c r="I1043" s="5"/>
      <c r="J1043" s="11"/>
      <c r="K1043" s="11"/>
      <c r="L1043" s="11"/>
      <c r="M1043" s="11"/>
    </row>
    <row r="1044" spans="3:13">
      <c r="C1044" s="5"/>
      <c r="D1044" s="5"/>
      <c r="E1044" s="5"/>
      <c r="F1044" s="6"/>
      <c r="G1044" s="5"/>
      <c r="H1044" s="5"/>
      <c r="I1044" s="5"/>
      <c r="J1044" s="11"/>
      <c r="K1044" s="11"/>
      <c r="L1044" s="11"/>
      <c r="M1044" s="11"/>
    </row>
    <row r="1045" spans="3:13">
      <c r="C1045" s="5"/>
      <c r="D1045" s="5"/>
      <c r="E1045" s="5"/>
      <c r="F1045" s="6"/>
      <c r="G1045" s="5"/>
      <c r="H1045" s="5"/>
      <c r="I1045" s="5"/>
      <c r="J1045" s="11"/>
      <c r="K1045" s="11"/>
      <c r="L1045" s="11"/>
      <c r="M1045" s="11"/>
    </row>
    <row r="1046" spans="3:13">
      <c r="C1046" s="5"/>
      <c r="D1046" s="5"/>
      <c r="E1046" s="5"/>
      <c r="F1046" s="6"/>
      <c r="G1046" s="5"/>
      <c r="H1046" s="5"/>
      <c r="I1046" s="5"/>
      <c r="J1046" s="11"/>
      <c r="K1046" s="11"/>
      <c r="L1046" s="11"/>
      <c r="M1046" s="11"/>
    </row>
    <row r="1047" spans="3:13">
      <c r="C1047" s="5"/>
      <c r="D1047" s="5"/>
      <c r="E1047" s="5"/>
      <c r="F1047" s="6"/>
      <c r="G1047" s="5"/>
      <c r="H1047" s="5"/>
      <c r="I1047" s="5"/>
      <c r="J1047" s="11"/>
      <c r="K1047" s="11"/>
      <c r="L1047" s="11"/>
      <c r="M1047" s="11"/>
    </row>
    <row r="1048" spans="3:13">
      <c r="C1048" s="5"/>
      <c r="D1048" s="5"/>
      <c r="E1048" s="5"/>
      <c r="F1048" s="6"/>
      <c r="G1048" s="5"/>
      <c r="H1048" s="5"/>
      <c r="I1048" s="5"/>
      <c r="J1048" s="11"/>
      <c r="K1048" s="11"/>
      <c r="L1048" s="11"/>
      <c r="M1048" s="11"/>
    </row>
    <row r="1049" spans="3:13">
      <c r="C1049" s="5"/>
      <c r="D1049" s="5"/>
      <c r="E1049" s="5"/>
      <c r="F1049" s="6"/>
      <c r="G1049" s="5"/>
      <c r="H1049" s="5"/>
      <c r="I1049" s="5"/>
      <c r="J1049" s="11"/>
      <c r="K1049" s="11"/>
      <c r="L1049" s="11"/>
      <c r="M1049" s="11"/>
    </row>
    <row r="1050" spans="3:13">
      <c r="C1050" s="5"/>
      <c r="D1050" s="5"/>
      <c r="E1050" s="5"/>
      <c r="F1050" s="6"/>
      <c r="G1050" s="5"/>
      <c r="H1050" s="5"/>
      <c r="I1050" s="5"/>
      <c r="J1050" s="11"/>
      <c r="K1050" s="11"/>
      <c r="L1050" s="11"/>
      <c r="M1050" s="11"/>
    </row>
    <row r="1051" spans="3:13">
      <c r="C1051" s="5"/>
      <c r="D1051" s="5"/>
      <c r="E1051" s="5"/>
      <c r="F1051" s="6"/>
      <c r="G1051" s="5"/>
      <c r="H1051" s="5"/>
      <c r="I1051" s="5"/>
      <c r="J1051" s="11"/>
      <c r="K1051" s="11"/>
      <c r="L1051" s="11"/>
      <c r="M1051" s="11"/>
    </row>
    <row r="1052" spans="3:13">
      <c r="C1052" s="5"/>
      <c r="D1052" s="5"/>
      <c r="E1052" s="5"/>
      <c r="F1052" s="6"/>
      <c r="G1052" s="5"/>
      <c r="H1052" s="5"/>
      <c r="I1052" s="5"/>
      <c r="J1052" s="11"/>
      <c r="K1052" s="11"/>
      <c r="L1052" s="11"/>
      <c r="M1052" s="11"/>
    </row>
    <row r="1053" spans="3:13">
      <c r="C1053" s="5"/>
      <c r="D1053" s="5"/>
      <c r="E1053" s="5"/>
      <c r="F1053" s="6"/>
      <c r="G1053" s="5"/>
      <c r="H1053" s="5"/>
      <c r="I1053" s="5"/>
      <c r="J1053" s="11"/>
      <c r="K1053" s="11"/>
      <c r="L1053" s="11"/>
      <c r="M1053" s="11"/>
    </row>
    <row r="1054" spans="3:13">
      <c r="C1054" s="5"/>
      <c r="D1054" s="5"/>
      <c r="E1054" s="5"/>
      <c r="F1054" s="6"/>
      <c r="G1054" s="5"/>
      <c r="H1054" s="5"/>
      <c r="I1054" s="5"/>
      <c r="J1054" s="11"/>
      <c r="K1054" s="11"/>
      <c r="L1054" s="11"/>
      <c r="M1054" s="11"/>
    </row>
    <row r="1055" spans="3:13">
      <c r="C1055" s="5"/>
      <c r="D1055" s="5"/>
      <c r="E1055" s="5"/>
      <c r="F1055" s="6"/>
      <c r="G1055" s="5"/>
      <c r="H1055" s="5"/>
      <c r="I1055" s="5"/>
      <c r="J1055" s="11"/>
      <c r="K1055" s="11"/>
      <c r="L1055" s="11"/>
      <c r="M1055" s="11"/>
    </row>
    <row r="1056" spans="3:13">
      <c r="C1056" s="5"/>
      <c r="D1056" s="5"/>
      <c r="E1056" s="5"/>
      <c r="F1056" s="6"/>
      <c r="G1056" s="5"/>
      <c r="H1056" s="5"/>
      <c r="I1056" s="5"/>
      <c r="J1056" s="11"/>
      <c r="K1056" s="11"/>
      <c r="L1056" s="11"/>
      <c r="M1056" s="11"/>
    </row>
    <row r="1057" spans="3:13">
      <c r="C1057" s="5"/>
      <c r="D1057" s="5"/>
      <c r="E1057" s="5"/>
      <c r="F1057" s="6"/>
      <c r="G1057" s="5"/>
      <c r="H1057" s="5"/>
      <c r="I1057" s="5"/>
      <c r="J1057" s="11"/>
      <c r="K1057" s="11"/>
      <c r="L1057" s="11"/>
      <c r="M1057" s="11"/>
    </row>
    <row r="1058" spans="3:13">
      <c r="C1058" s="5"/>
      <c r="D1058" s="5"/>
      <c r="E1058" s="5"/>
      <c r="F1058" s="6"/>
      <c r="G1058" s="5"/>
      <c r="H1058" s="5"/>
      <c r="I1058" s="5"/>
      <c r="J1058" s="11"/>
      <c r="K1058" s="11"/>
      <c r="L1058" s="11"/>
      <c r="M1058" s="11"/>
    </row>
    <row r="1059" spans="3:13">
      <c r="C1059" s="5"/>
      <c r="D1059" s="5"/>
      <c r="E1059" s="5"/>
      <c r="F1059" s="6"/>
      <c r="G1059" s="5"/>
      <c r="H1059" s="5"/>
      <c r="I1059" s="5"/>
      <c r="J1059" s="11"/>
      <c r="K1059" s="11"/>
      <c r="L1059" s="11"/>
      <c r="M1059" s="11"/>
    </row>
    <row r="1060" spans="3:13">
      <c r="C1060" s="5"/>
      <c r="D1060" s="5"/>
      <c r="E1060" s="5"/>
      <c r="F1060" s="6"/>
      <c r="G1060" s="5"/>
      <c r="H1060" s="5"/>
      <c r="I1060" s="5"/>
      <c r="J1060" s="11"/>
      <c r="K1060" s="11"/>
      <c r="L1060" s="11"/>
      <c r="M1060" s="11"/>
    </row>
    <row r="1061" spans="3:13">
      <c r="C1061" s="5"/>
      <c r="D1061" s="5"/>
      <c r="E1061" s="5"/>
      <c r="F1061" s="6"/>
      <c r="G1061" s="5"/>
      <c r="H1061" s="5"/>
      <c r="I1061" s="5"/>
      <c r="J1061" s="11"/>
      <c r="K1061" s="11"/>
      <c r="L1061" s="11"/>
      <c r="M1061" s="11"/>
    </row>
    <row r="1062" spans="3:13">
      <c r="C1062" s="5"/>
      <c r="D1062" s="5"/>
      <c r="E1062" s="5"/>
      <c r="F1062" s="6"/>
      <c r="G1062" s="5"/>
      <c r="H1062" s="5"/>
      <c r="I1062" s="5"/>
      <c r="J1062" s="11"/>
      <c r="K1062" s="11"/>
      <c r="L1062" s="11"/>
      <c r="M1062" s="11"/>
    </row>
    <row r="1063" spans="3:13">
      <c r="C1063" s="5"/>
      <c r="D1063" s="5"/>
      <c r="E1063" s="5"/>
      <c r="F1063" s="6"/>
      <c r="G1063" s="5"/>
      <c r="H1063" s="5"/>
      <c r="I1063" s="5"/>
      <c r="J1063" s="11"/>
      <c r="K1063" s="11"/>
      <c r="L1063" s="11"/>
      <c r="M1063" s="11"/>
    </row>
    <row r="1064" spans="3:13">
      <c r="C1064" s="5"/>
      <c r="D1064" s="5"/>
      <c r="E1064" s="5"/>
      <c r="F1064" s="6"/>
      <c r="G1064" s="5"/>
      <c r="H1064" s="5"/>
      <c r="I1064" s="5"/>
      <c r="J1064" s="11"/>
      <c r="K1064" s="11"/>
      <c r="L1064" s="11"/>
      <c r="M1064" s="11"/>
    </row>
    <row r="1065" spans="3:13">
      <c r="C1065" s="5"/>
      <c r="D1065" s="5"/>
      <c r="E1065" s="5"/>
      <c r="F1065" s="6"/>
      <c r="G1065" s="5"/>
      <c r="H1065" s="5"/>
      <c r="I1065" s="5"/>
      <c r="J1065" s="11"/>
      <c r="K1065" s="11"/>
      <c r="L1065" s="11"/>
      <c r="M1065" s="11"/>
    </row>
    <row r="1066" spans="3:13">
      <c r="C1066" s="5"/>
      <c r="D1066" s="5"/>
      <c r="E1066" s="5"/>
      <c r="F1066" s="6"/>
      <c r="G1066" s="5"/>
      <c r="H1066" s="5"/>
      <c r="I1066" s="5"/>
      <c r="J1066" s="11"/>
      <c r="K1066" s="11"/>
      <c r="L1066" s="11"/>
      <c r="M1066" s="11"/>
    </row>
    <row r="1067" spans="3:13">
      <c r="C1067" s="5"/>
      <c r="D1067" s="5"/>
      <c r="E1067" s="5"/>
      <c r="F1067" s="6"/>
      <c r="G1067" s="5"/>
      <c r="H1067" s="5"/>
      <c r="I1067" s="5"/>
      <c r="J1067" s="11"/>
      <c r="K1067" s="11"/>
      <c r="L1067" s="11"/>
      <c r="M1067" s="11"/>
    </row>
    <row r="1068" spans="3:13">
      <c r="C1068" s="5"/>
      <c r="D1068" s="5"/>
      <c r="E1068" s="5"/>
      <c r="F1068" s="6"/>
      <c r="G1068" s="5"/>
      <c r="H1068" s="5"/>
      <c r="I1068" s="5"/>
      <c r="J1068" s="11"/>
      <c r="K1068" s="11"/>
      <c r="L1068" s="11"/>
      <c r="M1068" s="11"/>
    </row>
    <row r="1069" spans="3:13">
      <c r="C1069" s="5"/>
      <c r="D1069" s="5"/>
      <c r="E1069" s="5"/>
      <c r="F1069" s="6"/>
      <c r="G1069" s="5"/>
      <c r="H1069" s="5"/>
      <c r="I1069" s="5"/>
      <c r="J1069" s="11"/>
      <c r="K1069" s="11"/>
      <c r="L1069" s="11"/>
      <c r="M1069" s="11"/>
    </row>
    <row r="1070" spans="3:13">
      <c r="C1070" s="5"/>
      <c r="D1070" s="5"/>
      <c r="E1070" s="5"/>
      <c r="F1070" s="6"/>
      <c r="G1070" s="5"/>
      <c r="H1070" s="5"/>
      <c r="I1070" s="5"/>
      <c r="J1070" s="11"/>
      <c r="K1070" s="11"/>
      <c r="L1070" s="11"/>
      <c r="M1070" s="11"/>
    </row>
    <row r="1071" spans="3:13">
      <c r="C1071" s="5"/>
      <c r="D1071" s="5"/>
      <c r="E1071" s="5"/>
      <c r="F1071" s="6"/>
      <c r="G1071" s="5"/>
      <c r="H1071" s="5"/>
      <c r="I1071" s="5"/>
      <c r="J1071" s="11"/>
      <c r="K1071" s="11"/>
      <c r="L1071" s="11"/>
      <c r="M1071" s="11"/>
    </row>
    <row r="1072" spans="3:13">
      <c r="C1072" s="5"/>
      <c r="D1072" s="5"/>
      <c r="E1072" s="5"/>
      <c r="F1072" s="6"/>
      <c r="G1072" s="5"/>
      <c r="H1072" s="5"/>
      <c r="I1072" s="5"/>
      <c r="J1072" s="11"/>
      <c r="K1072" s="11"/>
      <c r="L1072" s="11"/>
      <c r="M1072" s="11"/>
    </row>
    <row r="1073" spans="3:13">
      <c r="C1073" s="5"/>
      <c r="D1073" s="5"/>
      <c r="E1073" s="5"/>
      <c r="F1073" s="6"/>
      <c r="G1073" s="5"/>
      <c r="H1073" s="5"/>
      <c r="I1073" s="5"/>
      <c r="J1073" s="11"/>
      <c r="K1073" s="11"/>
      <c r="L1073" s="11"/>
      <c r="M1073" s="11"/>
    </row>
    <row r="1074" spans="3:13">
      <c r="C1074" s="5"/>
      <c r="D1074" s="5"/>
      <c r="E1074" s="5"/>
      <c r="F1074" s="6"/>
      <c r="G1074" s="5"/>
      <c r="H1074" s="5"/>
      <c r="I1074" s="5"/>
      <c r="J1074" s="11"/>
      <c r="K1074" s="11"/>
      <c r="L1074" s="11"/>
      <c r="M1074" s="11"/>
    </row>
    <row r="1075" spans="3:13">
      <c r="C1075" s="5"/>
      <c r="D1075" s="5"/>
      <c r="E1075" s="5"/>
      <c r="F1075" s="6"/>
      <c r="G1075" s="5"/>
      <c r="H1075" s="5"/>
      <c r="I1075" s="5"/>
      <c r="J1075" s="11"/>
      <c r="K1075" s="11"/>
      <c r="L1075" s="11"/>
      <c r="M1075" s="11"/>
    </row>
    <row r="1076" spans="3:13">
      <c r="C1076" s="5"/>
      <c r="D1076" s="5"/>
      <c r="E1076" s="5"/>
      <c r="F1076" s="6"/>
      <c r="G1076" s="5"/>
      <c r="H1076" s="5"/>
      <c r="I1076" s="5"/>
      <c r="J1076" s="11"/>
      <c r="K1076" s="11"/>
      <c r="L1076" s="11"/>
      <c r="M1076" s="11"/>
    </row>
    <row r="1077" spans="3:13">
      <c r="C1077" s="5"/>
      <c r="D1077" s="5"/>
      <c r="E1077" s="5"/>
      <c r="F1077" s="6"/>
      <c r="G1077" s="5"/>
      <c r="H1077" s="5"/>
      <c r="I1077" s="5"/>
      <c r="J1077" s="11"/>
      <c r="K1077" s="11"/>
      <c r="L1077" s="11"/>
      <c r="M1077" s="11"/>
    </row>
    <row r="1078" spans="3:13">
      <c r="C1078" s="5"/>
      <c r="D1078" s="5"/>
      <c r="E1078" s="5"/>
      <c r="F1078" s="6"/>
      <c r="G1078" s="5"/>
      <c r="H1078" s="5"/>
      <c r="I1078" s="5"/>
      <c r="J1078" s="11"/>
      <c r="K1078" s="11"/>
      <c r="L1078" s="11"/>
      <c r="M1078" s="11"/>
    </row>
    <row r="1079" spans="3:13">
      <c r="C1079" s="5"/>
      <c r="D1079" s="5"/>
      <c r="E1079" s="5"/>
      <c r="F1079" s="6"/>
      <c r="G1079" s="5"/>
      <c r="H1079" s="5"/>
      <c r="I1079" s="5"/>
      <c r="J1079" s="11"/>
      <c r="K1079" s="11"/>
      <c r="L1079" s="11"/>
      <c r="M1079" s="11"/>
    </row>
    <row r="1080" spans="3:13">
      <c r="C1080" s="5"/>
      <c r="D1080" s="5"/>
      <c r="E1080" s="5"/>
      <c r="F1080" s="6"/>
      <c r="G1080" s="5"/>
      <c r="H1080" s="5"/>
      <c r="I1080" s="5"/>
      <c r="J1080" s="11"/>
      <c r="K1080" s="11"/>
      <c r="L1080" s="11"/>
      <c r="M1080" s="11"/>
    </row>
    <row r="1081" spans="3:13">
      <c r="C1081" s="5"/>
      <c r="D1081" s="5"/>
      <c r="E1081" s="5"/>
      <c r="F1081" s="6"/>
      <c r="G1081" s="5"/>
      <c r="H1081" s="5"/>
      <c r="I1081" s="5"/>
      <c r="J1081" s="11"/>
      <c r="K1081" s="11"/>
      <c r="L1081" s="11"/>
      <c r="M1081" s="11"/>
    </row>
    <row r="1082" spans="3:13">
      <c r="C1082" s="5"/>
      <c r="D1082" s="5"/>
      <c r="E1082" s="5"/>
      <c r="F1082" s="6"/>
      <c r="G1082" s="5"/>
      <c r="H1082" s="5"/>
      <c r="I1082" s="5"/>
      <c r="J1082" s="11"/>
      <c r="K1082" s="11"/>
      <c r="L1082" s="11"/>
      <c r="M1082" s="11"/>
    </row>
    <row r="1083" spans="3:13">
      <c r="C1083" s="5"/>
      <c r="D1083" s="5"/>
      <c r="E1083" s="5"/>
      <c r="F1083" s="6"/>
      <c r="G1083" s="5"/>
      <c r="H1083" s="5"/>
      <c r="I1083" s="5"/>
      <c r="J1083" s="11"/>
      <c r="K1083" s="11"/>
      <c r="L1083" s="11"/>
      <c r="M1083" s="11"/>
    </row>
    <row r="1084" spans="3:13">
      <c r="C1084" s="5"/>
      <c r="D1084" s="5"/>
      <c r="E1084" s="5"/>
      <c r="F1084" s="6"/>
      <c r="G1084" s="5"/>
      <c r="H1084" s="5"/>
      <c r="I1084" s="5"/>
      <c r="J1084" s="11"/>
      <c r="K1084" s="11"/>
      <c r="L1084" s="11"/>
      <c r="M1084" s="11"/>
    </row>
    <row r="1085" spans="3:13">
      <c r="C1085" s="5"/>
      <c r="D1085" s="5"/>
      <c r="E1085" s="5"/>
      <c r="F1085" s="6"/>
      <c r="G1085" s="5"/>
      <c r="H1085" s="5"/>
      <c r="I1085" s="5"/>
      <c r="J1085" s="11"/>
      <c r="K1085" s="11"/>
      <c r="L1085" s="11"/>
      <c r="M1085" s="11"/>
    </row>
    <row r="1086" spans="3:13">
      <c r="C1086" s="5"/>
      <c r="D1086" s="5"/>
      <c r="E1086" s="5"/>
      <c r="F1086" s="6"/>
      <c r="G1086" s="5"/>
      <c r="H1086" s="5"/>
      <c r="I1086" s="5"/>
      <c r="J1086" s="11"/>
      <c r="K1086" s="11"/>
      <c r="L1086" s="11"/>
      <c r="M1086" s="11"/>
    </row>
    <row r="1087" spans="3:13">
      <c r="C1087" s="5"/>
      <c r="D1087" s="5"/>
      <c r="E1087" s="5"/>
      <c r="F1087" s="6"/>
      <c r="G1087" s="5"/>
      <c r="H1087" s="5"/>
      <c r="I1087" s="5"/>
      <c r="J1087" s="11"/>
      <c r="K1087" s="11"/>
      <c r="L1087" s="11"/>
      <c r="M1087" s="11"/>
    </row>
    <row r="1088" spans="3:13">
      <c r="C1088" s="5"/>
      <c r="D1088" s="5"/>
      <c r="E1088" s="5"/>
      <c r="F1088" s="6"/>
      <c r="G1088" s="5"/>
      <c r="H1088" s="5"/>
      <c r="I1088" s="5"/>
      <c r="J1088" s="11"/>
      <c r="K1088" s="11"/>
      <c r="L1088" s="11"/>
      <c r="M1088" s="11"/>
    </row>
    <row r="1089" spans="3:13">
      <c r="C1089" s="5"/>
      <c r="D1089" s="5"/>
      <c r="E1089" s="5"/>
      <c r="F1089" s="6"/>
      <c r="G1089" s="5"/>
      <c r="H1089" s="5"/>
      <c r="I1089" s="5"/>
      <c r="J1089" s="11"/>
      <c r="K1089" s="11"/>
      <c r="L1089" s="11"/>
      <c r="M1089" s="11"/>
    </row>
    <row r="1090" spans="3:13">
      <c r="C1090" s="5"/>
      <c r="D1090" s="5"/>
      <c r="E1090" s="5"/>
      <c r="F1090" s="6"/>
      <c r="G1090" s="5"/>
      <c r="H1090" s="5"/>
      <c r="I1090" s="5"/>
      <c r="J1090" s="11"/>
      <c r="K1090" s="11"/>
      <c r="L1090" s="11"/>
      <c r="M1090" s="11"/>
    </row>
    <row r="1091" spans="3:13">
      <c r="C1091" s="5"/>
      <c r="D1091" s="5"/>
      <c r="E1091" s="5"/>
      <c r="F1091" s="6"/>
      <c r="G1091" s="5"/>
      <c r="H1091" s="5"/>
      <c r="I1091" s="5"/>
      <c r="J1091" s="11"/>
      <c r="K1091" s="11"/>
      <c r="L1091" s="11"/>
      <c r="M1091" s="11"/>
    </row>
    <row r="1092" spans="3:13">
      <c r="C1092" s="5"/>
      <c r="D1092" s="5"/>
      <c r="E1092" s="5"/>
      <c r="F1092" s="6"/>
      <c r="G1092" s="5"/>
      <c r="H1092" s="5"/>
      <c r="I1092" s="5"/>
      <c r="J1092" s="11"/>
      <c r="K1092" s="11"/>
      <c r="L1092" s="11"/>
      <c r="M1092" s="11"/>
    </row>
    <row r="1093" spans="3:13">
      <c r="C1093" s="5"/>
      <c r="D1093" s="5"/>
      <c r="E1093" s="5"/>
      <c r="F1093" s="6"/>
      <c r="G1093" s="5"/>
      <c r="H1093" s="5"/>
      <c r="I1093" s="5"/>
      <c r="J1093" s="11"/>
      <c r="K1093" s="11"/>
      <c r="L1093" s="11"/>
      <c r="M1093" s="11"/>
    </row>
    <row r="1094" spans="3:13">
      <c r="C1094" s="5"/>
      <c r="D1094" s="5"/>
      <c r="E1094" s="5"/>
      <c r="F1094" s="6"/>
      <c r="G1094" s="5"/>
      <c r="H1094" s="5"/>
      <c r="I1094" s="5"/>
      <c r="J1094" s="11"/>
      <c r="K1094" s="11"/>
      <c r="L1094" s="11"/>
      <c r="M1094" s="11"/>
    </row>
    <row r="1095" spans="3:13">
      <c r="C1095" s="5"/>
      <c r="D1095" s="5"/>
      <c r="E1095" s="5"/>
      <c r="F1095" s="6"/>
      <c r="G1095" s="5"/>
      <c r="H1095" s="5"/>
      <c r="I1095" s="5"/>
      <c r="J1095" s="11"/>
      <c r="K1095" s="11"/>
      <c r="L1095" s="11"/>
      <c r="M1095" s="11"/>
    </row>
    <row r="1096" spans="3:13">
      <c r="C1096" s="5"/>
      <c r="D1096" s="5"/>
      <c r="E1096" s="5"/>
      <c r="F1096" s="6"/>
      <c r="G1096" s="5"/>
      <c r="H1096" s="5"/>
      <c r="I1096" s="5"/>
      <c r="J1096" s="11"/>
      <c r="K1096" s="11"/>
      <c r="L1096" s="11"/>
      <c r="M1096" s="11"/>
    </row>
    <row r="1097" spans="3:13">
      <c r="C1097" s="5"/>
      <c r="D1097" s="5"/>
      <c r="E1097" s="5"/>
      <c r="F1097" s="6"/>
      <c r="G1097" s="5"/>
      <c r="H1097" s="5"/>
      <c r="I1097" s="5"/>
      <c r="J1097" s="11"/>
      <c r="K1097" s="11"/>
      <c r="L1097" s="11"/>
      <c r="M1097" s="11"/>
    </row>
    <row r="1098" spans="3:13">
      <c r="C1098" s="5"/>
      <c r="D1098" s="5"/>
      <c r="E1098" s="5"/>
      <c r="F1098" s="6"/>
      <c r="G1098" s="5"/>
      <c r="H1098" s="5"/>
      <c r="I1098" s="5"/>
      <c r="J1098" s="11"/>
      <c r="K1098" s="11"/>
      <c r="L1098" s="11"/>
      <c r="M1098" s="11"/>
    </row>
    <row r="1099" spans="3:13">
      <c r="C1099" s="5"/>
      <c r="D1099" s="5"/>
      <c r="E1099" s="5"/>
      <c r="F1099" s="6"/>
      <c r="G1099" s="5"/>
      <c r="H1099" s="5"/>
      <c r="I1099" s="5"/>
      <c r="J1099" s="11"/>
      <c r="K1099" s="11"/>
      <c r="L1099" s="11"/>
      <c r="M1099" s="11"/>
    </row>
    <row r="1100" spans="3:13">
      <c r="C1100" s="5"/>
      <c r="D1100" s="5"/>
      <c r="E1100" s="5"/>
      <c r="F1100" s="6"/>
      <c r="G1100" s="5"/>
      <c r="H1100" s="5"/>
      <c r="I1100" s="5"/>
      <c r="J1100" s="11"/>
      <c r="K1100" s="11"/>
      <c r="L1100" s="11"/>
      <c r="M1100" s="11"/>
    </row>
    <row r="1101" spans="3:13">
      <c r="C1101" s="5"/>
      <c r="D1101" s="5"/>
      <c r="E1101" s="5"/>
      <c r="F1101" s="6"/>
      <c r="G1101" s="5"/>
      <c r="H1101" s="5"/>
      <c r="I1101" s="5"/>
      <c r="J1101" s="11"/>
      <c r="K1101" s="11"/>
      <c r="L1101" s="11"/>
      <c r="M1101" s="11"/>
    </row>
    <row r="1102" spans="3:13">
      <c r="C1102" s="5"/>
      <c r="D1102" s="5"/>
      <c r="E1102" s="5"/>
      <c r="F1102" s="6"/>
      <c r="G1102" s="5"/>
      <c r="H1102" s="5"/>
      <c r="I1102" s="5"/>
      <c r="J1102" s="11"/>
      <c r="K1102" s="11"/>
      <c r="L1102" s="11"/>
      <c r="M1102" s="11"/>
    </row>
    <row r="1103" spans="3:13">
      <c r="C1103" s="5"/>
      <c r="D1103" s="5"/>
      <c r="E1103" s="5"/>
      <c r="F1103" s="6"/>
      <c r="G1103" s="5"/>
      <c r="H1103" s="5"/>
      <c r="I1103" s="5"/>
      <c r="J1103" s="11"/>
      <c r="K1103" s="11"/>
      <c r="L1103" s="11"/>
      <c r="M1103" s="11"/>
    </row>
    <row r="1104" spans="3:13">
      <c r="C1104" s="5"/>
      <c r="D1104" s="5"/>
      <c r="E1104" s="5"/>
      <c r="F1104" s="6"/>
      <c r="G1104" s="5"/>
      <c r="H1104" s="5"/>
      <c r="I1104" s="5"/>
      <c r="J1104" s="11"/>
      <c r="K1104" s="11"/>
      <c r="L1104" s="11"/>
      <c r="M1104" s="11"/>
    </row>
    <row r="1105" spans="3:13">
      <c r="C1105" s="5"/>
      <c r="D1105" s="5"/>
      <c r="E1105" s="5"/>
      <c r="F1105" s="6"/>
      <c r="G1105" s="5"/>
      <c r="H1105" s="5"/>
      <c r="I1105" s="5"/>
      <c r="J1105" s="11"/>
      <c r="K1105" s="11"/>
      <c r="L1105" s="11"/>
      <c r="M1105" s="11"/>
    </row>
    <row r="1106" spans="3:13">
      <c r="C1106" s="5"/>
      <c r="D1106" s="5"/>
      <c r="E1106" s="5"/>
      <c r="F1106" s="6"/>
      <c r="G1106" s="5"/>
      <c r="H1106" s="5"/>
      <c r="I1106" s="5"/>
      <c r="J1106" s="11"/>
      <c r="K1106" s="11"/>
      <c r="L1106" s="11"/>
      <c r="M1106" s="11"/>
    </row>
    <row r="1107" spans="3:13">
      <c r="C1107" s="5"/>
      <c r="D1107" s="5"/>
      <c r="E1107" s="5"/>
      <c r="F1107" s="6"/>
      <c r="G1107" s="5"/>
      <c r="H1107" s="5"/>
      <c r="I1107" s="5"/>
      <c r="J1107" s="11"/>
      <c r="K1107" s="11"/>
      <c r="L1107" s="11"/>
      <c r="M1107" s="11"/>
    </row>
    <row r="1108" spans="3:13">
      <c r="C1108" s="5"/>
      <c r="D1108" s="5"/>
      <c r="E1108" s="5"/>
      <c r="F1108" s="6"/>
      <c r="G1108" s="5"/>
      <c r="H1108" s="5"/>
      <c r="I1108" s="5"/>
      <c r="J1108" s="11"/>
      <c r="K1108" s="11"/>
      <c r="L1108" s="11"/>
      <c r="M1108" s="11"/>
    </row>
    <row r="1109" spans="3:13">
      <c r="C1109" s="5"/>
      <c r="D1109" s="5"/>
      <c r="E1109" s="5"/>
      <c r="F1109" s="6"/>
      <c r="G1109" s="5"/>
      <c r="H1109" s="5"/>
      <c r="I1109" s="5"/>
      <c r="J1109" s="11"/>
      <c r="K1109" s="11"/>
      <c r="L1109" s="11"/>
      <c r="M1109" s="11"/>
    </row>
    <row r="1110" spans="3:13">
      <c r="C1110" s="5"/>
      <c r="D1110" s="5"/>
      <c r="E1110" s="5"/>
      <c r="F1110" s="6"/>
      <c r="G1110" s="5"/>
      <c r="H1110" s="5"/>
      <c r="I1110" s="5"/>
      <c r="J1110" s="11"/>
      <c r="K1110" s="11"/>
      <c r="L1110" s="11"/>
      <c r="M1110" s="11"/>
    </row>
    <row r="1111" spans="3:13">
      <c r="C1111" s="5"/>
      <c r="D1111" s="5"/>
      <c r="E1111" s="5"/>
      <c r="F1111" s="6"/>
      <c r="G1111" s="5"/>
      <c r="H1111" s="5"/>
      <c r="I1111" s="5"/>
      <c r="J1111" s="11"/>
      <c r="K1111" s="11"/>
      <c r="L1111" s="11"/>
      <c r="M1111" s="11"/>
    </row>
    <row r="1112" spans="3:13">
      <c r="C1112" s="5"/>
      <c r="D1112" s="5"/>
      <c r="E1112" s="5"/>
      <c r="F1112" s="6"/>
      <c r="G1112" s="5"/>
      <c r="H1112" s="5"/>
      <c r="I1112" s="5"/>
      <c r="J1112" s="11"/>
      <c r="K1112" s="11"/>
      <c r="L1112" s="11"/>
      <c r="M1112" s="11"/>
    </row>
    <row r="1113" spans="3:13">
      <c r="C1113" s="5"/>
      <c r="D1113" s="5"/>
      <c r="E1113" s="5"/>
      <c r="F1113" s="6"/>
      <c r="G1113" s="5"/>
      <c r="H1113" s="5"/>
      <c r="I1113" s="5"/>
      <c r="J1113" s="11"/>
      <c r="K1113" s="11"/>
      <c r="L1113" s="11"/>
      <c r="M1113" s="11"/>
    </row>
    <row r="1114" spans="3:13">
      <c r="C1114" s="5"/>
      <c r="D1114" s="5"/>
      <c r="E1114" s="5"/>
      <c r="F1114" s="6"/>
      <c r="G1114" s="5"/>
      <c r="H1114" s="5"/>
      <c r="I1114" s="5"/>
      <c r="J1114" s="11"/>
      <c r="K1114" s="11"/>
      <c r="L1114" s="11"/>
      <c r="M1114" s="11"/>
    </row>
    <row r="1115" spans="3:13">
      <c r="C1115" s="5"/>
      <c r="D1115" s="5"/>
      <c r="E1115" s="5"/>
      <c r="F1115" s="6"/>
      <c r="G1115" s="5"/>
      <c r="H1115" s="5"/>
      <c r="I1115" s="5"/>
      <c r="J1115" s="11"/>
      <c r="K1115" s="11"/>
      <c r="L1115" s="11"/>
      <c r="M1115" s="11"/>
    </row>
    <row r="1116" spans="3:13">
      <c r="C1116" s="5"/>
      <c r="D1116" s="5"/>
      <c r="E1116" s="5"/>
      <c r="F1116" s="6"/>
      <c r="G1116" s="5"/>
      <c r="H1116" s="5"/>
      <c r="I1116" s="5"/>
      <c r="J1116" s="11"/>
      <c r="K1116" s="11"/>
      <c r="L1116" s="11"/>
      <c r="M1116" s="11"/>
    </row>
    <row r="1117" spans="3:13">
      <c r="C1117" s="5"/>
      <c r="D1117" s="5"/>
      <c r="E1117" s="5"/>
      <c r="F1117" s="6"/>
      <c r="G1117" s="5"/>
      <c r="H1117" s="5"/>
      <c r="I1117" s="5"/>
      <c r="J1117" s="11"/>
      <c r="K1117" s="11"/>
      <c r="L1117" s="11"/>
      <c r="M1117" s="11"/>
    </row>
    <row r="1118" spans="3:13">
      <c r="C1118" s="5"/>
      <c r="D1118" s="5"/>
      <c r="E1118" s="5"/>
      <c r="F1118" s="6"/>
      <c r="G1118" s="5"/>
      <c r="H1118" s="5"/>
      <c r="I1118" s="5"/>
      <c r="J1118" s="11"/>
      <c r="K1118" s="11"/>
      <c r="L1118" s="11"/>
      <c r="M1118" s="11"/>
    </row>
    <row r="1119" spans="3:13">
      <c r="C1119" s="5"/>
      <c r="D1119" s="5"/>
      <c r="E1119" s="5"/>
      <c r="F1119" s="6"/>
      <c r="G1119" s="5"/>
      <c r="H1119" s="5"/>
      <c r="I1119" s="5"/>
      <c r="J1119" s="11"/>
      <c r="K1119" s="11"/>
      <c r="L1119" s="11"/>
      <c r="M1119" s="11"/>
    </row>
    <row r="1120" spans="3:13">
      <c r="C1120" s="5"/>
      <c r="D1120" s="5"/>
      <c r="E1120" s="5"/>
      <c r="F1120" s="6"/>
      <c r="G1120" s="5"/>
      <c r="H1120" s="5"/>
      <c r="I1120" s="5"/>
      <c r="J1120" s="11"/>
      <c r="K1120" s="11"/>
      <c r="L1120" s="11"/>
      <c r="M1120" s="11"/>
    </row>
    <row r="1121" spans="3:13">
      <c r="C1121" s="5"/>
      <c r="D1121" s="5"/>
      <c r="E1121" s="5"/>
      <c r="F1121" s="6"/>
      <c r="G1121" s="5"/>
      <c r="H1121" s="5"/>
      <c r="I1121" s="5"/>
      <c r="J1121" s="11"/>
      <c r="K1121" s="11"/>
      <c r="L1121" s="11"/>
      <c r="M1121" s="11"/>
    </row>
    <row r="1122" spans="3:13">
      <c r="C1122" s="5"/>
      <c r="D1122" s="5"/>
      <c r="E1122" s="5"/>
      <c r="F1122" s="6"/>
      <c r="G1122" s="5"/>
      <c r="H1122" s="5"/>
      <c r="I1122" s="5"/>
      <c r="J1122" s="11"/>
      <c r="K1122" s="11"/>
      <c r="L1122" s="11"/>
      <c r="M1122" s="11"/>
    </row>
    <row r="1123" spans="3:13">
      <c r="C1123" s="5"/>
      <c r="D1123" s="5"/>
      <c r="E1123" s="5"/>
      <c r="F1123" s="6"/>
      <c r="G1123" s="5"/>
      <c r="H1123" s="5"/>
      <c r="I1123" s="5"/>
      <c r="J1123" s="11"/>
      <c r="K1123" s="11"/>
      <c r="L1123" s="11"/>
      <c r="M1123" s="11"/>
    </row>
    <row r="1124" spans="3:13">
      <c r="C1124" s="5"/>
      <c r="D1124" s="5"/>
      <c r="E1124" s="5"/>
      <c r="F1124" s="6"/>
      <c r="G1124" s="5"/>
      <c r="H1124" s="5"/>
      <c r="I1124" s="5"/>
      <c r="J1124" s="11"/>
      <c r="K1124" s="11"/>
      <c r="L1124" s="11"/>
      <c r="M1124" s="11"/>
    </row>
    <row r="1125" spans="3:13">
      <c r="C1125" s="5"/>
      <c r="D1125" s="5"/>
      <c r="E1125" s="5"/>
      <c r="F1125" s="6"/>
      <c r="G1125" s="5"/>
      <c r="H1125" s="5"/>
      <c r="I1125" s="5"/>
      <c r="J1125" s="11"/>
      <c r="K1125" s="11"/>
      <c r="L1125" s="11"/>
      <c r="M1125" s="11"/>
    </row>
    <row r="1126" spans="3:13">
      <c r="C1126" s="5"/>
      <c r="D1126" s="5"/>
      <c r="E1126" s="5"/>
      <c r="F1126" s="6"/>
      <c r="G1126" s="5"/>
      <c r="H1126" s="5"/>
      <c r="I1126" s="5"/>
      <c r="J1126" s="11"/>
      <c r="K1126" s="11"/>
      <c r="L1126" s="11"/>
      <c r="M1126" s="11"/>
    </row>
    <row r="1127" spans="3:13">
      <c r="C1127" s="5"/>
      <c r="D1127" s="5"/>
      <c r="E1127" s="5"/>
      <c r="F1127" s="6"/>
      <c r="G1127" s="5"/>
      <c r="H1127" s="5"/>
      <c r="I1127" s="5"/>
      <c r="J1127" s="11"/>
      <c r="K1127" s="11"/>
      <c r="L1127" s="11"/>
      <c r="M1127" s="11"/>
    </row>
    <row r="1128" spans="3:13">
      <c r="C1128" s="5"/>
      <c r="D1128" s="5"/>
      <c r="E1128" s="5"/>
      <c r="F1128" s="6"/>
      <c r="G1128" s="5"/>
      <c r="H1128" s="5"/>
      <c r="I1128" s="5"/>
      <c r="J1128" s="11"/>
      <c r="K1128" s="11"/>
      <c r="L1128" s="11"/>
      <c r="M1128" s="11"/>
    </row>
    <row r="1129" spans="3:13">
      <c r="C1129" s="5"/>
      <c r="D1129" s="5"/>
      <c r="E1129" s="5"/>
      <c r="F1129" s="6"/>
      <c r="G1129" s="5"/>
      <c r="H1129" s="5"/>
      <c r="I1129" s="5"/>
      <c r="J1129" s="11"/>
      <c r="K1129" s="11"/>
      <c r="L1129" s="11"/>
      <c r="M1129" s="11"/>
    </row>
    <row r="1130" spans="3:13">
      <c r="C1130" s="5"/>
      <c r="D1130" s="5"/>
      <c r="E1130" s="5"/>
      <c r="F1130" s="6"/>
      <c r="G1130" s="5"/>
      <c r="H1130" s="5"/>
      <c r="I1130" s="5"/>
      <c r="J1130" s="11"/>
      <c r="K1130" s="11"/>
      <c r="L1130" s="11"/>
      <c r="M1130" s="11"/>
    </row>
    <row r="1131" spans="3:13">
      <c r="C1131" s="5"/>
      <c r="D1131" s="5"/>
      <c r="E1131" s="5"/>
      <c r="F1131" s="6"/>
      <c r="G1131" s="5"/>
      <c r="H1131" s="5"/>
      <c r="I1131" s="5"/>
      <c r="J1131" s="11"/>
      <c r="K1131" s="11"/>
      <c r="L1131" s="11"/>
      <c r="M1131" s="11"/>
    </row>
    <row r="1132" spans="3:13">
      <c r="C1132" s="5"/>
      <c r="D1132" s="5"/>
      <c r="E1132" s="5"/>
      <c r="F1132" s="6"/>
      <c r="G1132" s="5"/>
      <c r="H1132" s="5"/>
      <c r="I1132" s="5"/>
      <c r="J1132" s="11"/>
      <c r="K1132" s="11"/>
      <c r="L1132" s="11"/>
      <c r="M1132" s="11"/>
    </row>
    <row r="1133" spans="3:13">
      <c r="C1133" s="5"/>
      <c r="D1133" s="5"/>
      <c r="E1133" s="5"/>
      <c r="F1133" s="6"/>
      <c r="G1133" s="5"/>
      <c r="H1133" s="5"/>
      <c r="I1133" s="5"/>
      <c r="J1133" s="11"/>
      <c r="K1133" s="11"/>
      <c r="L1133" s="11"/>
      <c r="M1133" s="11"/>
    </row>
    <row r="1134" spans="3:13">
      <c r="C1134" s="5"/>
      <c r="D1134" s="5"/>
      <c r="E1134" s="5"/>
      <c r="F1134" s="6"/>
      <c r="G1134" s="5"/>
      <c r="H1134" s="5"/>
      <c r="I1134" s="5"/>
      <c r="J1134" s="11"/>
      <c r="K1134" s="11"/>
      <c r="L1134" s="11"/>
      <c r="M1134" s="11"/>
    </row>
    <row r="1135" spans="3:13">
      <c r="C1135" s="5"/>
      <c r="D1135" s="5"/>
      <c r="E1135" s="5"/>
      <c r="F1135" s="6"/>
      <c r="G1135" s="5"/>
      <c r="H1135" s="5"/>
      <c r="I1135" s="5"/>
      <c r="J1135" s="11"/>
      <c r="K1135" s="11"/>
      <c r="L1135" s="11"/>
      <c r="M1135" s="11"/>
    </row>
    <row r="1136" spans="3:13">
      <c r="C1136" s="5"/>
      <c r="D1136" s="5"/>
      <c r="E1136" s="5"/>
      <c r="F1136" s="6"/>
      <c r="G1136" s="5"/>
      <c r="H1136" s="5"/>
      <c r="I1136" s="5"/>
      <c r="J1136" s="11"/>
      <c r="K1136" s="11"/>
      <c r="L1136" s="11"/>
      <c r="M1136" s="11"/>
    </row>
    <row r="1137" spans="3:13">
      <c r="C1137" s="5"/>
      <c r="D1137" s="5"/>
      <c r="E1137" s="5"/>
      <c r="F1137" s="6"/>
      <c r="G1137" s="5"/>
      <c r="H1137" s="5"/>
      <c r="I1137" s="5"/>
      <c r="J1137" s="11"/>
      <c r="K1137" s="11"/>
      <c r="L1137" s="11"/>
      <c r="M1137" s="11"/>
    </row>
    <row r="1138" spans="3:13">
      <c r="C1138" s="5"/>
      <c r="D1138" s="5"/>
      <c r="E1138" s="5"/>
      <c r="F1138" s="6"/>
      <c r="G1138" s="5"/>
      <c r="H1138" s="5"/>
      <c r="I1138" s="5"/>
      <c r="J1138" s="11"/>
      <c r="K1138" s="11"/>
      <c r="L1138" s="11"/>
      <c r="M1138" s="11"/>
    </row>
    <row r="1139" spans="3:13">
      <c r="C1139" s="5"/>
      <c r="D1139" s="5"/>
      <c r="E1139" s="5"/>
      <c r="F1139" s="6"/>
      <c r="G1139" s="5"/>
      <c r="H1139" s="5"/>
      <c r="I1139" s="5"/>
      <c r="J1139" s="11"/>
      <c r="K1139" s="11"/>
      <c r="L1139" s="11"/>
      <c r="M1139" s="11"/>
    </row>
    <row r="1140" spans="3:13">
      <c r="C1140" s="5"/>
      <c r="D1140" s="5"/>
      <c r="E1140" s="5"/>
      <c r="F1140" s="6"/>
      <c r="G1140" s="5"/>
      <c r="H1140" s="5"/>
      <c r="I1140" s="5"/>
      <c r="J1140" s="11"/>
      <c r="K1140" s="11"/>
      <c r="L1140" s="11"/>
      <c r="M1140" s="11"/>
    </row>
    <row r="1141" spans="3:13">
      <c r="C1141" s="5"/>
      <c r="D1141" s="5"/>
      <c r="E1141" s="5"/>
      <c r="F1141" s="6"/>
      <c r="G1141" s="5"/>
      <c r="H1141" s="5"/>
      <c r="I1141" s="5"/>
      <c r="J1141" s="11"/>
      <c r="K1141" s="11"/>
      <c r="L1141" s="11"/>
      <c r="M1141" s="11"/>
    </row>
    <row r="1142" spans="3:13">
      <c r="C1142" s="5"/>
      <c r="D1142" s="5"/>
      <c r="E1142" s="5"/>
      <c r="F1142" s="6"/>
      <c r="G1142" s="5"/>
      <c r="H1142" s="5"/>
      <c r="I1142" s="5"/>
      <c r="J1142" s="11"/>
      <c r="K1142" s="11"/>
      <c r="L1142" s="11"/>
      <c r="M1142" s="11"/>
    </row>
    <row r="1143" spans="3:13">
      <c r="C1143" s="5"/>
      <c r="D1143" s="5"/>
      <c r="E1143" s="5"/>
      <c r="F1143" s="6"/>
      <c r="G1143" s="5"/>
      <c r="H1143" s="5"/>
      <c r="I1143" s="5"/>
      <c r="J1143" s="11"/>
      <c r="K1143" s="11"/>
      <c r="L1143" s="11"/>
      <c r="M1143" s="11"/>
    </row>
    <row r="1144" spans="3:13">
      <c r="C1144" s="5"/>
      <c r="D1144" s="5"/>
      <c r="E1144" s="5"/>
      <c r="F1144" s="6"/>
      <c r="G1144" s="5"/>
      <c r="H1144" s="5"/>
      <c r="I1144" s="5"/>
      <c r="J1144" s="11"/>
      <c r="K1144" s="11"/>
      <c r="L1144" s="11"/>
      <c r="M1144" s="11"/>
    </row>
    <row r="1145" spans="3:13">
      <c r="C1145" s="5"/>
      <c r="D1145" s="5"/>
      <c r="E1145" s="5"/>
      <c r="F1145" s="6"/>
      <c r="G1145" s="5"/>
      <c r="H1145" s="5"/>
      <c r="I1145" s="5"/>
      <c r="J1145" s="11"/>
      <c r="K1145" s="11"/>
      <c r="L1145" s="11"/>
      <c r="M1145" s="11"/>
    </row>
    <row r="1146" spans="3:13">
      <c r="C1146" s="5"/>
      <c r="D1146" s="5"/>
      <c r="E1146" s="5"/>
      <c r="F1146" s="6"/>
      <c r="G1146" s="5"/>
      <c r="H1146" s="5"/>
      <c r="I1146" s="5"/>
      <c r="J1146" s="11"/>
      <c r="K1146" s="11"/>
      <c r="L1146" s="11"/>
      <c r="M1146" s="11"/>
    </row>
    <row r="1147" spans="3:13">
      <c r="C1147" s="5"/>
      <c r="D1147" s="5"/>
      <c r="E1147" s="5"/>
      <c r="F1147" s="6"/>
      <c r="G1147" s="5"/>
      <c r="H1147" s="5"/>
      <c r="I1147" s="5"/>
      <c r="J1147" s="11"/>
      <c r="K1147" s="11"/>
      <c r="L1147" s="11"/>
      <c r="M1147" s="11"/>
    </row>
    <row r="1148" spans="3:13">
      <c r="C1148" s="5"/>
      <c r="D1148" s="5"/>
      <c r="E1148" s="5"/>
      <c r="F1148" s="6"/>
      <c r="G1148" s="5"/>
      <c r="H1148" s="5"/>
      <c r="I1148" s="5"/>
      <c r="J1148" s="11"/>
      <c r="K1148" s="11"/>
      <c r="L1148" s="11"/>
      <c r="M1148" s="11"/>
    </row>
    <row r="1149" spans="3:13">
      <c r="C1149" s="5"/>
      <c r="D1149" s="5"/>
      <c r="E1149" s="5"/>
      <c r="F1149" s="6"/>
      <c r="G1149" s="5"/>
      <c r="H1149" s="5"/>
      <c r="I1149" s="5"/>
      <c r="J1149" s="11"/>
      <c r="K1149" s="11"/>
      <c r="L1149" s="11"/>
      <c r="M1149" s="11"/>
    </row>
    <row r="1150" spans="3:13">
      <c r="C1150" s="5"/>
      <c r="D1150" s="5"/>
      <c r="E1150" s="5"/>
      <c r="F1150" s="6"/>
      <c r="G1150" s="5"/>
      <c r="H1150" s="5"/>
      <c r="I1150" s="5"/>
      <c r="J1150" s="11"/>
      <c r="K1150" s="11"/>
      <c r="L1150" s="11"/>
      <c r="M1150" s="11"/>
    </row>
    <row r="1151" spans="3:13">
      <c r="C1151" s="5"/>
      <c r="D1151" s="5"/>
      <c r="E1151" s="5"/>
      <c r="F1151" s="6"/>
      <c r="G1151" s="5"/>
      <c r="H1151" s="5"/>
      <c r="I1151" s="5"/>
      <c r="J1151" s="11"/>
      <c r="K1151" s="11"/>
      <c r="L1151" s="11"/>
      <c r="M1151" s="11"/>
    </row>
    <row r="1152" spans="3:13">
      <c r="C1152" s="5"/>
      <c r="D1152" s="5"/>
      <c r="E1152" s="5"/>
      <c r="F1152" s="6"/>
      <c r="G1152" s="5"/>
      <c r="H1152" s="5"/>
      <c r="I1152" s="5"/>
      <c r="J1152" s="11"/>
      <c r="K1152" s="11"/>
      <c r="L1152" s="11"/>
      <c r="M1152" s="11"/>
    </row>
    <row r="1153" spans="3:13">
      <c r="C1153" s="5"/>
      <c r="D1153" s="5"/>
      <c r="E1153" s="5"/>
      <c r="F1153" s="6"/>
      <c r="G1153" s="5"/>
      <c r="H1153" s="5"/>
      <c r="I1153" s="5"/>
      <c r="J1153" s="11"/>
      <c r="K1153" s="11"/>
      <c r="L1153" s="11"/>
      <c r="M1153" s="11"/>
    </row>
    <row r="1154" spans="3:13">
      <c r="C1154" s="5"/>
      <c r="D1154" s="5"/>
      <c r="E1154" s="5"/>
      <c r="F1154" s="6"/>
      <c r="G1154" s="5"/>
      <c r="H1154" s="5"/>
      <c r="I1154" s="5"/>
      <c r="J1154" s="11"/>
      <c r="K1154" s="11"/>
      <c r="L1154" s="11"/>
      <c r="M1154" s="11"/>
    </row>
    <row r="1155" spans="3:13">
      <c r="C1155" s="5"/>
      <c r="D1155" s="5"/>
      <c r="E1155" s="5"/>
      <c r="F1155" s="6"/>
      <c r="G1155" s="5"/>
      <c r="H1155" s="5"/>
      <c r="I1155" s="5"/>
      <c r="J1155" s="11"/>
      <c r="K1155" s="11"/>
      <c r="L1155" s="11"/>
      <c r="M1155" s="11"/>
    </row>
    <row r="1156" spans="3:13">
      <c r="C1156" s="5"/>
      <c r="D1156" s="5"/>
      <c r="E1156" s="5"/>
      <c r="F1156" s="6"/>
      <c r="G1156" s="5"/>
      <c r="H1156" s="5"/>
      <c r="I1156" s="5"/>
      <c r="J1156" s="11"/>
      <c r="K1156" s="11"/>
      <c r="L1156" s="11"/>
      <c r="M1156" s="11"/>
    </row>
    <row r="1157" spans="3:13">
      <c r="C1157" s="5"/>
      <c r="D1157" s="5"/>
      <c r="E1157" s="5"/>
      <c r="F1157" s="6"/>
      <c r="G1157" s="5"/>
      <c r="H1157" s="5"/>
      <c r="I1157" s="5"/>
      <c r="J1157" s="11"/>
      <c r="K1157" s="11"/>
      <c r="L1157" s="11"/>
      <c r="M1157" s="11"/>
    </row>
    <row r="1158" spans="3:13">
      <c r="C1158" s="5"/>
      <c r="D1158" s="5"/>
      <c r="E1158" s="5"/>
      <c r="F1158" s="6"/>
      <c r="G1158" s="5"/>
      <c r="H1158" s="5"/>
      <c r="I1158" s="5"/>
      <c r="J1158" s="11"/>
      <c r="K1158" s="11"/>
      <c r="L1158" s="11"/>
      <c r="M1158" s="11"/>
    </row>
    <row r="1159" spans="3:13">
      <c r="C1159" s="5"/>
      <c r="D1159" s="5"/>
      <c r="E1159" s="5"/>
      <c r="F1159" s="6"/>
      <c r="G1159" s="5"/>
      <c r="H1159" s="5"/>
      <c r="I1159" s="5"/>
      <c r="J1159" s="11"/>
      <c r="K1159" s="11"/>
      <c r="L1159" s="11"/>
      <c r="M1159" s="11"/>
    </row>
    <row r="1160" spans="3:13">
      <c r="C1160" s="5"/>
      <c r="D1160" s="5"/>
      <c r="E1160" s="5"/>
      <c r="F1160" s="6"/>
      <c r="G1160" s="5"/>
      <c r="H1160" s="5"/>
      <c r="I1160" s="5"/>
      <c r="J1160" s="11"/>
      <c r="K1160" s="11"/>
      <c r="L1160" s="11"/>
      <c r="M1160" s="11"/>
    </row>
    <row r="1161" spans="3:13">
      <c r="C1161" s="5"/>
      <c r="D1161" s="5"/>
      <c r="E1161" s="5"/>
      <c r="F1161" s="6"/>
      <c r="G1161" s="5"/>
      <c r="H1161" s="5"/>
      <c r="I1161" s="5"/>
      <c r="J1161" s="11"/>
      <c r="K1161" s="11"/>
      <c r="L1161" s="11"/>
      <c r="M1161" s="11"/>
    </row>
    <row r="1162" spans="3:13">
      <c r="C1162" s="5"/>
      <c r="D1162" s="5"/>
      <c r="E1162" s="5"/>
      <c r="F1162" s="6"/>
      <c r="G1162" s="5"/>
      <c r="H1162" s="5"/>
      <c r="I1162" s="5"/>
      <c r="J1162" s="11"/>
      <c r="K1162" s="11"/>
      <c r="L1162" s="11"/>
      <c r="M1162" s="11"/>
    </row>
    <row r="1163" spans="3:13">
      <c r="C1163" s="5"/>
      <c r="D1163" s="5"/>
      <c r="E1163" s="5"/>
      <c r="F1163" s="6"/>
      <c r="G1163" s="5"/>
      <c r="H1163" s="5"/>
      <c r="I1163" s="5"/>
      <c r="J1163" s="11"/>
      <c r="K1163" s="11"/>
      <c r="L1163" s="11"/>
      <c r="M1163" s="11"/>
    </row>
    <row r="1164" spans="3:13">
      <c r="C1164" s="5"/>
      <c r="D1164" s="5"/>
      <c r="E1164" s="5"/>
      <c r="F1164" s="6"/>
      <c r="G1164" s="5"/>
      <c r="H1164" s="5"/>
      <c r="I1164" s="5"/>
      <c r="J1164" s="11"/>
      <c r="K1164" s="11"/>
      <c r="L1164" s="11"/>
      <c r="M1164" s="11"/>
    </row>
    <row r="1165" spans="3:13">
      <c r="C1165" s="5"/>
      <c r="D1165" s="5"/>
      <c r="E1165" s="5"/>
      <c r="F1165" s="6"/>
      <c r="G1165" s="5"/>
      <c r="H1165" s="5"/>
      <c r="I1165" s="5"/>
      <c r="J1165" s="11"/>
      <c r="K1165" s="11"/>
      <c r="L1165" s="11"/>
      <c r="M1165" s="11"/>
    </row>
    <row r="1166" spans="3:13">
      <c r="C1166" s="5"/>
      <c r="D1166" s="5"/>
      <c r="E1166" s="5"/>
      <c r="F1166" s="6"/>
      <c r="G1166" s="5"/>
      <c r="H1166" s="5"/>
      <c r="I1166" s="5"/>
      <c r="J1166" s="11"/>
      <c r="K1166" s="11"/>
      <c r="L1166" s="11"/>
      <c r="M1166" s="11"/>
    </row>
    <row r="1167" spans="3:13">
      <c r="C1167" s="5"/>
      <c r="D1167" s="5"/>
      <c r="E1167" s="5"/>
      <c r="F1167" s="6"/>
      <c r="G1167" s="5"/>
      <c r="H1167" s="5"/>
      <c r="I1167" s="5"/>
      <c r="J1167" s="11"/>
      <c r="K1167" s="11"/>
      <c r="L1167" s="11"/>
      <c r="M1167" s="11"/>
    </row>
    <row r="1168" spans="3:13">
      <c r="C1168" s="5"/>
      <c r="D1168" s="5"/>
      <c r="E1168" s="5"/>
      <c r="F1168" s="6"/>
      <c r="G1168" s="5"/>
      <c r="H1168" s="5"/>
      <c r="I1168" s="5"/>
      <c r="J1168" s="11"/>
      <c r="K1168" s="11"/>
      <c r="L1168" s="11"/>
      <c r="M1168" s="11"/>
    </row>
    <row r="1169" spans="3:13">
      <c r="C1169" s="5"/>
      <c r="D1169" s="5"/>
      <c r="E1169" s="5"/>
      <c r="F1169" s="6"/>
      <c r="G1169" s="5"/>
      <c r="H1169" s="5"/>
      <c r="I1169" s="5"/>
      <c r="J1169" s="11"/>
      <c r="K1169" s="11"/>
      <c r="L1169" s="11"/>
      <c r="M1169" s="11"/>
    </row>
    <row r="1170" spans="3:13">
      <c r="C1170" s="5"/>
      <c r="D1170" s="5"/>
      <c r="E1170" s="5"/>
      <c r="F1170" s="6"/>
      <c r="G1170" s="5"/>
      <c r="H1170" s="5"/>
      <c r="I1170" s="5"/>
      <c r="J1170" s="11"/>
      <c r="K1170" s="11"/>
      <c r="L1170" s="11"/>
      <c r="M1170" s="11"/>
    </row>
    <row r="1171" spans="3:13">
      <c r="C1171" s="5"/>
      <c r="D1171" s="5"/>
      <c r="E1171" s="5"/>
      <c r="F1171" s="6"/>
      <c r="G1171" s="5"/>
      <c r="H1171" s="5"/>
      <c r="I1171" s="5"/>
      <c r="J1171" s="11"/>
      <c r="K1171" s="11"/>
      <c r="L1171" s="11"/>
      <c r="M1171" s="11"/>
    </row>
    <row r="1172" spans="3:13">
      <c r="C1172" s="5"/>
      <c r="D1172" s="5"/>
      <c r="E1172" s="5"/>
      <c r="F1172" s="6"/>
      <c r="G1172" s="5"/>
      <c r="H1172" s="5"/>
      <c r="I1172" s="5"/>
      <c r="J1172" s="11"/>
      <c r="K1172" s="11"/>
      <c r="L1172" s="11"/>
      <c r="M1172" s="11"/>
    </row>
    <row r="1173" spans="3:13">
      <c r="C1173" s="5"/>
      <c r="D1173" s="5"/>
      <c r="E1173" s="5"/>
      <c r="F1173" s="6"/>
      <c r="G1173" s="5"/>
      <c r="H1173" s="5"/>
      <c r="I1173" s="5"/>
      <c r="J1173" s="11"/>
      <c r="K1173" s="11"/>
      <c r="L1173" s="11"/>
      <c r="M1173" s="11"/>
    </row>
    <row r="1174" spans="3:13">
      <c r="C1174" s="5"/>
      <c r="D1174" s="5"/>
      <c r="E1174" s="5"/>
      <c r="F1174" s="6"/>
      <c r="G1174" s="5"/>
      <c r="H1174" s="5"/>
      <c r="I1174" s="5"/>
      <c r="J1174" s="11"/>
      <c r="K1174" s="11"/>
      <c r="L1174" s="11"/>
      <c r="M1174" s="11"/>
    </row>
    <row r="1175" spans="3:13">
      <c r="C1175" s="5"/>
      <c r="D1175" s="5"/>
      <c r="E1175" s="5"/>
      <c r="F1175" s="6"/>
      <c r="G1175" s="5"/>
      <c r="H1175" s="5"/>
      <c r="I1175" s="5"/>
      <c r="J1175" s="11"/>
      <c r="K1175" s="11"/>
      <c r="L1175" s="11"/>
      <c r="M1175" s="11"/>
    </row>
    <row r="1176" spans="3:13">
      <c r="C1176" s="5"/>
      <c r="D1176" s="5"/>
      <c r="E1176" s="5"/>
      <c r="F1176" s="6"/>
      <c r="G1176" s="5"/>
      <c r="H1176" s="5"/>
      <c r="I1176" s="5"/>
      <c r="J1176" s="11"/>
      <c r="K1176" s="11"/>
      <c r="L1176" s="11"/>
      <c r="M1176" s="11"/>
    </row>
    <row r="1177" spans="3:13">
      <c r="C1177" s="5"/>
      <c r="D1177" s="5"/>
      <c r="E1177" s="5"/>
      <c r="F1177" s="6"/>
      <c r="G1177" s="5"/>
      <c r="H1177" s="5"/>
      <c r="I1177" s="5"/>
      <c r="J1177" s="11"/>
      <c r="K1177" s="11"/>
      <c r="L1177" s="11"/>
      <c r="M1177" s="11"/>
    </row>
    <row r="1178" spans="3:13">
      <c r="C1178" s="5"/>
      <c r="D1178" s="5"/>
      <c r="E1178" s="5"/>
      <c r="F1178" s="6"/>
      <c r="G1178" s="5"/>
      <c r="H1178" s="5"/>
      <c r="I1178" s="5"/>
      <c r="J1178" s="11"/>
      <c r="K1178" s="11"/>
      <c r="L1178" s="11"/>
      <c r="M1178" s="11"/>
    </row>
    <row r="1179" spans="3:13">
      <c r="C1179" s="5"/>
      <c r="D1179" s="5"/>
      <c r="E1179" s="5"/>
      <c r="F1179" s="6"/>
      <c r="G1179" s="5"/>
      <c r="H1179" s="5"/>
      <c r="I1179" s="5"/>
      <c r="J1179" s="11"/>
      <c r="K1179" s="11"/>
      <c r="L1179" s="11"/>
      <c r="M1179" s="11"/>
    </row>
    <row r="1180" spans="3:13">
      <c r="C1180" s="5"/>
      <c r="D1180" s="5"/>
      <c r="E1180" s="5"/>
      <c r="F1180" s="6"/>
      <c r="G1180" s="5"/>
      <c r="H1180" s="5"/>
      <c r="I1180" s="5"/>
      <c r="J1180" s="11"/>
      <c r="K1180" s="11"/>
      <c r="L1180" s="11"/>
      <c r="M1180" s="11"/>
    </row>
    <row r="1181" spans="3:13">
      <c r="C1181" s="5"/>
      <c r="D1181" s="5"/>
      <c r="E1181" s="5"/>
      <c r="F1181" s="6"/>
      <c r="G1181" s="5"/>
      <c r="H1181" s="5"/>
      <c r="I1181" s="5"/>
      <c r="J1181" s="11"/>
      <c r="K1181" s="11"/>
      <c r="L1181" s="11"/>
      <c r="M1181" s="11"/>
    </row>
    <row r="1182" spans="3:13">
      <c r="C1182" s="5"/>
      <c r="D1182" s="5"/>
      <c r="E1182" s="5"/>
      <c r="F1182" s="6"/>
      <c r="G1182" s="5"/>
      <c r="H1182" s="5"/>
      <c r="I1182" s="5"/>
      <c r="J1182" s="11"/>
      <c r="K1182" s="11"/>
      <c r="L1182" s="11"/>
      <c r="M1182" s="11"/>
    </row>
    <row r="1183" spans="3:13">
      <c r="C1183" s="5"/>
      <c r="D1183" s="5"/>
      <c r="E1183" s="5"/>
      <c r="F1183" s="6"/>
      <c r="G1183" s="5"/>
      <c r="H1183" s="5"/>
      <c r="I1183" s="5"/>
      <c r="J1183" s="11"/>
      <c r="K1183" s="11"/>
      <c r="L1183" s="11"/>
      <c r="M1183" s="11"/>
    </row>
    <row r="1184" spans="3:13">
      <c r="C1184" s="5"/>
      <c r="D1184" s="5"/>
      <c r="E1184" s="5"/>
      <c r="F1184" s="6"/>
      <c r="G1184" s="5"/>
      <c r="H1184" s="5"/>
      <c r="I1184" s="5"/>
      <c r="J1184" s="11"/>
      <c r="K1184" s="11"/>
      <c r="L1184" s="11"/>
      <c r="M1184" s="11"/>
    </row>
    <row r="1185" spans="3:13">
      <c r="C1185" s="5"/>
      <c r="D1185" s="5"/>
      <c r="E1185" s="5"/>
      <c r="F1185" s="6"/>
      <c r="G1185" s="5"/>
      <c r="H1185" s="5"/>
      <c r="I1185" s="5"/>
      <c r="J1185" s="11"/>
      <c r="K1185" s="11"/>
      <c r="L1185" s="11"/>
      <c r="M1185" s="11"/>
    </row>
    <row r="1186" spans="3:13">
      <c r="C1186" s="5"/>
      <c r="D1186" s="5"/>
      <c r="E1186" s="5"/>
      <c r="F1186" s="6"/>
      <c r="G1186" s="5"/>
      <c r="H1186" s="5"/>
      <c r="I1186" s="5"/>
      <c r="J1186" s="11"/>
      <c r="K1186" s="11"/>
      <c r="L1186" s="11"/>
      <c r="M1186" s="11"/>
    </row>
    <row r="1187" spans="3:13">
      <c r="C1187" s="5"/>
      <c r="D1187" s="5"/>
      <c r="E1187" s="5"/>
      <c r="F1187" s="6"/>
      <c r="G1187" s="5"/>
      <c r="H1187" s="5"/>
      <c r="I1187" s="5"/>
      <c r="J1187" s="11"/>
      <c r="K1187" s="11"/>
      <c r="L1187" s="11"/>
      <c r="M1187" s="11"/>
    </row>
    <row r="1188" spans="3:13">
      <c r="C1188" s="5"/>
      <c r="D1188" s="5"/>
      <c r="E1188" s="5"/>
      <c r="F1188" s="6"/>
      <c r="G1188" s="5"/>
      <c r="H1188" s="5"/>
      <c r="I1188" s="5"/>
      <c r="J1188" s="11"/>
      <c r="K1188" s="11"/>
      <c r="L1188" s="11"/>
      <c r="M1188" s="11"/>
    </row>
    <row r="1189" spans="3:13">
      <c r="C1189" s="5"/>
      <c r="D1189" s="5"/>
      <c r="E1189" s="5"/>
      <c r="F1189" s="6"/>
      <c r="G1189" s="5"/>
      <c r="H1189" s="5"/>
      <c r="I1189" s="5"/>
      <c r="J1189" s="11"/>
      <c r="K1189" s="11"/>
      <c r="L1189" s="11"/>
      <c r="M1189" s="11"/>
    </row>
    <row r="1190" spans="3:13">
      <c r="C1190" s="5"/>
      <c r="D1190" s="5"/>
      <c r="E1190" s="5"/>
      <c r="F1190" s="6"/>
      <c r="G1190" s="5"/>
      <c r="H1190" s="5"/>
      <c r="I1190" s="5"/>
      <c r="J1190" s="11"/>
      <c r="K1190" s="11"/>
      <c r="L1190" s="11"/>
      <c r="M1190" s="11"/>
    </row>
    <row r="1191" spans="3:13">
      <c r="C1191" s="5"/>
      <c r="D1191" s="5"/>
      <c r="E1191" s="5"/>
      <c r="F1191" s="6"/>
      <c r="G1191" s="5"/>
      <c r="H1191" s="5"/>
      <c r="I1191" s="5"/>
      <c r="J1191" s="11"/>
      <c r="K1191" s="11"/>
      <c r="L1191" s="11"/>
      <c r="M1191" s="11"/>
    </row>
    <row r="1192" spans="3:13">
      <c r="C1192" s="5"/>
      <c r="D1192" s="5"/>
      <c r="E1192" s="5"/>
      <c r="F1192" s="6"/>
      <c r="G1192" s="5"/>
      <c r="H1192" s="5"/>
      <c r="I1192" s="5"/>
      <c r="J1192" s="11"/>
      <c r="K1192" s="11"/>
      <c r="L1192" s="11"/>
      <c r="M1192" s="11"/>
    </row>
    <row r="1193" spans="3:13">
      <c r="C1193" s="5"/>
      <c r="D1193" s="5"/>
      <c r="E1193" s="5"/>
      <c r="F1193" s="6"/>
      <c r="G1193" s="5"/>
      <c r="H1193" s="5"/>
      <c r="I1193" s="5"/>
      <c r="J1193" s="11"/>
      <c r="K1193" s="11"/>
      <c r="L1193" s="11"/>
      <c r="M1193" s="11"/>
    </row>
    <row r="1194" spans="3:13">
      <c r="C1194" s="5"/>
      <c r="D1194" s="5"/>
      <c r="E1194" s="5"/>
      <c r="F1194" s="6"/>
      <c r="G1194" s="5"/>
      <c r="H1194" s="5"/>
      <c r="I1194" s="5"/>
      <c r="J1194" s="11"/>
      <c r="K1194" s="11"/>
      <c r="L1194" s="11"/>
      <c r="M1194" s="11"/>
    </row>
    <row r="1195" spans="3:13">
      <c r="C1195" s="5"/>
      <c r="D1195" s="5"/>
      <c r="E1195" s="5"/>
      <c r="F1195" s="6"/>
      <c r="G1195" s="5"/>
      <c r="H1195" s="5"/>
      <c r="I1195" s="5"/>
      <c r="J1195" s="11"/>
      <c r="K1195" s="11"/>
      <c r="L1195" s="11"/>
      <c r="M1195" s="11"/>
    </row>
    <row r="1196" spans="3:13">
      <c r="C1196" s="5"/>
      <c r="D1196" s="5"/>
      <c r="E1196" s="5"/>
      <c r="F1196" s="6"/>
      <c r="G1196" s="5"/>
      <c r="H1196" s="5"/>
      <c r="I1196" s="5"/>
      <c r="J1196" s="11"/>
      <c r="K1196" s="11"/>
      <c r="L1196" s="11"/>
      <c r="M1196" s="11"/>
    </row>
    <row r="1197" spans="3:13">
      <c r="C1197" s="5"/>
      <c r="D1197" s="5"/>
      <c r="E1197" s="5"/>
      <c r="F1197" s="6"/>
      <c r="G1197" s="5"/>
      <c r="H1197" s="5"/>
      <c r="I1197" s="5"/>
      <c r="J1197" s="11"/>
      <c r="K1197" s="11"/>
      <c r="L1197" s="11"/>
      <c r="M1197" s="11"/>
    </row>
    <row r="1198" spans="3:13">
      <c r="C1198" s="5"/>
      <c r="D1198" s="5"/>
      <c r="E1198" s="5"/>
      <c r="F1198" s="6"/>
      <c r="G1198" s="5"/>
      <c r="H1198" s="5"/>
      <c r="I1198" s="5"/>
      <c r="J1198" s="11"/>
      <c r="K1198" s="11"/>
      <c r="L1198" s="11"/>
      <c r="M1198" s="11"/>
    </row>
    <row r="1199" spans="3:13">
      <c r="C1199" s="5"/>
      <c r="D1199" s="5"/>
      <c r="E1199" s="5"/>
      <c r="F1199" s="6"/>
      <c r="G1199" s="5"/>
      <c r="H1199" s="5"/>
      <c r="I1199" s="5"/>
      <c r="J1199" s="11"/>
      <c r="K1199" s="11"/>
      <c r="L1199" s="11"/>
      <c r="M1199" s="11"/>
    </row>
    <row r="1200" spans="3:13">
      <c r="C1200" s="5"/>
      <c r="D1200" s="5"/>
      <c r="E1200" s="5"/>
      <c r="F1200" s="6"/>
      <c r="G1200" s="5"/>
      <c r="H1200" s="5"/>
      <c r="I1200" s="5"/>
      <c r="J1200" s="11"/>
      <c r="K1200" s="11"/>
      <c r="L1200" s="11"/>
      <c r="M1200" s="11"/>
    </row>
    <row r="1201" spans="3:13">
      <c r="C1201" s="5"/>
      <c r="D1201" s="5"/>
      <c r="E1201" s="5"/>
      <c r="F1201" s="6"/>
      <c r="G1201" s="5"/>
      <c r="H1201" s="5"/>
      <c r="I1201" s="5"/>
      <c r="J1201" s="11"/>
      <c r="K1201" s="11"/>
      <c r="L1201" s="11"/>
      <c r="M1201" s="11"/>
    </row>
    <row r="1202" spans="3:13">
      <c r="C1202" s="5"/>
      <c r="D1202" s="5"/>
      <c r="E1202" s="5"/>
      <c r="F1202" s="6"/>
      <c r="G1202" s="5"/>
      <c r="H1202" s="5"/>
      <c r="I1202" s="5"/>
      <c r="J1202" s="11"/>
      <c r="K1202" s="11"/>
      <c r="L1202" s="11"/>
      <c r="M1202" s="11"/>
    </row>
    <row r="1203" spans="3:13">
      <c r="C1203" s="5"/>
      <c r="D1203" s="5"/>
      <c r="E1203" s="5"/>
      <c r="F1203" s="6"/>
      <c r="G1203" s="5"/>
      <c r="H1203" s="5"/>
      <c r="I1203" s="5"/>
      <c r="J1203" s="11"/>
      <c r="K1203" s="11"/>
      <c r="L1203" s="11"/>
      <c r="M1203" s="11"/>
    </row>
    <row r="1204" spans="3:13">
      <c r="C1204" s="5"/>
      <c r="D1204" s="5"/>
      <c r="E1204" s="5"/>
      <c r="F1204" s="6"/>
      <c r="G1204" s="5"/>
      <c r="H1204" s="5"/>
      <c r="I1204" s="5"/>
      <c r="J1204" s="11"/>
      <c r="K1204" s="11"/>
      <c r="L1204" s="11"/>
      <c r="M1204" s="11"/>
    </row>
    <row r="1205" spans="3:13">
      <c r="C1205" s="5"/>
      <c r="D1205" s="5"/>
      <c r="E1205" s="5"/>
      <c r="F1205" s="6"/>
      <c r="G1205" s="5"/>
      <c r="H1205" s="5"/>
      <c r="I1205" s="5"/>
      <c r="J1205" s="11"/>
      <c r="K1205" s="11"/>
      <c r="L1205" s="11"/>
      <c r="M1205" s="11"/>
    </row>
    <row r="1206" spans="3:13">
      <c r="C1206" s="5"/>
      <c r="D1206" s="5"/>
      <c r="E1206" s="5"/>
      <c r="F1206" s="6"/>
      <c r="G1206" s="5"/>
      <c r="H1206" s="5"/>
      <c r="I1206" s="5"/>
      <c r="J1206" s="11"/>
      <c r="K1206" s="11"/>
      <c r="L1206" s="11"/>
      <c r="M1206" s="11"/>
    </row>
    <row r="1207" spans="3:13">
      <c r="C1207" s="5"/>
      <c r="D1207" s="5"/>
      <c r="E1207" s="5"/>
      <c r="F1207" s="6"/>
      <c r="G1207" s="5"/>
      <c r="H1207" s="5"/>
      <c r="I1207" s="5"/>
      <c r="J1207" s="11"/>
      <c r="K1207" s="11"/>
      <c r="L1207" s="11"/>
      <c r="M1207" s="11"/>
    </row>
    <row r="1208" spans="3:13">
      <c r="C1208" s="5"/>
      <c r="D1208" s="5"/>
      <c r="E1208" s="5"/>
      <c r="F1208" s="6"/>
      <c r="G1208" s="5"/>
      <c r="H1208" s="5"/>
      <c r="I1208" s="5"/>
      <c r="J1208" s="11"/>
      <c r="K1208" s="11"/>
      <c r="L1208" s="11"/>
      <c r="M1208" s="11"/>
    </row>
    <row r="1209" spans="3:13">
      <c r="C1209" s="5"/>
      <c r="D1209" s="5"/>
      <c r="E1209" s="5"/>
      <c r="F1209" s="6"/>
      <c r="G1209" s="5"/>
      <c r="H1209" s="5"/>
      <c r="I1209" s="5"/>
      <c r="J1209" s="11"/>
      <c r="K1209" s="11"/>
      <c r="L1209" s="11"/>
      <c r="M1209" s="11"/>
    </row>
    <row r="1210" spans="3:13">
      <c r="C1210" s="5"/>
      <c r="D1210" s="5"/>
      <c r="E1210" s="5"/>
      <c r="F1210" s="6"/>
      <c r="G1210" s="5"/>
      <c r="H1210" s="5"/>
      <c r="I1210" s="5"/>
      <c r="J1210" s="11"/>
      <c r="K1210" s="11"/>
      <c r="L1210" s="11"/>
      <c r="M1210" s="11"/>
    </row>
    <row r="1211" spans="3:13">
      <c r="C1211" s="5"/>
      <c r="D1211" s="5"/>
      <c r="E1211" s="5"/>
      <c r="F1211" s="6"/>
      <c r="G1211" s="5"/>
      <c r="H1211" s="5"/>
      <c r="I1211" s="5"/>
      <c r="J1211" s="11"/>
      <c r="K1211" s="11"/>
      <c r="L1211" s="11"/>
      <c r="M1211" s="11"/>
    </row>
    <row r="1212" spans="3:13">
      <c r="C1212" s="5"/>
      <c r="D1212" s="5"/>
      <c r="E1212" s="5"/>
      <c r="F1212" s="6"/>
      <c r="G1212" s="5"/>
      <c r="H1212" s="5"/>
      <c r="I1212" s="5"/>
      <c r="J1212" s="11"/>
      <c r="K1212" s="11"/>
      <c r="L1212" s="11"/>
      <c r="M1212" s="11"/>
    </row>
    <row r="1213" spans="3:13">
      <c r="C1213" s="5"/>
      <c r="D1213" s="5"/>
      <c r="E1213" s="5"/>
      <c r="F1213" s="6"/>
      <c r="G1213" s="5"/>
      <c r="H1213" s="5"/>
      <c r="I1213" s="5"/>
      <c r="J1213" s="11"/>
      <c r="K1213" s="11"/>
      <c r="L1213" s="11"/>
      <c r="M1213" s="11"/>
    </row>
    <row r="1214" spans="3:13">
      <c r="C1214" s="5"/>
      <c r="D1214" s="5"/>
      <c r="E1214" s="5"/>
      <c r="F1214" s="6"/>
      <c r="G1214" s="5"/>
      <c r="H1214" s="5"/>
      <c r="I1214" s="5"/>
      <c r="J1214" s="11"/>
      <c r="K1214" s="11"/>
      <c r="L1214" s="11"/>
      <c r="M1214" s="11"/>
    </row>
    <row r="1215" spans="3:13">
      <c r="C1215" s="5"/>
      <c r="D1215" s="5"/>
      <c r="E1215" s="5"/>
      <c r="F1215" s="6"/>
      <c r="G1215" s="5"/>
      <c r="H1215" s="5"/>
      <c r="I1215" s="5"/>
      <c r="J1215" s="11"/>
      <c r="K1215" s="11"/>
      <c r="L1215" s="11"/>
      <c r="M1215" s="11"/>
    </row>
    <row r="1216" spans="3:13">
      <c r="C1216" s="5"/>
      <c r="D1216" s="5"/>
      <c r="E1216" s="5"/>
      <c r="F1216" s="6"/>
      <c r="G1216" s="5"/>
      <c r="H1216" s="5"/>
      <c r="I1216" s="5"/>
      <c r="J1216" s="11"/>
      <c r="K1216" s="11"/>
      <c r="L1216" s="11"/>
      <c r="M1216" s="11"/>
    </row>
    <row r="1217" spans="3:13">
      <c r="C1217" s="5"/>
      <c r="D1217" s="5"/>
      <c r="E1217" s="5"/>
      <c r="F1217" s="6"/>
      <c r="G1217" s="5"/>
      <c r="H1217" s="5"/>
      <c r="I1217" s="5"/>
      <c r="J1217" s="11"/>
      <c r="K1217" s="11"/>
      <c r="L1217" s="11"/>
      <c r="M1217" s="11"/>
    </row>
    <row r="1218" spans="3:13">
      <c r="C1218" s="5"/>
      <c r="D1218" s="5"/>
      <c r="E1218" s="5"/>
      <c r="F1218" s="6"/>
      <c r="G1218" s="5"/>
      <c r="H1218" s="5"/>
      <c r="I1218" s="5"/>
      <c r="J1218" s="11"/>
      <c r="K1218" s="11"/>
      <c r="L1218" s="11"/>
      <c r="M1218" s="11"/>
    </row>
    <row r="1219" spans="3:13">
      <c r="C1219" s="5"/>
      <c r="D1219" s="5"/>
      <c r="E1219" s="5"/>
      <c r="F1219" s="6"/>
      <c r="G1219" s="5"/>
      <c r="H1219" s="5"/>
      <c r="I1219" s="5"/>
      <c r="J1219" s="11"/>
      <c r="K1219" s="11"/>
      <c r="L1219" s="11"/>
      <c r="M1219" s="11"/>
    </row>
    <row r="1220" spans="3:13">
      <c r="C1220" s="5"/>
      <c r="D1220" s="5"/>
      <c r="E1220" s="5"/>
      <c r="F1220" s="6"/>
      <c r="G1220" s="5"/>
      <c r="H1220" s="5"/>
      <c r="I1220" s="5"/>
      <c r="J1220" s="11"/>
      <c r="K1220" s="11"/>
      <c r="L1220" s="11"/>
      <c r="M1220" s="11"/>
    </row>
    <row r="1221" spans="3:13">
      <c r="C1221" s="5"/>
      <c r="D1221" s="5"/>
      <c r="E1221" s="5"/>
      <c r="F1221" s="6"/>
      <c r="G1221" s="5"/>
      <c r="H1221" s="5"/>
      <c r="I1221" s="5"/>
      <c r="J1221" s="11"/>
      <c r="K1221" s="11"/>
      <c r="L1221" s="11"/>
      <c r="M1221" s="11"/>
    </row>
    <row r="1222" spans="3:13">
      <c r="C1222" s="5"/>
      <c r="D1222" s="5"/>
      <c r="E1222" s="5"/>
      <c r="F1222" s="6"/>
      <c r="G1222" s="5"/>
      <c r="H1222" s="5"/>
      <c r="I1222" s="5"/>
      <c r="J1222" s="11"/>
      <c r="K1222" s="11"/>
      <c r="L1222" s="11"/>
      <c r="M1222" s="11"/>
    </row>
    <row r="1223" spans="3:13">
      <c r="C1223" s="5"/>
      <c r="D1223" s="5"/>
      <c r="E1223" s="5"/>
      <c r="F1223" s="6"/>
      <c r="G1223" s="5"/>
      <c r="H1223" s="5"/>
      <c r="I1223" s="5"/>
      <c r="J1223" s="11"/>
      <c r="K1223" s="11"/>
      <c r="L1223" s="11"/>
      <c r="M1223" s="11"/>
    </row>
    <row r="1224" spans="3:13">
      <c r="C1224" s="5"/>
      <c r="D1224" s="5"/>
      <c r="E1224" s="5"/>
      <c r="F1224" s="6"/>
      <c r="G1224" s="5"/>
      <c r="H1224" s="5"/>
      <c r="I1224" s="5"/>
      <c r="J1224" s="11"/>
      <c r="K1224" s="11"/>
      <c r="L1224" s="11"/>
      <c r="M1224" s="11"/>
    </row>
    <row r="1225" spans="3:13">
      <c r="C1225" s="5"/>
      <c r="D1225" s="5"/>
      <c r="E1225" s="5"/>
      <c r="F1225" s="6"/>
      <c r="G1225" s="5"/>
      <c r="H1225" s="5"/>
      <c r="I1225" s="5"/>
      <c r="J1225" s="11"/>
      <c r="K1225" s="11"/>
      <c r="L1225" s="11"/>
      <c r="M1225" s="11"/>
    </row>
    <row r="1226" spans="3:13">
      <c r="C1226" s="5"/>
      <c r="D1226" s="5"/>
      <c r="E1226" s="5"/>
      <c r="F1226" s="6"/>
      <c r="G1226" s="5"/>
      <c r="H1226" s="5"/>
      <c r="I1226" s="5"/>
      <c r="J1226" s="11"/>
      <c r="K1226" s="11"/>
      <c r="L1226" s="11"/>
      <c r="M1226" s="11"/>
    </row>
    <row r="1227" spans="3:13">
      <c r="C1227" s="5"/>
      <c r="D1227" s="5"/>
      <c r="E1227" s="5"/>
      <c r="F1227" s="6"/>
      <c r="G1227" s="5"/>
      <c r="H1227" s="5"/>
      <c r="I1227" s="5"/>
      <c r="J1227" s="11"/>
      <c r="K1227" s="11"/>
      <c r="L1227" s="11"/>
      <c r="M1227" s="11"/>
    </row>
    <row r="1228" spans="3:13">
      <c r="C1228" s="5"/>
      <c r="D1228" s="5"/>
      <c r="E1228" s="5"/>
      <c r="F1228" s="6"/>
      <c r="G1228" s="5"/>
      <c r="H1228" s="5"/>
      <c r="I1228" s="5"/>
      <c r="J1228" s="11"/>
      <c r="K1228" s="11"/>
      <c r="L1228" s="11"/>
      <c r="M1228" s="11"/>
    </row>
    <row r="1229" spans="3:13">
      <c r="C1229" s="5"/>
      <c r="D1229" s="5"/>
      <c r="E1229" s="5"/>
      <c r="F1229" s="6"/>
      <c r="G1229" s="5"/>
      <c r="H1229" s="5"/>
      <c r="I1229" s="5"/>
      <c r="J1229" s="11"/>
      <c r="K1229" s="11"/>
      <c r="L1229" s="11"/>
      <c r="M1229" s="11"/>
    </row>
    <row r="1230" spans="3:13">
      <c r="C1230" s="5"/>
      <c r="D1230" s="5"/>
      <c r="E1230" s="5"/>
      <c r="F1230" s="6"/>
      <c r="G1230" s="5"/>
      <c r="H1230" s="5"/>
      <c r="I1230" s="5"/>
      <c r="J1230" s="11"/>
      <c r="K1230" s="11"/>
      <c r="L1230" s="11"/>
      <c r="M1230" s="11"/>
    </row>
    <row r="1231" spans="3:13">
      <c r="C1231" s="5"/>
      <c r="D1231" s="5"/>
      <c r="E1231" s="5"/>
      <c r="F1231" s="6"/>
      <c r="G1231" s="5"/>
      <c r="H1231" s="5"/>
      <c r="I1231" s="5"/>
      <c r="J1231" s="11"/>
      <c r="K1231" s="11"/>
      <c r="L1231" s="11"/>
      <c r="M1231" s="11"/>
    </row>
    <row r="1232" spans="3:13">
      <c r="C1232" s="5"/>
      <c r="D1232" s="5"/>
      <c r="E1232" s="5"/>
      <c r="F1232" s="6"/>
      <c r="G1232" s="5"/>
      <c r="H1232" s="5"/>
      <c r="I1232" s="5"/>
      <c r="J1232" s="11"/>
      <c r="K1232" s="11"/>
      <c r="L1232" s="11"/>
      <c r="M1232" s="11"/>
    </row>
    <row r="1233" spans="3:13">
      <c r="C1233" s="5"/>
      <c r="D1233" s="5"/>
      <c r="E1233" s="5"/>
      <c r="F1233" s="6"/>
      <c r="G1233" s="5"/>
      <c r="H1233" s="5"/>
      <c r="I1233" s="5"/>
      <c r="J1233" s="11"/>
      <c r="K1233" s="11"/>
      <c r="L1233" s="11"/>
      <c r="M1233" s="11"/>
    </row>
    <row r="1234" spans="3:13">
      <c r="C1234" s="5"/>
      <c r="D1234" s="5"/>
      <c r="E1234" s="5"/>
      <c r="F1234" s="6"/>
      <c r="G1234" s="5"/>
      <c r="H1234" s="5"/>
      <c r="I1234" s="5"/>
      <c r="J1234" s="11"/>
      <c r="K1234" s="11"/>
      <c r="L1234" s="11"/>
      <c r="M1234" s="11"/>
    </row>
    <row r="1235" spans="3:13">
      <c r="C1235" s="5"/>
      <c r="D1235" s="5"/>
      <c r="E1235" s="5"/>
      <c r="F1235" s="6"/>
      <c r="G1235" s="5"/>
      <c r="H1235" s="5"/>
      <c r="I1235" s="5"/>
      <c r="J1235" s="11"/>
      <c r="K1235" s="11"/>
      <c r="L1235" s="11"/>
      <c r="M1235" s="11"/>
    </row>
    <row r="1236" spans="3:13">
      <c r="C1236" s="5"/>
      <c r="D1236" s="5"/>
      <c r="E1236" s="5"/>
      <c r="F1236" s="6"/>
      <c r="G1236" s="5"/>
      <c r="H1236" s="5"/>
      <c r="I1236" s="5"/>
      <c r="J1236" s="11"/>
      <c r="K1236" s="11"/>
      <c r="L1236" s="11"/>
      <c r="M1236" s="11"/>
    </row>
    <row r="1237" spans="3:13">
      <c r="C1237" s="5"/>
      <c r="D1237" s="5"/>
      <c r="E1237" s="5"/>
      <c r="F1237" s="6"/>
      <c r="G1237" s="5"/>
      <c r="H1237" s="5"/>
      <c r="I1237" s="5"/>
      <c r="J1237" s="11"/>
      <c r="K1237" s="11"/>
      <c r="L1237" s="11"/>
      <c r="M1237" s="11"/>
    </row>
    <row r="1238" spans="3:13">
      <c r="C1238" s="5"/>
      <c r="D1238" s="5"/>
      <c r="E1238" s="5"/>
      <c r="F1238" s="6"/>
      <c r="G1238" s="5"/>
      <c r="H1238" s="5"/>
      <c r="I1238" s="5"/>
      <c r="J1238" s="11"/>
      <c r="K1238" s="11"/>
      <c r="L1238" s="11"/>
      <c r="M1238" s="11"/>
    </row>
    <row r="1239" spans="3:13">
      <c r="C1239" s="5"/>
      <c r="D1239" s="5"/>
      <c r="E1239" s="5"/>
      <c r="F1239" s="6"/>
      <c r="G1239" s="5"/>
      <c r="H1239" s="5"/>
      <c r="I1239" s="5"/>
      <c r="J1239" s="11"/>
      <c r="K1239" s="11"/>
      <c r="L1239" s="11"/>
      <c r="M1239" s="11"/>
    </row>
    <row r="1240" spans="3:13">
      <c r="C1240" s="5"/>
      <c r="D1240" s="5"/>
      <c r="E1240" s="5"/>
      <c r="F1240" s="6"/>
      <c r="G1240" s="5"/>
      <c r="H1240" s="5"/>
      <c r="I1240" s="5"/>
      <c r="J1240" s="11"/>
      <c r="K1240" s="11"/>
      <c r="L1240" s="11"/>
      <c r="M1240" s="11"/>
    </row>
    <row r="1241" spans="3:13">
      <c r="C1241" s="5"/>
      <c r="D1241" s="5"/>
      <c r="E1241" s="5"/>
      <c r="F1241" s="6"/>
      <c r="G1241" s="5"/>
      <c r="H1241" s="5"/>
      <c r="I1241" s="5"/>
      <c r="J1241" s="11"/>
      <c r="K1241" s="11"/>
      <c r="L1241" s="11"/>
      <c r="M1241" s="11"/>
    </row>
    <row r="1242" spans="3:13">
      <c r="C1242" s="5"/>
      <c r="D1242" s="5"/>
      <c r="E1242" s="5"/>
      <c r="F1242" s="6"/>
      <c r="G1242" s="5"/>
      <c r="H1242" s="5"/>
      <c r="I1242" s="5"/>
      <c r="J1242" s="11"/>
      <c r="K1242" s="11"/>
      <c r="L1242" s="11"/>
      <c r="M1242" s="11"/>
    </row>
    <row r="1243" spans="3:13">
      <c r="C1243" s="5"/>
      <c r="D1243" s="5"/>
      <c r="E1243" s="5"/>
      <c r="F1243" s="6"/>
      <c r="G1243" s="5"/>
      <c r="H1243" s="5"/>
      <c r="I1243" s="5"/>
      <c r="J1243" s="11"/>
      <c r="K1243" s="11"/>
      <c r="L1243" s="11"/>
      <c r="M1243" s="11"/>
    </row>
    <row r="1244" spans="3:13">
      <c r="C1244" s="5"/>
      <c r="D1244" s="5"/>
      <c r="E1244" s="5"/>
      <c r="F1244" s="6"/>
      <c r="G1244" s="5"/>
      <c r="H1244" s="5"/>
      <c r="I1244" s="5"/>
      <c r="J1244" s="11"/>
      <c r="K1244" s="11"/>
      <c r="L1244" s="11"/>
      <c r="M1244" s="11"/>
    </row>
    <row r="1245" spans="3:13">
      <c r="C1245" s="5"/>
      <c r="D1245" s="5"/>
      <c r="E1245" s="5"/>
      <c r="F1245" s="6"/>
      <c r="G1245" s="5"/>
      <c r="H1245" s="5"/>
      <c r="I1245" s="5"/>
      <c r="J1245" s="11"/>
      <c r="K1245" s="11"/>
      <c r="L1245" s="11"/>
      <c r="M1245" s="11"/>
    </row>
    <row r="1246" spans="3:13">
      <c r="C1246" s="5"/>
      <c r="D1246" s="5"/>
      <c r="E1246" s="5"/>
      <c r="F1246" s="6"/>
      <c r="G1246" s="5"/>
      <c r="H1246" s="5"/>
      <c r="I1246" s="5"/>
      <c r="J1246" s="11"/>
      <c r="K1246" s="11"/>
      <c r="L1246" s="11"/>
      <c r="M1246" s="11"/>
    </row>
    <row r="1247" spans="3:13">
      <c r="C1247" s="5"/>
      <c r="D1247" s="5"/>
      <c r="E1247" s="5"/>
      <c r="F1247" s="6"/>
      <c r="G1247" s="5"/>
      <c r="H1247" s="5"/>
      <c r="I1247" s="5"/>
      <c r="J1247" s="11"/>
      <c r="K1247" s="11"/>
      <c r="L1247" s="11"/>
      <c r="M1247" s="11"/>
    </row>
    <row r="1248" spans="3:13">
      <c r="C1248" s="5"/>
      <c r="D1248" s="5"/>
      <c r="E1248" s="5"/>
      <c r="F1248" s="6"/>
      <c r="G1248" s="5"/>
      <c r="H1248" s="5"/>
      <c r="I1248" s="5"/>
      <c r="J1248" s="11"/>
      <c r="K1248" s="11"/>
      <c r="L1248" s="11"/>
      <c r="M1248" s="11"/>
    </row>
    <row r="1249" spans="3:13">
      <c r="C1249" s="5"/>
      <c r="D1249" s="5"/>
      <c r="E1249" s="5"/>
      <c r="F1249" s="6"/>
      <c r="G1249" s="5"/>
      <c r="H1249" s="5"/>
      <c r="I1249" s="5"/>
      <c r="J1249" s="11"/>
      <c r="K1249" s="11"/>
      <c r="L1249" s="11"/>
      <c r="M1249" s="11"/>
    </row>
    <row r="1250" spans="3:13">
      <c r="C1250" s="5"/>
      <c r="D1250" s="5"/>
      <c r="E1250" s="5"/>
      <c r="F1250" s="6"/>
      <c r="G1250" s="5"/>
      <c r="H1250" s="5"/>
      <c r="I1250" s="5"/>
      <c r="J1250" s="11"/>
      <c r="K1250" s="11"/>
      <c r="L1250" s="11"/>
      <c r="M1250" s="11"/>
    </row>
    <row r="1251" spans="3:13">
      <c r="C1251" s="5"/>
      <c r="D1251" s="5"/>
      <c r="E1251" s="5"/>
      <c r="F1251" s="6"/>
      <c r="G1251" s="5"/>
      <c r="H1251" s="5"/>
      <c r="I1251" s="5"/>
      <c r="J1251" s="11"/>
      <c r="K1251" s="11"/>
      <c r="L1251" s="11"/>
      <c r="M1251" s="11"/>
    </row>
    <row r="1252" spans="3:13">
      <c r="C1252" s="5"/>
      <c r="D1252" s="5"/>
      <c r="E1252" s="5"/>
      <c r="F1252" s="6"/>
      <c r="G1252" s="5"/>
      <c r="H1252" s="5"/>
      <c r="I1252" s="5"/>
      <c r="J1252" s="11"/>
      <c r="K1252" s="11"/>
      <c r="L1252" s="11"/>
      <c r="M1252" s="11"/>
    </row>
    <row r="1253" spans="3:13">
      <c r="C1253" s="5"/>
      <c r="D1253" s="5"/>
      <c r="E1253" s="5"/>
      <c r="F1253" s="6"/>
      <c r="G1253" s="5"/>
      <c r="H1253" s="5"/>
      <c r="I1253" s="5"/>
      <c r="J1253" s="11"/>
      <c r="K1253" s="11"/>
      <c r="L1253" s="11"/>
      <c r="M1253" s="11"/>
    </row>
    <row r="1254" spans="3:13">
      <c r="C1254" s="5"/>
      <c r="D1254" s="5"/>
      <c r="E1254" s="5"/>
      <c r="F1254" s="6"/>
      <c r="G1254" s="5"/>
      <c r="H1254" s="5"/>
      <c r="I1254" s="5"/>
      <c r="J1254" s="11"/>
      <c r="K1254" s="11"/>
      <c r="L1254" s="11"/>
      <c r="M1254" s="11"/>
    </row>
    <row r="1255" spans="3:13">
      <c r="C1255" s="5"/>
      <c r="D1255" s="5"/>
      <c r="E1255" s="5"/>
      <c r="F1255" s="6"/>
      <c r="G1255" s="5"/>
      <c r="H1255" s="5"/>
      <c r="I1255" s="5"/>
      <c r="J1255" s="11"/>
      <c r="K1255" s="11"/>
      <c r="L1255" s="11"/>
      <c r="M1255" s="11"/>
    </row>
    <row r="1256" spans="3:13">
      <c r="C1256" s="5"/>
      <c r="D1256" s="5"/>
      <c r="E1256" s="5"/>
      <c r="F1256" s="6"/>
      <c r="G1256" s="5"/>
      <c r="H1256" s="5"/>
      <c r="I1256" s="5"/>
      <c r="J1256" s="11"/>
      <c r="K1256" s="11"/>
      <c r="L1256" s="11"/>
      <c r="M1256" s="11"/>
    </row>
    <row r="1257" spans="3:13">
      <c r="C1257" s="5"/>
      <c r="D1257" s="5"/>
      <c r="E1257" s="5"/>
      <c r="F1257" s="6"/>
      <c r="G1257" s="5"/>
      <c r="H1257" s="5"/>
      <c r="I1257" s="5"/>
      <c r="J1257" s="11"/>
      <c r="K1257" s="11"/>
      <c r="L1257" s="11"/>
      <c r="M1257" s="11"/>
    </row>
    <row r="1258" spans="3:13">
      <c r="C1258" s="5"/>
      <c r="D1258" s="5"/>
      <c r="E1258" s="5"/>
      <c r="F1258" s="6"/>
      <c r="G1258" s="5"/>
      <c r="H1258" s="5"/>
      <c r="I1258" s="5"/>
      <c r="J1258" s="11"/>
      <c r="K1258" s="11"/>
      <c r="L1258" s="11"/>
      <c r="M1258" s="11"/>
    </row>
    <row r="1259" spans="3:13">
      <c r="C1259" s="5"/>
      <c r="D1259" s="5"/>
      <c r="E1259" s="5"/>
      <c r="F1259" s="6"/>
      <c r="G1259" s="5"/>
      <c r="H1259" s="5"/>
      <c r="I1259" s="5"/>
      <c r="J1259" s="11"/>
      <c r="K1259" s="11"/>
      <c r="L1259" s="11"/>
      <c r="M1259" s="11"/>
    </row>
    <row r="1260" spans="3:13">
      <c r="C1260" s="5"/>
      <c r="D1260" s="5"/>
      <c r="E1260" s="5"/>
      <c r="F1260" s="6"/>
      <c r="G1260" s="5"/>
      <c r="H1260" s="5"/>
      <c r="I1260" s="5"/>
      <c r="J1260" s="11"/>
      <c r="K1260" s="11"/>
      <c r="L1260" s="11"/>
      <c r="M1260" s="11"/>
    </row>
    <row r="1261" spans="3:13">
      <c r="C1261" s="5"/>
      <c r="D1261" s="5"/>
      <c r="E1261" s="5"/>
      <c r="F1261" s="6"/>
      <c r="G1261" s="5"/>
      <c r="H1261" s="5"/>
      <c r="I1261" s="5"/>
      <c r="J1261" s="11"/>
      <c r="K1261" s="11"/>
      <c r="L1261" s="11"/>
      <c r="M1261" s="11"/>
    </row>
    <row r="1262" spans="3:13">
      <c r="C1262" s="5"/>
      <c r="D1262" s="5"/>
      <c r="E1262" s="5"/>
      <c r="F1262" s="6"/>
      <c r="G1262" s="5"/>
      <c r="H1262" s="5"/>
      <c r="I1262" s="5"/>
      <c r="J1262" s="11"/>
      <c r="K1262" s="11"/>
      <c r="L1262" s="11"/>
      <c r="M1262" s="11"/>
    </row>
    <row r="1263" spans="3:13">
      <c r="C1263" s="5"/>
      <c r="D1263" s="5"/>
      <c r="E1263" s="5"/>
      <c r="F1263" s="6"/>
      <c r="G1263" s="5"/>
      <c r="H1263" s="5"/>
      <c r="I1263" s="5"/>
      <c r="J1263" s="11"/>
      <c r="K1263" s="11"/>
      <c r="L1263" s="11"/>
      <c r="M1263" s="11"/>
    </row>
    <row r="1264" spans="3:13">
      <c r="C1264" s="5"/>
      <c r="D1264" s="5"/>
      <c r="E1264" s="5"/>
      <c r="F1264" s="6"/>
      <c r="G1264" s="5"/>
      <c r="H1264" s="5"/>
      <c r="I1264" s="5"/>
      <c r="J1264" s="11"/>
      <c r="K1264" s="11"/>
      <c r="L1264" s="11"/>
      <c r="M1264" s="11"/>
    </row>
    <row r="1265" spans="3:13">
      <c r="C1265" s="5"/>
      <c r="D1265" s="5"/>
      <c r="E1265" s="5"/>
      <c r="F1265" s="6"/>
      <c r="G1265" s="5"/>
      <c r="H1265" s="5"/>
      <c r="I1265" s="5"/>
      <c r="J1265" s="11"/>
      <c r="K1265" s="11"/>
      <c r="L1265" s="11"/>
      <c r="M1265" s="11"/>
    </row>
    <row r="1266" spans="3:13">
      <c r="C1266" s="5"/>
      <c r="D1266" s="5"/>
      <c r="E1266" s="5"/>
      <c r="F1266" s="6"/>
      <c r="G1266" s="5"/>
      <c r="H1266" s="5"/>
      <c r="I1266" s="5"/>
      <c r="J1266" s="11"/>
      <c r="K1266" s="11"/>
      <c r="L1266" s="11"/>
      <c r="M1266" s="11"/>
    </row>
    <row r="1267" spans="3:13">
      <c r="C1267" s="5"/>
      <c r="D1267" s="5"/>
      <c r="E1267" s="5"/>
      <c r="F1267" s="6"/>
      <c r="G1267" s="5"/>
      <c r="H1267" s="5"/>
      <c r="I1267" s="5"/>
      <c r="J1267" s="11"/>
      <c r="K1267" s="11"/>
      <c r="L1267" s="11"/>
      <c r="M1267" s="11"/>
    </row>
    <row r="1268" spans="3:13">
      <c r="C1268" s="5"/>
      <c r="D1268" s="5"/>
      <c r="E1268" s="5"/>
      <c r="F1268" s="6"/>
      <c r="G1268" s="5"/>
      <c r="H1268" s="5"/>
      <c r="I1268" s="5"/>
      <c r="J1268" s="11"/>
      <c r="K1268" s="11"/>
      <c r="L1268" s="11"/>
      <c r="M1268" s="11"/>
    </row>
    <row r="1269" spans="3:13">
      <c r="C1269" s="5"/>
      <c r="D1269" s="5"/>
      <c r="E1269" s="5"/>
      <c r="F1269" s="6"/>
      <c r="G1269" s="5"/>
      <c r="H1269" s="5"/>
      <c r="I1269" s="5"/>
      <c r="J1269" s="11"/>
      <c r="K1269" s="11"/>
      <c r="L1269" s="11"/>
      <c r="M1269" s="11"/>
    </row>
    <row r="1270" spans="3:13">
      <c r="C1270" s="5"/>
      <c r="D1270" s="5"/>
      <c r="E1270" s="5"/>
      <c r="F1270" s="6"/>
      <c r="G1270" s="5"/>
      <c r="H1270" s="5"/>
      <c r="I1270" s="5"/>
      <c r="J1270" s="11"/>
      <c r="K1270" s="11"/>
      <c r="L1270" s="11"/>
      <c r="M1270" s="11"/>
    </row>
    <row r="1271" spans="3:13">
      <c r="C1271" s="5"/>
      <c r="D1271" s="5"/>
      <c r="E1271" s="5"/>
      <c r="F1271" s="6"/>
      <c r="G1271" s="5"/>
      <c r="H1271" s="5"/>
      <c r="I1271" s="5"/>
      <c r="J1271" s="11"/>
      <c r="K1271" s="11"/>
      <c r="L1271" s="11"/>
      <c r="M1271" s="11"/>
    </row>
    <row r="1272" spans="3:13">
      <c r="C1272" s="5"/>
      <c r="D1272" s="5"/>
      <c r="E1272" s="5"/>
      <c r="F1272" s="6"/>
      <c r="G1272" s="5"/>
      <c r="H1272" s="5"/>
      <c r="I1272" s="5"/>
      <c r="J1272" s="11"/>
      <c r="K1272" s="11"/>
      <c r="L1272" s="11"/>
      <c r="M1272" s="11"/>
    </row>
    <row r="1273" spans="3:13">
      <c r="C1273" s="5"/>
      <c r="D1273" s="5"/>
      <c r="E1273" s="5"/>
      <c r="F1273" s="6"/>
      <c r="G1273" s="5"/>
      <c r="H1273" s="5"/>
      <c r="I1273" s="5"/>
      <c r="J1273" s="11"/>
      <c r="K1273" s="11"/>
      <c r="L1273" s="11"/>
      <c r="M1273" s="11"/>
    </row>
    <row r="1274" spans="3:13">
      <c r="C1274" s="5"/>
      <c r="D1274" s="5"/>
      <c r="E1274" s="5"/>
      <c r="F1274" s="6"/>
      <c r="G1274" s="5"/>
      <c r="H1274" s="5"/>
      <c r="I1274" s="5"/>
      <c r="J1274" s="11"/>
      <c r="K1274" s="11"/>
      <c r="L1274" s="11"/>
      <c r="M1274" s="11"/>
    </row>
    <row r="1275" spans="3:13">
      <c r="C1275" s="5"/>
      <c r="D1275" s="5"/>
      <c r="E1275" s="5"/>
      <c r="F1275" s="6"/>
      <c r="G1275" s="5"/>
      <c r="H1275" s="5"/>
      <c r="I1275" s="5"/>
      <c r="J1275" s="11"/>
      <c r="K1275" s="11"/>
      <c r="L1275" s="11"/>
      <c r="M1275" s="11"/>
    </row>
    <row r="1276" spans="3:13">
      <c r="C1276" s="5"/>
      <c r="D1276" s="5"/>
      <c r="E1276" s="5"/>
      <c r="F1276" s="6"/>
      <c r="G1276" s="5"/>
      <c r="H1276" s="5"/>
      <c r="I1276" s="5"/>
      <c r="J1276" s="11"/>
      <c r="K1276" s="11"/>
      <c r="L1276" s="11"/>
      <c r="M1276" s="11"/>
    </row>
    <row r="1277" spans="3:13">
      <c r="C1277" s="5"/>
      <c r="D1277" s="5"/>
      <c r="E1277" s="5"/>
      <c r="F1277" s="6"/>
      <c r="G1277" s="5"/>
      <c r="H1277" s="5"/>
      <c r="I1277" s="5"/>
      <c r="J1277" s="11"/>
      <c r="K1277" s="11"/>
      <c r="L1277" s="11"/>
      <c r="M1277" s="11"/>
    </row>
    <row r="1278" spans="3:13">
      <c r="C1278" s="5"/>
      <c r="D1278" s="5"/>
      <c r="E1278" s="5"/>
      <c r="F1278" s="6"/>
      <c r="G1278" s="5"/>
      <c r="H1278" s="5"/>
      <c r="I1278" s="5"/>
      <c r="J1278" s="11"/>
      <c r="K1278" s="11"/>
      <c r="L1278" s="11"/>
      <c r="M1278" s="11"/>
    </row>
    <row r="1279" spans="3:13">
      <c r="C1279" s="5"/>
      <c r="D1279" s="5"/>
      <c r="E1279" s="5"/>
      <c r="F1279" s="6"/>
      <c r="G1279" s="5"/>
      <c r="H1279" s="5"/>
      <c r="I1279" s="5"/>
      <c r="J1279" s="11"/>
      <c r="K1279" s="11"/>
      <c r="L1279" s="11"/>
      <c r="M1279" s="11"/>
    </row>
    <row r="1280" spans="3:13">
      <c r="C1280" s="5"/>
      <c r="D1280" s="5"/>
      <c r="E1280" s="5"/>
      <c r="F1280" s="6"/>
      <c r="G1280" s="5"/>
      <c r="H1280" s="5"/>
      <c r="I1280" s="5"/>
      <c r="J1280" s="11"/>
      <c r="K1280" s="11"/>
      <c r="L1280" s="11"/>
      <c r="M1280" s="11"/>
    </row>
    <row r="1281" spans="3:13">
      <c r="C1281" s="5"/>
      <c r="D1281" s="5"/>
      <c r="E1281" s="5"/>
      <c r="F1281" s="6"/>
      <c r="G1281" s="5"/>
      <c r="H1281" s="5"/>
      <c r="I1281" s="5"/>
      <c r="J1281" s="11"/>
      <c r="K1281" s="11"/>
      <c r="L1281" s="11"/>
      <c r="M1281" s="11"/>
    </row>
    <row r="1282" spans="3:13">
      <c r="C1282" s="5"/>
      <c r="D1282" s="5"/>
      <c r="E1282" s="5"/>
      <c r="F1282" s="6"/>
      <c r="G1282" s="5"/>
      <c r="H1282" s="5"/>
      <c r="I1282" s="5"/>
      <c r="J1282" s="11"/>
      <c r="K1282" s="11"/>
      <c r="L1282" s="11"/>
      <c r="M1282" s="11"/>
    </row>
    <row r="1283" spans="3:13">
      <c r="C1283" s="5"/>
      <c r="D1283" s="5"/>
      <c r="E1283" s="5"/>
      <c r="F1283" s="6"/>
      <c r="G1283" s="5"/>
      <c r="H1283" s="5"/>
      <c r="I1283" s="5"/>
      <c r="J1283" s="11"/>
      <c r="K1283" s="11"/>
      <c r="L1283" s="11"/>
      <c r="M1283" s="11"/>
    </row>
    <row r="1284" spans="3:13">
      <c r="C1284" s="5"/>
      <c r="D1284" s="5"/>
      <c r="E1284" s="5"/>
      <c r="F1284" s="6"/>
      <c r="G1284" s="5"/>
      <c r="H1284" s="5"/>
      <c r="I1284" s="5"/>
      <c r="J1284" s="11"/>
      <c r="K1284" s="11"/>
      <c r="L1284" s="11"/>
      <c r="M1284" s="11"/>
    </row>
    <row r="1285" spans="3:13">
      <c r="C1285" s="5"/>
      <c r="D1285" s="5"/>
      <c r="E1285" s="5"/>
      <c r="F1285" s="6"/>
      <c r="G1285" s="5"/>
      <c r="H1285" s="5"/>
      <c r="I1285" s="5"/>
      <c r="J1285" s="11"/>
      <c r="K1285" s="11"/>
      <c r="L1285" s="11"/>
      <c r="M1285" s="11"/>
    </row>
    <row r="1286" spans="3:13">
      <c r="C1286" s="5"/>
      <c r="D1286" s="5"/>
      <c r="E1286" s="5"/>
      <c r="F1286" s="6"/>
      <c r="G1286" s="5"/>
      <c r="H1286" s="5"/>
      <c r="I1286" s="5"/>
      <c r="J1286" s="11"/>
      <c r="K1286" s="11"/>
      <c r="L1286" s="11"/>
      <c r="M1286" s="11"/>
    </row>
    <row r="1287" spans="3:13">
      <c r="C1287" s="5"/>
      <c r="D1287" s="5"/>
      <c r="E1287" s="5"/>
      <c r="F1287" s="6"/>
      <c r="G1287" s="5"/>
      <c r="H1287" s="5"/>
      <c r="I1287" s="5"/>
      <c r="J1287" s="11"/>
      <c r="K1287" s="11"/>
      <c r="L1287" s="11"/>
      <c r="M1287" s="11"/>
    </row>
    <row r="1288" spans="3:13">
      <c r="C1288" s="5"/>
      <c r="D1288" s="5"/>
      <c r="E1288" s="5"/>
      <c r="F1288" s="6"/>
      <c r="G1288" s="5"/>
      <c r="H1288" s="5"/>
      <c r="I1288" s="5"/>
      <c r="J1288" s="11"/>
      <c r="K1288" s="11"/>
      <c r="L1288" s="11"/>
      <c r="M1288" s="11"/>
    </row>
    <row r="1289" spans="3:13">
      <c r="C1289" s="5"/>
      <c r="D1289" s="5"/>
      <c r="E1289" s="5"/>
      <c r="F1289" s="6"/>
      <c r="G1289" s="5"/>
      <c r="H1289" s="5"/>
      <c r="I1289" s="5"/>
      <c r="J1289" s="11"/>
      <c r="K1289" s="11"/>
      <c r="L1289" s="11"/>
      <c r="M1289" s="11"/>
    </row>
    <row r="1290" spans="3:13">
      <c r="C1290" s="5"/>
      <c r="D1290" s="5"/>
      <c r="E1290" s="5"/>
      <c r="F1290" s="6"/>
      <c r="G1290" s="5"/>
      <c r="H1290" s="5"/>
      <c r="I1290" s="5"/>
      <c r="J1290" s="11"/>
      <c r="K1290" s="11"/>
      <c r="L1290" s="11"/>
      <c r="M1290" s="11"/>
    </row>
    <row r="1291" spans="3:13">
      <c r="C1291" s="5"/>
      <c r="D1291" s="5"/>
      <c r="E1291" s="5"/>
      <c r="F1291" s="6"/>
      <c r="G1291" s="5"/>
      <c r="H1291" s="5"/>
      <c r="I1291" s="5"/>
      <c r="J1291" s="11"/>
      <c r="K1291" s="11"/>
      <c r="L1291" s="11"/>
      <c r="M1291" s="11"/>
    </row>
    <row r="1292" spans="3:13">
      <c r="C1292" s="5"/>
      <c r="D1292" s="5"/>
      <c r="E1292" s="5"/>
      <c r="F1292" s="6"/>
      <c r="G1292" s="5"/>
      <c r="H1292" s="5"/>
      <c r="I1292" s="5"/>
      <c r="J1292" s="11"/>
      <c r="K1292" s="11"/>
      <c r="L1292" s="11"/>
      <c r="M1292" s="11"/>
    </row>
    <row r="1293" spans="3:13">
      <c r="C1293" s="5"/>
      <c r="D1293" s="5"/>
      <c r="E1293" s="5"/>
      <c r="F1293" s="6"/>
      <c r="G1293" s="5"/>
      <c r="H1293" s="5"/>
      <c r="I1293" s="5"/>
      <c r="J1293" s="11"/>
      <c r="K1293" s="11"/>
      <c r="L1293" s="11"/>
      <c r="M1293" s="11"/>
    </row>
    <row r="1294" spans="3:13">
      <c r="C1294" s="5"/>
      <c r="D1294" s="5"/>
      <c r="E1294" s="5"/>
      <c r="F1294" s="6"/>
      <c r="G1294" s="5"/>
      <c r="H1294" s="5"/>
      <c r="I1294" s="5"/>
      <c r="J1294" s="11"/>
      <c r="K1294" s="11"/>
      <c r="L1294" s="11"/>
      <c r="M1294" s="11"/>
    </row>
    <row r="1295" spans="3:13">
      <c r="C1295" s="5"/>
      <c r="D1295" s="5"/>
      <c r="E1295" s="5"/>
      <c r="F1295" s="6"/>
      <c r="G1295" s="5"/>
      <c r="H1295" s="5"/>
      <c r="I1295" s="5"/>
      <c r="J1295" s="11"/>
      <c r="K1295" s="11"/>
      <c r="L1295" s="11"/>
      <c r="M1295" s="11"/>
    </row>
    <row r="1296" spans="3:13">
      <c r="C1296" s="5"/>
      <c r="D1296" s="5"/>
      <c r="E1296" s="5"/>
      <c r="F1296" s="6"/>
      <c r="G1296" s="5"/>
      <c r="H1296" s="5"/>
      <c r="I1296" s="5"/>
      <c r="J1296" s="11"/>
      <c r="K1296" s="11"/>
      <c r="L1296" s="11"/>
      <c r="M1296" s="11"/>
    </row>
    <row r="1297" spans="3:13">
      <c r="C1297" s="5"/>
      <c r="D1297" s="5"/>
      <c r="E1297" s="5"/>
      <c r="F1297" s="6"/>
      <c r="G1297" s="5"/>
      <c r="H1297" s="5"/>
      <c r="I1297" s="5"/>
      <c r="J1297" s="11"/>
      <c r="K1297" s="11"/>
      <c r="L1297" s="11"/>
      <c r="M1297" s="11"/>
    </row>
    <row r="1298" spans="3:13">
      <c r="C1298" s="5"/>
      <c r="D1298" s="5"/>
      <c r="E1298" s="5"/>
      <c r="F1298" s="6"/>
      <c r="G1298" s="5"/>
      <c r="H1298" s="5"/>
      <c r="I1298" s="5"/>
      <c r="J1298" s="11"/>
      <c r="K1298" s="11"/>
      <c r="L1298" s="11"/>
      <c r="M1298" s="11"/>
    </row>
    <row r="1299" spans="3:13">
      <c r="C1299" s="5"/>
      <c r="D1299" s="5"/>
      <c r="E1299" s="5"/>
      <c r="F1299" s="6"/>
      <c r="G1299" s="5"/>
      <c r="H1299" s="5"/>
      <c r="I1299" s="5"/>
      <c r="J1299" s="11"/>
      <c r="K1299" s="11"/>
      <c r="L1299" s="11"/>
      <c r="M1299" s="11"/>
    </row>
    <row r="1300" spans="3:13">
      <c r="C1300" s="5"/>
      <c r="D1300" s="5"/>
      <c r="E1300" s="5"/>
      <c r="F1300" s="6"/>
      <c r="G1300" s="5"/>
      <c r="H1300" s="5"/>
      <c r="I1300" s="5"/>
      <c r="J1300" s="11"/>
      <c r="K1300" s="11"/>
      <c r="L1300" s="11"/>
      <c r="M1300" s="11"/>
    </row>
    <row r="1301" spans="3:13">
      <c r="C1301" s="5"/>
      <c r="D1301" s="5"/>
      <c r="E1301" s="5"/>
      <c r="F1301" s="6"/>
      <c r="G1301" s="5"/>
      <c r="H1301" s="5"/>
      <c r="I1301" s="5"/>
      <c r="J1301" s="11"/>
      <c r="K1301" s="11"/>
      <c r="L1301" s="11"/>
      <c r="M1301" s="11"/>
    </row>
    <row r="1302" spans="3:13">
      <c r="C1302" s="5"/>
      <c r="D1302" s="5"/>
      <c r="E1302" s="5"/>
      <c r="F1302" s="6"/>
      <c r="G1302" s="5"/>
      <c r="H1302" s="5"/>
      <c r="I1302" s="5"/>
      <c r="J1302" s="11"/>
      <c r="K1302" s="11"/>
      <c r="L1302" s="11"/>
      <c r="M1302" s="11"/>
    </row>
    <row r="1303" spans="3:13">
      <c r="C1303" s="5"/>
      <c r="D1303" s="5"/>
      <c r="E1303" s="5"/>
      <c r="F1303" s="6"/>
      <c r="G1303" s="5"/>
      <c r="H1303" s="5"/>
      <c r="I1303" s="5"/>
      <c r="J1303" s="11"/>
      <c r="K1303" s="11"/>
      <c r="L1303" s="11"/>
      <c r="M1303" s="11"/>
    </row>
    <row r="1304" spans="3:13">
      <c r="C1304" s="5"/>
      <c r="D1304" s="5"/>
      <c r="E1304" s="5"/>
      <c r="F1304" s="6"/>
      <c r="G1304" s="5"/>
      <c r="H1304" s="5"/>
      <c r="I1304" s="5"/>
      <c r="J1304" s="11"/>
      <c r="K1304" s="11"/>
      <c r="L1304" s="11"/>
      <c r="M1304" s="11"/>
    </row>
    <row r="1305" spans="3:13">
      <c r="C1305" s="5"/>
      <c r="D1305" s="5"/>
      <c r="E1305" s="5"/>
      <c r="F1305" s="6"/>
      <c r="G1305" s="5"/>
      <c r="H1305" s="5"/>
      <c r="I1305" s="5"/>
      <c r="J1305" s="11"/>
      <c r="K1305" s="11"/>
      <c r="L1305" s="11"/>
      <c r="M1305" s="11"/>
    </row>
    <row r="1306" spans="3:13">
      <c r="C1306" s="5"/>
      <c r="D1306" s="5"/>
      <c r="E1306" s="5"/>
      <c r="F1306" s="6"/>
      <c r="G1306" s="5"/>
      <c r="H1306" s="5"/>
      <c r="I1306" s="5"/>
      <c r="J1306" s="11"/>
      <c r="K1306" s="11"/>
      <c r="L1306" s="11"/>
      <c r="M1306" s="11"/>
    </row>
    <row r="1307" spans="3:13">
      <c r="C1307" s="5"/>
      <c r="D1307" s="5"/>
      <c r="E1307" s="5"/>
      <c r="F1307" s="6"/>
      <c r="G1307" s="5"/>
      <c r="H1307" s="5"/>
      <c r="I1307" s="5"/>
      <c r="J1307" s="11"/>
      <c r="K1307" s="11"/>
      <c r="L1307" s="11"/>
      <c r="M1307" s="11"/>
    </row>
    <row r="1308" spans="3:13">
      <c r="C1308" s="5"/>
      <c r="D1308" s="5"/>
      <c r="E1308" s="5"/>
      <c r="F1308" s="6"/>
      <c r="G1308" s="5"/>
      <c r="H1308" s="5"/>
      <c r="I1308" s="5"/>
      <c r="J1308" s="11"/>
      <c r="K1308" s="11"/>
      <c r="L1308" s="11"/>
      <c r="M1308" s="11"/>
    </row>
    <row r="1309" spans="3:13">
      <c r="C1309" s="5"/>
      <c r="D1309" s="5"/>
      <c r="E1309" s="5"/>
      <c r="F1309" s="6"/>
      <c r="G1309" s="5"/>
      <c r="H1309" s="5"/>
      <c r="I1309" s="5"/>
      <c r="J1309" s="11"/>
      <c r="K1309" s="11"/>
      <c r="L1309" s="11"/>
      <c r="M1309" s="11"/>
    </row>
    <row r="1310" spans="3:13">
      <c r="C1310" s="5"/>
      <c r="D1310" s="5"/>
      <c r="E1310" s="5"/>
      <c r="F1310" s="6"/>
      <c r="G1310" s="5"/>
      <c r="H1310" s="5"/>
      <c r="I1310" s="5"/>
      <c r="J1310" s="11"/>
      <c r="K1310" s="11"/>
      <c r="L1310" s="11"/>
      <c r="M1310" s="11"/>
    </row>
    <row r="1311" spans="3:13">
      <c r="C1311" s="5"/>
      <c r="D1311" s="5"/>
      <c r="E1311" s="5"/>
      <c r="F1311" s="6"/>
      <c r="G1311" s="5"/>
      <c r="H1311" s="5"/>
      <c r="I1311" s="5"/>
      <c r="J1311" s="11"/>
      <c r="K1311" s="11"/>
      <c r="L1311" s="11"/>
      <c r="M1311" s="11"/>
    </row>
    <row r="1312" spans="3:13">
      <c r="C1312" s="5"/>
      <c r="D1312" s="5"/>
      <c r="E1312" s="5"/>
      <c r="F1312" s="6"/>
      <c r="G1312" s="5"/>
      <c r="H1312" s="5"/>
      <c r="I1312" s="5"/>
      <c r="J1312" s="11"/>
      <c r="K1312" s="11"/>
      <c r="L1312" s="11"/>
      <c r="M1312" s="11"/>
    </row>
    <row r="1313" spans="3:13">
      <c r="C1313" s="5"/>
      <c r="D1313" s="5"/>
      <c r="E1313" s="5"/>
      <c r="F1313" s="6"/>
      <c r="G1313" s="5"/>
      <c r="H1313" s="5"/>
      <c r="I1313" s="5"/>
      <c r="J1313" s="11"/>
      <c r="K1313" s="11"/>
      <c r="L1313" s="11"/>
      <c r="M1313" s="11"/>
    </row>
    <row r="1314" spans="3:13">
      <c r="C1314" s="5"/>
      <c r="D1314" s="5"/>
      <c r="E1314" s="5"/>
      <c r="F1314" s="6"/>
      <c r="G1314" s="5"/>
      <c r="H1314" s="5"/>
      <c r="I1314" s="5"/>
      <c r="J1314" s="11"/>
      <c r="K1314" s="11"/>
      <c r="L1314" s="11"/>
      <c r="M1314" s="11"/>
    </row>
    <row r="1315" spans="3:13">
      <c r="C1315" s="5"/>
      <c r="D1315" s="5"/>
      <c r="E1315" s="5"/>
      <c r="F1315" s="6"/>
      <c r="G1315" s="5"/>
      <c r="H1315" s="5"/>
      <c r="I1315" s="5"/>
      <c r="J1315" s="11"/>
      <c r="K1315" s="11"/>
      <c r="L1315" s="11"/>
      <c r="M1315" s="11"/>
    </row>
    <row r="1316" spans="3:13">
      <c r="C1316" s="5"/>
      <c r="D1316" s="5"/>
      <c r="E1316" s="5"/>
      <c r="F1316" s="6"/>
      <c r="G1316" s="5"/>
      <c r="H1316" s="5"/>
      <c r="I1316" s="5"/>
      <c r="J1316" s="11"/>
      <c r="K1316" s="11"/>
      <c r="L1316" s="11"/>
      <c r="M1316" s="11"/>
    </row>
    <row r="1317" spans="3:13">
      <c r="C1317" s="5"/>
      <c r="D1317" s="5"/>
      <c r="E1317" s="5"/>
      <c r="F1317" s="6"/>
      <c r="G1317" s="5"/>
      <c r="H1317" s="5"/>
      <c r="I1317" s="5"/>
      <c r="J1317" s="11"/>
      <c r="K1317" s="11"/>
      <c r="L1317" s="11"/>
      <c r="M1317" s="11"/>
    </row>
    <row r="1318" spans="3:13">
      <c r="C1318" s="5"/>
      <c r="D1318" s="5"/>
      <c r="E1318" s="5"/>
      <c r="F1318" s="6"/>
      <c r="G1318" s="5"/>
      <c r="H1318" s="5"/>
      <c r="I1318" s="5"/>
      <c r="J1318" s="11"/>
      <c r="K1318" s="11"/>
      <c r="L1318" s="11"/>
      <c r="M1318" s="11"/>
    </row>
    <row r="1319" spans="3:13">
      <c r="C1319" s="5"/>
      <c r="D1319" s="5"/>
      <c r="E1319" s="5"/>
      <c r="F1319" s="6"/>
      <c r="G1319" s="5"/>
      <c r="H1319" s="5"/>
      <c r="I1319" s="5"/>
      <c r="J1319" s="11"/>
      <c r="K1319" s="11"/>
      <c r="L1319" s="11"/>
      <c r="M1319" s="11"/>
    </row>
    <row r="1320" spans="3:13">
      <c r="C1320" s="5"/>
      <c r="D1320" s="5"/>
      <c r="E1320" s="5"/>
      <c r="F1320" s="6"/>
      <c r="G1320" s="5"/>
      <c r="H1320" s="5"/>
      <c r="I1320" s="5"/>
      <c r="J1320" s="11"/>
      <c r="K1320" s="11"/>
      <c r="L1320" s="11"/>
      <c r="M1320" s="11"/>
    </row>
    <row r="1321" spans="3:13">
      <c r="C1321" s="5"/>
      <c r="D1321" s="5"/>
      <c r="E1321" s="5"/>
      <c r="F1321" s="6"/>
      <c r="G1321" s="5"/>
      <c r="H1321" s="5"/>
      <c r="I1321" s="5"/>
      <c r="J1321" s="11"/>
      <c r="K1321" s="11"/>
      <c r="L1321" s="11"/>
      <c r="M1321" s="11"/>
    </row>
    <row r="1322" spans="3:13">
      <c r="C1322" s="5"/>
      <c r="D1322" s="5"/>
      <c r="E1322" s="5"/>
      <c r="F1322" s="6"/>
      <c r="G1322" s="5"/>
      <c r="H1322" s="5"/>
      <c r="I1322" s="5"/>
      <c r="J1322" s="11"/>
      <c r="K1322" s="11"/>
      <c r="L1322" s="11"/>
      <c r="M1322" s="11"/>
    </row>
    <row r="1323" spans="3:13">
      <c r="C1323" s="5"/>
      <c r="D1323" s="5"/>
      <c r="E1323" s="5"/>
      <c r="F1323" s="6"/>
      <c r="G1323" s="5"/>
      <c r="H1323" s="5"/>
      <c r="I1323" s="5"/>
      <c r="J1323" s="11"/>
      <c r="K1323" s="11"/>
      <c r="L1323" s="11"/>
      <c r="M1323" s="11"/>
    </row>
    <row r="1324" spans="3:13">
      <c r="C1324" s="5"/>
      <c r="D1324" s="5"/>
      <c r="E1324" s="5"/>
      <c r="F1324" s="6"/>
      <c r="G1324" s="5"/>
      <c r="H1324" s="5"/>
      <c r="I1324" s="5"/>
      <c r="J1324" s="11"/>
      <c r="K1324" s="11"/>
      <c r="L1324" s="11"/>
      <c r="M1324" s="11"/>
    </row>
    <row r="1325" spans="3:13">
      <c r="C1325" s="5"/>
      <c r="D1325" s="5"/>
      <c r="E1325" s="5"/>
      <c r="F1325" s="6"/>
      <c r="G1325" s="5"/>
      <c r="H1325" s="5"/>
      <c r="I1325" s="5"/>
      <c r="J1325" s="11"/>
      <c r="K1325" s="11"/>
      <c r="L1325" s="11"/>
      <c r="M1325" s="11"/>
    </row>
    <row r="1326" spans="3:13">
      <c r="C1326" s="5"/>
      <c r="D1326" s="5"/>
      <c r="E1326" s="5"/>
      <c r="F1326" s="6"/>
      <c r="G1326" s="5"/>
      <c r="H1326" s="5"/>
      <c r="I1326" s="5"/>
      <c r="J1326" s="11"/>
      <c r="K1326" s="11"/>
      <c r="L1326" s="11"/>
      <c r="M1326" s="11"/>
    </row>
    <row r="1327" spans="3:13">
      <c r="C1327" s="5"/>
      <c r="D1327" s="5"/>
      <c r="E1327" s="5"/>
      <c r="F1327" s="6"/>
      <c r="G1327" s="5"/>
      <c r="H1327" s="5"/>
      <c r="I1327" s="5"/>
      <c r="J1327" s="11"/>
      <c r="K1327" s="11"/>
      <c r="L1327" s="11"/>
      <c r="M1327" s="11"/>
    </row>
    <row r="1328" spans="3:13">
      <c r="C1328" s="5"/>
      <c r="D1328" s="5"/>
      <c r="E1328" s="5"/>
      <c r="F1328" s="6"/>
      <c r="G1328" s="5"/>
      <c r="H1328" s="5"/>
      <c r="I1328" s="5"/>
      <c r="J1328" s="11"/>
      <c r="K1328" s="11"/>
      <c r="L1328" s="11"/>
      <c r="M1328" s="11"/>
    </row>
    <row r="1329" spans="3:13">
      <c r="C1329" s="5"/>
      <c r="D1329" s="5"/>
      <c r="E1329" s="5"/>
      <c r="F1329" s="6"/>
      <c r="G1329" s="5"/>
      <c r="H1329" s="5"/>
      <c r="I1329" s="5"/>
      <c r="J1329" s="11"/>
      <c r="K1329" s="11"/>
      <c r="L1329" s="11"/>
      <c r="M1329" s="11"/>
    </row>
    <row r="1330" spans="3:13">
      <c r="C1330" s="5"/>
      <c r="D1330" s="5"/>
      <c r="E1330" s="5"/>
      <c r="F1330" s="6"/>
      <c r="G1330" s="5"/>
      <c r="H1330" s="5"/>
      <c r="I1330" s="5"/>
      <c r="J1330" s="11"/>
      <c r="K1330" s="11"/>
      <c r="L1330" s="11"/>
      <c r="M1330" s="11"/>
    </row>
    <row r="1331" spans="3:13">
      <c r="C1331" s="5"/>
      <c r="D1331" s="5"/>
      <c r="E1331" s="5"/>
      <c r="F1331" s="6"/>
      <c r="G1331" s="5"/>
      <c r="H1331" s="5"/>
      <c r="I1331" s="5"/>
      <c r="J1331" s="11"/>
      <c r="K1331" s="11"/>
      <c r="L1331" s="11"/>
      <c r="M1331" s="11"/>
    </row>
    <row r="1332" spans="3:13">
      <c r="C1332" s="5"/>
      <c r="D1332" s="5"/>
      <c r="E1332" s="5"/>
      <c r="F1332" s="6"/>
      <c r="G1332" s="5"/>
      <c r="H1332" s="5"/>
      <c r="I1332" s="5"/>
      <c r="J1332" s="11"/>
      <c r="K1332" s="11"/>
      <c r="L1332" s="11"/>
      <c r="M1332" s="11"/>
    </row>
    <row r="1333" spans="3:13">
      <c r="C1333" s="5"/>
      <c r="D1333" s="5"/>
      <c r="E1333" s="5"/>
      <c r="F1333" s="6"/>
      <c r="G1333" s="5"/>
      <c r="H1333" s="5"/>
      <c r="I1333" s="5"/>
      <c r="J1333" s="11"/>
      <c r="K1333" s="11"/>
      <c r="L1333" s="11"/>
      <c r="M1333" s="11"/>
    </row>
    <row r="1334" spans="3:13">
      <c r="C1334" s="5"/>
      <c r="D1334" s="5"/>
      <c r="E1334" s="5"/>
      <c r="F1334" s="6"/>
      <c r="G1334" s="5"/>
      <c r="H1334" s="5"/>
      <c r="I1334" s="5"/>
      <c r="J1334" s="11"/>
      <c r="K1334" s="11"/>
      <c r="L1334" s="11"/>
      <c r="M1334" s="11"/>
    </row>
    <row r="1335" spans="3:13">
      <c r="C1335" s="5"/>
      <c r="D1335" s="5"/>
      <c r="E1335" s="5"/>
      <c r="F1335" s="6"/>
      <c r="G1335" s="5"/>
      <c r="H1335" s="5"/>
      <c r="I1335" s="5"/>
      <c r="J1335" s="11"/>
      <c r="K1335" s="11"/>
      <c r="L1335" s="11"/>
      <c r="M1335" s="11"/>
    </row>
    <row r="1336" spans="3:13">
      <c r="C1336" s="5"/>
      <c r="D1336" s="5"/>
      <c r="E1336" s="5"/>
      <c r="F1336" s="6"/>
      <c r="G1336" s="5"/>
      <c r="H1336" s="5"/>
      <c r="I1336" s="5"/>
      <c r="J1336" s="11"/>
      <c r="K1336" s="11"/>
      <c r="L1336" s="11"/>
      <c r="M1336" s="11"/>
    </row>
    <row r="1337" spans="3:13">
      <c r="C1337" s="5"/>
      <c r="D1337" s="5"/>
      <c r="E1337" s="5"/>
      <c r="F1337" s="6"/>
      <c r="G1337" s="5"/>
      <c r="H1337" s="5"/>
      <c r="I1337" s="5"/>
      <c r="J1337" s="11"/>
      <c r="K1337" s="11"/>
      <c r="L1337" s="11"/>
      <c r="M1337" s="11"/>
    </row>
    <row r="1338" spans="3:13">
      <c r="C1338" s="5"/>
      <c r="D1338" s="5"/>
      <c r="E1338" s="5"/>
      <c r="F1338" s="6"/>
      <c r="G1338" s="5"/>
      <c r="H1338" s="5"/>
      <c r="I1338" s="5"/>
      <c r="J1338" s="11"/>
      <c r="K1338" s="11"/>
      <c r="L1338" s="11"/>
      <c r="M1338" s="11"/>
    </row>
    <row r="1339" spans="3:13">
      <c r="C1339" s="5"/>
      <c r="D1339" s="5"/>
      <c r="E1339" s="5"/>
      <c r="F1339" s="6"/>
      <c r="G1339" s="5"/>
      <c r="H1339" s="5"/>
      <c r="I1339" s="5"/>
      <c r="J1339" s="11"/>
      <c r="K1339" s="11"/>
      <c r="L1339" s="11"/>
      <c r="M1339" s="11"/>
    </row>
    <row r="1340" spans="3:13">
      <c r="C1340" s="5"/>
      <c r="D1340" s="5"/>
      <c r="E1340" s="5"/>
      <c r="F1340" s="6"/>
      <c r="G1340" s="5"/>
      <c r="H1340" s="5"/>
      <c r="I1340" s="5"/>
      <c r="J1340" s="11"/>
      <c r="K1340" s="11"/>
      <c r="L1340" s="11"/>
      <c r="M1340" s="11"/>
    </row>
    <row r="1341" spans="3:13">
      <c r="C1341" s="5"/>
      <c r="D1341" s="5"/>
      <c r="E1341" s="5"/>
      <c r="F1341" s="6"/>
      <c r="G1341" s="5"/>
      <c r="H1341" s="5"/>
      <c r="I1341" s="5"/>
      <c r="J1341" s="11"/>
      <c r="K1341" s="11"/>
      <c r="L1341" s="11"/>
      <c r="M1341" s="11"/>
    </row>
    <row r="1342" spans="3:13">
      <c r="C1342" s="5"/>
      <c r="D1342" s="5"/>
      <c r="E1342" s="5"/>
      <c r="F1342" s="6"/>
      <c r="G1342" s="5"/>
      <c r="H1342" s="5"/>
      <c r="I1342" s="5"/>
      <c r="J1342" s="11"/>
      <c r="K1342" s="11"/>
      <c r="L1342" s="11"/>
      <c r="M1342" s="11"/>
    </row>
    <row r="1343" spans="3:13">
      <c r="C1343" s="5"/>
      <c r="D1343" s="5"/>
      <c r="E1343" s="5"/>
      <c r="F1343" s="6"/>
      <c r="G1343" s="5"/>
      <c r="H1343" s="5"/>
      <c r="I1343" s="5"/>
      <c r="J1343" s="11"/>
      <c r="K1343" s="11"/>
      <c r="L1343" s="11"/>
      <c r="M1343" s="11"/>
    </row>
    <row r="1344" spans="3:13">
      <c r="C1344" s="5"/>
      <c r="D1344" s="5"/>
      <c r="E1344" s="5"/>
      <c r="F1344" s="6"/>
      <c r="G1344" s="5"/>
      <c r="H1344" s="5"/>
      <c r="I1344" s="5"/>
      <c r="J1344" s="11"/>
      <c r="K1344" s="11"/>
      <c r="L1344" s="11"/>
      <c r="M1344" s="11"/>
    </row>
    <row r="1345" spans="3:13">
      <c r="C1345" s="5"/>
      <c r="D1345" s="5"/>
      <c r="E1345" s="5"/>
      <c r="F1345" s="6"/>
      <c r="G1345" s="5"/>
      <c r="H1345" s="5"/>
      <c r="I1345" s="5"/>
      <c r="J1345" s="11"/>
      <c r="K1345" s="11"/>
      <c r="L1345" s="11"/>
      <c r="M1345" s="11"/>
    </row>
    <row r="1346" spans="3:13">
      <c r="C1346" s="5"/>
      <c r="D1346" s="5"/>
      <c r="E1346" s="5"/>
      <c r="F1346" s="6"/>
      <c r="G1346" s="5"/>
      <c r="H1346" s="5"/>
      <c r="I1346" s="5"/>
      <c r="J1346" s="11"/>
      <c r="K1346" s="11"/>
      <c r="L1346" s="11"/>
      <c r="M1346" s="11"/>
    </row>
    <row r="1347" spans="3:13">
      <c r="C1347" s="5"/>
      <c r="D1347" s="5"/>
      <c r="E1347" s="5"/>
      <c r="F1347" s="6"/>
      <c r="G1347" s="5"/>
      <c r="H1347" s="5"/>
      <c r="I1347" s="5"/>
      <c r="J1347" s="11"/>
      <c r="K1347" s="11"/>
      <c r="L1347" s="11"/>
      <c r="M1347" s="11"/>
    </row>
    <row r="1348" spans="3:13">
      <c r="C1348" s="5"/>
      <c r="D1348" s="5"/>
      <c r="E1348" s="5"/>
      <c r="F1348" s="6"/>
      <c r="G1348" s="5"/>
      <c r="H1348" s="5"/>
      <c r="I1348" s="5"/>
      <c r="J1348" s="11"/>
      <c r="K1348" s="11"/>
      <c r="L1348" s="11"/>
      <c r="M1348" s="11"/>
    </row>
    <row r="1349" spans="3:13">
      <c r="C1349" s="5"/>
      <c r="D1349" s="5"/>
      <c r="E1349" s="5"/>
      <c r="F1349" s="6"/>
      <c r="G1349" s="5"/>
      <c r="H1349" s="5"/>
      <c r="I1349" s="5"/>
      <c r="J1349" s="11"/>
      <c r="K1349" s="11"/>
      <c r="L1349" s="11"/>
      <c r="M1349" s="11"/>
    </row>
    <row r="1350" spans="3:13">
      <c r="C1350" s="5"/>
      <c r="D1350" s="5"/>
      <c r="E1350" s="5"/>
      <c r="F1350" s="6"/>
      <c r="G1350" s="5"/>
      <c r="H1350" s="5"/>
      <c r="I1350" s="5"/>
      <c r="J1350" s="11"/>
      <c r="K1350" s="11"/>
      <c r="L1350" s="11"/>
      <c r="M1350" s="11"/>
    </row>
    <row r="1351" spans="3:13">
      <c r="C1351" s="5"/>
      <c r="D1351" s="5"/>
      <c r="E1351" s="5"/>
      <c r="F1351" s="6"/>
      <c r="G1351" s="5"/>
      <c r="H1351" s="5"/>
      <c r="I1351" s="5"/>
      <c r="J1351" s="11"/>
      <c r="K1351" s="11"/>
      <c r="L1351" s="11"/>
      <c r="M1351" s="11"/>
    </row>
    <row r="1352" spans="3:13">
      <c r="C1352" s="5"/>
      <c r="D1352" s="5"/>
      <c r="E1352" s="5"/>
      <c r="F1352" s="6"/>
      <c r="G1352" s="5"/>
      <c r="H1352" s="5"/>
      <c r="I1352" s="5"/>
      <c r="J1352" s="11"/>
      <c r="K1352" s="11"/>
      <c r="L1352" s="11"/>
      <c r="M1352" s="11"/>
    </row>
    <row r="1353" spans="3:13">
      <c r="C1353" s="5"/>
      <c r="D1353" s="5"/>
      <c r="E1353" s="5"/>
      <c r="F1353" s="6"/>
      <c r="G1353" s="5"/>
      <c r="H1353" s="5"/>
      <c r="I1353" s="5"/>
      <c r="J1353" s="11"/>
      <c r="K1353" s="11"/>
      <c r="L1353" s="11"/>
      <c r="M1353" s="11"/>
    </row>
    <row r="1354" spans="3:13">
      <c r="C1354" s="5"/>
      <c r="D1354" s="5"/>
      <c r="E1354" s="5"/>
      <c r="F1354" s="6"/>
      <c r="G1354" s="5"/>
      <c r="H1354" s="5"/>
      <c r="I1354" s="5"/>
      <c r="J1354" s="11"/>
      <c r="K1354" s="11"/>
      <c r="L1354" s="11"/>
      <c r="M1354" s="11"/>
    </row>
    <row r="1355" spans="3:13">
      <c r="C1355" s="5"/>
      <c r="D1355" s="5"/>
      <c r="E1355" s="5"/>
      <c r="F1355" s="6"/>
      <c r="G1355" s="5"/>
      <c r="H1355" s="5"/>
      <c r="I1355" s="5"/>
      <c r="J1355" s="11"/>
      <c r="K1355" s="11"/>
      <c r="L1355" s="11"/>
      <c r="M1355" s="11"/>
    </row>
    <row r="1356" spans="3:13">
      <c r="C1356" s="5"/>
      <c r="D1356" s="5"/>
      <c r="E1356" s="5"/>
      <c r="F1356" s="6"/>
      <c r="G1356" s="5"/>
      <c r="H1356" s="5"/>
      <c r="I1356" s="5"/>
      <c r="J1356" s="11"/>
      <c r="K1356" s="11"/>
      <c r="L1356" s="11"/>
      <c r="M1356" s="11"/>
    </row>
    <row r="1357" spans="3:13">
      <c r="C1357" s="5"/>
      <c r="D1357" s="5"/>
      <c r="E1357" s="5"/>
      <c r="F1357" s="6"/>
      <c r="G1357" s="5"/>
      <c r="H1357" s="5"/>
      <c r="I1357" s="5"/>
      <c r="J1357" s="11"/>
      <c r="K1357" s="11"/>
      <c r="L1357" s="11"/>
      <c r="M1357" s="11"/>
    </row>
    <row r="1358" spans="3:13">
      <c r="C1358" s="5"/>
      <c r="D1358" s="5"/>
      <c r="E1358" s="5"/>
      <c r="F1358" s="6"/>
      <c r="G1358" s="5"/>
      <c r="H1358" s="5"/>
      <c r="I1358" s="5"/>
      <c r="J1358" s="11"/>
      <c r="K1358" s="11"/>
      <c r="L1358" s="11"/>
      <c r="M1358" s="11"/>
    </row>
    <row r="1359" spans="3:13">
      <c r="C1359" s="5"/>
      <c r="D1359" s="5"/>
      <c r="E1359" s="5"/>
      <c r="F1359" s="6"/>
      <c r="G1359" s="5"/>
      <c r="H1359" s="5"/>
      <c r="I1359" s="5"/>
      <c r="J1359" s="11"/>
      <c r="K1359" s="11"/>
      <c r="L1359" s="11"/>
      <c r="M1359" s="11"/>
    </row>
    <row r="1360" spans="3:13">
      <c r="C1360" s="5"/>
      <c r="D1360" s="5"/>
      <c r="E1360" s="5"/>
      <c r="F1360" s="6"/>
      <c r="G1360" s="5"/>
      <c r="H1360" s="5"/>
      <c r="I1360" s="5"/>
      <c r="J1360" s="11"/>
      <c r="K1360" s="11"/>
      <c r="L1360" s="11"/>
      <c r="M1360" s="11"/>
    </row>
    <row r="1361" spans="3:13">
      <c r="C1361" s="5"/>
      <c r="D1361" s="5"/>
      <c r="E1361" s="5"/>
      <c r="F1361" s="6"/>
      <c r="G1361" s="5"/>
      <c r="H1361" s="5"/>
      <c r="I1361" s="5"/>
      <c r="J1361" s="11"/>
      <c r="K1361" s="11"/>
      <c r="L1361" s="11"/>
      <c r="M1361" s="11"/>
    </row>
    <row r="1362" spans="3:13">
      <c r="C1362" s="5"/>
      <c r="D1362" s="5"/>
      <c r="E1362" s="5"/>
      <c r="F1362" s="6"/>
      <c r="G1362" s="5"/>
      <c r="H1362" s="5"/>
      <c r="I1362" s="5"/>
      <c r="J1362" s="11"/>
      <c r="K1362" s="11"/>
      <c r="L1362" s="11"/>
      <c r="M1362" s="11"/>
    </row>
    <row r="1363" spans="3:13">
      <c r="C1363" s="5"/>
      <c r="D1363" s="5"/>
      <c r="E1363" s="5"/>
      <c r="F1363" s="6"/>
      <c r="G1363" s="5"/>
      <c r="H1363" s="5"/>
      <c r="I1363" s="5"/>
      <c r="J1363" s="11"/>
      <c r="K1363" s="11"/>
      <c r="L1363" s="11"/>
      <c r="M1363" s="11"/>
    </row>
    <row r="1364" spans="3:13">
      <c r="C1364" s="5"/>
      <c r="D1364" s="5"/>
      <c r="E1364" s="5"/>
      <c r="F1364" s="6"/>
      <c r="G1364" s="5"/>
      <c r="H1364" s="5"/>
      <c r="I1364" s="5"/>
      <c r="J1364" s="11"/>
      <c r="K1364" s="11"/>
      <c r="L1364" s="11"/>
      <c r="M1364" s="11"/>
    </row>
    <row r="1365" spans="3:13">
      <c r="C1365" s="5"/>
      <c r="D1365" s="5"/>
      <c r="E1365" s="5"/>
      <c r="F1365" s="6"/>
      <c r="G1365" s="5"/>
      <c r="H1365" s="5"/>
      <c r="I1365" s="5"/>
      <c r="J1365" s="11"/>
      <c r="K1365" s="11"/>
      <c r="L1365" s="11"/>
      <c r="M1365" s="11"/>
    </row>
    <row r="1366" spans="3:13">
      <c r="C1366" s="5"/>
      <c r="D1366" s="5"/>
      <c r="E1366" s="5"/>
      <c r="F1366" s="6"/>
      <c r="G1366" s="5"/>
      <c r="H1366" s="5"/>
      <c r="I1366" s="5"/>
      <c r="J1366" s="11"/>
      <c r="K1366" s="11"/>
      <c r="L1366" s="11"/>
      <c r="M1366" s="11"/>
    </row>
    <row r="1367" spans="3:13">
      <c r="C1367" s="5"/>
      <c r="D1367" s="5"/>
      <c r="E1367" s="5"/>
      <c r="F1367" s="6"/>
      <c r="G1367" s="5"/>
      <c r="H1367" s="5"/>
      <c r="I1367" s="5"/>
      <c r="J1367" s="11"/>
      <c r="K1367" s="11"/>
      <c r="L1367" s="11"/>
      <c r="M1367" s="11"/>
    </row>
    <row r="1368" spans="3:13">
      <c r="C1368" s="5"/>
      <c r="D1368" s="5"/>
      <c r="E1368" s="5"/>
      <c r="F1368" s="6"/>
      <c r="G1368" s="5"/>
      <c r="H1368" s="5"/>
      <c r="I1368" s="5"/>
      <c r="J1368" s="11"/>
      <c r="K1368" s="11"/>
      <c r="L1368" s="11"/>
      <c r="M1368" s="11"/>
    </row>
    <row r="1369" spans="3:13">
      <c r="C1369" s="5"/>
      <c r="D1369" s="5"/>
      <c r="E1369" s="5"/>
      <c r="F1369" s="6"/>
      <c r="G1369" s="5"/>
      <c r="H1369" s="5"/>
      <c r="I1369" s="5"/>
      <c r="J1369" s="11"/>
      <c r="K1369" s="11"/>
      <c r="L1369" s="11"/>
      <c r="M1369" s="11"/>
    </row>
    <row r="1370" spans="3:13">
      <c r="C1370" s="5"/>
      <c r="D1370" s="5"/>
      <c r="E1370" s="5"/>
      <c r="F1370" s="6"/>
      <c r="G1370" s="5"/>
      <c r="H1370" s="5"/>
      <c r="I1370" s="5"/>
      <c r="J1370" s="11"/>
      <c r="K1370" s="11"/>
      <c r="L1370" s="11"/>
      <c r="M1370" s="11"/>
    </row>
    <row r="1371" spans="3:13">
      <c r="C1371" s="5"/>
      <c r="D1371" s="5"/>
      <c r="E1371" s="5"/>
      <c r="F1371" s="6"/>
      <c r="G1371" s="5"/>
      <c r="H1371" s="5"/>
      <c r="I1371" s="5"/>
      <c r="J1371" s="11"/>
      <c r="K1371" s="11"/>
      <c r="L1371" s="11"/>
      <c r="M1371" s="11"/>
    </row>
    <row r="1372" spans="3:13">
      <c r="C1372" s="5"/>
      <c r="D1372" s="5"/>
      <c r="E1372" s="5"/>
      <c r="F1372" s="6"/>
      <c r="G1372" s="5"/>
      <c r="H1372" s="5"/>
      <c r="I1372" s="5"/>
      <c r="J1372" s="11"/>
      <c r="K1372" s="11"/>
      <c r="L1372" s="11"/>
      <c r="M1372" s="11"/>
    </row>
    <row r="1373" spans="3:13">
      <c r="C1373" s="5"/>
      <c r="D1373" s="5"/>
      <c r="E1373" s="5"/>
      <c r="F1373" s="6"/>
      <c r="G1373" s="5"/>
      <c r="H1373" s="5"/>
      <c r="I1373" s="5"/>
      <c r="J1373" s="11"/>
      <c r="K1373" s="11"/>
      <c r="L1373" s="11"/>
      <c r="M1373" s="11"/>
    </row>
    <row r="1374" spans="3:13">
      <c r="C1374" s="5"/>
      <c r="D1374" s="5"/>
      <c r="E1374" s="5"/>
      <c r="F1374" s="6"/>
      <c r="G1374" s="5"/>
      <c r="H1374" s="5"/>
      <c r="I1374" s="5"/>
      <c r="J1374" s="11"/>
      <c r="K1374" s="11"/>
      <c r="L1374" s="11"/>
      <c r="M1374" s="11"/>
    </row>
    <row r="1375" spans="3:13">
      <c r="C1375" s="5"/>
      <c r="D1375" s="5"/>
      <c r="E1375" s="5"/>
      <c r="F1375" s="6"/>
      <c r="G1375" s="5"/>
      <c r="H1375" s="5"/>
      <c r="I1375" s="5"/>
      <c r="J1375" s="11"/>
      <c r="K1375" s="11"/>
      <c r="L1375" s="11"/>
      <c r="M1375" s="11"/>
    </row>
    <row r="1376" spans="3:13">
      <c r="C1376" s="5"/>
      <c r="D1376" s="5"/>
      <c r="E1376" s="5"/>
      <c r="F1376" s="6"/>
      <c r="G1376" s="5"/>
      <c r="H1376" s="5"/>
      <c r="I1376" s="5"/>
      <c r="J1376" s="11"/>
      <c r="K1376" s="11"/>
      <c r="L1376" s="11"/>
      <c r="M1376" s="11"/>
    </row>
    <row r="1377" spans="3:13">
      <c r="C1377" s="5"/>
      <c r="D1377" s="5"/>
      <c r="E1377" s="5"/>
      <c r="F1377" s="6"/>
      <c r="G1377" s="5"/>
      <c r="H1377" s="5"/>
      <c r="I1377" s="5"/>
      <c r="J1377" s="11"/>
      <c r="K1377" s="11"/>
      <c r="L1377" s="11"/>
      <c r="M1377" s="11"/>
    </row>
    <row r="1378" spans="3:13">
      <c r="C1378" s="5"/>
      <c r="D1378" s="5"/>
      <c r="E1378" s="5"/>
      <c r="F1378" s="6"/>
      <c r="G1378" s="5"/>
      <c r="H1378" s="5"/>
      <c r="I1378" s="5"/>
      <c r="J1378" s="11"/>
      <c r="K1378" s="11"/>
      <c r="L1378" s="11"/>
      <c r="M1378" s="11"/>
    </row>
    <row r="1379" spans="3:13">
      <c r="C1379" s="5"/>
      <c r="D1379" s="5"/>
      <c r="E1379" s="5"/>
      <c r="F1379" s="6"/>
      <c r="G1379" s="5"/>
      <c r="H1379" s="5"/>
      <c r="I1379" s="5"/>
      <c r="J1379" s="11"/>
      <c r="K1379" s="11"/>
      <c r="L1379" s="11"/>
      <c r="M1379" s="11"/>
    </row>
    <row r="1380" spans="3:13">
      <c r="C1380" s="5"/>
      <c r="D1380" s="5"/>
      <c r="E1380" s="5"/>
      <c r="F1380" s="6"/>
      <c r="G1380" s="5"/>
      <c r="H1380" s="5"/>
      <c r="I1380" s="5"/>
      <c r="J1380" s="11"/>
      <c r="K1380" s="11"/>
      <c r="L1380" s="11"/>
      <c r="M1380" s="11"/>
    </row>
    <row r="1381" spans="3:13">
      <c r="C1381" s="5"/>
      <c r="D1381" s="5"/>
      <c r="E1381" s="5"/>
      <c r="F1381" s="6"/>
      <c r="G1381" s="5"/>
      <c r="H1381" s="5"/>
      <c r="I1381" s="5"/>
      <c r="J1381" s="11"/>
      <c r="K1381" s="11"/>
      <c r="L1381" s="11"/>
      <c r="M1381" s="11"/>
    </row>
    <row r="1382" spans="3:13">
      <c r="C1382" s="5"/>
      <c r="D1382" s="5"/>
      <c r="E1382" s="5"/>
      <c r="F1382" s="6"/>
      <c r="G1382" s="5"/>
      <c r="H1382" s="5"/>
      <c r="I1382" s="5"/>
      <c r="J1382" s="11"/>
      <c r="K1382" s="11"/>
      <c r="L1382" s="11"/>
      <c r="M1382" s="11"/>
    </row>
    <row r="1383" spans="3:13">
      <c r="C1383" s="5"/>
      <c r="D1383" s="5"/>
      <c r="E1383" s="5"/>
      <c r="F1383" s="6"/>
      <c r="G1383" s="5"/>
      <c r="H1383" s="5"/>
      <c r="I1383" s="5"/>
      <c r="J1383" s="11"/>
      <c r="K1383" s="11"/>
      <c r="L1383" s="11"/>
      <c r="M1383" s="11"/>
    </row>
    <row r="1384" spans="3:13">
      <c r="C1384" s="5"/>
      <c r="D1384" s="5"/>
      <c r="E1384" s="5"/>
      <c r="F1384" s="6"/>
      <c r="G1384" s="5"/>
      <c r="H1384" s="5"/>
      <c r="I1384" s="5"/>
      <c r="J1384" s="11"/>
      <c r="K1384" s="11"/>
      <c r="L1384" s="11"/>
      <c r="M1384" s="11"/>
    </row>
    <row r="1385" spans="3:13">
      <c r="C1385" s="5"/>
      <c r="D1385" s="5"/>
      <c r="E1385" s="5"/>
      <c r="F1385" s="6"/>
      <c r="G1385" s="5"/>
      <c r="H1385" s="5"/>
      <c r="I1385" s="5"/>
      <c r="J1385" s="11"/>
      <c r="K1385" s="11"/>
      <c r="L1385" s="11"/>
      <c r="M1385" s="11"/>
    </row>
    <row r="1386" spans="3:13">
      <c r="C1386" s="5"/>
      <c r="D1386" s="5"/>
      <c r="E1386" s="5"/>
      <c r="F1386" s="6"/>
      <c r="G1386" s="5"/>
      <c r="H1386" s="5"/>
      <c r="I1386" s="5"/>
      <c r="J1386" s="11"/>
      <c r="K1386" s="11"/>
      <c r="L1386" s="11"/>
      <c r="M1386" s="11"/>
    </row>
    <row r="1387" spans="3:13">
      <c r="C1387" s="5"/>
      <c r="D1387" s="5"/>
      <c r="E1387" s="5"/>
      <c r="F1387" s="6"/>
      <c r="G1387" s="5"/>
      <c r="H1387" s="5"/>
      <c r="I1387" s="5"/>
      <c r="J1387" s="11"/>
      <c r="K1387" s="11"/>
      <c r="L1387" s="11"/>
      <c r="M1387" s="11"/>
    </row>
    <row r="1388" spans="3:13">
      <c r="C1388" s="5"/>
      <c r="D1388" s="5"/>
      <c r="E1388" s="5"/>
      <c r="F1388" s="6"/>
      <c r="G1388" s="5"/>
      <c r="H1388" s="5"/>
      <c r="I1388" s="5"/>
      <c r="J1388" s="11"/>
      <c r="K1388" s="11"/>
      <c r="L1388" s="11"/>
      <c r="M1388" s="11"/>
    </row>
    <row r="1389" spans="3:13">
      <c r="C1389" s="5"/>
      <c r="D1389" s="5"/>
      <c r="E1389" s="5"/>
      <c r="F1389" s="6"/>
      <c r="G1389" s="5"/>
      <c r="H1389" s="5"/>
      <c r="I1389" s="5"/>
      <c r="J1389" s="11"/>
      <c r="K1389" s="11"/>
      <c r="L1389" s="11"/>
      <c r="M1389" s="11"/>
    </row>
    <row r="1390" spans="3:13">
      <c r="C1390" s="5"/>
      <c r="D1390" s="5"/>
      <c r="E1390" s="5"/>
      <c r="F1390" s="6"/>
      <c r="G1390" s="5"/>
      <c r="H1390" s="5"/>
      <c r="I1390" s="5"/>
      <c r="J1390" s="11"/>
      <c r="K1390" s="11"/>
      <c r="L1390" s="11"/>
      <c r="M1390" s="11"/>
    </row>
    <row r="1391" spans="3:13">
      <c r="C1391" s="5"/>
      <c r="D1391" s="5"/>
      <c r="E1391" s="5"/>
      <c r="F1391" s="6"/>
      <c r="G1391" s="5"/>
      <c r="H1391" s="5"/>
      <c r="I1391" s="5"/>
      <c r="J1391" s="11"/>
      <c r="K1391" s="11"/>
      <c r="L1391" s="11"/>
      <c r="M1391" s="11"/>
    </row>
    <row r="1392" spans="3:13">
      <c r="C1392" s="5"/>
      <c r="D1392" s="5"/>
      <c r="E1392" s="5"/>
      <c r="F1392" s="6"/>
      <c r="G1392" s="5"/>
      <c r="H1392" s="5"/>
      <c r="I1392" s="5"/>
      <c r="J1392" s="11"/>
      <c r="K1392" s="11"/>
      <c r="L1392" s="11"/>
      <c r="M1392" s="11"/>
    </row>
    <row r="1393" spans="3:13">
      <c r="C1393" s="5"/>
      <c r="D1393" s="5"/>
      <c r="E1393" s="5"/>
      <c r="F1393" s="6"/>
      <c r="G1393" s="5"/>
      <c r="H1393" s="5"/>
      <c r="I1393" s="5"/>
      <c r="J1393" s="11"/>
      <c r="K1393" s="11"/>
      <c r="L1393" s="11"/>
      <c r="M1393" s="11"/>
    </row>
    <row r="1394" spans="3:13">
      <c r="C1394" s="5"/>
      <c r="D1394" s="5"/>
      <c r="E1394" s="5"/>
      <c r="F1394" s="6"/>
      <c r="G1394" s="5"/>
      <c r="H1394" s="5"/>
      <c r="I1394" s="5"/>
      <c r="J1394" s="11"/>
      <c r="K1394" s="11"/>
      <c r="L1394" s="11"/>
      <c r="M1394" s="11"/>
    </row>
    <row r="1395" spans="3:13">
      <c r="C1395" s="5"/>
      <c r="D1395" s="5"/>
      <c r="E1395" s="5"/>
      <c r="F1395" s="6"/>
      <c r="G1395" s="5"/>
      <c r="H1395" s="5"/>
      <c r="I1395" s="5"/>
      <c r="J1395" s="11"/>
      <c r="K1395" s="11"/>
      <c r="L1395" s="11"/>
      <c r="M1395" s="11"/>
    </row>
    <row r="1396" spans="3:13">
      <c r="C1396" s="5"/>
      <c r="D1396" s="5"/>
      <c r="E1396" s="5"/>
      <c r="F1396" s="6"/>
      <c r="G1396" s="5"/>
      <c r="H1396" s="5"/>
      <c r="I1396" s="5"/>
      <c r="J1396" s="11"/>
      <c r="K1396" s="11"/>
      <c r="L1396" s="11"/>
      <c r="M1396" s="11"/>
    </row>
    <row r="1397" spans="3:13">
      <c r="C1397" s="5"/>
      <c r="D1397" s="5"/>
      <c r="E1397" s="5"/>
      <c r="F1397" s="6"/>
      <c r="G1397" s="5"/>
      <c r="H1397" s="5"/>
      <c r="I1397" s="5"/>
      <c r="J1397" s="11"/>
      <c r="K1397" s="11"/>
      <c r="L1397" s="11"/>
      <c r="M1397" s="11"/>
    </row>
    <row r="1398" spans="3:13">
      <c r="C1398" s="5"/>
      <c r="D1398" s="5"/>
      <c r="E1398" s="5"/>
      <c r="F1398" s="6"/>
      <c r="G1398" s="5"/>
      <c r="H1398" s="5"/>
      <c r="I1398" s="5"/>
      <c r="J1398" s="11"/>
      <c r="K1398" s="11"/>
      <c r="L1398" s="11"/>
      <c r="M1398" s="11"/>
    </row>
    <row r="1399" spans="3:13">
      <c r="C1399" s="5"/>
      <c r="D1399" s="5"/>
      <c r="E1399" s="5"/>
      <c r="F1399" s="6"/>
      <c r="G1399" s="5"/>
      <c r="H1399" s="5"/>
      <c r="I1399" s="5"/>
      <c r="J1399" s="11"/>
      <c r="K1399" s="11"/>
      <c r="L1399" s="11"/>
      <c r="M1399" s="11"/>
    </row>
    <row r="1400" spans="3:13">
      <c r="C1400" s="5"/>
      <c r="D1400" s="5"/>
      <c r="E1400" s="5"/>
      <c r="F1400" s="6"/>
      <c r="G1400" s="5"/>
      <c r="H1400" s="5"/>
      <c r="I1400" s="5"/>
      <c r="J1400" s="11"/>
      <c r="K1400" s="11"/>
      <c r="L1400" s="11"/>
      <c r="M1400" s="11"/>
    </row>
    <row r="1401" spans="3:13">
      <c r="C1401" s="5"/>
      <c r="D1401" s="5"/>
      <c r="E1401" s="5"/>
      <c r="F1401" s="6"/>
      <c r="G1401" s="5"/>
      <c r="H1401" s="5"/>
      <c r="I1401" s="5"/>
      <c r="J1401" s="11"/>
      <c r="K1401" s="11"/>
      <c r="L1401" s="11"/>
      <c r="M1401" s="11"/>
    </row>
    <row r="1402" spans="3:13">
      <c r="C1402" s="5"/>
      <c r="D1402" s="5"/>
      <c r="E1402" s="5"/>
      <c r="F1402" s="6"/>
      <c r="G1402" s="5"/>
      <c r="H1402" s="5"/>
      <c r="I1402" s="5"/>
      <c r="J1402" s="11"/>
      <c r="K1402" s="11"/>
      <c r="L1402" s="11"/>
      <c r="M1402" s="11"/>
    </row>
    <row r="1403" spans="3:13">
      <c r="C1403" s="5"/>
      <c r="D1403" s="5"/>
      <c r="E1403" s="5"/>
      <c r="F1403" s="6"/>
      <c r="G1403" s="5"/>
      <c r="H1403" s="5"/>
      <c r="I1403" s="5"/>
      <c r="J1403" s="11"/>
      <c r="K1403" s="11"/>
      <c r="L1403" s="11"/>
      <c r="M1403" s="11"/>
    </row>
    <row r="1404" spans="3:13">
      <c r="C1404" s="5"/>
      <c r="D1404" s="5"/>
      <c r="E1404" s="5"/>
      <c r="F1404" s="6"/>
      <c r="G1404" s="5"/>
      <c r="H1404" s="5"/>
      <c r="I1404" s="5"/>
      <c r="J1404" s="11"/>
      <c r="K1404" s="11"/>
      <c r="L1404" s="11"/>
      <c r="M1404" s="11"/>
    </row>
    <row r="1405" spans="3:13">
      <c r="C1405" s="5"/>
      <c r="D1405" s="5"/>
      <c r="E1405" s="5"/>
      <c r="F1405" s="6"/>
      <c r="G1405" s="5"/>
      <c r="H1405" s="5"/>
      <c r="I1405" s="5"/>
      <c r="J1405" s="11"/>
      <c r="K1405" s="11"/>
      <c r="L1405" s="11"/>
      <c r="M1405" s="11"/>
    </row>
    <row r="1406" spans="3:13">
      <c r="C1406" s="5"/>
      <c r="D1406" s="5"/>
      <c r="E1406" s="5"/>
      <c r="F1406" s="6"/>
      <c r="G1406" s="5"/>
      <c r="H1406" s="5"/>
      <c r="I1406" s="5"/>
      <c r="J1406" s="11"/>
      <c r="K1406" s="11"/>
      <c r="L1406" s="11"/>
      <c r="M1406" s="11"/>
    </row>
    <row r="1407" spans="3:13">
      <c r="C1407" s="5"/>
      <c r="D1407" s="5"/>
      <c r="E1407" s="5"/>
      <c r="F1407" s="6"/>
      <c r="G1407" s="5"/>
      <c r="H1407" s="5"/>
      <c r="I1407" s="5"/>
      <c r="J1407" s="11"/>
      <c r="K1407" s="11"/>
      <c r="L1407" s="11"/>
      <c r="M1407" s="11"/>
    </row>
    <row r="1408" spans="3:13">
      <c r="C1408" s="5"/>
      <c r="D1408" s="5"/>
      <c r="E1408" s="5"/>
      <c r="F1408" s="6"/>
      <c r="G1408" s="5"/>
      <c r="H1408" s="5"/>
      <c r="I1408" s="5"/>
      <c r="J1408" s="11"/>
      <c r="K1408" s="11"/>
      <c r="L1408" s="11"/>
      <c r="M1408" s="11"/>
    </row>
    <row r="1409" spans="3:13">
      <c r="C1409" s="5"/>
      <c r="D1409" s="5"/>
      <c r="E1409" s="5"/>
      <c r="F1409" s="6"/>
      <c r="G1409" s="5"/>
      <c r="H1409" s="5"/>
      <c r="I1409" s="5"/>
      <c r="J1409" s="11"/>
      <c r="K1409" s="11"/>
      <c r="L1409" s="11"/>
      <c r="M1409" s="11"/>
    </row>
    <row r="1410" spans="3:13">
      <c r="C1410" s="5"/>
      <c r="D1410" s="5"/>
      <c r="E1410" s="5"/>
      <c r="F1410" s="6"/>
      <c r="G1410" s="5"/>
      <c r="H1410" s="5"/>
      <c r="I1410" s="5"/>
      <c r="J1410" s="11"/>
      <c r="K1410" s="11"/>
      <c r="L1410" s="11"/>
      <c r="M1410" s="11"/>
    </row>
    <row r="1411" spans="3:13">
      <c r="C1411" s="5"/>
      <c r="D1411" s="5"/>
      <c r="E1411" s="5"/>
      <c r="F1411" s="6"/>
      <c r="G1411" s="5"/>
      <c r="H1411" s="5"/>
      <c r="I1411" s="5"/>
      <c r="J1411" s="11"/>
      <c r="K1411" s="11"/>
      <c r="L1411" s="11"/>
      <c r="M1411" s="11"/>
    </row>
    <row r="1412" spans="3:13">
      <c r="C1412" s="5"/>
      <c r="D1412" s="5"/>
      <c r="E1412" s="5"/>
      <c r="F1412" s="6"/>
      <c r="G1412" s="5"/>
      <c r="H1412" s="5"/>
      <c r="I1412" s="5"/>
      <c r="J1412" s="11"/>
      <c r="K1412" s="11"/>
      <c r="L1412" s="11"/>
      <c r="M1412" s="11"/>
    </row>
    <row r="1413" spans="3:13">
      <c r="C1413" s="5"/>
      <c r="D1413" s="5"/>
      <c r="E1413" s="5"/>
      <c r="F1413" s="6"/>
      <c r="G1413" s="5"/>
      <c r="H1413" s="5"/>
      <c r="I1413" s="5"/>
      <c r="J1413" s="11"/>
      <c r="K1413" s="11"/>
      <c r="L1413" s="11"/>
      <c r="M1413" s="11"/>
    </row>
    <row r="1414" spans="3:13">
      <c r="C1414" s="5"/>
      <c r="D1414" s="5"/>
      <c r="E1414" s="5"/>
      <c r="F1414" s="6"/>
      <c r="G1414" s="5"/>
      <c r="H1414" s="5"/>
      <c r="I1414" s="5"/>
      <c r="J1414" s="11"/>
      <c r="K1414" s="11"/>
      <c r="L1414" s="11"/>
      <c r="M1414" s="11"/>
    </row>
    <row r="1415" spans="3:13">
      <c r="C1415" s="5"/>
      <c r="D1415" s="5"/>
      <c r="E1415" s="5"/>
      <c r="F1415" s="6"/>
      <c r="G1415" s="5"/>
      <c r="H1415" s="5"/>
      <c r="I1415" s="5"/>
      <c r="J1415" s="11"/>
      <c r="K1415" s="11"/>
      <c r="L1415" s="11"/>
      <c r="M1415" s="11"/>
    </row>
    <row r="1416" spans="3:13">
      <c r="C1416" s="5"/>
      <c r="D1416" s="5"/>
      <c r="E1416" s="5"/>
      <c r="F1416" s="6"/>
      <c r="G1416" s="5"/>
      <c r="H1416" s="5"/>
      <c r="I1416" s="5"/>
      <c r="J1416" s="11"/>
      <c r="K1416" s="11"/>
      <c r="L1416" s="11"/>
      <c r="M1416" s="11"/>
    </row>
    <row r="1417" spans="3:13">
      <c r="C1417" s="5"/>
      <c r="D1417" s="5"/>
      <c r="E1417" s="5"/>
      <c r="F1417" s="6"/>
      <c r="G1417" s="5"/>
      <c r="H1417" s="5"/>
      <c r="I1417" s="5"/>
      <c r="J1417" s="11"/>
      <c r="K1417" s="11"/>
      <c r="L1417" s="11"/>
      <c r="M1417" s="11"/>
    </row>
    <row r="1418" spans="3:13">
      <c r="C1418" s="5"/>
      <c r="D1418" s="5"/>
      <c r="E1418" s="5"/>
      <c r="F1418" s="6"/>
      <c r="G1418" s="5"/>
      <c r="H1418" s="5"/>
      <c r="I1418" s="5"/>
      <c r="J1418" s="11"/>
      <c r="K1418" s="11"/>
      <c r="L1418" s="11"/>
      <c r="M1418" s="11"/>
    </row>
    <row r="1419" spans="3:13">
      <c r="C1419" s="5"/>
      <c r="D1419" s="5"/>
      <c r="E1419" s="5"/>
      <c r="F1419" s="6"/>
      <c r="G1419" s="5"/>
      <c r="H1419" s="5"/>
      <c r="I1419" s="5"/>
      <c r="J1419" s="11"/>
      <c r="K1419" s="11"/>
      <c r="L1419" s="11"/>
      <c r="M1419" s="11"/>
    </row>
    <row r="1420" spans="3:13">
      <c r="C1420" s="5"/>
      <c r="D1420" s="5"/>
      <c r="E1420" s="5"/>
      <c r="F1420" s="6"/>
      <c r="G1420" s="5"/>
      <c r="H1420" s="5"/>
      <c r="I1420" s="5"/>
      <c r="J1420" s="11"/>
      <c r="K1420" s="11"/>
      <c r="L1420" s="11"/>
      <c r="M1420" s="11"/>
    </row>
    <row r="1421" spans="3:13">
      <c r="C1421" s="5"/>
      <c r="D1421" s="5"/>
      <c r="E1421" s="5"/>
      <c r="F1421" s="6"/>
      <c r="G1421" s="5"/>
      <c r="H1421" s="5"/>
      <c r="I1421" s="5"/>
      <c r="J1421" s="11"/>
      <c r="K1421" s="11"/>
      <c r="L1421" s="11"/>
      <c r="M1421" s="11"/>
    </row>
    <row r="1422" spans="3:13">
      <c r="C1422" s="5"/>
      <c r="D1422" s="5"/>
      <c r="E1422" s="5"/>
      <c r="F1422" s="6"/>
      <c r="G1422" s="5"/>
      <c r="H1422" s="5"/>
      <c r="I1422" s="5"/>
      <c r="J1422" s="11"/>
      <c r="K1422" s="11"/>
      <c r="L1422" s="11"/>
      <c r="M1422" s="11"/>
    </row>
    <row r="1423" spans="3:13">
      <c r="C1423" s="5"/>
      <c r="D1423" s="5"/>
      <c r="E1423" s="5"/>
      <c r="F1423" s="6"/>
      <c r="G1423" s="5"/>
      <c r="H1423" s="5"/>
      <c r="I1423" s="5"/>
      <c r="J1423" s="11"/>
      <c r="K1423" s="11"/>
      <c r="L1423" s="11"/>
      <c r="M1423" s="11"/>
    </row>
    <row r="1424" spans="3:13">
      <c r="C1424" s="5"/>
      <c r="D1424" s="5"/>
      <c r="E1424" s="5"/>
      <c r="F1424" s="6"/>
      <c r="G1424" s="5"/>
      <c r="H1424" s="5"/>
      <c r="I1424" s="5"/>
      <c r="J1424" s="11"/>
      <c r="K1424" s="11"/>
      <c r="L1424" s="11"/>
      <c r="M1424" s="11"/>
    </row>
    <row r="1425" spans="3:13">
      <c r="C1425" s="5"/>
      <c r="D1425" s="5"/>
      <c r="E1425" s="5"/>
      <c r="F1425" s="6"/>
      <c r="G1425" s="5"/>
      <c r="H1425" s="5"/>
      <c r="I1425" s="5"/>
      <c r="J1425" s="11"/>
      <c r="K1425" s="11"/>
      <c r="L1425" s="11"/>
      <c r="M1425" s="11"/>
    </row>
    <row r="1426" spans="3:13">
      <c r="C1426" s="5"/>
      <c r="D1426" s="5"/>
      <c r="E1426" s="5"/>
      <c r="F1426" s="6"/>
      <c r="G1426" s="5"/>
      <c r="H1426" s="5"/>
      <c r="I1426" s="5"/>
      <c r="J1426" s="11"/>
      <c r="K1426" s="11"/>
      <c r="L1426" s="11"/>
      <c r="M1426" s="11"/>
    </row>
    <row r="1427" spans="3:13">
      <c r="C1427" s="5"/>
      <c r="D1427" s="5"/>
      <c r="E1427" s="5"/>
      <c r="F1427" s="6"/>
      <c r="G1427" s="5"/>
      <c r="H1427" s="5"/>
      <c r="I1427" s="5"/>
      <c r="J1427" s="11"/>
      <c r="K1427" s="11"/>
      <c r="L1427" s="11"/>
      <c r="M1427" s="11"/>
    </row>
    <row r="1428" spans="3:13">
      <c r="C1428" s="5"/>
      <c r="D1428" s="5"/>
      <c r="E1428" s="5"/>
      <c r="F1428" s="6"/>
      <c r="G1428" s="5"/>
      <c r="H1428" s="5"/>
      <c r="I1428" s="5"/>
      <c r="J1428" s="11"/>
      <c r="K1428" s="11"/>
      <c r="L1428" s="11"/>
      <c r="M1428" s="11"/>
    </row>
    <row r="1429" spans="3:13">
      <c r="C1429" s="5"/>
      <c r="D1429" s="5"/>
      <c r="E1429" s="5"/>
      <c r="F1429" s="6"/>
      <c r="G1429" s="5"/>
      <c r="H1429" s="5"/>
      <c r="I1429" s="5"/>
      <c r="J1429" s="11"/>
      <c r="K1429" s="11"/>
      <c r="L1429" s="11"/>
      <c r="M1429" s="11"/>
    </row>
    <row r="1430" spans="3:13">
      <c r="C1430" s="5"/>
      <c r="D1430" s="5"/>
      <c r="E1430" s="5"/>
      <c r="F1430" s="6"/>
      <c r="G1430" s="5"/>
      <c r="H1430" s="5"/>
      <c r="I1430" s="5"/>
      <c r="J1430" s="11"/>
      <c r="K1430" s="11"/>
      <c r="L1430" s="11"/>
      <c r="M1430" s="11"/>
    </row>
    <row r="1431" spans="3:13">
      <c r="C1431" s="5"/>
      <c r="D1431" s="5"/>
      <c r="E1431" s="5"/>
      <c r="F1431" s="6"/>
      <c r="G1431" s="5"/>
      <c r="H1431" s="5"/>
      <c r="I1431" s="5"/>
      <c r="J1431" s="11"/>
      <c r="K1431" s="11"/>
      <c r="L1431" s="11"/>
      <c r="M1431" s="11"/>
    </row>
    <row r="1432" spans="3:13">
      <c r="C1432" s="5"/>
      <c r="D1432" s="5"/>
      <c r="E1432" s="5"/>
      <c r="F1432" s="6"/>
      <c r="G1432" s="5"/>
      <c r="H1432" s="5"/>
      <c r="I1432" s="5"/>
      <c r="J1432" s="11"/>
      <c r="K1432" s="11"/>
      <c r="L1432" s="11"/>
      <c r="M1432" s="11"/>
    </row>
    <row r="1433" spans="3:13">
      <c r="C1433" s="5"/>
      <c r="D1433" s="5"/>
      <c r="E1433" s="5"/>
      <c r="F1433" s="6"/>
      <c r="G1433" s="5"/>
      <c r="H1433" s="5"/>
      <c r="I1433" s="5"/>
      <c r="J1433" s="11"/>
      <c r="K1433" s="11"/>
      <c r="L1433" s="11"/>
      <c r="M1433" s="11"/>
    </row>
    <row r="1434" spans="3:13">
      <c r="C1434" s="5"/>
      <c r="D1434" s="5"/>
      <c r="E1434" s="5"/>
      <c r="F1434" s="6"/>
      <c r="G1434" s="5"/>
      <c r="H1434" s="5"/>
      <c r="I1434" s="5"/>
      <c r="J1434" s="11"/>
      <c r="K1434" s="11"/>
      <c r="L1434" s="11"/>
      <c r="M1434" s="11"/>
    </row>
    <row r="1435" spans="3:13">
      <c r="C1435" s="5"/>
      <c r="D1435" s="5"/>
      <c r="E1435" s="5"/>
      <c r="F1435" s="6"/>
      <c r="G1435" s="5"/>
      <c r="H1435" s="5"/>
      <c r="I1435" s="5"/>
      <c r="J1435" s="11"/>
      <c r="K1435" s="11"/>
      <c r="L1435" s="11"/>
      <c r="M1435" s="11"/>
    </row>
    <row r="1436" spans="3:13">
      <c r="C1436" s="5"/>
      <c r="D1436" s="5"/>
      <c r="E1436" s="5"/>
      <c r="F1436" s="6"/>
      <c r="G1436" s="5"/>
      <c r="H1436" s="5"/>
      <c r="I1436" s="5"/>
      <c r="J1436" s="11"/>
      <c r="K1436" s="11"/>
      <c r="L1436" s="11"/>
      <c r="M1436" s="11"/>
    </row>
    <row r="1437" spans="3:13">
      <c r="C1437" s="5"/>
      <c r="D1437" s="5"/>
      <c r="E1437" s="5"/>
      <c r="F1437" s="6"/>
      <c r="G1437" s="5"/>
      <c r="H1437" s="5"/>
      <c r="I1437" s="5"/>
      <c r="J1437" s="11"/>
      <c r="K1437" s="11"/>
      <c r="L1437" s="11"/>
      <c r="M1437" s="11"/>
    </row>
    <row r="1438" spans="3:13">
      <c r="C1438" s="5"/>
      <c r="D1438" s="5"/>
      <c r="E1438" s="5"/>
      <c r="F1438" s="6"/>
      <c r="G1438" s="5"/>
      <c r="H1438" s="5"/>
      <c r="I1438" s="5"/>
      <c r="J1438" s="11"/>
      <c r="K1438" s="11"/>
      <c r="L1438" s="11"/>
      <c r="M1438" s="11"/>
    </row>
    <row r="1439" spans="3:13">
      <c r="C1439" s="5"/>
      <c r="D1439" s="5"/>
      <c r="E1439" s="5"/>
      <c r="F1439" s="6"/>
      <c r="G1439" s="5"/>
      <c r="H1439" s="5"/>
      <c r="I1439" s="5"/>
      <c r="J1439" s="11"/>
      <c r="K1439" s="11"/>
      <c r="L1439" s="11"/>
      <c r="M1439" s="11"/>
    </row>
    <row r="1440" spans="3:13">
      <c r="C1440" s="5"/>
      <c r="D1440" s="5"/>
      <c r="E1440" s="5"/>
      <c r="F1440" s="6"/>
      <c r="G1440" s="5"/>
      <c r="H1440" s="5"/>
      <c r="I1440" s="5"/>
      <c r="J1440" s="11"/>
      <c r="K1440" s="11"/>
      <c r="L1440" s="11"/>
      <c r="M1440" s="11"/>
    </row>
    <row r="1441" spans="3:13">
      <c r="C1441" s="5"/>
      <c r="D1441" s="5"/>
      <c r="E1441" s="5"/>
      <c r="F1441" s="6"/>
      <c r="G1441" s="5"/>
      <c r="H1441" s="5"/>
      <c r="I1441" s="5"/>
      <c r="J1441" s="11"/>
      <c r="K1441" s="11"/>
      <c r="L1441" s="11"/>
      <c r="M1441" s="11"/>
    </row>
    <row r="1442" spans="3:13">
      <c r="C1442" s="5"/>
      <c r="D1442" s="5"/>
      <c r="E1442" s="5"/>
      <c r="F1442" s="6"/>
      <c r="G1442" s="5"/>
      <c r="H1442" s="5"/>
      <c r="I1442" s="5"/>
      <c r="J1442" s="11"/>
      <c r="K1442" s="11"/>
      <c r="L1442" s="11"/>
      <c r="M1442" s="11"/>
    </row>
    <row r="1443" spans="3:13">
      <c r="C1443" s="5"/>
      <c r="D1443" s="5"/>
      <c r="E1443" s="5"/>
      <c r="F1443" s="6"/>
      <c r="G1443" s="5"/>
      <c r="H1443" s="5"/>
      <c r="I1443" s="5"/>
      <c r="J1443" s="11"/>
      <c r="K1443" s="11"/>
      <c r="L1443" s="11"/>
      <c r="M1443" s="11"/>
    </row>
    <row r="1444" spans="3:13">
      <c r="C1444" s="5"/>
      <c r="D1444" s="5"/>
      <c r="E1444" s="5"/>
      <c r="F1444" s="6"/>
      <c r="G1444" s="5"/>
      <c r="H1444" s="5"/>
      <c r="I1444" s="5"/>
      <c r="J1444" s="11"/>
      <c r="K1444" s="11"/>
      <c r="L1444" s="11"/>
      <c r="M1444" s="11"/>
    </row>
    <row r="1445" spans="3:13">
      <c r="C1445" s="5"/>
      <c r="D1445" s="5"/>
      <c r="E1445" s="5"/>
      <c r="F1445" s="6"/>
      <c r="G1445" s="5"/>
      <c r="H1445" s="5"/>
      <c r="I1445" s="5"/>
      <c r="J1445" s="11"/>
      <c r="K1445" s="11"/>
      <c r="L1445" s="11"/>
      <c r="M1445" s="11"/>
    </row>
    <row r="1446" spans="3:13">
      <c r="C1446" s="5"/>
      <c r="D1446" s="5"/>
      <c r="E1446" s="5"/>
      <c r="F1446" s="6"/>
      <c r="G1446" s="5"/>
      <c r="H1446" s="5"/>
      <c r="I1446" s="5"/>
      <c r="J1446" s="11"/>
      <c r="K1446" s="11"/>
      <c r="L1446" s="11"/>
      <c r="M1446" s="11"/>
    </row>
    <row r="1447" spans="3:13">
      <c r="C1447" s="5"/>
      <c r="D1447" s="5"/>
      <c r="E1447" s="5"/>
      <c r="F1447" s="6"/>
      <c r="G1447" s="5"/>
      <c r="H1447" s="5"/>
      <c r="I1447" s="5"/>
      <c r="J1447" s="11"/>
      <c r="K1447" s="11"/>
      <c r="L1447" s="11"/>
      <c r="M1447" s="11"/>
    </row>
    <row r="1448" spans="3:13">
      <c r="C1448" s="5"/>
      <c r="D1448" s="5"/>
      <c r="E1448" s="5"/>
      <c r="F1448" s="6"/>
      <c r="G1448" s="5"/>
      <c r="H1448" s="5"/>
      <c r="I1448" s="5"/>
      <c r="J1448" s="11"/>
      <c r="K1448" s="11"/>
      <c r="L1448" s="11"/>
      <c r="M1448" s="11"/>
    </row>
    <row r="1449" spans="3:13">
      <c r="C1449" s="5"/>
      <c r="D1449" s="5"/>
      <c r="E1449" s="5"/>
      <c r="F1449" s="6"/>
      <c r="G1449" s="5"/>
      <c r="H1449" s="5"/>
      <c r="I1449" s="5"/>
      <c r="J1449" s="11"/>
      <c r="K1449" s="11"/>
      <c r="L1449" s="11"/>
      <c r="M1449" s="11"/>
    </row>
    <row r="1450" spans="3:13">
      <c r="C1450" s="5"/>
      <c r="D1450" s="5"/>
      <c r="E1450" s="5"/>
      <c r="F1450" s="6"/>
      <c r="G1450" s="5"/>
      <c r="H1450" s="5"/>
      <c r="I1450" s="5"/>
      <c r="J1450" s="11"/>
      <c r="K1450" s="11"/>
      <c r="L1450" s="11"/>
      <c r="M1450" s="11"/>
    </row>
    <row r="1451" spans="3:13">
      <c r="C1451" s="5"/>
      <c r="D1451" s="5"/>
      <c r="E1451" s="5"/>
      <c r="F1451" s="6"/>
      <c r="G1451" s="5"/>
      <c r="H1451" s="5"/>
      <c r="I1451" s="5"/>
      <c r="J1451" s="11"/>
      <c r="K1451" s="11"/>
      <c r="L1451" s="11"/>
      <c r="M1451" s="11"/>
    </row>
    <row r="1452" spans="3:13">
      <c r="C1452" s="5"/>
      <c r="D1452" s="5"/>
      <c r="E1452" s="5"/>
      <c r="F1452" s="6"/>
      <c r="G1452" s="5"/>
      <c r="H1452" s="5"/>
      <c r="I1452" s="5"/>
      <c r="J1452" s="11"/>
      <c r="K1452" s="11"/>
      <c r="L1452" s="11"/>
      <c r="M1452" s="11"/>
    </row>
    <row r="1453" spans="3:13">
      <c r="C1453" s="5"/>
      <c r="D1453" s="5"/>
      <c r="E1453" s="5"/>
      <c r="F1453" s="6"/>
      <c r="G1453" s="5"/>
      <c r="H1453" s="5"/>
      <c r="I1453" s="5"/>
      <c r="J1453" s="11"/>
      <c r="K1453" s="11"/>
      <c r="L1453" s="11"/>
      <c r="M1453" s="11"/>
    </row>
    <row r="1454" spans="3:13">
      <c r="C1454" s="5"/>
      <c r="D1454" s="5"/>
      <c r="E1454" s="5"/>
      <c r="F1454" s="6"/>
      <c r="G1454" s="5"/>
      <c r="H1454" s="5"/>
      <c r="I1454" s="5"/>
      <c r="J1454" s="11"/>
      <c r="K1454" s="11"/>
      <c r="L1454" s="11"/>
      <c r="M1454" s="11"/>
    </row>
    <row r="1455" spans="3:13">
      <c r="C1455" s="5"/>
      <c r="D1455" s="5"/>
      <c r="E1455" s="5"/>
      <c r="F1455" s="6"/>
      <c r="G1455" s="5"/>
      <c r="H1455" s="5"/>
      <c r="I1455" s="5"/>
      <c r="J1455" s="11"/>
      <c r="K1455" s="11"/>
      <c r="L1455" s="11"/>
      <c r="M1455" s="11"/>
    </row>
    <row r="1456" spans="3:13">
      <c r="C1456" s="5"/>
      <c r="D1456" s="5"/>
      <c r="E1456" s="5"/>
      <c r="F1456" s="6"/>
      <c r="G1456" s="5"/>
      <c r="H1456" s="5"/>
      <c r="I1456" s="5"/>
      <c r="J1456" s="11"/>
      <c r="K1456" s="11"/>
      <c r="L1456" s="11"/>
      <c r="M1456" s="11"/>
    </row>
    <row r="1457" spans="3:13">
      <c r="C1457" s="5"/>
      <c r="D1457" s="5"/>
      <c r="E1457" s="5"/>
      <c r="F1457" s="6"/>
      <c r="G1457" s="5"/>
      <c r="H1457" s="5"/>
      <c r="I1457" s="5"/>
      <c r="J1457" s="11"/>
      <c r="K1457" s="11"/>
      <c r="L1457" s="11"/>
      <c r="M1457" s="11"/>
    </row>
    <row r="1458" spans="3:13">
      <c r="C1458" s="5"/>
      <c r="D1458" s="5"/>
      <c r="E1458" s="5"/>
      <c r="F1458" s="6"/>
      <c r="G1458" s="5"/>
      <c r="H1458" s="5"/>
      <c r="I1458" s="5"/>
      <c r="J1458" s="11"/>
      <c r="K1458" s="11"/>
      <c r="L1458" s="11"/>
      <c r="M1458" s="11"/>
    </row>
    <row r="1459" spans="3:13">
      <c r="C1459" s="5"/>
      <c r="D1459" s="5"/>
      <c r="E1459" s="5"/>
      <c r="F1459" s="6"/>
      <c r="G1459" s="5"/>
      <c r="H1459" s="5"/>
      <c r="I1459" s="5"/>
      <c r="J1459" s="11"/>
      <c r="K1459" s="11"/>
      <c r="L1459" s="11"/>
      <c r="M1459" s="11"/>
    </row>
    <row r="1460" spans="3:13">
      <c r="C1460" s="5"/>
      <c r="D1460" s="5"/>
      <c r="E1460" s="5"/>
      <c r="F1460" s="6"/>
      <c r="G1460" s="5"/>
      <c r="H1460" s="5"/>
      <c r="I1460" s="5"/>
      <c r="J1460" s="11"/>
      <c r="K1460" s="11"/>
      <c r="L1460" s="11"/>
      <c r="M1460" s="11"/>
    </row>
    <row r="1461" spans="3:13">
      <c r="C1461" s="5"/>
      <c r="D1461" s="5"/>
      <c r="E1461" s="5"/>
      <c r="F1461" s="6"/>
      <c r="G1461" s="5"/>
      <c r="H1461" s="5"/>
      <c r="I1461" s="5"/>
      <c r="J1461" s="11"/>
      <c r="K1461" s="11"/>
      <c r="L1461" s="11"/>
      <c r="M1461" s="11"/>
    </row>
    <row r="1462" spans="3:13">
      <c r="C1462" s="5"/>
      <c r="D1462" s="5"/>
      <c r="E1462" s="5"/>
      <c r="F1462" s="6"/>
      <c r="G1462" s="5"/>
      <c r="H1462" s="5"/>
      <c r="I1462" s="5"/>
      <c r="J1462" s="11"/>
      <c r="K1462" s="11"/>
      <c r="L1462" s="11"/>
      <c r="M1462" s="11"/>
    </row>
    <row r="1463" spans="3:13">
      <c r="C1463" s="5"/>
      <c r="D1463" s="5"/>
      <c r="E1463" s="5"/>
      <c r="F1463" s="6"/>
      <c r="G1463" s="5"/>
      <c r="H1463" s="5"/>
      <c r="I1463" s="5"/>
      <c r="J1463" s="11"/>
      <c r="K1463" s="11"/>
      <c r="L1463" s="11"/>
      <c r="M1463" s="11"/>
    </row>
    <row r="1464" spans="3:13">
      <c r="C1464" s="5"/>
      <c r="D1464" s="5"/>
      <c r="E1464" s="5"/>
      <c r="F1464" s="6"/>
      <c r="G1464" s="5"/>
      <c r="H1464" s="5"/>
      <c r="I1464" s="5"/>
      <c r="J1464" s="11"/>
      <c r="K1464" s="11"/>
      <c r="L1464" s="11"/>
      <c r="M1464" s="11"/>
    </row>
    <row r="1465" spans="3:13">
      <c r="C1465" s="5"/>
      <c r="D1465" s="5"/>
      <c r="E1465" s="5"/>
      <c r="F1465" s="6"/>
      <c r="G1465" s="5"/>
      <c r="H1465" s="5"/>
      <c r="I1465" s="5"/>
      <c r="J1465" s="11"/>
      <c r="K1465" s="11"/>
      <c r="L1465" s="11"/>
      <c r="M1465" s="11"/>
    </row>
    <row r="1466" spans="3:13">
      <c r="C1466" s="5"/>
      <c r="D1466" s="5"/>
      <c r="E1466" s="5"/>
      <c r="F1466" s="6"/>
      <c r="G1466" s="5"/>
      <c r="H1466" s="5"/>
      <c r="I1466" s="5"/>
      <c r="J1466" s="11"/>
      <c r="K1466" s="11"/>
      <c r="L1466" s="11"/>
      <c r="M1466" s="11"/>
    </row>
    <row r="1467" spans="3:13">
      <c r="C1467" s="5"/>
      <c r="D1467" s="5"/>
      <c r="E1467" s="5"/>
      <c r="F1467" s="6"/>
      <c r="G1467" s="5"/>
      <c r="H1467" s="5"/>
      <c r="I1467" s="5"/>
      <c r="J1467" s="11"/>
      <c r="K1467" s="11"/>
      <c r="L1467" s="11"/>
      <c r="M1467" s="11"/>
    </row>
    <row r="1468" spans="3:13">
      <c r="C1468" s="5"/>
      <c r="D1468" s="5"/>
      <c r="E1468" s="5"/>
      <c r="F1468" s="6"/>
      <c r="G1468" s="5"/>
      <c r="H1468" s="5"/>
      <c r="I1468" s="5"/>
      <c r="J1468" s="11"/>
      <c r="K1468" s="11"/>
      <c r="L1468" s="11"/>
      <c r="M1468" s="11"/>
    </row>
    <row r="1469" spans="3:13">
      <c r="C1469" s="5"/>
      <c r="D1469" s="5"/>
      <c r="E1469" s="5"/>
      <c r="F1469" s="6"/>
      <c r="G1469" s="5"/>
      <c r="H1469" s="5"/>
      <c r="I1469" s="5"/>
      <c r="J1469" s="11"/>
      <c r="K1469" s="11"/>
      <c r="L1469" s="11"/>
      <c r="M1469" s="11"/>
    </row>
    <row r="1470" spans="3:13">
      <c r="C1470" s="5"/>
      <c r="D1470" s="5"/>
      <c r="E1470" s="5"/>
      <c r="F1470" s="6"/>
      <c r="G1470" s="5"/>
      <c r="H1470" s="5"/>
      <c r="I1470" s="5"/>
      <c r="J1470" s="11"/>
      <c r="K1470" s="11"/>
      <c r="L1470" s="11"/>
      <c r="M1470" s="11"/>
    </row>
    <row r="1471" spans="3:13">
      <c r="C1471" s="5"/>
      <c r="D1471" s="5"/>
      <c r="E1471" s="5"/>
      <c r="F1471" s="6"/>
      <c r="G1471" s="5"/>
      <c r="H1471" s="5"/>
      <c r="I1471" s="5"/>
      <c r="J1471" s="11"/>
      <c r="K1471" s="11"/>
      <c r="L1471" s="11"/>
      <c r="M1471" s="11"/>
    </row>
    <row r="1472" spans="3:13">
      <c r="C1472" s="5"/>
      <c r="D1472" s="5"/>
      <c r="E1472" s="5"/>
      <c r="F1472" s="6"/>
      <c r="G1472" s="5"/>
      <c r="H1472" s="5"/>
      <c r="I1472" s="5"/>
      <c r="J1472" s="11"/>
      <c r="K1472" s="11"/>
      <c r="L1472" s="11"/>
      <c r="M1472" s="11"/>
    </row>
    <row r="1473" spans="3:13">
      <c r="C1473" s="5"/>
      <c r="D1473" s="5"/>
      <c r="E1473" s="5"/>
      <c r="F1473" s="6"/>
      <c r="G1473" s="5"/>
      <c r="H1473" s="5"/>
      <c r="I1473" s="5"/>
      <c r="J1473" s="11"/>
      <c r="K1473" s="11"/>
      <c r="L1473" s="11"/>
      <c r="M1473" s="11"/>
    </row>
    <row r="1474" spans="3:13">
      <c r="C1474" s="5"/>
      <c r="D1474" s="5"/>
      <c r="E1474" s="5"/>
      <c r="F1474" s="6"/>
      <c r="G1474" s="5"/>
      <c r="H1474" s="5"/>
      <c r="I1474" s="5"/>
      <c r="J1474" s="11"/>
      <c r="K1474" s="11"/>
      <c r="L1474" s="11"/>
      <c r="M1474" s="11"/>
    </row>
    <row r="1475" spans="3:13">
      <c r="C1475" s="5"/>
      <c r="D1475" s="5"/>
      <c r="E1475" s="5"/>
      <c r="F1475" s="6"/>
      <c r="G1475" s="5"/>
      <c r="H1475" s="5"/>
      <c r="I1475" s="5"/>
      <c r="J1475" s="11"/>
      <c r="K1475" s="11"/>
      <c r="L1475" s="11"/>
      <c r="M1475" s="11"/>
    </row>
    <row r="1476" spans="3:13">
      <c r="C1476" s="5"/>
      <c r="D1476" s="5"/>
      <c r="E1476" s="5"/>
      <c r="F1476" s="6"/>
      <c r="G1476" s="5"/>
      <c r="H1476" s="5"/>
      <c r="I1476" s="5"/>
      <c r="J1476" s="11"/>
      <c r="K1476" s="11"/>
      <c r="L1476" s="11"/>
      <c r="M1476" s="11"/>
    </row>
    <row r="1477" spans="3:13">
      <c r="C1477" s="5"/>
      <c r="D1477" s="5"/>
      <c r="E1477" s="5"/>
      <c r="F1477" s="6"/>
      <c r="G1477" s="5"/>
      <c r="H1477" s="5"/>
      <c r="I1477" s="5"/>
      <c r="J1477" s="11"/>
      <c r="K1477" s="11"/>
      <c r="L1477" s="11"/>
      <c r="M1477" s="11"/>
    </row>
    <row r="1478" spans="3:13">
      <c r="C1478" s="5"/>
      <c r="D1478" s="5"/>
      <c r="E1478" s="5"/>
      <c r="F1478" s="6"/>
      <c r="G1478" s="5"/>
      <c r="H1478" s="5"/>
      <c r="I1478" s="5"/>
      <c r="J1478" s="11"/>
      <c r="K1478" s="11"/>
      <c r="L1478" s="11"/>
      <c r="M1478" s="11"/>
    </row>
    <row r="1479" spans="3:13">
      <c r="C1479" s="5"/>
      <c r="D1479" s="5"/>
      <c r="E1479" s="5"/>
      <c r="F1479" s="6"/>
      <c r="G1479" s="5"/>
      <c r="H1479" s="5"/>
      <c r="I1479" s="5"/>
      <c r="J1479" s="11"/>
      <c r="K1479" s="11"/>
      <c r="L1479" s="11"/>
      <c r="M1479" s="11"/>
    </row>
    <row r="1480" spans="3:13">
      <c r="C1480" s="5"/>
      <c r="D1480" s="5"/>
      <c r="E1480" s="5"/>
      <c r="F1480" s="6"/>
      <c r="G1480" s="5"/>
      <c r="H1480" s="5"/>
      <c r="I1480" s="5"/>
      <c r="J1480" s="11"/>
      <c r="K1480" s="11"/>
      <c r="L1480" s="11"/>
      <c r="M1480" s="11"/>
    </row>
    <row r="1481" spans="3:13">
      <c r="C1481" s="5"/>
      <c r="D1481" s="5"/>
      <c r="E1481" s="5"/>
      <c r="F1481" s="6"/>
      <c r="G1481" s="5"/>
      <c r="H1481" s="5"/>
      <c r="I1481" s="5"/>
      <c r="J1481" s="11"/>
      <c r="K1481" s="11"/>
      <c r="L1481" s="11"/>
      <c r="M1481" s="11"/>
    </row>
    <row r="1482" spans="3:13">
      <c r="C1482" s="5"/>
      <c r="D1482" s="5"/>
      <c r="E1482" s="5"/>
      <c r="F1482" s="6"/>
      <c r="G1482" s="5"/>
      <c r="H1482" s="5"/>
      <c r="I1482" s="5"/>
      <c r="J1482" s="11"/>
      <c r="K1482" s="11"/>
      <c r="L1482" s="11"/>
      <c r="M1482" s="11"/>
    </row>
    <row r="1483" spans="3:13">
      <c r="C1483" s="5"/>
      <c r="D1483" s="5"/>
      <c r="E1483" s="5"/>
      <c r="F1483" s="6"/>
      <c r="G1483" s="5"/>
      <c r="H1483" s="5"/>
      <c r="I1483" s="5"/>
      <c r="J1483" s="11"/>
      <c r="K1483" s="11"/>
      <c r="L1483" s="11"/>
      <c r="M1483" s="11"/>
    </row>
    <row r="1484" spans="3:13">
      <c r="C1484" s="5"/>
      <c r="D1484" s="5"/>
      <c r="E1484" s="5"/>
      <c r="F1484" s="6"/>
      <c r="G1484" s="5"/>
      <c r="H1484" s="5"/>
      <c r="I1484" s="5"/>
      <c r="J1484" s="11"/>
      <c r="K1484" s="11"/>
      <c r="L1484" s="11"/>
      <c r="M1484" s="11"/>
    </row>
    <row r="1485" spans="3:13">
      <c r="C1485" s="5"/>
      <c r="D1485" s="5"/>
      <c r="E1485" s="5"/>
      <c r="F1485" s="6"/>
      <c r="G1485" s="5"/>
      <c r="H1485" s="5"/>
      <c r="I1485" s="5"/>
      <c r="J1485" s="11"/>
      <c r="K1485" s="11"/>
      <c r="L1485" s="11"/>
      <c r="M1485" s="11"/>
    </row>
    <row r="1486" spans="3:13">
      <c r="C1486" s="5"/>
      <c r="D1486" s="5"/>
      <c r="E1486" s="5"/>
      <c r="F1486" s="6"/>
      <c r="G1486" s="5"/>
      <c r="H1486" s="5"/>
      <c r="I1486" s="5"/>
      <c r="J1486" s="11"/>
      <c r="K1486" s="11"/>
      <c r="L1486" s="11"/>
      <c r="M1486" s="11"/>
    </row>
    <row r="1487" spans="3:13">
      <c r="C1487" s="5"/>
      <c r="D1487" s="5"/>
      <c r="E1487" s="5"/>
      <c r="F1487" s="6"/>
      <c r="G1487" s="5"/>
      <c r="H1487" s="5"/>
      <c r="I1487" s="5"/>
      <c r="J1487" s="11"/>
      <c r="K1487" s="11"/>
      <c r="L1487" s="11"/>
      <c r="M1487" s="11"/>
    </row>
    <row r="1488" spans="3:13">
      <c r="C1488" s="5"/>
      <c r="D1488" s="5"/>
      <c r="E1488" s="5"/>
      <c r="F1488" s="6"/>
      <c r="G1488" s="5"/>
      <c r="H1488" s="5"/>
      <c r="I1488" s="5"/>
      <c r="J1488" s="11"/>
      <c r="K1488" s="11"/>
      <c r="L1488" s="11"/>
      <c r="M1488" s="11"/>
    </row>
    <row r="1489" spans="3:13">
      <c r="C1489" s="5"/>
      <c r="D1489" s="5"/>
      <c r="E1489" s="5"/>
      <c r="F1489" s="6"/>
      <c r="G1489" s="5"/>
      <c r="H1489" s="5"/>
      <c r="I1489" s="5"/>
      <c r="J1489" s="11"/>
      <c r="K1489" s="11"/>
      <c r="L1489" s="11"/>
      <c r="M1489" s="11"/>
    </row>
    <row r="1490" spans="3:13">
      <c r="C1490" s="5"/>
      <c r="D1490" s="5"/>
      <c r="E1490" s="5"/>
      <c r="F1490" s="6"/>
      <c r="G1490" s="5"/>
      <c r="H1490" s="5"/>
      <c r="I1490" s="5"/>
      <c r="J1490" s="11"/>
      <c r="K1490" s="11"/>
      <c r="L1490" s="11"/>
      <c r="M1490" s="11"/>
    </row>
    <row r="1491" spans="3:13">
      <c r="C1491" s="5"/>
      <c r="D1491" s="5"/>
      <c r="E1491" s="5"/>
      <c r="F1491" s="6"/>
      <c r="G1491" s="5"/>
      <c r="H1491" s="5"/>
      <c r="I1491" s="5"/>
      <c r="J1491" s="11"/>
      <c r="K1491" s="11"/>
      <c r="L1491" s="11"/>
      <c r="M1491" s="11"/>
    </row>
    <row r="1492" spans="3:13">
      <c r="C1492" s="5"/>
      <c r="D1492" s="5"/>
      <c r="E1492" s="5"/>
      <c r="F1492" s="6"/>
      <c r="G1492" s="5"/>
      <c r="H1492" s="5"/>
      <c r="I1492" s="5"/>
      <c r="J1492" s="11"/>
      <c r="K1492" s="11"/>
      <c r="L1492" s="11"/>
      <c r="M1492" s="11"/>
    </row>
    <row r="1493" spans="3:13">
      <c r="C1493" s="5"/>
      <c r="D1493" s="5"/>
      <c r="E1493" s="5"/>
      <c r="F1493" s="6"/>
      <c r="G1493" s="5"/>
      <c r="H1493" s="5"/>
      <c r="I1493" s="5"/>
      <c r="J1493" s="11"/>
      <c r="K1493" s="11"/>
      <c r="L1493" s="11"/>
      <c r="M1493" s="11"/>
    </row>
    <row r="1494" spans="3:13">
      <c r="C1494" s="5"/>
      <c r="D1494" s="5"/>
      <c r="E1494" s="5"/>
      <c r="F1494" s="6"/>
      <c r="G1494" s="5"/>
      <c r="H1494" s="5"/>
      <c r="I1494" s="5"/>
      <c r="J1494" s="11"/>
      <c r="K1494" s="11"/>
      <c r="L1494" s="11"/>
      <c r="M1494" s="11"/>
    </row>
    <row r="1495" spans="3:13">
      <c r="C1495" s="5"/>
      <c r="D1495" s="5"/>
      <c r="E1495" s="5"/>
      <c r="F1495" s="6"/>
      <c r="G1495" s="5"/>
      <c r="H1495" s="5"/>
      <c r="I1495" s="5"/>
      <c r="J1495" s="11"/>
      <c r="K1495" s="11"/>
      <c r="L1495" s="11"/>
      <c r="M1495" s="11"/>
    </row>
    <row r="1496" spans="3:13">
      <c r="C1496" s="5"/>
      <c r="D1496" s="5"/>
      <c r="E1496" s="5"/>
      <c r="F1496" s="6"/>
      <c r="G1496" s="5"/>
      <c r="H1496" s="5"/>
      <c r="I1496" s="5"/>
      <c r="J1496" s="11"/>
      <c r="K1496" s="11"/>
      <c r="L1496" s="11"/>
      <c r="M1496" s="11"/>
    </row>
    <row r="1497" spans="3:13">
      <c r="C1497" s="5"/>
      <c r="D1497" s="5"/>
      <c r="E1497" s="5"/>
      <c r="F1497" s="6"/>
      <c r="G1497" s="5"/>
      <c r="H1497" s="5"/>
      <c r="I1497" s="5"/>
      <c r="J1497" s="11"/>
      <c r="K1497" s="11"/>
      <c r="L1497" s="11"/>
      <c r="M1497" s="11"/>
    </row>
    <row r="1498" spans="3:13">
      <c r="C1498" s="5"/>
      <c r="D1498" s="5"/>
      <c r="E1498" s="5"/>
      <c r="F1498" s="6"/>
      <c r="G1498" s="5"/>
      <c r="H1498" s="5"/>
      <c r="I1498" s="5"/>
      <c r="J1498" s="11"/>
      <c r="K1498" s="11"/>
      <c r="L1498" s="11"/>
      <c r="M1498" s="11"/>
    </row>
    <row r="1499" spans="3:13">
      <c r="C1499" s="5"/>
      <c r="D1499" s="5"/>
      <c r="E1499" s="5"/>
      <c r="F1499" s="6"/>
      <c r="G1499" s="5"/>
      <c r="H1499" s="5"/>
      <c r="I1499" s="5"/>
      <c r="J1499" s="11"/>
      <c r="K1499" s="11"/>
      <c r="L1499" s="11"/>
      <c r="M1499" s="11"/>
    </row>
    <row r="1500" spans="3:13">
      <c r="C1500" s="5"/>
      <c r="D1500" s="5"/>
      <c r="E1500" s="5"/>
      <c r="F1500" s="6"/>
      <c r="G1500" s="5"/>
      <c r="H1500" s="5"/>
      <c r="I1500" s="5"/>
      <c r="J1500" s="11"/>
      <c r="K1500" s="11"/>
      <c r="L1500" s="11"/>
      <c r="M1500" s="11"/>
    </row>
    <row r="1501" spans="3:13">
      <c r="C1501" s="5"/>
      <c r="D1501" s="5"/>
      <c r="E1501" s="5"/>
      <c r="F1501" s="6"/>
      <c r="G1501" s="5"/>
      <c r="H1501" s="5"/>
      <c r="I1501" s="5"/>
      <c r="J1501" s="11"/>
      <c r="K1501" s="11"/>
      <c r="L1501" s="11"/>
      <c r="M1501" s="11"/>
    </row>
    <row r="1502" spans="3:13">
      <c r="C1502" s="5"/>
      <c r="D1502" s="5"/>
      <c r="E1502" s="5"/>
      <c r="F1502" s="6"/>
      <c r="G1502" s="5"/>
      <c r="H1502" s="5"/>
      <c r="I1502" s="5"/>
      <c r="J1502" s="11"/>
      <c r="K1502" s="11"/>
      <c r="L1502" s="11"/>
      <c r="M1502" s="11"/>
    </row>
    <row r="1503" spans="3:13">
      <c r="C1503" s="5"/>
      <c r="D1503" s="5"/>
      <c r="E1503" s="5"/>
      <c r="F1503" s="6"/>
      <c r="G1503" s="5"/>
      <c r="H1503" s="5"/>
      <c r="I1503" s="5"/>
      <c r="J1503" s="11"/>
      <c r="K1503" s="11"/>
      <c r="L1503" s="11"/>
      <c r="M1503" s="11"/>
    </row>
    <row r="1504" spans="3:13">
      <c r="C1504" s="5"/>
      <c r="D1504" s="5"/>
      <c r="E1504" s="5"/>
      <c r="F1504" s="6"/>
      <c r="G1504" s="5"/>
      <c r="H1504" s="5"/>
      <c r="I1504" s="5"/>
      <c r="J1504" s="11"/>
      <c r="K1504" s="11"/>
      <c r="L1504" s="11"/>
      <c r="M1504" s="11"/>
    </row>
    <row r="1505" spans="3:13">
      <c r="C1505" s="5"/>
      <c r="D1505" s="5"/>
      <c r="E1505" s="5"/>
      <c r="F1505" s="6"/>
      <c r="G1505" s="5"/>
      <c r="H1505" s="5"/>
      <c r="I1505" s="5"/>
      <c r="J1505" s="11"/>
      <c r="K1505" s="11"/>
      <c r="L1505" s="11"/>
      <c r="M1505" s="11"/>
    </row>
    <row r="1506" spans="3:13">
      <c r="C1506" s="5"/>
      <c r="D1506" s="5"/>
      <c r="E1506" s="5"/>
      <c r="F1506" s="6"/>
      <c r="G1506" s="5"/>
      <c r="H1506" s="5"/>
      <c r="I1506" s="5"/>
      <c r="J1506" s="11"/>
      <c r="K1506" s="11"/>
      <c r="L1506" s="11"/>
      <c r="M1506" s="11"/>
    </row>
    <row r="1507" spans="3:13">
      <c r="C1507" s="5"/>
      <c r="D1507" s="5"/>
      <c r="E1507" s="5"/>
      <c r="F1507" s="6"/>
      <c r="G1507" s="5"/>
      <c r="H1507" s="5"/>
      <c r="I1507" s="5"/>
      <c r="J1507" s="11"/>
      <c r="K1507" s="11"/>
      <c r="L1507" s="11"/>
      <c r="M1507" s="11"/>
    </row>
    <row r="1508" spans="3:13">
      <c r="C1508" s="5"/>
      <c r="D1508" s="5"/>
      <c r="E1508" s="5"/>
      <c r="F1508" s="6"/>
      <c r="G1508" s="5"/>
      <c r="H1508" s="5"/>
      <c r="I1508" s="5"/>
      <c r="J1508" s="11"/>
      <c r="K1508" s="11"/>
      <c r="L1508" s="11"/>
      <c r="M1508" s="11"/>
    </row>
    <row r="1509" spans="3:13">
      <c r="C1509" s="5"/>
      <c r="D1509" s="5"/>
      <c r="E1509" s="5"/>
      <c r="F1509" s="6"/>
      <c r="G1509" s="5"/>
      <c r="H1509" s="5"/>
      <c r="I1509" s="5"/>
      <c r="J1509" s="11"/>
      <c r="K1509" s="11"/>
      <c r="L1509" s="11"/>
      <c r="M1509" s="11"/>
    </row>
    <row r="1510" spans="3:13">
      <c r="C1510" s="5"/>
      <c r="D1510" s="5"/>
      <c r="E1510" s="5"/>
      <c r="F1510" s="6"/>
      <c r="G1510" s="5"/>
      <c r="H1510" s="5"/>
      <c r="I1510" s="5"/>
      <c r="J1510" s="11"/>
      <c r="K1510" s="11"/>
      <c r="L1510" s="11"/>
      <c r="M1510" s="11"/>
    </row>
    <row r="1511" spans="3:13">
      <c r="C1511" s="5"/>
      <c r="D1511" s="5"/>
      <c r="E1511" s="5"/>
      <c r="F1511" s="6"/>
      <c r="G1511" s="5"/>
      <c r="H1511" s="5"/>
      <c r="I1511" s="5"/>
      <c r="J1511" s="11"/>
      <c r="K1511" s="11"/>
      <c r="L1511" s="11"/>
      <c r="M1511" s="11"/>
    </row>
    <row r="1512" spans="3:13">
      <c r="C1512" s="5"/>
      <c r="D1512" s="5"/>
      <c r="E1512" s="5"/>
      <c r="F1512" s="6"/>
      <c r="G1512" s="5"/>
      <c r="H1512" s="5"/>
      <c r="I1512" s="5"/>
      <c r="J1512" s="11"/>
      <c r="K1512" s="11"/>
      <c r="L1512" s="11"/>
      <c r="M1512" s="11"/>
    </row>
    <row r="1513" spans="3:13">
      <c r="C1513" s="5"/>
      <c r="D1513" s="5"/>
      <c r="E1513" s="5"/>
      <c r="F1513" s="6"/>
      <c r="G1513" s="5"/>
      <c r="H1513" s="5"/>
      <c r="I1513" s="5"/>
      <c r="J1513" s="11"/>
      <c r="K1513" s="11"/>
      <c r="L1513" s="11"/>
      <c r="M1513" s="11"/>
    </row>
    <row r="1514" spans="3:13">
      <c r="C1514" s="5"/>
      <c r="D1514" s="5"/>
      <c r="E1514" s="5"/>
      <c r="F1514" s="6"/>
      <c r="G1514" s="5"/>
      <c r="H1514" s="5"/>
      <c r="I1514" s="5"/>
      <c r="J1514" s="11"/>
      <c r="K1514" s="11"/>
      <c r="L1514" s="11"/>
      <c r="M1514" s="11"/>
    </row>
    <row r="1515" spans="3:13">
      <c r="C1515" s="5"/>
      <c r="D1515" s="5"/>
      <c r="E1515" s="5"/>
      <c r="F1515" s="6"/>
      <c r="G1515" s="5"/>
      <c r="H1515" s="5"/>
      <c r="I1515" s="5"/>
      <c r="J1515" s="11"/>
      <c r="K1515" s="11"/>
      <c r="L1515" s="11"/>
      <c r="M1515" s="11"/>
    </row>
    <row r="1516" spans="3:13">
      <c r="C1516" s="5"/>
      <c r="D1516" s="5"/>
      <c r="E1516" s="5"/>
      <c r="F1516" s="6"/>
      <c r="G1516" s="5"/>
      <c r="H1516" s="5"/>
      <c r="I1516" s="5"/>
      <c r="J1516" s="11"/>
      <c r="K1516" s="11"/>
      <c r="L1516" s="11"/>
      <c r="M1516" s="11"/>
    </row>
    <row r="1517" spans="3:13">
      <c r="C1517" s="5"/>
      <c r="D1517" s="5"/>
      <c r="E1517" s="5"/>
      <c r="F1517" s="6"/>
      <c r="G1517" s="5"/>
      <c r="H1517" s="5"/>
      <c r="I1517" s="5"/>
      <c r="J1517" s="11"/>
      <c r="K1517" s="11"/>
      <c r="L1517" s="11"/>
      <c r="M1517" s="11"/>
    </row>
    <row r="1518" spans="3:13">
      <c r="C1518" s="5"/>
      <c r="D1518" s="5"/>
      <c r="E1518" s="5"/>
      <c r="F1518" s="6"/>
      <c r="G1518" s="5"/>
      <c r="H1518" s="5"/>
      <c r="I1518" s="5"/>
      <c r="J1518" s="11"/>
      <c r="K1518" s="11"/>
      <c r="L1518" s="11"/>
      <c r="M1518" s="11"/>
    </row>
    <row r="1519" spans="3:13">
      <c r="C1519" s="5"/>
      <c r="D1519" s="5"/>
      <c r="E1519" s="5"/>
      <c r="F1519" s="6"/>
      <c r="G1519" s="5"/>
      <c r="H1519" s="5"/>
      <c r="I1519" s="5"/>
      <c r="J1519" s="11"/>
      <c r="K1519" s="11"/>
      <c r="L1519" s="11"/>
      <c r="M1519" s="11"/>
    </row>
    <row r="1520" spans="3:13">
      <c r="C1520" s="5"/>
      <c r="D1520" s="5"/>
      <c r="E1520" s="5"/>
      <c r="F1520" s="6"/>
      <c r="G1520" s="5"/>
      <c r="H1520" s="5"/>
      <c r="I1520" s="5"/>
      <c r="J1520" s="11"/>
      <c r="K1520" s="11"/>
      <c r="L1520" s="11"/>
      <c r="M1520" s="11"/>
    </row>
    <row r="1521" spans="3:13">
      <c r="C1521" s="5"/>
      <c r="D1521" s="5"/>
      <c r="E1521" s="5"/>
      <c r="F1521" s="6"/>
      <c r="G1521" s="5"/>
      <c r="H1521" s="5"/>
      <c r="I1521" s="5"/>
      <c r="J1521" s="11"/>
      <c r="K1521" s="11"/>
      <c r="L1521" s="11"/>
      <c r="M1521" s="11"/>
    </row>
    <row r="1522" spans="3:13">
      <c r="C1522" s="5"/>
      <c r="D1522" s="5"/>
      <c r="E1522" s="5"/>
      <c r="F1522" s="6"/>
      <c r="G1522" s="5"/>
      <c r="H1522" s="5"/>
      <c r="I1522" s="5"/>
      <c r="J1522" s="11"/>
      <c r="K1522" s="11"/>
      <c r="L1522" s="11"/>
      <c r="M1522" s="11"/>
    </row>
    <row r="1523" spans="3:13">
      <c r="C1523" s="5"/>
      <c r="D1523" s="5"/>
      <c r="E1523" s="5"/>
      <c r="F1523" s="6"/>
      <c r="G1523" s="5"/>
      <c r="H1523" s="5"/>
      <c r="I1523" s="5"/>
      <c r="J1523" s="11"/>
      <c r="K1523" s="11"/>
      <c r="L1523" s="11"/>
      <c r="M1523" s="11"/>
    </row>
    <row r="1524" spans="3:13">
      <c r="C1524" s="5"/>
      <c r="D1524" s="5"/>
      <c r="E1524" s="5"/>
      <c r="F1524" s="6"/>
      <c r="G1524" s="5"/>
      <c r="H1524" s="5"/>
      <c r="I1524" s="5"/>
      <c r="J1524" s="11"/>
      <c r="K1524" s="11"/>
      <c r="L1524" s="11"/>
      <c r="M1524" s="11"/>
    </row>
    <row r="1525" spans="3:13">
      <c r="C1525" s="5"/>
      <c r="D1525" s="5"/>
      <c r="E1525" s="5"/>
      <c r="F1525" s="6"/>
      <c r="G1525" s="5"/>
      <c r="H1525" s="5"/>
      <c r="I1525" s="5"/>
      <c r="J1525" s="11"/>
      <c r="K1525" s="11"/>
      <c r="L1525" s="11"/>
      <c r="M1525" s="11"/>
    </row>
    <row r="1526" spans="3:13">
      <c r="C1526" s="5"/>
      <c r="D1526" s="5"/>
      <c r="E1526" s="5"/>
      <c r="F1526" s="6"/>
      <c r="G1526" s="5"/>
      <c r="H1526" s="5"/>
      <c r="I1526" s="5"/>
      <c r="J1526" s="11"/>
      <c r="K1526" s="11"/>
      <c r="L1526" s="11"/>
      <c r="M1526" s="11"/>
    </row>
    <row r="1527" spans="3:13">
      <c r="C1527" s="5"/>
      <c r="D1527" s="5"/>
      <c r="E1527" s="5"/>
      <c r="F1527" s="6"/>
      <c r="G1527" s="5"/>
      <c r="H1527" s="5"/>
      <c r="I1527" s="5"/>
      <c r="J1527" s="11"/>
      <c r="K1527" s="11"/>
      <c r="L1527" s="11"/>
      <c r="M1527" s="11"/>
    </row>
    <row r="1528" spans="3:13">
      <c r="C1528" s="5"/>
      <c r="D1528" s="5"/>
      <c r="E1528" s="5"/>
      <c r="F1528" s="6"/>
      <c r="G1528" s="5"/>
      <c r="H1528" s="5"/>
      <c r="I1528" s="5"/>
      <c r="J1528" s="11"/>
      <c r="K1528" s="11"/>
      <c r="L1528" s="11"/>
      <c r="M1528" s="11"/>
    </row>
    <row r="1529" spans="3:13">
      <c r="C1529" s="5"/>
      <c r="D1529" s="5"/>
      <c r="E1529" s="5"/>
      <c r="F1529" s="6"/>
      <c r="G1529" s="5"/>
      <c r="H1529" s="5"/>
      <c r="I1529" s="5"/>
      <c r="J1529" s="11"/>
      <c r="K1529" s="11"/>
      <c r="L1529" s="11"/>
      <c r="M1529" s="11"/>
    </row>
    <row r="1530" spans="3:13">
      <c r="C1530" s="5"/>
      <c r="D1530" s="5"/>
      <c r="E1530" s="5"/>
      <c r="F1530" s="6"/>
      <c r="G1530" s="5"/>
      <c r="H1530" s="5"/>
      <c r="I1530" s="5"/>
      <c r="J1530" s="11"/>
      <c r="K1530" s="11"/>
      <c r="L1530" s="11"/>
      <c r="M1530" s="11"/>
    </row>
    <row r="1531" spans="3:13">
      <c r="C1531" s="5"/>
      <c r="D1531" s="5"/>
      <c r="E1531" s="5"/>
      <c r="F1531" s="6"/>
      <c r="G1531" s="5"/>
      <c r="H1531" s="5"/>
      <c r="I1531" s="5"/>
      <c r="J1531" s="11"/>
      <c r="K1531" s="11"/>
      <c r="L1531" s="11"/>
      <c r="M1531" s="11"/>
    </row>
    <row r="1532" spans="3:13">
      <c r="C1532" s="5"/>
      <c r="D1532" s="5"/>
      <c r="E1532" s="5"/>
      <c r="F1532" s="6"/>
      <c r="G1532" s="5"/>
      <c r="H1532" s="5"/>
      <c r="I1532" s="5"/>
      <c r="J1532" s="11"/>
      <c r="K1532" s="11"/>
      <c r="L1532" s="11"/>
      <c r="M1532" s="11"/>
    </row>
    <row r="1533" spans="3:13">
      <c r="C1533" s="5"/>
      <c r="D1533" s="5"/>
      <c r="E1533" s="5"/>
      <c r="F1533" s="6"/>
      <c r="G1533" s="5"/>
      <c r="H1533" s="5"/>
      <c r="I1533" s="5"/>
      <c r="J1533" s="11"/>
      <c r="K1533" s="11"/>
      <c r="L1533" s="11"/>
      <c r="M1533" s="11"/>
    </row>
    <row r="1534" spans="3:13">
      <c r="C1534" s="5"/>
      <c r="D1534" s="5"/>
      <c r="E1534" s="5"/>
      <c r="F1534" s="6"/>
      <c r="G1534" s="5"/>
      <c r="H1534" s="5"/>
      <c r="I1534" s="5"/>
      <c r="J1534" s="11"/>
      <c r="K1534" s="11"/>
      <c r="L1534" s="11"/>
      <c r="M1534" s="11"/>
    </row>
    <row r="1535" spans="3:13">
      <c r="C1535" s="5"/>
      <c r="D1535" s="5"/>
      <c r="E1535" s="5"/>
      <c r="F1535" s="6"/>
      <c r="G1535" s="5"/>
      <c r="H1535" s="5"/>
      <c r="I1535" s="5"/>
      <c r="J1535" s="11"/>
      <c r="K1535" s="11"/>
      <c r="L1535" s="11"/>
      <c r="M1535" s="11"/>
    </row>
    <row r="1536" spans="3:13">
      <c r="C1536" s="5"/>
      <c r="D1536" s="5"/>
      <c r="E1536" s="5"/>
      <c r="F1536" s="6"/>
      <c r="G1536" s="5"/>
      <c r="H1536" s="5"/>
      <c r="I1536" s="5"/>
      <c r="J1536" s="11"/>
      <c r="K1536" s="11"/>
      <c r="L1536" s="11"/>
      <c r="M1536" s="11"/>
    </row>
    <row r="1537" spans="3:13">
      <c r="C1537" s="5"/>
      <c r="D1537" s="5"/>
      <c r="E1537" s="5"/>
      <c r="F1537" s="6"/>
      <c r="G1537" s="5"/>
      <c r="H1537" s="5"/>
      <c r="I1537" s="5"/>
      <c r="J1537" s="11"/>
      <c r="K1537" s="11"/>
      <c r="L1537" s="11"/>
      <c r="M1537" s="11"/>
    </row>
    <row r="1538" spans="3:13">
      <c r="C1538" s="5"/>
      <c r="D1538" s="5"/>
      <c r="E1538" s="5"/>
      <c r="F1538" s="6"/>
      <c r="G1538" s="5"/>
      <c r="H1538" s="5"/>
      <c r="I1538" s="5"/>
      <c r="J1538" s="11"/>
      <c r="K1538" s="11"/>
      <c r="L1538" s="11"/>
      <c r="M1538" s="11"/>
    </row>
    <row r="1539" spans="3:13">
      <c r="C1539" s="5"/>
      <c r="D1539" s="5"/>
      <c r="E1539" s="5"/>
      <c r="F1539" s="6"/>
      <c r="G1539" s="5"/>
      <c r="H1539" s="5"/>
      <c r="I1539" s="5"/>
      <c r="J1539" s="11"/>
      <c r="K1539" s="11"/>
      <c r="L1539" s="11"/>
      <c r="M1539" s="11"/>
    </row>
    <row r="1540" spans="3:13">
      <c r="C1540" s="5"/>
      <c r="D1540" s="5"/>
      <c r="E1540" s="5"/>
      <c r="F1540" s="6"/>
      <c r="G1540" s="5"/>
      <c r="H1540" s="5"/>
      <c r="I1540" s="5"/>
      <c r="J1540" s="11"/>
      <c r="K1540" s="11"/>
      <c r="L1540" s="11"/>
      <c r="M1540" s="11"/>
    </row>
    <row r="1541" spans="3:13">
      <c r="C1541" s="5"/>
      <c r="D1541" s="5"/>
      <c r="E1541" s="5"/>
      <c r="F1541" s="6"/>
      <c r="G1541" s="5"/>
      <c r="H1541" s="5"/>
      <c r="I1541" s="5"/>
      <c r="J1541" s="11"/>
      <c r="K1541" s="11"/>
      <c r="L1541" s="11"/>
      <c r="M1541" s="11"/>
    </row>
    <row r="1542" spans="3:13">
      <c r="C1542" s="5"/>
      <c r="D1542" s="5"/>
      <c r="E1542" s="5"/>
      <c r="F1542" s="6"/>
      <c r="G1542" s="5"/>
      <c r="H1542" s="5"/>
      <c r="I1542" s="5"/>
      <c r="J1542" s="11"/>
      <c r="K1542" s="11"/>
      <c r="L1542" s="11"/>
      <c r="M1542" s="11"/>
    </row>
    <row r="1543" spans="3:13">
      <c r="C1543" s="5"/>
      <c r="D1543" s="5"/>
      <c r="E1543" s="5"/>
      <c r="F1543" s="6"/>
      <c r="G1543" s="5"/>
      <c r="H1543" s="5"/>
      <c r="I1543" s="5"/>
      <c r="J1543" s="11"/>
      <c r="K1543" s="11"/>
      <c r="L1543" s="11"/>
      <c r="M1543" s="11"/>
    </row>
    <row r="1544" spans="3:13">
      <c r="C1544" s="5"/>
      <c r="D1544" s="5"/>
      <c r="E1544" s="5"/>
      <c r="F1544" s="6"/>
      <c r="G1544" s="5"/>
      <c r="H1544" s="5"/>
      <c r="I1544" s="5"/>
      <c r="J1544" s="11"/>
      <c r="K1544" s="11"/>
      <c r="L1544" s="11"/>
      <c r="M1544" s="11"/>
    </row>
    <row r="1545" spans="3:13">
      <c r="C1545" s="5"/>
      <c r="D1545" s="5"/>
      <c r="E1545" s="5"/>
      <c r="F1545" s="6"/>
      <c r="G1545" s="5"/>
      <c r="H1545" s="5"/>
      <c r="I1545" s="5"/>
      <c r="J1545" s="11"/>
      <c r="K1545" s="11"/>
      <c r="L1545" s="11"/>
      <c r="M1545" s="11"/>
    </row>
    <row r="1546" spans="3:13">
      <c r="C1546" s="5"/>
      <c r="D1546" s="5"/>
      <c r="E1546" s="5"/>
      <c r="F1546" s="6"/>
      <c r="G1546" s="5"/>
      <c r="H1546" s="5"/>
      <c r="I1546" s="5"/>
      <c r="J1546" s="11"/>
      <c r="K1546" s="11"/>
      <c r="L1546" s="11"/>
      <c r="M1546" s="11"/>
    </row>
    <row r="1547" spans="3:13">
      <c r="C1547" s="5"/>
      <c r="D1547" s="5"/>
      <c r="E1547" s="5"/>
      <c r="F1547" s="6"/>
      <c r="G1547" s="5"/>
      <c r="H1547" s="5"/>
      <c r="I1547" s="5"/>
      <c r="J1547" s="11"/>
      <c r="K1547" s="11"/>
      <c r="L1547" s="11"/>
      <c r="M1547" s="11"/>
    </row>
    <row r="1548" spans="3:13">
      <c r="C1548" s="5"/>
      <c r="D1548" s="5"/>
      <c r="E1548" s="5"/>
      <c r="F1548" s="6"/>
      <c r="G1548" s="5"/>
      <c r="H1548" s="5"/>
      <c r="I1548" s="5"/>
      <c r="J1548" s="11"/>
      <c r="K1548" s="11"/>
      <c r="L1548" s="11"/>
      <c r="M1548" s="11"/>
    </row>
    <row r="1549" spans="3:13">
      <c r="C1549" s="5"/>
      <c r="D1549" s="5"/>
      <c r="E1549" s="5"/>
      <c r="F1549" s="6"/>
      <c r="G1549" s="5"/>
      <c r="H1549" s="5"/>
      <c r="I1549" s="5"/>
      <c r="J1549" s="11"/>
      <c r="K1549" s="11"/>
      <c r="L1549" s="11"/>
      <c r="M1549" s="11"/>
    </row>
    <row r="1550" spans="3:13">
      <c r="C1550" s="5"/>
      <c r="D1550" s="5"/>
      <c r="E1550" s="5"/>
      <c r="F1550" s="6"/>
      <c r="G1550" s="5"/>
      <c r="H1550" s="5"/>
      <c r="I1550" s="5"/>
      <c r="J1550" s="11"/>
      <c r="K1550" s="11"/>
      <c r="L1550" s="11"/>
      <c r="M1550" s="11"/>
    </row>
    <row r="1551" spans="3:13">
      <c r="C1551" s="5"/>
      <c r="D1551" s="5"/>
      <c r="E1551" s="5"/>
      <c r="F1551" s="6"/>
      <c r="G1551" s="5"/>
      <c r="H1551" s="5"/>
      <c r="I1551" s="5"/>
      <c r="J1551" s="11"/>
      <c r="K1551" s="11"/>
      <c r="L1551" s="11"/>
      <c r="M1551" s="11"/>
    </row>
    <row r="1552" spans="3:13">
      <c r="C1552" s="5"/>
      <c r="D1552" s="5"/>
      <c r="E1552" s="5"/>
      <c r="F1552" s="6"/>
      <c r="G1552" s="5"/>
      <c r="H1552" s="5"/>
      <c r="I1552" s="5"/>
      <c r="J1552" s="11"/>
      <c r="K1552" s="11"/>
      <c r="L1552" s="11"/>
      <c r="M1552" s="11"/>
    </row>
    <row r="1553" spans="3:13">
      <c r="C1553" s="5"/>
      <c r="D1553" s="5"/>
      <c r="E1553" s="5"/>
      <c r="F1553" s="6"/>
      <c r="G1553" s="5"/>
      <c r="H1553" s="5"/>
      <c r="I1553" s="5"/>
      <c r="J1553" s="11"/>
      <c r="K1553" s="11"/>
      <c r="L1553" s="11"/>
      <c r="M1553" s="11"/>
    </row>
    <row r="1554" spans="3:13">
      <c r="C1554" s="5"/>
      <c r="D1554" s="5"/>
      <c r="E1554" s="5"/>
      <c r="F1554" s="6"/>
      <c r="G1554" s="5"/>
      <c r="H1554" s="5"/>
      <c r="I1554" s="5"/>
      <c r="J1554" s="11"/>
      <c r="K1554" s="11"/>
      <c r="L1554" s="11"/>
      <c r="M1554" s="11"/>
    </row>
    <row r="1555" spans="3:13">
      <c r="C1555" s="5"/>
      <c r="D1555" s="5"/>
      <c r="E1555" s="5"/>
      <c r="F1555" s="6"/>
      <c r="G1555" s="5"/>
      <c r="H1555" s="5"/>
      <c r="I1555" s="5"/>
      <c r="J1555" s="11"/>
      <c r="K1555" s="11"/>
      <c r="L1555" s="11"/>
      <c r="M1555" s="11"/>
    </row>
    <row r="1556" spans="3:13">
      <c r="C1556" s="5"/>
      <c r="D1556" s="5"/>
      <c r="E1556" s="5"/>
      <c r="F1556" s="6"/>
      <c r="G1556" s="5"/>
      <c r="H1556" s="5"/>
      <c r="I1556" s="5"/>
      <c r="J1556" s="11"/>
      <c r="K1556" s="11"/>
      <c r="L1556" s="11"/>
      <c r="M1556" s="11"/>
    </row>
    <row r="1557" spans="3:13">
      <c r="C1557" s="5"/>
      <c r="D1557" s="5"/>
      <c r="E1557" s="5"/>
      <c r="F1557" s="6"/>
      <c r="G1557" s="5"/>
      <c r="H1557" s="5"/>
      <c r="I1557" s="5"/>
      <c r="J1557" s="11"/>
      <c r="K1557" s="11"/>
      <c r="L1557" s="11"/>
      <c r="M1557" s="11"/>
    </row>
    <row r="1558" spans="3:13">
      <c r="C1558" s="5"/>
      <c r="D1558" s="5"/>
      <c r="E1558" s="5"/>
      <c r="F1558" s="6"/>
      <c r="G1558" s="5"/>
      <c r="H1558" s="5"/>
      <c r="I1558" s="5"/>
      <c r="J1558" s="11"/>
      <c r="K1558" s="11"/>
      <c r="L1558" s="11"/>
      <c r="M1558" s="11"/>
    </row>
    <row r="1559" spans="3:13">
      <c r="C1559" s="5"/>
      <c r="D1559" s="5"/>
      <c r="E1559" s="5"/>
      <c r="F1559" s="6"/>
      <c r="G1559" s="5"/>
      <c r="H1559" s="5"/>
      <c r="I1559" s="5"/>
      <c r="J1559" s="11"/>
      <c r="K1559" s="11"/>
      <c r="L1559" s="11"/>
      <c r="M1559" s="11"/>
    </row>
    <row r="1560" spans="3:13">
      <c r="C1560" s="5"/>
      <c r="D1560" s="5"/>
      <c r="E1560" s="5"/>
      <c r="F1560" s="6"/>
      <c r="G1560" s="5"/>
      <c r="H1560" s="5"/>
      <c r="I1560" s="5"/>
      <c r="J1560" s="11"/>
      <c r="K1560" s="11"/>
      <c r="L1560" s="11"/>
      <c r="M1560" s="11"/>
    </row>
    <row r="1561" spans="3:13">
      <c r="C1561" s="5"/>
      <c r="D1561" s="5"/>
      <c r="E1561" s="5"/>
      <c r="F1561" s="6"/>
      <c r="G1561" s="5"/>
      <c r="H1561" s="5"/>
      <c r="I1561" s="5"/>
      <c r="J1561" s="11"/>
      <c r="K1561" s="11"/>
      <c r="L1561" s="11"/>
      <c r="M1561" s="11"/>
    </row>
    <row r="1562" spans="3:13">
      <c r="C1562" s="5"/>
      <c r="D1562" s="5"/>
      <c r="E1562" s="5"/>
      <c r="F1562" s="6"/>
      <c r="G1562" s="5"/>
      <c r="H1562" s="5"/>
      <c r="I1562" s="5"/>
      <c r="J1562" s="11"/>
      <c r="K1562" s="11"/>
      <c r="L1562" s="11"/>
      <c r="M1562" s="11"/>
    </row>
    <row r="1563" spans="3:13">
      <c r="C1563" s="5"/>
      <c r="D1563" s="5"/>
      <c r="E1563" s="5"/>
      <c r="F1563" s="6"/>
      <c r="G1563" s="5"/>
      <c r="H1563" s="5"/>
      <c r="I1563" s="5"/>
      <c r="J1563" s="11"/>
      <c r="K1563" s="11"/>
      <c r="L1563" s="11"/>
      <c r="M1563" s="11"/>
    </row>
    <row r="1564" spans="3:13">
      <c r="C1564" s="5"/>
      <c r="D1564" s="5"/>
      <c r="E1564" s="5"/>
      <c r="F1564" s="6"/>
      <c r="G1564" s="5"/>
      <c r="H1564" s="5"/>
      <c r="I1564" s="5"/>
      <c r="J1564" s="11"/>
      <c r="K1564" s="11"/>
      <c r="L1564" s="11"/>
      <c r="M1564" s="11"/>
    </row>
    <row r="1565" spans="3:13">
      <c r="C1565" s="5"/>
      <c r="D1565" s="5"/>
      <c r="E1565" s="5"/>
      <c r="F1565" s="6"/>
      <c r="G1565" s="5"/>
      <c r="H1565" s="5"/>
      <c r="I1565" s="5"/>
      <c r="J1565" s="11"/>
      <c r="K1565" s="11"/>
      <c r="L1565" s="11"/>
      <c r="M1565" s="11"/>
    </row>
    <row r="1566" spans="3:13">
      <c r="C1566" s="5"/>
      <c r="D1566" s="5"/>
      <c r="E1566" s="5"/>
      <c r="F1566" s="6"/>
      <c r="G1566" s="5"/>
      <c r="H1566" s="5"/>
      <c r="I1566" s="5"/>
      <c r="J1566" s="11"/>
      <c r="K1566" s="11"/>
      <c r="L1566" s="11"/>
      <c r="M1566" s="11"/>
    </row>
    <row r="1567" spans="3:13">
      <c r="C1567" s="5"/>
      <c r="D1567" s="5"/>
      <c r="E1567" s="5"/>
      <c r="F1567" s="6"/>
      <c r="G1567" s="5"/>
      <c r="H1567" s="5"/>
      <c r="I1567" s="5"/>
      <c r="J1567" s="11"/>
      <c r="K1567" s="11"/>
      <c r="L1567" s="11"/>
      <c r="M1567" s="11"/>
    </row>
    <row r="1568" spans="3:13">
      <c r="C1568" s="5"/>
      <c r="D1568" s="5"/>
      <c r="E1568" s="5"/>
      <c r="F1568" s="6"/>
      <c r="G1568" s="5"/>
      <c r="H1568" s="5"/>
      <c r="I1568" s="5"/>
      <c r="J1568" s="11"/>
      <c r="K1568" s="11"/>
      <c r="L1568" s="11"/>
      <c r="M1568" s="11"/>
    </row>
    <row r="1569" spans="3:13">
      <c r="C1569" s="5"/>
      <c r="D1569" s="5"/>
      <c r="E1569" s="5"/>
      <c r="F1569" s="6"/>
      <c r="G1569" s="5"/>
      <c r="H1569" s="5"/>
      <c r="I1569" s="5"/>
      <c r="J1569" s="11"/>
      <c r="K1569" s="11"/>
      <c r="L1569" s="11"/>
      <c r="M1569" s="11"/>
    </row>
    <row r="1570" spans="3:13">
      <c r="C1570" s="5"/>
      <c r="D1570" s="5"/>
      <c r="E1570" s="5"/>
      <c r="F1570" s="6"/>
      <c r="G1570" s="5"/>
      <c r="H1570" s="5"/>
      <c r="I1570" s="5"/>
      <c r="J1570" s="11"/>
      <c r="K1570" s="11"/>
      <c r="L1570" s="11"/>
      <c r="M1570" s="11"/>
    </row>
    <row r="1571" spans="3:13">
      <c r="C1571" s="5"/>
      <c r="D1571" s="5"/>
      <c r="E1571" s="5"/>
      <c r="F1571" s="6"/>
      <c r="G1571" s="5"/>
      <c r="H1571" s="5"/>
      <c r="I1571" s="5"/>
      <c r="J1571" s="11"/>
      <c r="K1571" s="11"/>
      <c r="L1571" s="11"/>
      <c r="M1571" s="11"/>
    </row>
    <row r="1572" spans="3:13">
      <c r="C1572" s="5"/>
      <c r="D1572" s="5"/>
      <c r="E1572" s="5"/>
      <c r="F1572" s="6"/>
      <c r="G1572" s="5"/>
      <c r="H1572" s="5"/>
      <c r="I1572" s="5"/>
      <c r="J1572" s="11"/>
      <c r="K1572" s="11"/>
      <c r="L1572" s="11"/>
      <c r="M1572" s="11"/>
    </row>
    <row r="1573" spans="3:13">
      <c r="C1573" s="5"/>
      <c r="D1573" s="5"/>
      <c r="E1573" s="5"/>
      <c r="F1573" s="6"/>
      <c r="G1573" s="5"/>
      <c r="H1573" s="5"/>
      <c r="I1573" s="5"/>
      <c r="J1573" s="11"/>
      <c r="K1573" s="11"/>
      <c r="L1573" s="11"/>
      <c r="M1573" s="11"/>
    </row>
    <row r="1574" spans="3:13">
      <c r="C1574" s="5"/>
      <c r="D1574" s="5"/>
      <c r="E1574" s="5"/>
      <c r="F1574" s="6"/>
      <c r="G1574" s="5"/>
      <c r="H1574" s="5"/>
      <c r="I1574" s="5"/>
      <c r="J1574" s="11"/>
      <c r="K1574" s="11"/>
      <c r="L1574" s="11"/>
      <c r="M1574" s="11"/>
    </row>
    <row r="1575" spans="3:13">
      <c r="C1575" s="5"/>
      <c r="D1575" s="5"/>
      <c r="E1575" s="5"/>
      <c r="F1575" s="6"/>
      <c r="G1575" s="5"/>
      <c r="H1575" s="5"/>
      <c r="I1575" s="5"/>
      <c r="J1575" s="11"/>
      <c r="K1575" s="11"/>
      <c r="L1575" s="11"/>
      <c r="M1575" s="11"/>
    </row>
    <row r="1576" spans="3:13">
      <c r="C1576" s="5"/>
      <c r="D1576" s="5"/>
      <c r="E1576" s="5"/>
      <c r="F1576" s="6"/>
      <c r="G1576" s="5"/>
      <c r="H1576" s="5"/>
      <c r="I1576" s="5"/>
      <c r="J1576" s="11"/>
      <c r="K1576" s="11"/>
      <c r="L1576" s="11"/>
      <c r="M1576" s="11"/>
    </row>
    <row r="1577" spans="3:13">
      <c r="C1577" s="5"/>
      <c r="D1577" s="5"/>
      <c r="E1577" s="5"/>
      <c r="F1577" s="6"/>
      <c r="G1577" s="5"/>
      <c r="H1577" s="5"/>
      <c r="I1577" s="5"/>
      <c r="J1577" s="11"/>
      <c r="K1577" s="11"/>
      <c r="L1577" s="11"/>
      <c r="M1577" s="11"/>
    </row>
    <row r="1578" spans="3:13">
      <c r="C1578" s="5"/>
      <c r="D1578" s="5"/>
      <c r="E1578" s="5"/>
      <c r="F1578" s="6"/>
      <c r="G1578" s="5"/>
      <c r="H1578" s="5"/>
      <c r="I1578" s="5"/>
      <c r="J1578" s="11"/>
      <c r="K1578" s="11"/>
      <c r="L1578" s="11"/>
      <c r="M1578" s="11"/>
    </row>
    <row r="1579" spans="3:13">
      <c r="C1579" s="5"/>
      <c r="D1579" s="5"/>
      <c r="E1579" s="5"/>
      <c r="F1579" s="6"/>
      <c r="G1579" s="5"/>
      <c r="H1579" s="5"/>
      <c r="I1579" s="5"/>
      <c r="J1579" s="11"/>
      <c r="K1579" s="11"/>
      <c r="L1579" s="11"/>
      <c r="M1579" s="11"/>
    </row>
    <row r="1580" spans="3:13">
      <c r="C1580" s="5"/>
      <c r="D1580" s="5"/>
      <c r="E1580" s="5"/>
      <c r="F1580" s="6"/>
      <c r="G1580" s="5"/>
      <c r="H1580" s="5"/>
      <c r="I1580" s="5"/>
      <c r="J1580" s="11"/>
      <c r="K1580" s="11"/>
      <c r="L1580" s="11"/>
      <c r="M1580" s="11"/>
    </row>
    <row r="1581" spans="3:13">
      <c r="C1581" s="5"/>
      <c r="D1581" s="5"/>
      <c r="E1581" s="5"/>
      <c r="F1581" s="6"/>
      <c r="G1581" s="5"/>
      <c r="H1581" s="5"/>
      <c r="I1581" s="5"/>
      <c r="J1581" s="11"/>
      <c r="K1581" s="11"/>
      <c r="L1581" s="11"/>
      <c r="M1581" s="11"/>
    </row>
    <row r="1582" spans="3:13">
      <c r="C1582" s="5"/>
      <c r="D1582" s="5"/>
      <c r="E1582" s="5"/>
      <c r="F1582" s="6"/>
      <c r="G1582" s="5"/>
      <c r="H1582" s="5"/>
      <c r="I1582" s="5"/>
      <c r="J1582" s="11"/>
      <c r="K1582" s="11"/>
      <c r="L1582" s="11"/>
      <c r="M1582" s="11"/>
    </row>
    <row r="1583" spans="3:13">
      <c r="C1583" s="5"/>
      <c r="D1583" s="5"/>
      <c r="E1583" s="5"/>
      <c r="F1583" s="6"/>
      <c r="G1583" s="5"/>
      <c r="H1583" s="5"/>
      <c r="I1583" s="5"/>
      <c r="J1583" s="11"/>
      <c r="K1583" s="11"/>
      <c r="L1583" s="11"/>
      <c r="M1583" s="11"/>
    </row>
    <row r="1584" spans="3:13">
      <c r="C1584" s="5"/>
      <c r="D1584" s="5"/>
      <c r="E1584" s="5"/>
      <c r="F1584" s="6"/>
      <c r="G1584" s="5"/>
      <c r="H1584" s="5"/>
      <c r="I1584" s="5"/>
      <c r="J1584" s="11"/>
      <c r="K1584" s="11"/>
      <c r="L1584" s="11"/>
      <c r="M1584" s="11"/>
    </row>
    <row r="1585" spans="3:13">
      <c r="C1585" s="5"/>
      <c r="D1585" s="5"/>
      <c r="E1585" s="5"/>
      <c r="F1585" s="6"/>
      <c r="G1585" s="5"/>
      <c r="H1585" s="5"/>
      <c r="I1585" s="5"/>
      <c r="J1585" s="11"/>
      <c r="K1585" s="11"/>
      <c r="L1585" s="11"/>
      <c r="M1585" s="11"/>
    </row>
    <row r="1586" spans="3:13">
      <c r="C1586" s="5"/>
      <c r="D1586" s="5"/>
      <c r="E1586" s="5"/>
      <c r="F1586" s="6"/>
      <c r="G1586" s="5"/>
      <c r="H1586" s="5"/>
      <c r="I1586" s="5"/>
      <c r="J1586" s="11"/>
      <c r="K1586" s="11"/>
      <c r="L1586" s="11"/>
      <c r="M1586" s="11"/>
    </row>
    <row r="1587" spans="3:13">
      <c r="C1587" s="5"/>
      <c r="D1587" s="5"/>
      <c r="E1587" s="5"/>
      <c r="F1587" s="6"/>
      <c r="G1587" s="5"/>
      <c r="H1587" s="5"/>
      <c r="I1587" s="5"/>
      <c r="J1587" s="11"/>
      <c r="K1587" s="11"/>
      <c r="L1587" s="11"/>
      <c r="M1587" s="11"/>
    </row>
    <row r="1588" spans="3:13">
      <c r="C1588" s="5"/>
      <c r="D1588" s="5"/>
      <c r="E1588" s="5"/>
      <c r="F1588" s="6"/>
      <c r="G1588" s="5"/>
      <c r="H1588" s="5"/>
      <c r="I1588" s="5"/>
      <c r="J1588" s="11"/>
      <c r="K1588" s="11"/>
      <c r="L1588" s="11"/>
      <c r="M1588" s="11"/>
    </row>
    <row r="1589" spans="3:13">
      <c r="C1589" s="5"/>
      <c r="D1589" s="5"/>
      <c r="E1589" s="5"/>
      <c r="F1589" s="6"/>
      <c r="G1589" s="5"/>
      <c r="H1589" s="5"/>
      <c r="I1589" s="5"/>
      <c r="J1589" s="11"/>
      <c r="K1589" s="11"/>
      <c r="L1589" s="11"/>
      <c r="M1589" s="11"/>
    </row>
    <row r="1590" spans="3:13">
      <c r="C1590" s="5"/>
      <c r="D1590" s="5"/>
      <c r="E1590" s="5"/>
      <c r="F1590" s="6"/>
      <c r="G1590" s="5"/>
      <c r="H1590" s="5"/>
      <c r="I1590" s="5"/>
      <c r="J1590" s="11"/>
      <c r="K1590" s="11"/>
      <c r="L1590" s="11"/>
      <c r="M1590" s="11"/>
    </row>
    <row r="1591" spans="3:13">
      <c r="C1591" s="5"/>
      <c r="D1591" s="5"/>
      <c r="E1591" s="5"/>
      <c r="F1591" s="6"/>
      <c r="G1591" s="5"/>
      <c r="H1591" s="5"/>
      <c r="I1591" s="5"/>
      <c r="J1591" s="11"/>
      <c r="K1591" s="11"/>
      <c r="L1591" s="11"/>
      <c r="M1591" s="11"/>
    </row>
    <row r="1592" spans="3:13">
      <c r="C1592" s="5"/>
      <c r="D1592" s="5"/>
      <c r="E1592" s="5"/>
      <c r="F1592" s="6"/>
      <c r="G1592" s="5"/>
      <c r="H1592" s="5"/>
      <c r="I1592" s="5"/>
      <c r="J1592" s="11"/>
      <c r="K1592" s="11"/>
      <c r="L1592" s="11"/>
      <c r="M1592" s="11"/>
    </row>
    <row r="1593" spans="3:13">
      <c r="C1593" s="5"/>
      <c r="D1593" s="5"/>
      <c r="E1593" s="5"/>
      <c r="F1593" s="6"/>
      <c r="G1593" s="5"/>
      <c r="H1593" s="5"/>
      <c r="I1593" s="5"/>
      <c r="J1593" s="11"/>
      <c r="K1593" s="11"/>
      <c r="L1593" s="11"/>
      <c r="M1593" s="11"/>
    </row>
    <row r="1594" spans="3:13">
      <c r="C1594" s="5"/>
      <c r="D1594" s="5"/>
      <c r="E1594" s="5"/>
      <c r="F1594" s="6"/>
      <c r="G1594" s="5"/>
      <c r="H1594" s="5"/>
      <c r="I1594" s="5"/>
      <c r="J1594" s="11"/>
      <c r="K1594" s="11"/>
      <c r="L1594" s="11"/>
      <c r="M1594" s="11"/>
    </row>
    <row r="1595" spans="3:13">
      <c r="C1595" s="5"/>
      <c r="D1595" s="5"/>
      <c r="E1595" s="5"/>
      <c r="F1595" s="6"/>
      <c r="G1595" s="5"/>
      <c r="H1595" s="5"/>
      <c r="I1595" s="5"/>
      <c r="J1595" s="11"/>
      <c r="K1595" s="11"/>
      <c r="L1595" s="11"/>
      <c r="M1595" s="11"/>
    </row>
    <row r="1596" spans="3:13">
      <c r="C1596" s="5"/>
      <c r="D1596" s="5"/>
      <c r="E1596" s="5"/>
      <c r="F1596" s="6"/>
      <c r="G1596" s="5"/>
      <c r="H1596" s="5"/>
      <c r="I1596" s="5"/>
      <c r="J1596" s="11"/>
      <c r="K1596" s="11"/>
      <c r="L1596" s="11"/>
      <c r="M1596" s="11"/>
    </row>
    <row r="1597" spans="3:13">
      <c r="C1597" s="5"/>
      <c r="D1597" s="5"/>
      <c r="E1597" s="5"/>
      <c r="F1597" s="6"/>
      <c r="G1597" s="5"/>
      <c r="H1597" s="5"/>
      <c r="I1597" s="5"/>
      <c r="J1597" s="11"/>
      <c r="K1597" s="11"/>
      <c r="L1597" s="11"/>
      <c r="M1597" s="11"/>
    </row>
    <row r="1598" spans="3:13">
      <c r="C1598" s="5"/>
      <c r="D1598" s="5"/>
      <c r="E1598" s="5"/>
      <c r="F1598" s="6"/>
      <c r="G1598" s="5"/>
      <c r="H1598" s="5"/>
      <c r="I1598" s="5"/>
      <c r="J1598" s="11"/>
      <c r="K1598" s="11"/>
      <c r="L1598" s="11"/>
      <c r="M1598" s="11"/>
    </row>
    <row r="1599" spans="3:13">
      <c r="C1599" s="5"/>
      <c r="D1599" s="5"/>
      <c r="E1599" s="5"/>
      <c r="F1599" s="6"/>
      <c r="G1599" s="5"/>
      <c r="H1599" s="5"/>
      <c r="I1599" s="5"/>
      <c r="J1599" s="11"/>
      <c r="K1599" s="11"/>
      <c r="L1599" s="11"/>
      <c r="M1599" s="11"/>
    </row>
    <row r="1600" spans="3:13">
      <c r="C1600" s="5"/>
      <c r="D1600" s="5"/>
      <c r="E1600" s="5"/>
      <c r="F1600" s="6"/>
      <c r="G1600" s="5"/>
      <c r="H1600" s="5"/>
      <c r="I1600" s="5"/>
      <c r="J1600" s="11"/>
      <c r="K1600" s="11"/>
      <c r="L1600" s="11"/>
      <c r="M1600" s="11"/>
    </row>
    <row r="1601" spans="3:13">
      <c r="C1601" s="5"/>
      <c r="D1601" s="5"/>
      <c r="E1601" s="5"/>
      <c r="F1601" s="6"/>
      <c r="G1601" s="5"/>
      <c r="H1601" s="5"/>
      <c r="I1601" s="5"/>
      <c r="J1601" s="11"/>
      <c r="K1601" s="11"/>
      <c r="L1601" s="11"/>
      <c r="M1601" s="11"/>
    </row>
    <row r="1602" spans="3:13">
      <c r="C1602" s="5"/>
      <c r="D1602" s="5"/>
      <c r="E1602" s="5"/>
      <c r="F1602" s="6"/>
      <c r="G1602" s="5"/>
      <c r="H1602" s="5"/>
      <c r="I1602" s="5"/>
      <c r="J1602" s="11"/>
      <c r="K1602" s="11"/>
      <c r="L1602" s="11"/>
      <c r="M1602" s="11"/>
    </row>
    <row r="1603" spans="3:13">
      <c r="C1603" s="5"/>
      <c r="D1603" s="5"/>
      <c r="E1603" s="5"/>
      <c r="F1603" s="6"/>
      <c r="G1603" s="5"/>
      <c r="H1603" s="5"/>
      <c r="I1603" s="5"/>
      <c r="J1603" s="11"/>
      <c r="K1603" s="11"/>
      <c r="L1603" s="11"/>
      <c r="M1603" s="11"/>
    </row>
    <row r="1604" spans="3:13">
      <c r="C1604" s="5"/>
      <c r="D1604" s="5"/>
      <c r="E1604" s="5"/>
      <c r="F1604" s="6"/>
      <c r="G1604" s="5"/>
      <c r="H1604" s="5"/>
      <c r="I1604" s="5"/>
      <c r="J1604" s="11"/>
      <c r="K1604" s="11"/>
      <c r="L1604" s="11"/>
      <c r="M1604" s="11"/>
    </row>
    <row r="1605" spans="3:13">
      <c r="C1605" s="5"/>
      <c r="D1605" s="5"/>
      <c r="E1605" s="5"/>
      <c r="F1605" s="6"/>
      <c r="G1605" s="5"/>
      <c r="H1605" s="5"/>
      <c r="I1605" s="5"/>
      <c r="J1605" s="11"/>
      <c r="K1605" s="11"/>
      <c r="L1605" s="11"/>
      <c r="M1605" s="11"/>
    </row>
    <row r="1606" spans="3:13">
      <c r="C1606" s="5"/>
      <c r="D1606" s="5"/>
      <c r="E1606" s="5"/>
      <c r="F1606" s="6"/>
      <c r="G1606" s="5"/>
      <c r="H1606" s="5"/>
      <c r="I1606" s="5"/>
      <c r="J1606" s="11"/>
      <c r="K1606" s="11"/>
      <c r="L1606" s="11"/>
      <c r="M1606" s="11"/>
    </row>
    <row r="1607" spans="3:13">
      <c r="C1607" s="5"/>
      <c r="D1607" s="5"/>
      <c r="E1607" s="5"/>
      <c r="F1607" s="6"/>
      <c r="G1607" s="5"/>
      <c r="H1607" s="5"/>
      <c r="I1607" s="5"/>
      <c r="J1607" s="11"/>
      <c r="K1607" s="11"/>
      <c r="L1607" s="11"/>
      <c r="M1607" s="11"/>
    </row>
    <row r="1608" spans="3:13">
      <c r="C1608" s="5"/>
      <c r="D1608" s="5"/>
      <c r="E1608" s="5"/>
      <c r="F1608" s="6"/>
      <c r="G1608" s="5"/>
      <c r="H1608" s="5"/>
      <c r="I1608" s="5"/>
      <c r="J1608" s="11"/>
      <c r="K1608" s="11"/>
      <c r="L1608" s="11"/>
      <c r="M1608" s="11"/>
    </row>
    <row r="1609" spans="3:13">
      <c r="C1609" s="5"/>
      <c r="D1609" s="5"/>
      <c r="E1609" s="5"/>
      <c r="F1609" s="6"/>
      <c r="G1609" s="5"/>
      <c r="H1609" s="5"/>
      <c r="I1609" s="5"/>
      <c r="J1609" s="11"/>
      <c r="K1609" s="11"/>
      <c r="L1609" s="11"/>
      <c r="M1609" s="11"/>
    </row>
    <row r="1610" spans="3:13">
      <c r="C1610" s="5"/>
      <c r="D1610" s="5"/>
      <c r="E1610" s="5"/>
      <c r="F1610" s="6"/>
      <c r="G1610" s="5"/>
      <c r="H1610" s="5"/>
      <c r="I1610" s="5"/>
      <c r="J1610" s="11"/>
      <c r="K1610" s="11"/>
      <c r="L1610" s="11"/>
      <c r="M1610" s="11"/>
    </row>
    <row r="1611" spans="3:13">
      <c r="C1611" s="5"/>
      <c r="D1611" s="5"/>
      <c r="E1611" s="5"/>
      <c r="F1611" s="6"/>
      <c r="G1611" s="5"/>
      <c r="H1611" s="5"/>
      <c r="I1611" s="5"/>
      <c r="J1611" s="11"/>
      <c r="K1611" s="11"/>
      <c r="L1611" s="11"/>
      <c r="M1611" s="11"/>
    </row>
    <row r="1612" spans="3:13">
      <c r="C1612" s="5"/>
      <c r="D1612" s="5"/>
      <c r="E1612" s="5"/>
      <c r="F1612" s="6"/>
      <c r="G1612" s="5"/>
      <c r="H1612" s="5"/>
      <c r="I1612" s="5"/>
      <c r="J1612" s="11"/>
      <c r="K1612" s="11"/>
      <c r="L1612" s="11"/>
      <c r="M1612" s="11"/>
    </row>
    <row r="1613" spans="3:13">
      <c r="C1613" s="5"/>
      <c r="D1613" s="5"/>
      <c r="E1613" s="5"/>
      <c r="F1613" s="6"/>
      <c r="G1613" s="5"/>
      <c r="H1613" s="5"/>
      <c r="I1613" s="5"/>
      <c r="J1613" s="11"/>
      <c r="K1613" s="11"/>
      <c r="L1613" s="11"/>
      <c r="M1613" s="11"/>
    </row>
    <row r="1614" spans="3:13">
      <c r="C1614" s="5"/>
      <c r="D1614" s="5"/>
      <c r="E1614" s="5"/>
      <c r="F1614" s="6"/>
      <c r="G1614" s="5"/>
      <c r="H1614" s="5"/>
      <c r="I1614" s="5"/>
      <c r="J1614" s="11"/>
      <c r="K1614" s="11"/>
      <c r="L1614" s="11"/>
      <c r="M1614" s="11"/>
    </row>
    <row r="1615" spans="3:13">
      <c r="C1615" s="5"/>
      <c r="D1615" s="5"/>
      <c r="E1615" s="5"/>
      <c r="F1615" s="6"/>
      <c r="G1615" s="5"/>
      <c r="H1615" s="5"/>
      <c r="I1615" s="5"/>
      <c r="J1615" s="11"/>
      <c r="K1615" s="11"/>
      <c r="L1615" s="11"/>
      <c r="M1615" s="11"/>
    </row>
    <row r="1616" spans="3:13">
      <c r="C1616" s="5"/>
      <c r="D1616" s="5"/>
      <c r="E1616" s="5"/>
      <c r="F1616" s="6"/>
      <c r="G1616" s="5"/>
      <c r="H1616" s="5"/>
      <c r="I1616" s="5"/>
      <c r="J1616" s="11"/>
      <c r="K1616" s="11"/>
      <c r="L1616" s="11"/>
      <c r="M1616" s="11"/>
    </row>
    <row r="1617" spans="3:13">
      <c r="C1617" s="5"/>
      <c r="D1617" s="5"/>
      <c r="E1617" s="5"/>
      <c r="F1617" s="6"/>
      <c r="G1617" s="5"/>
      <c r="H1617" s="5"/>
      <c r="I1617" s="5"/>
      <c r="J1617" s="11"/>
      <c r="K1617" s="11"/>
      <c r="L1617" s="11"/>
      <c r="M1617" s="11"/>
    </row>
    <row r="1618" spans="3:13">
      <c r="C1618" s="5"/>
      <c r="D1618" s="5"/>
      <c r="E1618" s="5"/>
      <c r="F1618" s="6"/>
      <c r="G1618" s="5"/>
      <c r="H1618" s="5"/>
      <c r="I1618" s="5"/>
      <c r="J1618" s="11"/>
      <c r="K1618" s="11"/>
      <c r="L1618" s="11"/>
      <c r="M1618" s="11"/>
    </row>
    <row r="1619" spans="3:13">
      <c r="C1619" s="5"/>
      <c r="D1619" s="5"/>
      <c r="E1619" s="5"/>
      <c r="F1619" s="6"/>
      <c r="G1619" s="5"/>
      <c r="H1619" s="5"/>
      <c r="I1619" s="5"/>
      <c r="J1619" s="11"/>
      <c r="K1619" s="11"/>
      <c r="L1619" s="11"/>
      <c r="M1619" s="11"/>
    </row>
    <row r="1620" spans="3:13">
      <c r="C1620" s="5"/>
      <c r="D1620" s="5"/>
      <c r="E1620" s="5"/>
      <c r="F1620" s="6"/>
      <c r="G1620" s="5"/>
      <c r="H1620" s="5"/>
      <c r="I1620" s="5"/>
      <c r="J1620" s="11"/>
      <c r="K1620" s="11"/>
      <c r="L1620" s="11"/>
      <c r="M1620" s="11"/>
    </row>
    <row r="1621" spans="3:13">
      <c r="C1621" s="5"/>
      <c r="D1621" s="5"/>
      <c r="E1621" s="5"/>
      <c r="F1621" s="6"/>
      <c r="G1621" s="5"/>
      <c r="H1621" s="5"/>
      <c r="I1621" s="5"/>
      <c r="J1621" s="11"/>
      <c r="K1621" s="11"/>
      <c r="L1621" s="11"/>
      <c r="M1621" s="11"/>
    </row>
    <row r="1622" spans="3:13">
      <c r="C1622" s="5"/>
      <c r="D1622" s="5"/>
      <c r="E1622" s="5"/>
      <c r="F1622" s="6"/>
      <c r="G1622" s="5"/>
      <c r="H1622" s="5"/>
      <c r="I1622" s="5"/>
      <c r="J1622" s="11"/>
      <c r="K1622" s="11"/>
      <c r="L1622" s="11"/>
      <c r="M1622" s="11"/>
    </row>
    <row r="1623" spans="3:13">
      <c r="C1623" s="5"/>
      <c r="D1623" s="5"/>
      <c r="E1623" s="5"/>
      <c r="F1623" s="6"/>
      <c r="G1623" s="5"/>
      <c r="H1623" s="5"/>
      <c r="I1623" s="5"/>
      <c r="J1623" s="11"/>
      <c r="K1623" s="11"/>
      <c r="L1623" s="11"/>
      <c r="M1623" s="11"/>
    </row>
    <row r="1624" spans="3:13">
      <c r="C1624" s="5"/>
      <c r="D1624" s="5"/>
      <c r="E1624" s="5"/>
      <c r="F1624" s="6"/>
      <c r="G1624" s="5"/>
      <c r="H1624" s="5"/>
      <c r="I1624" s="5"/>
      <c r="J1624" s="11"/>
      <c r="K1624" s="11"/>
      <c r="L1624" s="11"/>
      <c r="M1624" s="11"/>
    </row>
    <row r="1625" spans="3:13">
      <c r="C1625" s="5"/>
      <c r="D1625" s="5"/>
      <c r="E1625" s="5"/>
      <c r="F1625" s="6"/>
      <c r="G1625" s="5"/>
      <c r="H1625" s="5"/>
      <c r="I1625" s="5"/>
      <c r="J1625" s="11"/>
      <c r="K1625" s="11"/>
      <c r="L1625" s="11"/>
      <c r="M1625" s="11"/>
    </row>
    <row r="1626" spans="3:13">
      <c r="C1626" s="5"/>
      <c r="D1626" s="5"/>
      <c r="E1626" s="5"/>
      <c r="F1626" s="6"/>
      <c r="G1626" s="5"/>
      <c r="H1626" s="5"/>
      <c r="I1626" s="5"/>
      <c r="J1626" s="11"/>
      <c r="K1626" s="11"/>
      <c r="L1626" s="11"/>
      <c r="M1626" s="11"/>
    </row>
    <row r="1627" spans="3:13">
      <c r="C1627" s="5"/>
      <c r="D1627" s="5"/>
      <c r="E1627" s="5"/>
      <c r="F1627" s="6"/>
      <c r="G1627" s="5"/>
      <c r="H1627" s="5"/>
      <c r="I1627" s="5"/>
      <c r="J1627" s="11"/>
      <c r="K1627" s="11"/>
      <c r="L1627" s="11"/>
      <c r="M1627" s="11"/>
    </row>
    <row r="1628" spans="3:13">
      <c r="C1628" s="5"/>
      <c r="D1628" s="5"/>
      <c r="E1628" s="5"/>
      <c r="F1628" s="6"/>
      <c r="G1628" s="5"/>
      <c r="H1628" s="5"/>
      <c r="I1628" s="5"/>
      <c r="J1628" s="11"/>
      <c r="K1628" s="11"/>
      <c r="L1628" s="11"/>
      <c r="M1628" s="11"/>
    </row>
    <row r="1629" spans="3:13">
      <c r="C1629" s="5"/>
      <c r="D1629" s="5"/>
      <c r="E1629" s="5"/>
      <c r="F1629" s="6"/>
      <c r="G1629" s="5"/>
      <c r="H1629" s="5"/>
      <c r="I1629" s="5"/>
      <c r="J1629" s="11"/>
      <c r="K1629" s="11"/>
      <c r="L1629" s="11"/>
      <c r="M1629" s="11"/>
    </row>
    <row r="1630" spans="3:13">
      <c r="C1630" s="5"/>
      <c r="D1630" s="5"/>
      <c r="E1630" s="5"/>
      <c r="F1630" s="6"/>
      <c r="G1630" s="5"/>
      <c r="H1630" s="5"/>
      <c r="I1630" s="5"/>
      <c r="J1630" s="11"/>
      <c r="K1630" s="11"/>
      <c r="L1630" s="11"/>
      <c r="M1630" s="11"/>
    </row>
    <row r="1631" spans="3:13">
      <c r="C1631" s="5"/>
      <c r="D1631" s="5"/>
      <c r="E1631" s="5"/>
      <c r="F1631" s="6"/>
      <c r="G1631" s="5"/>
      <c r="H1631" s="5"/>
      <c r="I1631" s="5"/>
      <c r="J1631" s="11"/>
      <c r="K1631" s="11"/>
      <c r="L1631" s="11"/>
      <c r="M1631" s="11"/>
    </row>
    <row r="1632" spans="3:13">
      <c r="C1632" s="5"/>
      <c r="D1632" s="5"/>
      <c r="E1632" s="5"/>
      <c r="F1632" s="6"/>
      <c r="G1632" s="5"/>
      <c r="H1632" s="5"/>
      <c r="I1632" s="5"/>
      <c r="J1632" s="11"/>
      <c r="K1632" s="11"/>
      <c r="L1632" s="11"/>
      <c r="M1632" s="11"/>
    </row>
    <row r="1633" spans="3:13">
      <c r="C1633" s="5"/>
      <c r="D1633" s="5"/>
      <c r="E1633" s="5"/>
      <c r="F1633" s="6"/>
      <c r="G1633" s="5"/>
      <c r="H1633" s="5"/>
      <c r="I1633" s="5"/>
      <c r="J1633" s="11"/>
      <c r="K1633" s="11"/>
      <c r="L1633" s="11"/>
      <c r="M1633" s="11"/>
    </row>
    <row r="1634" spans="3:13">
      <c r="C1634" s="5"/>
      <c r="D1634" s="5"/>
      <c r="E1634" s="5"/>
      <c r="F1634" s="6"/>
      <c r="G1634" s="5"/>
      <c r="H1634" s="5"/>
      <c r="I1634" s="5"/>
      <c r="J1634" s="11"/>
      <c r="K1634" s="11"/>
      <c r="L1634" s="11"/>
      <c r="M1634" s="11"/>
    </row>
    <row r="1635" spans="3:13">
      <c r="C1635" s="5"/>
      <c r="D1635" s="5"/>
      <c r="E1635" s="5"/>
      <c r="F1635" s="6"/>
      <c r="G1635" s="5"/>
      <c r="H1635" s="5"/>
      <c r="I1635" s="5"/>
      <c r="J1635" s="11"/>
      <c r="K1635" s="11"/>
      <c r="L1635" s="11"/>
      <c r="M1635" s="11"/>
    </row>
    <row r="1636" spans="3:13">
      <c r="C1636" s="5"/>
      <c r="D1636" s="5"/>
      <c r="E1636" s="5"/>
      <c r="F1636" s="6"/>
      <c r="G1636" s="5"/>
      <c r="H1636" s="5"/>
      <c r="I1636" s="5"/>
      <c r="J1636" s="11"/>
      <c r="K1636" s="11"/>
      <c r="L1636" s="11"/>
      <c r="M1636" s="11"/>
    </row>
    <row r="1637" spans="3:13">
      <c r="C1637" s="5"/>
      <c r="D1637" s="5"/>
      <c r="E1637" s="5"/>
      <c r="F1637" s="6"/>
      <c r="G1637" s="5"/>
      <c r="H1637" s="5"/>
      <c r="I1637" s="5"/>
      <c r="J1637" s="11"/>
      <c r="K1637" s="11"/>
      <c r="L1637" s="11"/>
      <c r="M1637" s="11"/>
    </row>
    <row r="1638" spans="3:13">
      <c r="C1638" s="5"/>
      <c r="D1638" s="5"/>
      <c r="E1638" s="5"/>
      <c r="F1638" s="6"/>
      <c r="G1638" s="5"/>
      <c r="H1638" s="5"/>
      <c r="I1638" s="5"/>
      <c r="J1638" s="11"/>
      <c r="K1638" s="11"/>
      <c r="L1638" s="11"/>
      <c r="M1638" s="11"/>
    </row>
    <row r="1639" spans="3:13">
      <c r="C1639" s="5"/>
      <c r="D1639" s="5"/>
      <c r="E1639" s="5"/>
      <c r="F1639" s="6"/>
      <c r="G1639" s="5"/>
      <c r="H1639" s="5"/>
      <c r="I1639" s="5"/>
      <c r="J1639" s="11"/>
      <c r="K1639" s="11"/>
      <c r="L1639" s="11"/>
      <c r="M1639" s="11"/>
    </row>
    <row r="1640" spans="3:13">
      <c r="C1640" s="5"/>
      <c r="D1640" s="5"/>
      <c r="E1640" s="5"/>
      <c r="F1640" s="6"/>
      <c r="G1640" s="5"/>
      <c r="H1640" s="5"/>
      <c r="I1640" s="5"/>
      <c r="J1640" s="11"/>
      <c r="K1640" s="11"/>
      <c r="L1640" s="11"/>
      <c r="M1640" s="11"/>
    </row>
    <row r="1641" spans="3:13">
      <c r="C1641" s="5"/>
      <c r="D1641" s="5"/>
      <c r="E1641" s="5"/>
      <c r="F1641" s="6"/>
      <c r="G1641" s="5"/>
      <c r="H1641" s="5"/>
      <c r="I1641" s="5"/>
      <c r="J1641" s="11"/>
      <c r="K1641" s="11"/>
      <c r="L1641" s="11"/>
      <c r="M1641" s="11"/>
    </row>
    <row r="1642" spans="3:13">
      <c r="C1642" s="5"/>
      <c r="D1642" s="5"/>
      <c r="E1642" s="5"/>
      <c r="F1642" s="6"/>
      <c r="G1642" s="5"/>
      <c r="H1642" s="5"/>
      <c r="I1642" s="5"/>
      <c r="J1642" s="11"/>
      <c r="K1642" s="11"/>
      <c r="L1642" s="11"/>
      <c r="M1642" s="11"/>
    </row>
    <row r="1643" spans="3:13">
      <c r="C1643" s="5"/>
      <c r="D1643" s="5"/>
      <c r="E1643" s="5"/>
      <c r="F1643" s="6"/>
      <c r="G1643" s="5"/>
      <c r="H1643" s="5"/>
      <c r="I1643" s="5"/>
      <c r="J1643" s="11"/>
      <c r="K1643" s="11"/>
      <c r="L1643" s="11"/>
      <c r="M1643" s="11"/>
    </row>
    <row r="1644" spans="3:13">
      <c r="C1644" s="5"/>
      <c r="D1644" s="5"/>
      <c r="E1644" s="5"/>
      <c r="F1644" s="6"/>
      <c r="G1644" s="5"/>
      <c r="H1644" s="5"/>
      <c r="I1644" s="5"/>
      <c r="J1644" s="11"/>
      <c r="K1644" s="11"/>
      <c r="L1644" s="11"/>
      <c r="M1644" s="11"/>
    </row>
    <row r="1645" spans="3:13">
      <c r="C1645" s="5"/>
      <c r="D1645" s="5"/>
      <c r="E1645" s="5"/>
      <c r="F1645" s="6"/>
      <c r="G1645" s="5"/>
      <c r="H1645" s="5"/>
      <c r="I1645" s="5"/>
      <c r="J1645" s="11"/>
      <c r="K1645" s="11"/>
      <c r="L1645" s="11"/>
      <c r="M1645" s="11"/>
    </row>
    <row r="1646" spans="3:13">
      <c r="C1646" s="5"/>
      <c r="D1646" s="5"/>
      <c r="E1646" s="5"/>
      <c r="F1646" s="6"/>
      <c r="G1646" s="5"/>
      <c r="H1646" s="5"/>
      <c r="I1646" s="5"/>
      <c r="J1646" s="11"/>
      <c r="K1646" s="11"/>
      <c r="L1646" s="11"/>
      <c r="M1646" s="11"/>
    </row>
    <row r="1647" spans="3:13">
      <c r="C1647" s="5"/>
      <c r="D1647" s="5"/>
      <c r="E1647" s="5"/>
      <c r="F1647" s="6"/>
      <c r="G1647" s="5"/>
      <c r="H1647" s="5"/>
      <c r="I1647" s="5"/>
      <c r="J1647" s="11"/>
      <c r="K1647" s="11"/>
      <c r="L1647" s="11"/>
      <c r="M1647" s="11"/>
    </row>
    <row r="1648" spans="3:13">
      <c r="C1648" s="5"/>
      <c r="D1648" s="5"/>
      <c r="E1648" s="5"/>
      <c r="F1648" s="6"/>
      <c r="G1648" s="5"/>
      <c r="H1648" s="5"/>
      <c r="I1648" s="5"/>
      <c r="J1648" s="11"/>
      <c r="K1648" s="11"/>
      <c r="L1648" s="11"/>
      <c r="M1648" s="11"/>
    </row>
    <row r="1649" spans="3:13">
      <c r="C1649" s="5"/>
      <c r="D1649" s="5"/>
      <c r="E1649" s="5"/>
      <c r="F1649" s="6"/>
      <c r="G1649" s="5"/>
      <c r="H1649" s="5"/>
      <c r="I1649" s="5"/>
      <c r="J1649" s="11"/>
      <c r="K1649" s="11"/>
      <c r="L1649" s="11"/>
      <c r="M1649" s="11"/>
    </row>
    <row r="1650" spans="3:13">
      <c r="C1650" s="5"/>
      <c r="D1650" s="5"/>
      <c r="E1650" s="5"/>
      <c r="F1650" s="6"/>
      <c r="G1650" s="5"/>
      <c r="H1650" s="5"/>
      <c r="I1650" s="5"/>
      <c r="J1650" s="11"/>
      <c r="K1650" s="11"/>
      <c r="L1650" s="11"/>
      <c r="M1650" s="11"/>
    </row>
    <row r="1651" spans="3:13">
      <c r="C1651" s="5"/>
      <c r="D1651" s="5"/>
      <c r="E1651" s="5"/>
      <c r="F1651" s="6"/>
      <c r="G1651" s="5"/>
      <c r="H1651" s="5"/>
      <c r="I1651" s="5"/>
      <c r="J1651" s="11"/>
      <c r="K1651" s="11"/>
      <c r="L1651" s="11"/>
      <c r="M1651" s="11"/>
    </row>
    <row r="1652" spans="3:13">
      <c r="C1652" s="5"/>
      <c r="D1652" s="5"/>
      <c r="E1652" s="5"/>
      <c r="F1652" s="6"/>
      <c r="G1652" s="5"/>
      <c r="H1652" s="5"/>
      <c r="I1652" s="5"/>
      <c r="J1652" s="11"/>
      <c r="K1652" s="11"/>
      <c r="L1652" s="11"/>
      <c r="M1652" s="11"/>
    </row>
    <row r="1653" spans="3:13">
      <c r="C1653" s="5"/>
      <c r="D1653" s="5"/>
      <c r="E1653" s="5"/>
      <c r="F1653" s="6"/>
      <c r="G1653" s="5"/>
      <c r="H1653" s="5"/>
      <c r="I1653" s="5"/>
      <c r="J1653" s="11"/>
      <c r="K1653" s="11"/>
      <c r="L1653" s="11"/>
      <c r="M1653" s="11"/>
    </row>
    <row r="1654" spans="3:13">
      <c r="C1654" s="5"/>
      <c r="D1654" s="5"/>
      <c r="E1654" s="5"/>
      <c r="F1654" s="6"/>
      <c r="G1654" s="5"/>
      <c r="H1654" s="5"/>
      <c r="I1654" s="5"/>
      <c r="J1654" s="11"/>
      <c r="K1654" s="11"/>
      <c r="L1654" s="11"/>
      <c r="M1654" s="11"/>
    </row>
    <row r="1655" spans="3:13">
      <c r="C1655" s="5"/>
      <c r="D1655" s="5"/>
      <c r="E1655" s="5"/>
      <c r="F1655" s="6"/>
      <c r="G1655" s="5"/>
      <c r="H1655" s="5"/>
      <c r="I1655" s="5"/>
      <c r="J1655" s="11"/>
      <c r="K1655" s="11"/>
      <c r="L1655" s="11"/>
      <c r="M1655" s="11"/>
    </row>
    <row r="1656" spans="3:13">
      <c r="C1656" s="5"/>
      <c r="D1656" s="5"/>
      <c r="E1656" s="5"/>
      <c r="F1656" s="6"/>
      <c r="G1656" s="5"/>
      <c r="H1656" s="5"/>
      <c r="I1656" s="5"/>
      <c r="J1656" s="11"/>
      <c r="K1656" s="11"/>
      <c r="L1656" s="11"/>
      <c r="M1656" s="11"/>
    </row>
    <row r="1657" spans="3:13">
      <c r="C1657" s="5"/>
      <c r="D1657" s="5"/>
      <c r="E1657" s="5"/>
      <c r="F1657" s="6"/>
      <c r="G1657" s="5"/>
      <c r="H1657" s="5"/>
      <c r="I1657" s="5"/>
      <c r="J1657" s="11"/>
      <c r="K1657" s="11"/>
      <c r="L1657" s="11"/>
      <c r="M1657" s="11"/>
    </row>
    <row r="1658" spans="3:13">
      <c r="C1658" s="5"/>
      <c r="D1658" s="5"/>
      <c r="E1658" s="5"/>
      <c r="F1658" s="6"/>
      <c r="G1658" s="5"/>
      <c r="H1658" s="5"/>
      <c r="I1658" s="5"/>
      <c r="J1658" s="11"/>
      <c r="K1658" s="11"/>
      <c r="L1658" s="11"/>
      <c r="M1658" s="11"/>
    </row>
    <row r="1659" spans="3:13">
      <c r="C1659" s="5"/>
      <c r="D1659" s="5"/>
      <c r="E1659" s="5"/>
      <c r="F1659" s="6"/>
      <c r="G1659" s="5"/>
      <c r="H1659" s="5"/>
      <c r="I1659" s="5"/>
      <c r="J1659" s="11"/>
      <c r="K1659" s="11"/>
      <c r="L1659" s="11"/>
      <c r="M1659" s="11"/>
    </row>
    <row r="1660" spans="3:13">
      <c r="C1660" s="5"/>
      <c r="D1660" s="5"/>
      <c r="E1660" s="5"/>
      <c r="F1660" s="6"/>
      <c r="G1660" s="5"/>
      <c r="H1660" s="5"/>
      <c r="I1660" s="5"/>
      <c r="J1660" s="11"/>
      <c r="K1660" s="11"/>
      <c r="L1660" s="11"/>
      <c r="M1660" s="11"/>
    </row>
    <row r="1661" spans="3:13">
      <c r="C1661" s="5"/>
      <c r="D1661" s="5"/>
      <c r="E1661" s="5"/>
      <c r="F1661" s="6"/>
      <c r="G1661" s="5"/>
      <c r="H1661" s="5"/>
      <c r="I1661" s="5"/>
      <c r="J1661" s="11"/>
      <c r="K1661" s="11"/>
      <c r="L1661" s="11"/>
      <c r="M1661" s="11"/>
    </row>
    <row r="1662" spans="3:13">
      <c r="C1662" s="5"/>
      <c r="D1662" s="5"/>
      <c r="E1662" s="5"/>
      <c r="F1662" s="6"/>
      <c r="G1662" s="5"/>
      <c r="H1662" s="5"/>
      <c r="I1662" s="5"/>
      <c r="J1662" s="11"/>
      <c r="K1662" s="11"/>
      <c r="L1662" s="11"/>
      <c r="M1662" s="11"/>
    </row>
    <row r="1663" spans="3:13">
      <c r="C1663" s="5"/>
      <c r="D1663" s="5"/>
      <c r="E1663" s="5"/>
      <c r="F1663" s="6"/>
      <c r="G1663" s="5"/>
      <c r="H1663" s="5"/>
      <c r="I1663" s="5"/>
      <c r="J1663" s="11"/>
      <c r="K1663" s="11"/>
      <c r="L1663" s="11"/>
      <c r="M1663" s="11"/>
    </row>
    <row r="1664" spans="3:13">
      <c r="C1664" s="5"/>
      <c r="D1664" s="5"/>
      <c r="E1664" s="5"/>
      <c r="F1664" s="6"/>
      <c r="G1664" s="5"/>
      <c r="H1664" s="5"/>
      <c r="I1664" s="5"/>
      <c r="J1664" s="11"/>
      <c r="K1664" s="11"/>
      <c r="L1664" s="11"/>
      <c r="M1664" s="11"/>
    </row>
    <row r="1665" spans="3:13">
      <c r="C1665" s="5"/>
      <c r="D1665" s="5"/>
      <c r="E1665" s="5"/>
      <c r="F1665" s="6"/>
      <c r="G1665" s="5"/>
      <c r="H1665" s="5"/>
      <c r="I1665" s="5"/>
      <c r="J1665" s="11"/>
      <c r="K1665" s="11"/>
      <c r="L1665" s="11"/>
      <c r="M1665" s="11"/>
    </row>
    <row r="1666" spans="3:13">
      <c r="C1666" s="5"/>
      <c r="D1666" s="5"/>
      <c r="E1666" s="5"/>
      <c r="F1666" s="6"/>
      <c r="G1666" s="5"/>
      <c r="H1666" s="5"/>
      <c r="I1666" s="5"/>
      <c r="J1666" s="11"/>
      <c r="K1666" s="11"/>
      <c r="L1666" s="11"/>
      <c r="M1666" s="11"/>
    </row>
    <row r="1667" spans="3:13">
      <c r="C1667" s="5"/>
      <c r="D1667" s="5"/>
      <c r="E1667" s="5"/>
      <c r="F1667" s="6"/>
      <c r="G1667" s="5"/>
      <c r="H1667" s="5"/>
      <c r="I1667" s="5"/>
      <c r="J1667" s="11"/>
      <c r="K1667" s="11"/>
      <c r="L1667" s="11"/>
      <c r="M1667" s="11"/>
    </row>
    <row r="1668" spans="3:13">
      <c r="C1668" s="5"/>
      <c r="D1668" s="5"/>
      <c r="E1668" s="5"/>
      <c r="F1668" s="6"/>
      <c r="G1668" s="5"/>
      <c r="H1668" s="5"/>
      <c r="I1668" s="5"/>
      <c r="J1668" s="11"/>
      <c r="K1668" s="11"/>
      <c r="L1668" s="11"/>
      <c r="M1668" s="11"/>
    </row>
    <row r="1669" spans="3:13">
      <c r="C1669" s="5"/>
      <c r="D1669" s="5"/>
      <c r="E1669" s="5"/>
      <c r="F1669" s="6"/>
      <c r="G1669" s="5"/>
      <c r="H1669" s="5"/>
      <c r="I1669" s="5"/>
      <c r="J1669" s="11"/>
      <c r="K1669" s="11"/>
      <c r="L1669" s="11"/>
      <c r="M1669" s="11"/>
    </row>
    <row r="1670" spans="3:13">
      <c r="C1670" s="5"/>
      <c r="D1670" s="5"/>
      <c r="E1670" s="5"/>
      <c r="F1670" s="6"/>
      <c r="G1670" s="5"/>
      <c r="H1670" s="5"/>
      <c r="I1670" s="5"/>
      <c r="J1670" s="11"/>
      <c r="K1670" s="11"/>
      <c r="L1670" s="11"/>
      <c r="M1670" s="11"/>
    </row>
    <row r="1671" spans="3:13">
      <c r="C1671" s="5"/>
      <c r="D1671" s="5"/>
      <c r="E1671" s="5"/>
      <c r="F1671" s="6"/>
      <c r="G1671" s="5"/>
      <c r="H1671" s="5"/>
      <c r="I1671" s="5"/>
      <c r="J1671" s="11"/>
      <c r="K1671" s="11"/>
      <c r="L1671" s="11"/>
      <c r="M1671" s="11"/>
    </row>
    <row r="1672" spans="3:13">
      <c r="C1672" s="5"/>
      <c r="D1672" s="5"/>
      <c r="E1672" s="5"/>
      <c r="F1672" s="6"/>
      <c r="G1672" s="5"/>
      <c r="H1672" s="5"/>
      <c r="I1672" s="5"/>
      <c r="J1672" s="11"/>
      <c r="K1672" s="11"/>
      <c r="L1672" s="11"/>
      <c r="M1672" s="11"/>
    </row>
    <row r="1673" spans="3:13">
      <c r="C1673" s="5"/>
      <c r="D1673" s="5"/>
      <c r="E1673" s="5"/>
      <c r="F1673" s="6"/>
      <c r="G1673" s="5"/>
      <c r="H1673" s="5"/>
      <c r="I1673" s="5"/>
      <c r="J1673" s="11"/>
      <c r="K1673" s="11"/>
      <c r="L1673" s="11"/>
      <c r="M1673" s="11"/>
    </row>
    <row r="1674" spans="3:13">
      <c r="C1674" s="5"/>
      <c r="D1674" s="5"/>
      <c r="E1674" s="5"/>
      <c r="F1674" s="6"/>
      <c r="G1674" s="5"/>
      <c r="H1674" s="5"/>
      <c r="I1674" s="5"/>
      <c r="J1674" s="11"/>
      <c r="K1674" s="11"/>
      <c r="L1674" s="11"/>
      <c r="M1674" s="11"/>
    </row>
    <row r="1675" spans="3:13">
      <c r="C1675" s="5"/>
      <c r="D1675" s="5"/>
      <c r="E1675" s="5"/>
      <c r="F1675" s="6"/>
      <c r="G1675" s="5"/>
      <c r="H1675" s="5"/>
      <c r="I1675" s="5"/>
      <c r="J1675" s="11"/>
      <c r="K1675" s="11"/>
      <c r="L1675" s="11"/>
      <c r="M1675" s="11"/>
    </row>
    <row r="1676" spans="3:13">
      <c r="C1676" s="5"/>
      <c r="D1676" s="5"/>
      <c r="E1676" s="5"/>
      <c r="F1676" s="6"/>
      <c r="G1676" s="5"/>
      <c r="H1676" s="5"/>
      <c r="I1676" s="5"/>
      <c r="J1676" s="11"/>
      <c r="K1676" s="11"/>
      <c r="L1676" s="11"/>
      <c r="M1676" s="11"/>
    </row>
    <row r="1677" spans="3:13">
      <c r="C1677" s="5"/>
      <c r="D1677" s="5"/>
      <c r="E1677" s="5"/>
      <c r="F1677" s="6"/>
      <c r="G1677" s="5"/>
      <c r="H1677" s="5"/>
      <c r="I1677" s="5"/>
      <c r="J1677" s="11"/>
      <c r="K1677" s="11"/>
      <c r="L1677" s="11"/>
      <c r="M1677" s="11"/>
    </row>
    <row r="1678" spans="3:13">
      <c r="C1678" s="5"/>
      <c r="D1678" s="5"/>
      <c r="E1678" s="5"/>
      <c r="F1678" s="6"/>
      <c r="G1678" s="5"/>
      <c r="H1678" s="5"/>
      <c r="I1678" s="5"/>
      <c r="J1678" s="11"/>
      <c r="K1678" s="11"/>
      <c r="L1678" s="11"/>
      <c r="M1678" s="11"/>
    </row>
    <row r="1679" spans="3:13">
      <c r="C1679" s="5"/>
      <c r="D1679" s="5"/>
      <c r="E1679" s="5"/>
      <c r="F1679" s="6"/>
      <c r="G1679" s="5"/>
      <c r="H1679" s="5"/>
      <c r="I1679" s="5"/>
      <c r="J1679" s="11"/>
      <c r="K1679" s="11"/>
      <c r="L1679" s="11"/>
      <c r="M1679" s="11"/>
    </row>
    <row r="1680" spans="3:13">
      <c r="C1680" s="5"/>
      <c r="D1680" s="5"/>
      <c r="E1680" s="5"/>
      <c r="F1680" s="6"/>
      <c r="G1680" s="5"/>
      <c r="H1680" s="5"/>
      <c r="I1680" s="5"/>
      <c r="J1680" s="11"/>
      <c r="K1680" s="11"/>
      <c r="L1680" s="11"/>
      <c r="M1680" s="11"/>
    </row>
    <row r="1681" spans="3:13">
      <c r="C1681" s="5"/>
      <c r="D1681" s="5"/>
      <c r="E1681" s="5"/>
      <c r="F1681" s="6"/>
      <c r="G1681" s="5"/>
      <c r="H1681" s="5"/>
      <c r="I1681" s="5"/>
      <c r="J1681" s="11"/>
      <c r="K1681" s="11"/>
      <c r="L1681" s="11"/>
      <c r="M1681" s="11"/>
    </row>
    <row r="1682" spans="3:13">
      <c r="C1682" s="5"/>
      <c r="D1682" s="5"/>
      <c r="E1682" s="5"/>
      <c r="F1682" s="6"/>
      <c r="G1682" s="5"/>
      <c r="H1682" s="5"/>
      <c r="I1682" s="5"/>
      <c r="J1682" s="11"/>
      <c r="K1682" s="11"/>
      <c r="L1682" s="11"/>
      <c r="M1682" s="11"/>
    </row>
    <row r="1683" spans="3:13">
      <c r="C1683" s="5"/>
      <c r="D1683" s="5"/>
      <c r="E1683" s="5"/>
      <c r="F1683" s="6"/>
      <c r="G1683" s="5"/>
      <c r="H1683" s="5"/>
      <c r="I1683" s="5"/>
      <c r="J1683" s="11"/>
      <c r="K1683" s="11"/>
      <c r="L1683" s="11"/>
      <c r="M1683" s="11"/>
    </row>
    <row r="1684" spans="3:13">
      <c r="C1684" s="5"/>
      <c r="D1684" s="5"/>
      <c r="E1684" s="5"/>
      <c r="F1684" s="6"/>
      <c r="G1684" s="5"/>
      <c r="H1684" s="5"/>
      <c r="I1684" s="5"/>
      <c r="J1684" s="11"/>
      <c r="K1684" s="11"/>
      <c r="L1684" s="11"/>
      <c r="M1684" s="11"/>
    </row>
    <row r="1685" spans="3:13">
      <c r="C1685" s="5"/>
      <c r="D1685" s="5"/>
      <c r="E1685" s="5"/>
      <c r="F1685" s="6"/>
      <c r="G1685" s="5"/>
      <c r="H1685" s="5"/>
      <c r="I1685" s="5"/>
      <c r="J1685" s="11"/>
      <c r="K1685" s="11"/>
      <c r="L1685" s="11"/>
      <c r="M1685" s="11"/>
    </row>
    <row r="1686" spans="3:13">
      <c r="C1686" s="5"/>
      <c r="D1686" s="5"/>
      <c r="E1686" s="5"/>
      <c r="F1686" s="6"/>
      <c r="G1686" s="5"/>
      <c r="H1686" s="5"/>
      <c r="I1686" s="5"/>
      <c r="J1686" s="11"/>
      <c r="K1686" s="11"/>
      <c r="L1686" s="11"/>
      <c r="M1686" s="11"/>
    </row>
    <row r="1687" spans="3:13">
      <c r="C1687" s="5"/>
      <c r="D1687" s="5"/>
      <c r="E1687" s="5"/>
      <c r="F1687" s="6"/>
      <c r="G1687" s="5"/>
      <c r="H1687" s="5"/>
      <c r="I1687" s="5"/>
      <c r="J1687" s="11"/>
      <c r="K1687" s="11"/>
      <c r="L1687" s="11"/>
      <c r="M1687" s="11"/>
    </row>
    <row r="1688" spans="3:13">
      <c r="C1688" s="5"/>
      <c r="D1688" s="5"/>
      <c r="E1688" s="5"/>
      <c r="F1688" s="6"/>
      <c r="G1688" s="5"/>
      <c r="H1688" s="5"/>
      <c r="I1688" s="5"/>
      <c r="J1688" s="11"/>
      <c r="K1688" s="11"/>
      <c r="L1688" s="11"/>
      <c r="M1688" s="11"/>
    </row>
    <row r="1689" spans="3:13">
      <c r="C1689" s="5"/>
      <c r="D1689" s="5"/>
      <c r="E1689" s="5"/>
      <c r="F1689" s="6"/>
      <c r="G1689" s="5"/>
      <c r="H1689" s="5"/>
      <c r="I1689" s="5"/>
      <c r="J1689" s="11"/>
      <c r="K1689" s="11"/>
      <c r="L1689" s="11"/>
      <c r="M1689" s="11"/>
    </row>
    <row r="1690" spans="3:13">
      <c r="C1690" s="5"/>
      <c r="D1690" s="5"/>
      <c r="E1690" s="5"/>
      <c r="F1690" s="6"/>
      <c r="G1690" s="5"/>
      <c r="H1690" s="5"/>
      <c r="I1690" s="5"/>
      <c r="J1690" s="11"/>
      <c r="K1690" s="11"/>
      <c r="L1690" s="11"/>
      <c r="M1690" s="11"/>
    </row>
    <row r="1691" spans="3:13">
      <c r="C1691" s="5"/>
      <c r="D1691" s="5"/>
      <c r="E1691" s="5"/>
      <c r="F1691" s="6"/>
      <c r="G1691" s="5"/>
      <c r="H1691" s="5"/>
      <c r="I1691" s="5"/>
      <c r="J1691" s="11"/>
      <c r="K1691" s="11"/>
      <c r="L1691" s="11"/>
      <c r="M1691" s="11"/>
    </row>
    <row r="1692" spans="3:13">
      <c r="C1692" s="5"/>
      <c r="D1692" s="5"/>
      <c r="E1692" s="5"/>
      <c r="F1692" s="6"/>
      <c r="G1692" s="5"/>
      <c r="H1692" s="5"/>
      <c r="I1692" s="5"/>
      <c r="J1692" s="11"/>
      <c r="K1692" s="11"/>
      <c r="L1692" s="11"/>
      <c r="M1692" s="11"/>
    </row>
    <row r="1693" spans="3:13">
      <c r="C1693" s="5"/>
      <c r="D1693" s="5"/>
      <c r="E1693" s="5"/>
      <c r="F1693" s="6"/>
      <c r="G1693" s="5"/>
      <c r="H1693" s="5"/>
      <c r="I1693" s="5"/>
      <c r="J1693" s="11"/>
      <c r="K1693" s="11"/>
      <c r="L1693" s="11"/>
      <c r="M1693" s="11"/>
    </row>
    <row r="1694" spans="3:13">
      <c r="C1694" s="5"/>
      <c r="D1694" s="5"/>
      <c r="E1694" s="5"/>
      <c r="F1694" s="6"/>
      <c r="G1694" s="5"/>
      <c r="H1694" s="5"/>
      <c r="I1694" s="5"/>
      <c r="J1694" s="11"/>
      <c r="K1694" s="11"/>
      <c r="L1694" s="11"/>
      <c r="M1694" s="11"/>
    </row>
    <row r="1695" spans="3:13">
      <c r="C1695" s="5"/>
      <c r="D1695" s="5"/>
      <c r="E1695" s="5"/>
      <c r="F1695" s="6"/>
      <c r="G1695" s="5"/>
      <c r="H1695" s="5"/>
      <c r="I1695" s="5"/>
      <c r="J1695" s="11"/>
      <c r="K1695" s="11"/>
      <c r="L1695" s="11"/>
      <c r="M1695" s="11"/>
    </row>
    <row r="1696" spans="3:13">
      <c r="C1696" s="5"/>
      <c r="D1696" s="5"/>
      <c r="E1696" s="5"/>
      <c r="F1696" s="6"/>
      <c r="G1696" s="5"/>
      <c r="H1696" s="5"/>
      <c r="I1696" s="5"/>
      <c r="J1696" s="11"/>
      <c r="K1696" s="11"/>
      <c r="L1696" s="11"/>
      <c r="M1696" s="11"/>
    </row>
    <row r="1697" spans="3:13">
      <c r="C1697" s="5"/>
      <c r="D1697" s="5"/>
      <c r="E1697" s="5"/>
      <c r="F1697" s="6"/>
      <c r="G1697" s="5"/>
      <c r="H1697" s="5"/>
      <c r="I1697" s="5"/>
      <c r="J1697" s="11"/>
      <c r="K1697" s="11"/>
      <c r="L1697" s="11"/>
      <c r="M1697" s="11"/>
    </row>
    <row r="1698" spans="3:13">
      <c r="C1698" s="5"/>
      <c r="D1698" s="5"/>
      <c r="E1698" s="5"/>
      <c r="F1698" s="6"/>
      <c r="G1698" s="5"/>
      <c r="H1698" s="5"/>
      <c r="I1698" s="5"/>
      <c r="J1698" s="11"/>
      <c r="K1698" s="11"/>
      <c r="L1698" s="11"/>
      <c r="M1698" s="11"/>
    </row>
    <row r="1699" spans="3:13">
      <c r="C1699" s="5"/>
      <c r="D1699" s="5"/>
      <c r="E1699" s="5"/>
      <c r="F1699" s="6"/>
      <c r="G1699" s="5"/>
      <c r="H1699" s="5"/>
      <c r="I1699" s="5"/>
      <c r="J1699" s="11"/>
      <c r="K1699" s="11"/>
      <c r="L1699" s="11"/>
      <c r="M1699" s="11"/>
    </row>
    <row r="1700" spans="3:13">
      <c r="C1700" s="5"/>
      <c r="D1700" s="5"/>
      <c r="E1700" s="5"/>
      <c r="F1700" s="6"/>
      <c r="G1700" s="5"/>
      <c r="H1700" s="5"/>
      <c r="I1700" s="5"/>
      <c r="J1700" s="11"/>
      <c r="K1700" s="11"/>
      <c r="L1700" s="11"/>
      <c r="M1700" s="11"/>
    </row>
    <row r="1701" spans="3:13">
      <c r="C1701" s="5"/>
      <c r="D1701" s="5"/>
      <c r="E1701" s="5"/>
      <c r="F1701" s="6"/>
      <c r="G1701" s="5"/>
      <c r="H1701" s="5"/>
      <c r="I1701" s="5"/>
      <c r="J1701" s="11"/>
      <c r="K1701" s="11"/>
      <c r="L1701" s="11"/>
      <c r="M1701" s="11"/>
    </row>
    <row r="1702" spans="3:13">
      <c r="C1702" s="5"/>
      <c r="D1702" s="5"/>
      <c r="E1702" s="5"/>
      <c r="F1702" s="6"/>
      <c r="G1702" s="5"/>
      <c r="H1702" s="5"/>
      <c r="I1702" s="5"/>
      <c r="J1702" s="11"/>
      <c r="K1702" s="11"/>
      <c r="L1702" s="11"/>
      <c r="M1702" s="11"/>
    </row>
    <row r="1703" spans="3:13">
      <c r="C1703" s="5"/>
      <c r="D1703" s="5"/>
      <c r="E1703" s="5"/>
      <c r="F1703" s="6"/>
      <c r="G1703" s="5"/>
      <c r="H1703" s="5"/>
      <c r="I1703" s="5"/>
      <c r="J1703" s="11"/>
      <c r="K1703" s="11"/>
      <c r="L1703" s="11"/>
      <c r="M1703" s="11"/>
    </row>
    <row r="1704" spans="3:13">
      <c r="C1704" s="5"/>
      <c r="D1704" s="5"/>
      <c r="E1704" s="5"/>
      <c r="F1704" s="6"/>
      <c r="G1704" s="5"/>
      <c r="H1704" s="5"/>
      <c r="I1704" s="5"/>
      <c r="J1704" s="11"/>
      <c r="K1704" s="11"/>
      <c r="L1704" s="11"/>
      <c r="M1704" s="11"/>
    </row>
    <row r="1705" spans="3:13">
      <c r="C1705" s="5"/>
      <c r="D1705" s="5"/>
      <c r="E1705" s="5"/>
      <c r="F1705" s="6"/>
      <c r="G1705" s="5"/>
      <c r="H1705" s="5"/>
      <c r="I1705" s="5"/>
      <c r="J1705" s="11"/>
      <c r="K1705" s="11"/>
      <c r="L1705" s="11"/>
      <c r="M1705" s="11"/>
    </row>
    <row r="1706" spans="3:13">
      <c r="C1706" s="5"/>
      <c r="D1706" s="5"/>
      <c r="E1706" s="5"/>
      <c r="F1706" s="6"/>
      <c r="G1706" s="5"/>
      <c r="H1706" s="5"/>
      <c r="I1706" s="5"/>
      <c r="J1706" s="11"/>
      <c r="K1706" s="11"/>
      <c r="L1706" s="11"/>
      <c r="M1706" s="11"/>
    </row>
    <row r="1707" spans="3:13">
      <c r="C1707" s="5"/>
      <c r="D1707" s="5"/>
      <c r="E1707" s="5"/>
      <c r="F1707" s="6"/>
      <c r="G1707" s="5"/>
      <c r="H1707" s="5"/>
      <c r="I1707" s="5"/>
      <c r="J1707" s="11"/>
      <c r="K1707" s="11"/>
      <c r="L1707" s="11"/>
      <c r="M1707" s="11"/>
    </row>
    <row r="1708" spans="3:13">
      <c r="C1708" s="5"/>
      <c r="D1708" s="5"/>
      <c r="E1708" s="5"/>
      <c r="F1708" s="6"/>
      <c r="G1708" s="5"/>
      <c r="H1708" s="5"/>
      <c r="I1708" s="5"/>
      <c r="J1708" s="11"/>
      <c r="K1708" s="11"/>
      <c r="L1708" s="11"/>
      <c r="M1708" s="11"/>
    </row>
    <row r="1709" spans="3:13">
      <c r="C1709" s="5"/>
      <c r="D1709" s="5"/>
      <c r="E1709" s="5"/>
      <c r="F1709" s="6"/>
      <c r="G1709" s="5"/>
      <c r="H1709" s="5"/>
      <c r="I1709" s="5"/>
      <c r="J1709" s="11"/>
      <c r="K1709" s="11"/>
      <c r="L1709" s="11"/>
      <c r="M1709" s="11"/>
    </row>
    <row r="1710" spans="3:13">
      <c r="C1710" s="5"/>
      <c r="D1710" s="5"/>
      <c r="E1710" s="5"/>
      <c r="F1710" s="6"/>
      <c r="G1710" s="5"/>
      <c r="H1710" s="5"/>
      <c r="I1710" s="5"/>
      <c r="J1710" s="11"/>
      <c r="K1710" s="11"/>
      <c r="L1710" s="11"/>
      <c r="M1710" s="11"/>
    </row>
    <row r="1711" spans="3:13">
      <c r="C1711" s="5"/>
      <c r="D1711" s="5"/>
      <c r="E1711" s="5"/>
      <c r="F1711" s="6"/>
      <c r="G1711" s="5"/>
      <c r="H1711" s="5"/>
      <c r="I1711" s="5"/>
      <c r="J1711" s="11"/>
      <c r="K1711" s="11"/>
      <c r="L1711" s="11"/>
      <c r="M1711" s="11"/>
    </row>
    <row r="1712" spans="3:13">
      <c r="C1712" s="5"/>
      <c r="D1712" s="5"/>
      <c r="E1712" s="5"/>
      <c r="F1712" s="6"/>
      <c r="G1712" s="5"/>
      <c r="H1712" s="5"/>
      <c r="I1712" s="5"/>
      <c r="J1712" s="11"/>
      <c r="K1712" s="11"/>
      <c r="L1712" s="11"/>
      <c r="M1712" s="11"/>
    </row>
    <row r="1713" spans="3:13">
      <c r="C1713" s="5"/>
      <c r="D1713" s="5"/>
      <c r="E1713" s="5"/>
      <c r="F1713" s="6"/>
      <c r="G1713" s="5"/>
      <c r="H1713" s="5"/>
      <c r="I1713" s="5"/>
      <c r="J1713" s="11"/>
      <c r="K1713" s="11"/>
      <c r="L1713" s="11"/>
      <c r="M1713" s="11"/>
    </row>
    <row r="1714" spans="3:13">
      <c r="C1714" s="5"/>
      <c r="D1714" s="5"/>
      <c r="E1714" s="5"/>
      <c r="F1714" s="6"/>
      <c r="G1714" s="5"/>
      <c r="H1714" s="5"/>
      <c r="I1714" s="5"/>
      <c r="J1714" s="11"/>
      <c r="K1714" s="11"/>
      <c r="L1714" s="11"/>
      <c r="M1714" s="11"/>
    </row>
    <row r="1715" spans="3:13">
      <c r="C1715" s="5"/>
      <c r="D1715" s="5"/>
      <c r="E1715" s="5"/>
      <c r="F1715" s="6"/>
      <c r="G1715" s="5"/>
      <c r="H1715" s="5"/>
      <c r="I1715" s="5"/>
      <c r="J1715" s="11"/>
      <c r="K1715" s="11"/>
      <c r="L1715" s="11"/>
      <c r="M1715" s="11"/>
    </row>
    <row r="1716" spans="3:13">
      <c r="C1716" s="5"/>
      <c r="D1716" s="5"/>
      <c r="E1716" s="5"/>
      <c r="F1716" s="6"/>
      <c r="G1716" s="5"/>
      <c r="H1716" s="5"/>
      <c r="I1716" s="5"/>
      <c r="J1716" s="11"/>
      <c r="K1716" s="11"/>
      <c r="L1716" s="11"/>
      <c r="M1716" s="11"/>
    </row>
    <row r="1717" spans="3:13">
      <c r="C1717" s="5"/>
      <c r="D1717" s="5"/>
      <c r="E1717" s="5"/>
      <c r="F1717" s="6"/>
      <c r="G1717" s="5"/>
      <c r="H1717" s="5"/>
      <c r="I1717" s="5"/>
      <c r="J1717" s="11"/>
      <c r="K1717" s="11"/>
      <c r="L1717" s="11"/>
      <c r="M1717" s="11"/>
    </row>
    <row r="1718" spans="3:13">
      <c r="C1718" s="5"/>
      <c r="D1718" s="5"/>
      <c r="E1718" s="5"/>
      <c r="F1718" s="6"/>
      <c r="G1718" s="5"/>
      <c r="H1718" s="5"/>
      <c r="I1718" s="5"/>
      <c r="J1718" s="11"/>
      <c r="K1718" s="11"/>
      <c r="L1718" s="11"/>
      <c r="M1718" s="11"/>
    </row>
    <row r="1719" spans="3:13">
      <c r="C1719" s="5"/>
      <c r="D1719" s="5"/>
      <c r="E1719" s="5"/>
      <c r="F1719" s="6"/>
      <c r="G1719" s="5"/>
      <c r="H1719" s="5"/>
      <c r="I1719" s="5"/>
      <c r="J1719" s="11"/>
      <c r="K1719" s="11"/>
      <c r="L1719" s="11"/>
      <c r="M1719" s="11"/>
    </row>
    <row r="1720" spans="3:13">
      <c r="C1720" s="5"/>
      <c r="D1720" s="5"/>
      <c r="E1720" s="5"/>
      <c r="F1720" s="6"/>
      <c r="G1720" s="5"/>
      <c r="H1720" s="5"/>
      <c r="I1720" s="5"/>
      <c r="J1720" s="11"/>
      <c r="K1720" s="11"/>
      <c r="L1720" s="11"/>
      <c r="M1720" s="11"/>
    </row>
    <row r="1721" spans="3:13">
      <c r="C1721" s="5"/>
      <c r="D1721" s="5"/>
      <c r="E1721" s="5"/>
      <c r="F1721" s="6"/>
      <c r="G1721" s="5"/>
      <c r="H1721" s="5"/>
      <c r="I1721" s="5"/>
      <c r="J1721" s="11"/>
      <c r="K1721" s="11"/>
      <c r="L1721" s="11"/>
      <c r="M1721" s="11"/>
    </row>
    <row r="1722" spans="3:13">
      <c r="C1722" s="5"/>
      <c r="D1722" s="5"/>
      <c r="E1722" s="5"/>
      <c r="F1722" s="6"/>
      <c r="G1722" s="5"/>
      <c r="H1722" s="5"/>
      <c r="I1722" s="5"/>
      <c r="J1722" s="11"/>
      <c r="K1722" s="11"/>
      <c r="L1722" s="11"/>
      <c r="M1722" s="11"/>
    </row>
    <row r="1723" spans="3:13">
      <c r="C1723" s="5"/>
      <c r="D1723" s="5"/>
      <c r="E1723" s="5"/>
      <c r="F1723" s="6"/>
      <c r="G1723" s="5"/>
      <c r="H1723" s="5"/>
      <c r="I1723" s="5"/>
      <c r="J1723" s="11"/>
      <c r="K1723" s="11"/>
      <c r="L1723" s="11"/>
      <c r="M1723" s="11"/>
    </row>
    <row r="1724" spans="3:13">
      <c r="C1724" s="5"/>
      <c r="D1724" s="5"/>
      <c r="E1724" s="5"/>
      <c r="F1724" s="6"/>
      <c r="G1724" s="5"/>
      <c r="H1724" s="5"/>
      <c r="I1724" s="5"/>
      <c r="J1724" s="11"/>
      <c r="K1724" s="11"/>
      <c r="L1724" s="11"/>
      <c r="M1724" s="11"/>
    </row>
    <row r="1725" spans="3:13">
      <c r="C1725" s="5"/>
      <c r="D1725" s="5"/>
      <c r="E1725" s="5"/>
      <c r="F1725" s="6"/>
      <c r="G1725" s="5"/>
      <c r="H1725" s="5"/>
      <c r="I1725" s="5"/>
      <c r="J1725" s="11"/>
      <c r="K1725" s="11"/>
      <c r="L1725" s="11"/>
      <c r="M1725" s="11"/>
    </row>
    <row r="1726" spans="3:13">
      <c r="C1726" s="5"/>
      <c r="D1726" s="5"/>
      <c r="E1726" s="5"/>
      <c r="F1726" s="6"/>
      <c r="G1726" s="5"/>
      <c r="H1726" s="5"/>
      <c r="I1726" s="5"/>
      <c r="J1726" s="11"/>
      <c r="K1726" s="11"/>
      <c r="L1726" s="11"/>
      <c r="M1726" s="11"/>
    </row>
    <row r="1727" spans="3:13">
      <c r="C1727" s="5"/>
      <c r="D1727" s="5"/>
      <c r="E1727" s="5"/>
      <c r="F1727" s="6"/>
      <c r="G1727" s="5"/>
      <c r="H1727" s="5"/>
      <c r="I1727" s="5"/>
      <c r="J1727" s="11"/>
      <c r="K1727" s="11"/>
      <c r="L1727" s="11"/>
      <c r="M1727" s="11"/>
    </row>
    <row r="1728" spans="3:13">
      <c r="C1728" s="5"/>
      <c r="D1728" s="5"/>
      <c r="E1728" s="5"/>
      <c r="F1728" s="6"/>
      <c r="G1728" s="5"/>
      <c r="H1728" s="5"/>
      <c r="I1728" s="5"/>
      <c r="J1728" s="11"/>
      <c r="K1728" s="11"/>
      <c r="L1728" s="11"/>
      <c r="M1728" s="11"/>
    </row>
    <row r="1729" spans="3:13">
      <c r="C1729" s="5"/>
      <c r="D1729" s="5"/>
      <c r="E1729" s="5"/>
      <c r="F1729" s="6"/>
      <c r="G1729" s="5"/>
      <c r="H1729" s="5"/>
      <c r="I1729" s="5"/>
      <c r="J1729" s="11"/>
      <c r="K1729" s="11"/>
      <c r="L1729" s="11"/>
      <c r="M1729" s="11"/>
    </row>
    <row r="1730" spans="3:13">
      <c r="C1730" s="5"/>
      <c r="D1730" s="5"/>
      <c r="E1730" s="5"/>
      <c r="F1730" s="6"/>
      <c r="G1730" s="5"/>
      <c r="H1730" s="5"/>
      <c r="I1730" s="5"/>
      <c r="J1730" s="11"/>
      <c r="K1730" s="11"/>
      <c r="L1730" s="11"/>
      <c r="M1730" s="11"/>
    </row>
    <row r="1731" spans="3:13">
      <c r="C1731" s="5"/>
      <c r="D1731" s="5"/>
      <c r="E1731" s="5"/>
      <c r="F1731" s="6"/>
      <c r="G1731" s="5"/>
      <c r="H1731" s="5"/>
      <c r="I1731" s="5"/>
      <c r="J1731" s="11"/>
      <c r="K1731" s="11"/>
      <c r="L1731" s="11"/>
      <c r="M1731" s="11"/>
    </row>
    <row r="1732" spans="3:13">
      <c r="C1732" s="5"/>
      <c r="D1732" s="5"/>
      <c r="E1732" s="5"/>
      <c r="F1732" s="6"/>
      <c r="G1732" s="5"/>
      <c r="H1732" s="5"/>
      <c r="I1732" s="5"/>
      <c r="J1732" s="11"/>
      <c r="K1732" s="11"/>
      <c r="L1732" s="11"/>
      <c r="M1732" s="11"/>
    </row>
    <row r="1733" spans="3:13">
      <c r="C1733" s="5"/>
      <c r="D1733" s="5"/>
      <c r="E1733" s="5"/>
      <c r="F1733" s="6"/>
      <c r="G1733" s="5"/>
      <c r="H1733" s="5"/>
      <c r="I1733" s="5"/>
      <c r="J1733" s="11"/>
      <c r="K1733" s="11"/>
      <c r="L1733" s="11"/>
      <c r="M1733" s="11"/>
    </row>
    <row r="1734" spans="3:13">
      <c r="C1734" s="5"/>
      <c r="D1734" s="5"/>
      <c r="E1734" s="5"/>
      <c r="F1734" s="6"/>
      <c r="G1734" s="5"/>
      <c r="H1734" s="5"/>
      <c r="I1734" s="5"/>
      <c r="J1734" s="11"/>
      <c r="K1734" s="11"/>
      <c r="L1734" s="11"/>
      <c r="M1734" s="11"/>
    </row>
    <row r="1735" spans="3:13">
      <c r="C1735" s="5"/>
      <c r="D1735" s="5"/>
      <c r="E1735" s="5"/>
      <c r="F1735" s="6"/>
      <c r="G1735" s="5"/>
      <c r="H1735" s="5"/>
      <c r="I1735" s="5"/>
      <c r="J1735" s="11"/>
      <c r="K1735" s="11"/>
      <c r="L1735" s="11"/>
      <c r="M1735" s="11"/>
    </row>
    <row r="1736" spans="3:13">
      <c r="C1736" s="5"/>
      <c r="D1736" s="5"/>
      <c r="E1736" s="5"/>
      <c r="F1736" s="6"/>
      <c r="G1736" s="5"/>
      <c r="H1736" s="5"/>
      <c r="I1736" s="5"/>
      <c r="J1736" s="11"/>
      <c r="K1736" s="11"/>
      <c r="L1736" s="11"/>
      <c r="M1736" s="11"/>
    </row>
    <row r="1737" spans="3:13">
      <c r="C1737" s="5"/>
      <c r="D1737" s="5"/>
      <c r="E1737" s="5"/>
      <c r="F1737" s="6"/>
      <c r="G1737" s="5"/>
      <c r="H1737" s="5"/>
      <c r="I1737" s="5"/>
      <c r="J1737" s="11"/>
      <c r="K1737" s="11"/>
      <c r="L1737" s="11"/>
      <c r="M1737" s="11"/>
    </row>
    <row r="1738" spans="3:13">
      <c r="C1738" s="5"/>
      <c r="D1738" s="5"/>
      <c r="E1738" s="5"/>
      <c r="F1738" s="6"/>
      <c r="G1738" s="5"/>
      <c r="H1738" s="5"/>
      <c r="I1738" s="5"/>
      <c r="J1738" s="11"/>
      <c r="K1738" s="11"/>
      <c r="L1738" s="11"/>
      <c r="M1738" s="11"/>
    </row>
    <row r="1739" spans="3:13">
      <c r="C1739" s="5"/>
      <c r="D1739" s="5"/>
      <c r="E1739" s="5"/>
      <c r="F1739" s="6"/>
      <c r="G1739" s="5"/>
      <c r="H1739" s="5"/>
      <c r="I1739" s="5"/>
      <c r="J1739" s="11"/>
      <c r="K1739" s="11"/>
      <c r="L1739" s="11"/>
      <c r="M1739" s="11"/>
    </row>
    <row r="1740" spans="3:13">
      <c r="C1740" s="5"/>
      <c r="D1740" s="5"/>
      <c r="E1740" s="5"/>
      <c r="F1740" s="6"/>
      <c r="G1740" s="5"/>
      <c r="H1740" s="5"/>
      <c r="I1740" s="5"/>
      <c r="J1740" s="11"/>
      <c r="K1740" s="11"/>
      <c r="L1740" s="11"/>
      <c r="M1740" s="11"/>
    </row>
    <row r="1741" spans="3:13">
      <c r="C1741" s="5"/>
      <c r="D1741" s="5"/>
      <c r="E1741" s="5"/>
      <c r="F1741" s="6"/>
      <c r="G1741" s="5"/>
      <c r="H1741" s="5"/>
      <c r="I1741" s="5"/>
      <c r="J1741" s="11"/>
      <c r="K1741" s="11"/>
      <c r="L1741" s="11"/>
      <c r="M1741" s="11"/>
    </row>
    <row r="1742" spans="3:13">
      <c r="C1742" s="5"/>
      <c r="D1742" s="5"/>
      <c r="E1742" s="5"/>
      <c r="F1742" s="6"/>
      <c r="G1742" s="5"/>
      <c r="H1742" s="5"/>
      <c r="I1742" s="5"/>
      <c r="J1742" s="11"/>
      <c r="K1742" s="11"/>
      <c r="L1742" s="11"/>
      <c r="M1742" s="11"/>
    </row>
    <row r="1743" spans="3:13">
      <c r="C1743" s="5"/>
      <c r="D1743" s="5"/>
      <c r="E1743" s="5"/>
      <c r="F1743" s="6"/>
      <c r="G1743" s="5"/>
      <c r="H1743" s="5"/>
      <c r="I1743" s="5"/>
      <c r="J1743" s="11"/>
      <c r="K1743" s="11"/>
      <c r="L1743" s="11"/>
      <c r="M1743" s="11"/>
    </row>
    <row r="1744" spans="3:13">
      <c r="C1744" s="5"/>
      <c r="D1744" s="5"/>
      <c r="E1744" s="5"/>
      <c r="F1744" s="6"/>
      <c r="G1744" s="5"/>
      <c r="H1744" s="5"/>
      <c r="I1744" s="5"/>
      <c r="J1744" s="11"/>
      <c r="K1744" s="11"/>
      <c r="L1744" s="11"/>
      <c r="M1744" s="11"/>
    </row>
    <row r="1745" spans="3:13">
      <c r="C1745" s="5"/>
      <c r="D1745" s="5"/>
      <c r="E1745" s="5"/>
      <c r="F1745" s="6"/>
      <c r="G1745" s="5"/>
      <c r="H1745" s="5"/>
      <c r="I1745" s="5"/>
      <c r="J1745" s="11"/>
      <c r="K1745" s="11"/>
      <c r="L1745" s="11"/>
      <c r="M1745" s="11"/>
    </row>
    <row r="1746" spans="3:13">
      <c r="C1746" s="5"/>
      <c r="D1746" s="5"/>
      <c r="E1746" s="5"/>
      <c r="F1746" s="6"/>
      <c r="G1746" s="5"/>
      <c r="H1746" s="5"/>
      <c r="I1746" s="5"/>
      <c r="J1746" s="11"/>
      <c r="K1746" s="11"/>
      <c r="L1746" s="11"/>
      <c r="M1746" s="11"/>
    </row>
    <row r="1747" spans="3:13">
      <c r="C1747" s="5"/>
      <c r="D1747" s="5"/>
      <c r="E1747" s="5"/>
      <c r="F1747" s="6"/>
      <c r="G1747" s="5"/>
      <c r="H1747" s="5"/>
      <c r="I1747" s="5"/>
      <c r="J1747" s="11"/>
      <c r="K1747" s="11"/>
      <c r="L1747" s="11"/>
      <c r="M1747" s="11"/>
    </row>
    <row r="1748" spans="3:13">
      <c r="C1748" s="5"/>
      <c r="D1748" s="5"/>
      <c r="E1748" s="5"/>
      <c r="F1748" s="6"/>
      <c r="G1748" s="5"/>
      <c r="H1748" s="5"/>
      <c r="I1748" s="5"/>
      <c r="J1748" s="11"/>
      <c r="K1748" s="11"/>
      <c r="L1748" s="11"/>
      <c r="M1748" s="11"/>
    </row>
    <row r="1749" spans="3:13">
      <c r="C1749" s="5"/>
      <c r="D1749" s="5"/>
      <c r="E1749" s="5"/>
      <c r="F1749" s="6"/>
      <c r="G1749" s="5"/>
      <c r="H1749" s="5"/>
      <c r="I1749" s="5"/>
      <c r="J1749" s="11"/>
      <c r="K1749" s="11"/>
      <c r="L1749" s="11"/>
      <c r="M1749" s="11"/>
    </row>
    <row r="1750" spans="3:13">
      <c r="C1750" s="5"/>
      <c r="D1750" s="5"/>
      <c r="E1750" s="5"/>
      <c r="F1750" s="6"/>
      <c r="G1750" s="5"/>
      <c r="H1750" s="5"/>
      <c r="I1750" s="5"/>
      <c r="J1750" s="11"/>
      <c r="K1750" s="11"/>
      <c r="L1750" s="11"/>
      <c r="M1750" s="11"/>
    </row>
    <row r="1751" spans="3:13">
      <c r="C1751" s="5"/>
      <c r="D1751" s="5"/>
      <c r="E1751" s="5"/>
      <c r="F1751" s="6"/>
      <c r="G1751" s="5"/>
      <c r="H1751" s="5"/>
      <c r="I1751" s="5"/>
      <c r="J1751" s="11"/>
      <c r="K1751" s="11"/>
      <c r="L1751" s="11"/>
      <c r="M1751" s="11"/>
    </row>
    <row r="1752" spans="3:13">
      <c r="C1752" s="5"/>
      <c r="D1752" s="5"/>
      <c r="E1752" s="5"/>
      <c r="F1752" s="6"/>
      <c r="G1752" s="5"/>
      <c r="H1752" s="5"/>
      <c r="I1752" s="5"/>
      <c r="J1752" s="11"/>
      <c r="K1752" s="11"/>
      <c r="L1752" s="11"/>
      <c r="M1752" s="11"/>
    </row>
    <row r="1753" spans="3:13">
      <c r="C1753" s="5"/>
      <c r="D1753" s="5"/>
      <c r="E1753" s="5"/>
      <c r="F1753" s="6"/>
      <c r="G1753" s="5"/>
      <c r="H1753" s="5"/>
      <c r="I1753" s="5"/>
      <c r="J1753" s="11"/>
      <c r="K1753" s="11"/>
      <c r="L1753" s="11"/>
      <c r="M1753" s="11"/>
    </row>
    <row r="1754" spans="3:13">
      <c r="C1754" s="5"/>
      <c r="D1754" s="5"/>
      <c r="E1754" s="5"/>
      <c r="F1754" s="6"/>
      <c r="G1754" s="5"/>
      <c r="H1754" s="5"/>
      <c r="I1754" s="5"/>
      <c r="J1754" s="11"/>
      <c r="K1754" s="11"/>
      <c r="L1754" s="11"/>
      <c r="M1754" s="11"/>
    </row>
    <row r="1755" spans="3:13">
      <c r="C1755" s="5"/>
      <c r="D1755" s="5"/>
      <c r="E1755" s="5"/>
      <c r="F1755" s="6"/>
      <c r="G1755" s="5"/>
      <c r="H1755" s="5"/>
      <c r="I1755" s="5"/>
      <c r="J1755" s="11"/>
      <c r="K1755" s="11"/>
      <c r="L1755" s="11"/>
      <c r="M1755" s="11"/>
    </row>
    <row r="1756" spans="3:13">
      <c r="C1756" s="5"/>
      <c r="D1756" s="5"/>
      <c r="E1756" s="5"/>
      <c r="F1756" s="6"/>
      <c r="G1756" s="5"/>
      <c r="H1756" s="5"/>
      <c r="I1756" s="5"/>
      <c r="J1756" s="11"/>
      <c r="K1756" s="11"/>
      <c r="L1756" s="11"/>
      <c r="M1756" s="11"/>
    </row>
    <row r="1757" spans="3:13">
      <c r="C1757" s="5"/>
      <c r="D1757" s="5"/>
      <c r="E1757" s="5"/>
      <c r="F1757" s="6"/>
      <c r="G1757" s="5"/>
      <c r="H1757" s="5"/>
      <c r="I1757" s="5"/>
      <c r="J1757" s="11"/>
      <c r="K1757" s="11"/>
      <c r="L1757" s="11"/>
      <c r="M1757" s="11"/>
    </row>
    <row r="1758" spans="3:13">
      <c r="C1758" s="5"/>
      <c r="D1758" s="5"/>
      <c r="E1758" s="5"/>
      <c r="F1758" s="6"/>
      <c r="G1758" s="5"/>
      <c r="H1758" s="5"/>
      <c r="I1758" s="5"/>
      <c r="J1758" s="11"/>
      <c r="K1758" s="11"/>
      <c r="L1758" s="11"/>
      <c r="M1758" s="11"/>
    </row>
    <row r="1759" spans="3:13">
      <c r="C1759" s="5"/>
      <c r="D1759" s="5"/>
      <c r="E1759" s="5"/>
      <c r="F1759" s="6"/>
      <c r="G1759" s="5"/>
      <c r="H1759" s="5"/>
      <c r="I1759" s="5"/>
      <c r="J1759" s="11"/>
      <c r="K1759" s="11"/>
      <c r="L1759" s="11"/>
      <c r="M1759" s="11"/>
    </row>
    <row r="1760" spans="3:13">
      <c r="C1760" s="5"/>
      <c r="D1760" s="5"/>
      <c r="E1760" s="5"/>
      <c r="F1760" s="6"/>
      <c r="G1760" s="5"/>
      <c r="H1760" s="5"/>
      <c r="I1760" s="5"/>
      <c r="J1760" s="11"/>
      <c r="K1760" s="11"/>
      <c r="L1760" s="11"/>
      <c r="M1760" s="11"/>
    </row>
    <row r="1761" spans="3:13">
      <c r="C1761" s="5"/>
      <c r="D1761" s="5"/>
      <c r="E1761" s="5"/>
      <c r="F1761" s="6"/>
      <c r="G1761" s="5"/>
      <c r="H1761" s="5"/>
      <c r="I1761" s="5"/>
      <c r="J1761" s="11"/>
      <c r="K1761" s="11"/>
      <c r="L1761" s="11"/>
      <c r="M1761" s="11"/>
    </row>
    <row r="1762" spans="3:13">
      <c r="C1762" s="5"/>
      <c r="D1762" s="5"/>
      <c r="E1762" s="5"/>
      <c r="F1762" s="6"/>
      <c r="G1762" s="5"/>
      <c r="H1762" s="5"/>
      <c r="I1762" s="5"/>
      <c r="J1762" s="11"/>
      <c r="K1762" s="11"/>
      <c r="L1762" s="11"/>
      <c r="M1762" s="11"/>
    </row>
    <row r="1763" spans="3:13">
      <c r="C1763" s="5"/>
      <c r="D1763" s="5"/>
      <c r="E1763" s="5"/>
      <c r="F1763" s="6"/>
      <c r="G1763" s="5"/>
      <c r="H1763" s="5"/>
      <c r="I1763" s="5"/>
      <c r="J1763" s="11"/>
      <c r="K1763" s="11"/>
      <c r="L1763" s="11"/>
      <c r="M1763" s="11"/>
    </row>
    <row r="1764" spans="3:13">
      <c r="C1764" s="5"/>
      <c r="D1764" s="5"/>
      <c r="E1764" s="5"/>
      <c r="F1764" s="6"/>
      <c r="G1764" s="5"/>
      <c r="H1764" s="5"/>
      <c r="I1764" s="5"/>
      <c r="J1764" s="11"/>
      <c r="K1764" s="11"/>
      <c r="L1764" s="11"/>
      <c r="M1764" s="11"/>
    </row>
    <row r="1765" spans="3:13">
      <c r="C1765" s="5"/>
      <c r="D1765" s="5"/>
      <c r="E1765" s="5"/>
      <c r="F1765" s="6"/>
      <c r="G1765" s="5"/>
      <c r="H1765" s="5"/>
      <c r="I1765" s="5"/>
      <c r="J1765" s="11"/>
      <c r="K1765" s="11"/>
      <c r="L1765" s="11"/>
      <c r="M1765" s="11"/>
    </row>
    <row r="1766" spans="3:13">
      <c r="C1766" s="5"/>
      <c r="D1766" s="5"/>
      <c r="E1766" s="5"/>
      <c r="F1766" s="6"/>
      <c r="G1766" s="5"/>
      <c r="H1766" s="5"/>
      <c r="I1766" s="5"/>
      <c r="J1766" s="11"/>
      <c r="K1766" s="11"/>
      <c r="L1766" s="11"/>
      <c r="M1766" s="11"/>
    </row>
    <row r="1767" spans="3:13">
      <c r="C1767" s="5"/>
      <c r="D1767" s="5"/>
      <c r="E1767" s="5"/>
      <c r="F1767" s="6"/>
      <c r="G1767" s="5"/>
      <c r="H1767" s="5"/>
      <c r="I1767" s="5"/>
      <c r="J1767" s="11"/>
      <c r="K1767" s="11"/>
      <c r="L1767" s="11"/>
      <c r="M1767" s="11"/>
    </row>
    <row r="1768" spans="3:13">
      <c r="C1768" s="5"/>
      <c r="D1768" s="5"/>
      <c r="E1768" s="5"/>
      <c r="F1768" s="6"/>
      <c r="G1768" s="5"/>
      <c r="H1768" s="5"/>
      <c r="I1768" s="5"/>
      <c r="J1768" s="11"/>
      <c r="K1768" s="11"/>
      <c r="L1768" s="11"/>
      <c r="M1768" s="11"/>
    </row>
    <row r="1769" spans="3:13">
      <c r="C1769" s="5"/>
      <c r="D1769" s="5"/>
      <c r="E1769" s="5"/>
      <c r="F1769" s="6"/>
      <c r="G1769" s="5"/>
      <c r="H1769" s="5"/>
      <c r="I1769" s="5"/>
      <c r="J1769" s="11"/>
      <c r="K1769" s="11"/>
      <c r="L1769" s="11"/>
      <c r="M1769" s="11"/>
    </row>
    <row r="1770" spans="3:13">
      <c r="C1770" s="5"/>
      <c r="D1770" s="5"/>
      <c r="E1770" s="5"/>
      <c r="F1770" s="6"/>
      <c r="G1770" s="5"/>
      <c r="H1770" s="5"/>
      <c r="I1770" s="5"/>
      <c r="J1770" s="11"/>
      <c r="K1770" s="11"/>
      <c r="L1770" s="11"/>
      <c r="M1770" s="11"/>
    </row>
    <row r="1771" spans="3:13">
      <c r="C1771" s="5"/>
      <c r="D1771" s="5"/>
      <c r="E1771" s="5"/>
      <c r="F1771" s="6"/>
      <c r="G1771" s="5"/>
      <c r="H1771" s="5"/>
      <c r="I1771" s="5"/>
      <c r="J1771" s="11"/>
      <c r="K1771" s="11"/>
      <c r="L1771" s="11"/>
      <c r="M1771" s="11"/>
    </row>
    <row r="1772" spans="3:13">
      <c r="C1772" s="5"/>
      <c r="D1772" s="5"/>
      <c r="E1772" s="5"/>
      <c r="F1772" s="6"/>
      <c r="G1772" s="5"/>
      <c r="H1772" s="5"/>
      <c r="I1772" s="5"/>
      <c r="J1772" s="11"/>
      <c r="K1772" s="11"/>
      <c r="L1772" s="11"/>
      <c r="M1772" s="11"/>
    </row>
    <row r="1773" spans="3:13">
      <c r="C1773" s="5"/>
      <c r="D1773" s="5"/>
      <c r="E1773" s="5"/>
      <c r="F1773" s="6"/>
      <c r="G1773" s="5"/>
      <c r="H1773" s="5"/>
      <c r="I1773" s="5"/>
      <c r="J1773" s="11"/>
      <c r="K1773" s="11"/>
      <c r="L1773" s="11"/>
      <c r="M1773" s="11"/>
    </row>
    <row r="1774" spans="3:13">
      <c r="C1774" s="5"/>
      <c r="D1774" s="5"/>
      <c r="E1774" s="5"/>
      <c r="F1774" s="6"/>
      <c r="G1774" s="5"/>
      <c r="H1774" s="5"/>
      <c r="I1774" s="5"/>
      <c r="J1774" s="11"/>
      <c r="K1774" s="11"/>
      <c r="L1774" s="11"/>
      <c r="M1774" s="11"/>
    </row>
    <row r="1775" spans="3:13">
      <c r="C1775" s="5"/>
      <c r="D1775" s="5"/>
      <c r="E1775" s="5"/>
      <c r="F1775" s="6"/>
      <c r="G1775" s="5"/>
      <c r="H1775" s="5"/>
      <c r="I1775" s="5"/>
      <c r="J1775" s="11"/>
      <c r="K1775" s="11"/>
      <c r="L1775" s="11"/>
      <c r="M1775" s="11"/>
    </row>
    <row r="1776" spans="3:13">
      <c r="C1776" s="5"/>
      <c r="D1776" s="5"/>
      <c r="E1776" s="5"/>
      <c r="F1776" s="6"/>
      <c r="G1776" s="5"/>
      <c r="H1776" s="5"/>
      <c r="I1776" s="5"/>
      <c r="J1776" s="11"/>
      <c r="K1776" s="11"/>
      <c r="L1776" s="11"/>
      <c r="M1776" s="11"/>
    </row>
    <row r="1777" spans="3:13">
      <c r="C1777" s="5"/>
      <c r="D1777" s="5"/>
      <c r="E1777" s="5"/>
      <c r="F1777" s="6"/>
      <c r="G1777" s="5"/>
      <c r="H1777" s="5"/>
      <c r="I1777" s="5"/>
      <c r="J1777" s="11"/>
      <c r="K1777" s="11"/>
      <c r="L1777" s="11"/>
      <c r="M1777" s="11"/>
    </row>
    <row r="1778" spans="3:13">
      <c r="C1778" s="5"/>
      <c r="D1778" s="5"/>
      <c r="E1778" s="5"/>
      <c r="F1778" s="6"/>
      <c r="G1778" s="5"/>
      <c r="H1778" s="5"/>
      <c r="I1778" s="5"/>
      <c r="J1778" s="11"/>
      <c r="K1778" s="11"/>
      <c r="L1778" s="11"/>
      <c r="M1778" s="11"/>
    </row>
    <row r="1779" spans="3:13">
      <c r="C1779" s="5"/>
      <c r="D1779" s="5"/>
      <c r="E1779" s="5"/>
      <c r="F1779" s="6"/>
      <c r="G1779" s="5"/>
      <c r="H1779" s="5"/>
      <c r="I1779" s="5"/>
      <c r="J1779" s="11"/>
      <c r="K1779" s="11"/>
      <c r="L1779" s="11"/>
      <c r="M1779" s="11"/>
    </row>
    <row r="1780" spans="3:13">
      <c r="C1780" s="5"/>
      <c r="D1780" s="5"/>
      <c r="E1780" s="5"/>
      <c r="F1780" s="6"/>
      <c r="G1780" s="5"/>
      <c r="H1780" s="5"/>
      <c r="I1780" s="5"/>
      <c r="J1780" s="11"/>
      <c r="K1780" s="11"/>
      <c r="L1780" s="11"/>
      <c r="M1780" s="11"/>
    </row>
    <row r="1781" spans="3:13">
      <c r="C1781" s="5"/>
      <c r="D1781" s="5"/>
      <c r="E1781" s="5"/>
      <c r="F1781" s="6"/>
      <c r="G1781" s="5"/>
      <c r="H1781" s="5"/>
      <c r="I1781" s="5"/>
      <c r="J1781" s="11"/>
      <c r="K1781" s="11"/>
      <c r="L1781" s="11"/>
      <c r="M1781" s="11"/>
    </row>
    <row r="1782" spans="3:13">
      <c r="C1782" s="5"/>
      <c r="D1782" s="5"/>
      <c r="E1782" s="5"/>
      <c r="F1782" s="6"/>
      <c r="G1782" s="5"/>
      <c r="H1782" s="5"/>
      <c r="I1782" s="5"/>
      <c r="J1782" s="11"/>
      <c r="K1782" s="11"/>
      <c r="L1782" s="11"/>
      <c r="M1782" s="11"/>
    </row>
    <row r="1783" spans="3:13">
      <c r="C1783" s="5"/>
      <c r="D1783" s="5"/>
      <c r="E1783" s="5"/>
      <c r="F1783" s="6"/>
      <c r="G1783" s="5"/>
      <c r="H1783" s="5"/>
      <c r="I1783" s="5"/>
      <c r="J1783" s="11"/>
      <c r="K1783" s="11"/>
      <c r="L1783" s="11"/>
      <c r="M1783" s="11"/>
    </row>
    <row r="1784" spans="3:13">
      <c r="C1784" s="5"/>
      <c r="D1784" s="5"/>
      <c r="E1784" s="5"/>
      <c r="F1784" s="6"/>
      <c r="G1784" s="5"/>
      <c r="H1784" s="5"/>
      <c r="I1784" s="5"/>
      <c r="J1784" s="11"/>
      <c r="K1784" s="11"/>
      <c r="L1784" s="11"/>
      <c r="M1784" s="11"/>
    </row>
    <row r="1785" spans="3:13">
      <c r="C1785" s="5"/>
      <c r="D1785" s="5"/>
      <c r="E1785" s="5"/>
      <c r="F1785" s="6"/>
      <c r="G1785" s="5"/>
      <c r="H1785" s="5"/>
      <c r="I1785" s="5"/>
      <c r="J1785" s="11"/>
      <c r="K1785" s="11"/>
      <c r="L1785" s="11"/>
      <c r="M1785" s="11"/>
    </row>
    <row r="1786" spans="3:13">
      <c r="C1786" s="5"/>
      <c r="D1786" s="5"/>
      <c r="E1786" s="5"/>
      <c r="F1786" s="6"/>
      <c r="G1786" s="5"/>
      <c r="H1786" s="5"/>
      <c r="I1786" s="5"/>
      <c r="J1786" s="11"/>
      <c r="K1786" s="11"/>
      <c r="L1786" s="11"/>
      <c r="M1786" s="11"/>
    </row>
    <row r="1787" spans="3:13">
      <c r="C1787" s="5"/>
      <c r="D1787" s="5"/>
      <c r="E1787" s="5"/>
      <c r="F1787" s="6"/>
      <c r="G1787" s="5"/>
      <c r="H1787" s="5"/>
      <c r="I1787" s="5"/>
      <c r="J1787" s="11"/>
      <c r="K1787" s="11"/>
      <c r="L1787" s="11"/>
      <c r="M1787" s="11"/>
    </row>
    <row r="1788" spans="3:13">
      <c r="C1788" s="5"/>
      <c r="D1788" s="5"/>
      <c r="E1788" s="5"/>
      <c r="F1788" s="6"/>
      <c r="G1788" s="5"/>
      <c r="H1788" s="5"/>
      <c r="I1788" s="5"/>
      <c r="J1788" s="11"/>
      <c r="K1788" s="11"/>
      <c r="L1788" s="11"/>
      <c r="M1788" s="11"/>
    </row>
    <row r="1789" spans="3:13">
      <c r="C1789" s="5"/>
      <c r="D1789" s="5"/>
      <c r="E1789" s="5"/>
      <c r="F1789" s="6"/>
      <c r="G1789" s="5"/>
      <c r="H1789" s="5"/>
      <c r="I1789" s="5"/>
      <c r="J1789" s="11"/>
      <c r="K1789" s="11"/>
      <c r="L1789" s="11"/>
      <c r="M1789" s="11"/>
    </row>
    <row r="1790" spans="3:13">
      <c r="C1790" s="5"/>
      <c r="D1790" s="5"/>
      <c r="E1790" s="5"/>
      <c r="F1790" s="6"/>
      <c r="G1790" s="5"/>
      <c r="H1790" s="5"/>
      <c r="I1790" s="5"/>
      <c r="J1790" s="11"/>
      <c r="K1790" s="11"/>
      <c r="L1790" s="11"/>
      <c r="M1790" s="11"/>
    </row>
    <row r="1791" spans="3:13">
      <c r="C1791" s="5"/>
      <c r="D1791" s="5"/>
      <c r="E1791" s="5"/>
      <c r="F1791" s="6"/>
      <c r="G1791" s="5"/>
      <c r="H1791" s="5"/>
      <c r="I1791" s="5"/>
      <c r="J1791" s="11"/>
      <c r="K1791" s="11"/>
      <c r="L1791" s="11"/>
      <c r="M1791" s="11"/>
    </row>
    <row r="1792" spans="3:13">
      <c r="C1792" s="5"/>
      <c r="D1792" s="5"/>
      <c r="E1792" s="5"/>
      <c r="F1792" s="6"/>
      <c r="G1792" s="5"/>
      <c r="H1792" s="5"/>
      <c r="I1792" s="5"/>
      <c r="J1792" s="11"/>
      <c r="K1792" s="11"/>
      <c r="L1792" s="11"/>
      <c r="M1792" s="11"/>
    </row>
    <row r="1793" spans="3:13">
      <c r="C1793" s="5"/>
      <c r="D1793" s="5"/>
      <c r="E1793" s="5"/>
      <c r="F1793" s="6"/>
      <c r="G1793" s="5"/>
      <c r="H1793" s="5"/>
      <c r="I1793" s="5"/>
      <c r="J1793" s="11"/>
      <c r="K1793" s="11"/>
      <c r="L1793" s="11"/>
      <c r="M1793" s="11"/>
    </row>
    <row r="1794" spans="3:13">
      <c r="C1794" s="5"/>
      <c r="D1794" s="5"/>
      <c r="E1794" s="5"/>
      <c r="F1794" s="6"/>
      <c r="G1794" s="5"/>
      <c r="H1794" s="5"/>
      <c r="I1794" s="5"/>
      <c r="J1794" s="11"/>
      <c r="K1794" s="11"/>
      <c r="L1794" s="11"/>
      <c r="M1794" s="11"/>
    </row>
    <row r="1795" spans="3:13">
      <c r="C1795" s="5"/>
      <c r="D1795" s="5"/>
      <c r="E1795" s="5"/>
      <c r="F1795" s="6"/>
      <c r="G1795" s="5"/>
      <c r="H1795" s="5"/>
      <c r="I1795" s="5"/>
      <c r="J1795" s="11"/>
      <c r="K1795" s="11"/>
      <c r="L1795" s="11"/>
      <c r="M1795" s="11"/>
    </row>
    <row r="1796" spans="3:13">
      <c r="C1796" s="5"/>
      <c r="D1796" s="5"/>
      <c r="E1796" s="5"/>
      <c r="F1796" s="6"/>
      <c r="G1796" s="5"/>
      <c r="H1796" s="5"/>
      <c r="I1796" s="5"/>
      <c r="J1796" s="11"/>
      <c r="K1796" s="11"/>
      <c r="L1796" s="11"/>
      <c r="M1796" s="11"/>
    </row>
    <row r="1797" spans="3:13">
      <c r="C1797" s="5"/>
      <c r="D1797" s="5"/>
      <c r="E1797" s="5"/>
      <c r="F1797" s="6"/>
      <c r="G1797" s="5"/>
      <c r="H1797" s="5"/>
      <c r="I1797" s="5"/>
      <c r="J1797" s="11"/>
      <c r="K1797" s="11"/>
      <c r="L1797" s="11"/>
      <c r="M1797" s="11"/>
    </row>
    <row r="1798" spans="3:13">
      <c r="C1798" s="5"/>
      <c r="D1798" s="5"/>
      <c r="E1798" s="5"/>
      <c r="F1798" s="6"/>
      <c r="G1798" s="5"/>
      <c r="H1798" s="5"/>
      <c r="I1798" s="5"/>
      <c r="J1798" s="11"/>
      <c r="K1798" s="11"/>
      <c r="L1798" s="11"/>
      <c r="M1798" s="11"/>
    </row>
    <row r="1799" spans="3:13">
      <c r="C1799" s="5"/>
      <c r="D1799" s="5"/>
      <c r="E1799" s="5"/>
      <c r="F1799" s="6"/>
      <c r="G1799" s="5"/>
      <c r="H1799" s="5"/>
      <c r="I1799" s="5"/>
      <c r="J1799" s="11"/>
      <c r="K1799" s="11"/>
      <c r="L1799" s="11"/>
      <c r="M1799" s="11"/>
    </row>
    <row r="1800" spans="3:13">
      <c r="C1800" s="5"/>
      <c r="D1800" s="5"/>
      <c r="E1800" s="5"/>
      <c r="F1800" s="6"/>
      <c r="G1800" s="5"/>
      <c r="H1800" s="5"/>
      <c r="I1800" s="5"/>
      <c r="J1800" s="11"/>
      <c r="K1800" s="11"/>
      <c r="L1800" s="11"/>
      <c r="M1800" s="11"/>
    </row>
    <row r="1801" spans="3:13">
      <c r="C1801" s="5"/>
      <c r="D1801" s="5"/>
      <c r="E1801" s="5"/>
      <c r="F1801" s="6"/>
      <c r="G1801" s="5"/>
      <c r="H1801" s="5"/>
      <c r="I1801" s="5"/>
      <c r="J1801" s="11"/>
      <c r="K1801" s="11"/>
      <c r="L1801" s="11"/>
      <c r="M1801" s="11"/>
    </row>
    <row r="1802" spans="3:13">
      <c r="C1802" s="5"/>
      <c r="D1802" s="5"/>
      <c r="E1802" s="5"/>
      <c r="F1802" s="6"/>
      <c r="G1802" s="5"/>
      <c r="H1802" s="5"/>
      <c r="I1802" s="5"/>
      <c r="J1802" s="11"/>
      <c r="K1802" s="11"/>
      <c r="L1802" s="11"/>
      <c r="M1802" s="11"/>
    </row>
    <row r="1803" spans="3:13">
      <c r="C1803" s="5"/>
      <c r="D1803" s="5"/>
      <c r="E1803" s="5"/>
      <c r="F1803" s="6"/>
      <c r="G1803" s="5"/>
      <c r="H1803" s="5"/>
      <c r="I1803" s="5"/>
      <c r="J1803" s="11"/>
      <c r="K1803" s="11"/>
      <c r="L1803" s="11"/>
      <c r="M1803" s="11"/>
    </row>
    <row r="1804" spans="3:13">
      <c r="C1804" s="5"/>
      <c r="D1804" s="5"/>
      <c r="E1804" s="5"/>
      <c r="F1804" s="6"/>
      <c r="G1804" s="5"/>
      <c r="H1804" s="5"/>
      <c r="I1804" s="5"/>
      <c r="J1804" s="11"/>
      <c r="K1804" s="11"/>
      <c r="L1804" s="11"/>
      <c r="M1804" s="11"/>
    </row>
    <row r="1805" spans="3:13">
      <c r="C1805" s="5"/>
      <c r="D1805" s="5"/>
      <c r="E1805" s="5"/>
      <c r="F1805" s="6"/>
      <c r="G1805" s="5"/>
      <c r="H1805" s="5"/>
      <c r="I1805" s="5"/>
      <c r="J1805" s="11"/>
      <c r="K1805" s="11"/>
      <c r="L1805" s="11"/>
      <c r="M1805" s="11"/>
    </row>
    <row r="1806" spans="3:13">
      <c r="C1806" s="5"/>
      <c r="D1806" s="5"/>
      <c r="E1806" s="5"/>
      <c r="F1806" s="6"/>
      <c r="G1806" s="5"/>
      <c r="H1806" s="5"/>
      <c r="I1806" s="5"/>
      <c r="J1806" s="11"/>
      <c r="K1806" s="11"/>
      <c r="L1806" s="11"/>
      <c r="M1806" s="11"/>
    </row>
    <row r="1807" spans="3:13">
      <c r="C1807" s="5"/>
      <c r="D1807" s="5"/>
      <c r="E1807" s="5"/>
      <c r="F1807" s="6"/>
      <c r="G1807" s="5"/>
      <c r="H1807" s="5"/>
      <c r="I1807" s="5"/>
      <c r="J1807" s="11"/>
      <c r="K1807" s="11"/>
      <c r="L1807" s="11"/>
      <c r="M1807" s="11"/>
    </row>
    <row r="1808" spans="3:13">
      <c r="C1808" s="5"/>
      <c r="D1808" s="5"/>
      <c r="E1808" s="5"/>
      <c r="F1808" s="6"/>
      <c r="G1808" s="5"/>
      <c r="H1808" s="5"/>
      <c r="I1808" s="5"/>
      <c r="J1808" s="11"/>
      <c r="K1808" s="11"/>
      <c r="L1808" s="11"/>
      <c r="M1808" s="11"/>
    </row>
    <row r="1809" spans="3:13">
      <c r="C1809" s="5"/>
      <c r="D1809" s="5"/>
      <c r="E1809" s="5"/>
      <c r="F1809" s="6"/>
      <c r="G1809" s="5"/>
      <c r="H1809" s="5"/>
      <c r="I1809" s="5"/>
      <c r="J1809" s="11"/>
      <c r="K1809" s="11"/>
      <c r="L1809" s="11"/>
      <c r="M1809" s="11"/>
    </row>
    <row r="1810" spans="3:13">
      <c r="C1810" s="5"/>
      <c r="D1810" s="5"/>
      <c r="E1810" s="5"/>
      <c r="F1810" s="6"/>
      <c r="G1810" s="5"/>
      <c r="H1810" s="5"/>
      <c r="I1810" s="5"/>
      <c r="J1810" s="11"/>
      <c r="K1810" s="11"/>
      <c r="L1810" s="11"/>
      <c r="M1810" s="11"/>
    </row>
    <row r="1811" spans="3:13">
      <c r="C1811" s="5"/>
      <c r="D1811" s="5"/>
      <c r="E1811" s="5"/>
      <c r="F1811" s="6"/>
      <c r="G1811" s="5"/>
      <c r="H1811" s="5"/>
      <c r="I1811" s="5"/>
      <c r="J1811" s="11"/>
      <c r="K1811" s="11"/>
      <c r="L1811" s="11"/>
      <c r="M1811" s="11"/>
    </row>
    <row r="1812" spans="3:13">
      <c r="C1812" s="5"/>
      <c r="D1812" s="5"/>
      <c r="E1812" s="5"/>
      <c r="F1812" s="6"/>
      <c r="G1812" s="5"/>
      <c r="H1812" s="5"/>
      <c r="I1812" s="5"/>
      <c r="J1812" s="11"/>
      <c r="K1812" s="11"/>
      <c r="L1812" s="11"/>
      <c r="M1812" s="11"/>
    </row>
    <row r="1813" spans="3:13">
      <c r="C1813" s="5"/>
      <c r="D1813" s="5"/>
      <c r="E1813" s="5"/>
      <c r="F1813" s="6"/>
      <c r="G1813" s="5"/>
      <c r="H1813" s="5"/>
      <c r="I1813" s="5"/>
      <c r="J1813" s="11"/>
      <c r="K1813" s="11"/>
      <c r="L1813" s="11"/>
      <c r="M1813" s="11"/>
    </row>
    <row r="1814" spans="3:13">
      <c r="C1814" s="5"/>
      <c r="D1814" s="5"/>
      <c r="E1814" s="5"/>
      <c r="F1814" s="6"/>
      <c r="G1814" s="5"/>
      <c r="H1814" s="5"/>
      <c r="I1814" s="5"/>
      <c r="J1814" s="11"/>
      <c r="K1814" s="11"/>
      <c r="L1814" s="11"/>
      <c r="M1814" s="11"/>
    </row>
    <row r="1815" spans="3:13">
      <c r="C1815" s="5"/>
      <c r="D1815" s="5"/>
      <c r="E1815" s="5"/>
      <c r="F1815" s="6"/>
      <c r="G1815" s="5"/>
      <c r="H1815" s="5"/>
      <c r="I1815" s="5"/>
      <c r="J1815" s="11"/>
      <c r="K1815" s="11"/>
      <c r="L1815" s="11"/>
      <c r="M1815" s="11"/>
    </row>
    <row r="1816" spans="3:13">
      <c r="C1816" s="5"/>
      <c r="D1816" s="5"/>
      <c r="E1816" s="5"/>
      <c r="F1816" s="6"/>
      <c r="G1816" s="5"/>
      <c r="H1816" s="5"/>
      <c r="I1816" s="5"/>
      <c r="J1816" s="11"/>
      <c r="K1816" s="11"/>
      <c r="L1816" s="11"/>
      <c r="M1816" s="11"/>
    </row>
    <row r="1817" spans="3:13">
      <c r="C1817" s="5"/>
      <c r="D1817" s="5"/>
      <c r="E1817" s="5"/>
      <c r="F1817" s="6"/>
      <c r="G1817" s="5"/>
      <c r="H1817" s="5"/>
      <c r="I1817" s="5"/>
      <c r="J1817" s="11"/>
      <c r="K1817" s="11"/>
      <c r="L1817" s="11"/>
      <c r="M1817" s="11"/>
    </row>
    <row r="1818" spans="3:13">
      <c r="C1818" s="5"/>
      <c r="D1818" s="5"/>
      <c r="E1818" s="5"/>
      <c r="F1818" s="6"/>
      <c r="G1818" s="5"/>
      <c r="H1818" s="5"/>
      <c r="I1818" s="5"/>
      <c r="J1818" s="11"/>
      <c r="K1818" s="11"/>
      <c r="L1818" s="11"/>
      <c r="M1818" s="11"/>
    </row>
    <row r="1819" spans="3:13">
      <c r="C1819" s="5"/>
      <c r="D1819" s="5"/>
      <c r="E1819" s="5"/>
      <c r="F1819" s="6"/>
      <c r="G1819" s="5"/>
      <c r="H1819" s="5"/>
      <c r="I1819" s="5"/>
      <c r="J1819" s="11"/>
      <c r="K1819" s="11"/>
      <c r="L1819" s="11"/>
      <c r="M1819" s="11"/>
    </row>
    <row r="1820" spans="3:13">
      <c r="C1820" s="5"/>
      <c r="D1820" s="5"/>
      <c r="E1820" s="5"/>
      <c r="F1820" s="6"/>
      <c r="G1820" s="5"/>
      <c r="H1820" s="5"/>
      <c r="I1820" s="5"/>
      <c r="J1820" s="11"/>
      <c r="K1820" s="11"/>
      <c r="L1820" s="11"/>
      <c r="M1820" s="11"/>
    </row>
    <row r="1821" spans="3:13">
      <c r="C1821" s="5"/>
      <c r="D1821" s="5"/>
      <c r="E1821" s="5"/>
      <c r="F1821" s="6"/>
      <c r="G1821" s="5"/>
      <c r="H1821" s="5"/>
      <c r="I1821" s="5"/>
      <c r="J1821" s="11"/>
      <c r="K1821" s="11"/>
      <c r="L1821" s="11"/>
      <c r="M1821" s="11"/>
    </row>
    <row r="1822" spans="3:13">
      <c r="C1822" s="5"/>
      <c r="D1822" s="5"/>
      <c r="E1822" s="5"/>
      <c r="F1822" s="6"/>
      <c r="G1822" s="5"/>
      <c r="H1822" s="5"/>
      <c r="I1822" s="5"/>
      <c r="J1822" s="11"/>
      <c r="K1822" s="11"/>
      <c r="L1822" s="11"/>
      <c r="M1822" s="11"/>
    </row>
    <row r="1823" spans="3:13">
      <c r="C1823" s="5"/>
      <c r="D1823" s="5"/>
      <c r="E1823" s="5"/>
      <c r="F1823" s="6"/>
      <c r="G1823" s="5"/>
      <c r="H1823" s="5"/>
      <c r="I1823" s="5"/>
      <c r="J1823" s="11"/>
      <c r="K1823" s="11"/>
      <c r="L1823" s="11"/>
      <c r="M1823" s="11"/>
    </row>
    <row r="1824" spans="3:13">
      <c r="C1824" s="5"/>
      <c r="D1824" s="5"/>
      <c r="E1824" s="5"/>
      <c r="F1824" s="6"/>
      <c r="G1824" s="5"/>
      <c r="H1824" s="5"/>
      <c r="I1824" s="5"/>
      <c r="J1824" s="11"/>
      <c r="K1824" s="11"/>
      <c r="L1824" s="11"/>
      <c r="M1824" s="11"/>
    </row>
    <row r="1825" spans="3:13">
      <c r="C1825" s="5"/>
      <c r="D1825" s="5"/>
      <c r="E1825" s="5"/>
      <c r="F1825" s="6"/>
      <c r="G1825" s="5"/>
      <c r="H1825" s="5"/>
      <c r="I1825" s="5"/>
      <c r="J1825" s="11"/>
      <c r="K1825" s="11"/>
      <c r="L1825" s="11"/>
      <c r="M1825" s="11"/>
    </row>
    <row r="1826" spans="3:13">
      <c r="C1826" s="5"/>
      <c r="D1826" s="5"/>
      <c r="E1826" s="5"/>
      <c r="F1826" s="6"/>
      <c r="G1826" s="5"/>
      <c r="H1826" s="5"/>
      <c r="I1826" s="5"/>
      <c r="J1826" s="11"/>
      <c r="K1826" s="11"/>
      <c r="L1826" s="11"/>
      <c r="M1826" s="11"/>
    </row>
    <row r="1827" spans="3:13">
      <c r="C1827" s="5"/>
      <c r="D1827" s="5"/>
      <c r="E1827" s="5"/>
      <c r="F1827" s="6"/>
      <c r="G1827" s="5"/>
      <c r="H1827" s="5"/>
      <c r="I1827" s="5"/>
      <c r="J1827" s="11"/>
      <c r="K1827" s="11"/>
      <c r="L1827" s="11"/>
      <c r="M1827" s="11"/>
    </row>
    <row r="1828" spans="3:13">
      <c r="C1828" s="5"/>
      <c r="D1828" s="5"/>
      <c r="E1828" s="5"/>
      <c r="F1828" s="6"/>
      <c r="G1828" s="5"/>
      <c r="H1828" s="5"/>
      <c r="I1828" s="5"/>
      <c r="J1828" s="11"/>
      <c r="K1828" s="11"/>
      <c r="L1828" s="11"/>
      <c r="M1828" s="11"/>
    </row>
    <row r="1829" spans="3:13">
      <c r="C1829" s="5"/>
      <c r="D1829" s="5"/>
      <c r="E1829" s="5"/>
      <c r="F1829" s="6"/>
      <c r="G1829" s="5"/>
      <c r="H1829" s="5"/>
      <c r="I1829" s="5"/>
      <c r="J1829" s="11"/>
      <c r="K1829" s="11"/>
      <c r="L1829" s="11"/>
      <c r="M1829" s="11"/>
    </row>
    <row r="1830" spans="3:13">
      <c r="C1830" s="5"/>
      <c r="D1830" s="5"/>
      <c r="E1830" s="5"/>
      <c r="F1830" s="6"/>
      <c r="G1830" s="5"/>
      <c r="H1830" s="5"/>
      <c r="I1830" s="5"/>
      <c r="J1830" s="11"/>
      <c r="K1830" s="11"/>
      <c r="L1830" s="11"/>
      <c r="M1830" s="11"/>
    </row>
    <row r="1831" spans="3:13">
      <c r="C1831" s="5"/>
      <c r="D1831" s="5"/>
      <c r="E1831" s="5"/>
      <c r="F1831" s="6"/>
      <c r="G1831" s="5"/>
      <c r="H1831" s="5"/>
      <c r="I1831" s="5"/>
      <c r="J1831" s="11"/>
      <c r="K1831" s="11"/>
      <c r="L1831" s="11"/>
      <c r="M1831" s="11"/>
    </row>
    <row r="1832" spans="3:13">
      <c r="C1832" s="5"/>
      <c r="D1832" s="5"/>
      <c r="E1832" s="5"/>
      <c r="F1832" s="6"/>
      <c r="G1832" s="5"/>
      <c r="H1832" s="5"/>
      <c r="I1832" s="5"/>
      <c r="J1832" s="11"/>
      <c r="K1832" s="11"/>
      <c r="L1832" s="11"/>
      <c r="M1832" s="11"/>
    </row>
    <row r="1833" spans="3:13">
      <c r="C1833" s="5"/>
      <c r="D1833" s="5"/>
      <c r="E1833" s="5"/>
      <c r="F1833" s="6"/>
      <c r="G1833" s="5"/>
      <c r="H1833" s="5"/>
      <c r="I1833" s="5"/>
      <c r="J1833" s="11"/>
      <c r="K1833" s="11"/>
      <c r="L1833" s="11"/>
      <c r="M1833" s="11"/>
    </row>
    <row r="1834" spans="3:13">
      <c r="C1834" s="5"/>
      <c r="D1834" s="5"/>
      <c r="E1834" s="5"/>
      <c r="F1834" s="6"/>
      <c r="G1834" s="5"/>
      <c r="H1834" s="5"/>
      <c r="I1834" s="5"/>
      <c r="J1834" s="11"/>
      <c r="K1834" s="11"/>
      <c r="L1834" s="11"/>
      <c r="M1834" s="1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81EA905B6BC847BDD1FFADA815F393" ma:contentTypeVersion="0" ma:contentTypeDescription="Utwórz nowy dokument." ma:contentTypeScope="" ma:versionID="5d11a4e61052af7d376d5df9e8e7bb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c2e418ea850d7b826534871113bbc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8A7AEF-17F9-42E9-BFDC-87814E7680F0}"/>
</file>

<file path=customXml/itemProps2.xml><?xml version="1.0" encoding="utf-8"?>
<ds:datastoreItem xmlns:ds="http://schemas.openxmlformats.org/officeDocument/2006/customXml" ds:itemID="{31CB567A-F0CA-4EA2-997E-ADE9291D0EAB}"/>
</file>

<file path=customXml/itemProps3.xml><?xml version="1.0" encoding="utf-8"?>
<ds:datastoreItem xmlns:ds="http://schemas.openxmlformats.org/officeDocument/2006/customXml" ds:itemID="{2619041E-5D83-4545-87E9-1B24F209F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GUS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2002 - Ludność w wieku 15 lat i więcej według poziomu wykształcenia oraz powiatów, gmin i miejscowości statystycznych</dc:title>
  <dc:subject/>
  <dc:creator>BS</dc:creator>
  <cp:keywords/>
  <dc:description/>
  <cp:lastModifiedBy>Gość</cp:lastModifiedBy>
  <cp:revision/>
  <dcterms:created xsi:type="dcterms:W3CDTF">2017-10-12T13:37:23Z</dcterms:created>
  <dcterms:modified xsi:type="dcterms:W3CDTF">2022-01-03T19:29:12Z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0x0101000D81EA905B6BC847BDD1FFADA815F393</vt:lpwstr>
  </property>
</Properties>
</file>