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8_{C8E48C31-9DE6-44A9-A55F-AEDC08939B1E}"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cerca de" sheetId="12" r:id="rId2"/>
  </sheets>
  <definedNames>
    <definedName name="hoy" localSheetId="0">TODAY()</definedName>
    <definedName name="Inicio_del_proyecto">ProjectSchedule!$D$4</definedName>
    <definedName name="Semana_para_mostrar">ProjectSchedule!#REF!</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H6" i="11" s="1"/>
  <c r="G7" i="11"/>
  <c r="D8" i="11" l="1"/>
  <c r="E8" i="11" s="1"/>
  <c r="D9" i="11" l="1"/>
  <c r="E9" i="11" s="1"/>
  <c r="D10" i="11" s="1"/>
  <c r="E10" i="11" l="1"/>
  <c r="D11" i="11" s="1"/>
  <c r="E11" i="11" s="1"/>
  <c r="D12" i="11" s="1"/>
  <c r="E12" i="11" s="1"/>
  <c r="G8" i="11" l="1"/>
  <c r="G9" i="11"/>
  <c r="G12" i="11"/>
  <c r="I5" i="11"/>
  <c r="H4" i="11"/>
  <c r="J5" i="11" l="1"/>
  <c r="I6" i="11"/>
  <c r="G10" i="11"/>
  <c r="G11" i="11"/>
  <c r="K5" i="11" l="1"/>
  <c r="J6"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D5" i="11" l="1"/>
  <c r="AC4" i="11"/>
  <c r="AC6" i="11"/>
  <c r="AE5" i="11" l="1"/>
  <c r="AD6" i="11"/>
  <c r="AF5" i="11" l="1"/>
  <c r="AE6" i="11"/>
  <c r="AG5" i="11" l="1"/>
  <c r="AF6" i="11"/>
  <c r="AH5" i="11" l="1"/>
  <c r="AG6" i="11"/>
  <c r="AI5" i="11" l="1"/>
  <c r="AH6" i="11"/>
  <c r="AJ5" i="11" l="1"/>
  <c r="AI6" i="11"/>
  <c r="AK5" i="11" l="1"/>
  <c r="AJ4" i="11"/>
  <c r="AJ6" i="11"/>
  <c r="AL5" i="11" l="1"/>
  <c r="AK6" i="11"/>
  <c r="AM5" i="11" l="1"/>
  <c r="AL6" i="11"/>
  <c r="AN5" i="11" l="1"/>
  <c r="AM6" i="11"/>
  <c r="AO5" i="11" l="1"/>
  <c r="AN6" i="11"/>
  <c r="AP5" i="11" l="1"/>
  <c r="AO6" i="11"/>
  <c r="AQ5" i="11" l="1"/>
  <c r="AP6" i="11"/>
  <c r="AR5" i="11" l="1"/>
  <c r="AQ4" i="11"/>
  <c r="AQ6" i="11"/>
  <c r="AS5" i="11" l="1"/>
  <c r="AS6" i="11" s="1"/>
  <c r="AR6" i="11"/>
  <c r="AT5" i="11" l="1"/>
  <c r="AU5" i="11" l="1"/>
  <c r="AT6" i="11"/>
  <c r="AV5" i="11" l="1"/>
  <c r="AU6" i="11"/>
  <c r="AW5" i="11" l="1"/>
  <c r="AX5" i="11" s="1"/>
  <c r="AV6" i="11"/>
  <c r="AY5" i="11" l="1"/>
  <c r="AX6" i="11"/>
  <c r="AX4" i="11"/>
  <c r="AW6" i="11" s="1"/>
  <c r="AZ5" i="11" l="1"/>
  <c r="AY6" i="11"/>
  <c r="BA5" i="11" l="1"/>
  <c r="AZ6" i="11"/>
  <c r="BA6" i="11" l="1"/>
  <c r="BB5" i="11"/>
  <c r="BC5" i="11" l="1"/>
  <c r="BB6" i="11"/>
  <c r="BD5" i="11" l="1"/>
  <c r="BE5" i="11" s="1"/>
  <c r="BC6" i="11"/>
  <c r="BE4" i="11" l="1"/>
  <c r="BD6" i="11" s="1"/>
  <c r="BE6" i="11"/>
  <c r="BF5" i="11"/>
  <c r="BF6" i="11" l="1"/>
  <c r="BG5" i="11"/>
  <c r="BH5" i="11" l="1"/>
  <c r="BG6" i="11"/>
  <c r="BI5" i="11" l="1"/>
  <c r="BH6" i="11"/>
  <c r="BJ5" i="11" l="1"/>
  <c r="BI6" i="11"/>
  <c r="BK5" i="11" l="1"/>
  <c r="BK6" i="11" s="1"/>
  <c r="BJ6"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<sst xmlns="http://schemas.openxmlformats.org/spreadsheetml/2006/main" count="33" uniqueCount="33">
  <si>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</si>
  <si>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</si>
  <si>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</si>
  <si>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</si>
  <si>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</si>
  <si>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</si>
  <si>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</si>
  <si>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</si>
  <si>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</si>
  <si>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</si>
  <si>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</si>
  <si>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</si>
  <si>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</si>
  <si>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</si>
  <si>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</si>
  <si>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</si>
  <si>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</si>
  <si>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</si>
  <si>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</si>
  <si>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</si>
  <si>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</si>
  <si>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</si>
  <si>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</si>
  <si>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</si>
  <si>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</si>
  <si>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</si>
  <si>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Actividad</t>
  </si>
  <si>
    <t>Análisis del proceso</t>
  </si>
  <si>
    <t>Diseño de la solución</t>
  </si>
  <si>
    <t>Desarrollo del script</t>
  </si>
  <si>
    <t>Pruebas y validación</t>
  </si>
  <si>
    <t>Implementación</t>
  </si>
  <si>
    <t>Inicio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</si>
</sst>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3" formatCode="[$-C0A]d\-mmm\-yyyy;@"/>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indexed="64"/>
      </top>
      <bottom style="thin">
        <color indexed="64"/>
      </bottom>
      <diagonal/>
    </border>
    <border>
      <left/>
      <right style="thin">
        <color theme="0" tint="-0.34998626667073579"/>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7"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0"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6" fillId="12"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7"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cellStyleXfs>
  <cellXfs count="4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0" fontId="9" fillId="4"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6" fillId="2" borderId="2" xfId="12" applyFill="1">
      <alignment horizontal="left" vertical="center" indent="2"/>
    </xf>
    <xf numFmtId="0" fontId="0" fillId="0" borderId="10" xfId="0" applyBorder="1"/>
    <xf numFmtId="0" fontId="3" fillId="0" borderId="0" xfId="0" applyFont="1" applyAlignment="1">
      <alignment vertical="top"/>
    </xf>
    <xf numFmtId="169" fontId="8" fillId="3" borderId="6" xfId="0" applyNumberFormat="1" applyFont="1" applyFill="1" applyBorder="1" applyAlignment="1">
      <alignment horizontal="center" vertical="center"/>
    </xf>
    <xf numFmtId="169" fontId="8" fillId="3" borderId="0" xfId="0" applyNumberFormat="1" applyFont="1" applyFill="1" applyAlignment="1">
      <alignment horizontal="center" vertical="center"/>
    </xf>
    <xf numFmtId="169" fontId="8" fillId="3" borderId="7" xfId="0" applyNumberFormat="1" applyFont="1" applyFill="1" applyBorder="1" applyAlignment="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3" fontId="6" fillId="2" borderId="2" xfId="10" applyNumberFormat="1" applyFill="1">
      <alignment horizontal="center" vertical="center"/>
    </xf>
    <xf numFmtId="0" fontId="0" fillId="0" borderId="0" xfId="0" applyBorder="1" applyAlignment="1">
      <alignment horizontal="center"/>
    </xf>
    <xf numFmtId="0" fontId="0" fillId="0" borderId="0" xfId="0" applyBorder="1"/>
    <xf numFmtId="171" fontId="6" fillId="0" borderId="17" xfId="9" applyNumberFormat="1" applyBorder="1">
      <alignment horizontal="center" vertical="center"/>
    </xf>
    <xf numFmtId="171" fontId="6" fillId="0" borderId="18" xfId="9" applyNumberFormat="1" applyBorder="1">
      <alignment horizontal="center" vertical="center"/>
    </xf>
    <xf numFmtId="0" fontId="7" fillId="0" borderId="0" xfId="7" applyAlignment="1">
      <alignment horizontal="center" vertical="center"/>
    </xf>
    <xf numFmtId="0" fontId="7" fillId="0" borderId="7" xfId="7" applyBorder="1" applyAlignment="1">
      <alignment horizontal="center" vertical="center"/>
    </xf>
    <xf numFmtId="0" fontId="0" fillId="0" borderId="0" xfId="0" applyAlignment="1">
      <alignment horizont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4">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BK14"/>
  <sheetViews>
    <sheetView showGridLines="0" tabSelected="1" showRuler="0" zoomScale="80" zoomScaleNormal="80" zoomScalePageLayoutView="70" workbookViewId="0">
      <pane ySplit="6" topLeftCell="A7" activePane="bottomLeft" state="frozen"/>
      <selection pane="bottomLeft" activeCell="I9" sqref="I9"/>
    </sheetView>
  </sheetViews>
  <sheetFormatPr baseColWidth="10" defaultColWidth="9.140625" defaultRowHeight="30" customHeight="1" x14ac:dyDescent="0.25"/>
  <cols>
    <col min="1" max="1" width="2.7109375" style="22" customWidth="1"/>
    <col min="2" max="2" width="29.7109375" customWidth="1"/>
    <col min="3" max="3" width="16" customWidth="1"/>
    <col min="4" max="4" width="12.85546875" style="3" bestFit="1" customWidth="1"/>
    <col min="5" max="5" width="12.85546875" bestFit="1" customWidth="1"/>
    <col min="6" max="6" width="3.140625" customWidth="1"/>
    <col min="7" max="7" width="6.140625" hidden="1" customWidth="1"/>
    <col min="8" max="8" width="3.85546875" bestFit="1" customWidth="1"/>
    <col min="9" max="10" width="3.42578125" bestFit="1" customWidth="1"/>
    <col min="11" max="11" width="3.85546875" bestFit="1" customWidth="1"/>
    <col min="12" max="12" width="4.5703125" bestFit="1" customWidth="1"/>
    <col min="13" max="13" width="3.42578125" bestFit="1" customWidth="1"/>
    <col min="14" max="14" width="4.140625" bestFit="1" customWidth="1"/>
    <col min="15" max="15" width="3.85546875" bestFit="1" customWidth="1"/>
    <col min="16" max="17" width="3.42578125" bestFit="1" customWidth="1"/>
    <col min="18" max="18" width="3.85546875" bestFit="1" customWidth="1"/>
    <col min="19" max="19" width="4.5703125" bestFit="1" customWidth="1"/>
    <col min="20" max="20" width="3.42578125" bestFit="1" customWidth="1"/>
    <col min="21" max="21" width="4.140625" bestFit="1" customWidth="1"/>
    <col min="22" max="22" width="3.85546875" bestFit="1" customWidth="1"/>
    <col min="23" max="24" width="3.42578125" bestFit="1" customWidth="1"/>
    <col min="25" max="25" width="3.85546875" bestFit="1" customWidth="1"/>
    <col min="26" max="26" width="4.5703125" bestFit="1" customWidth="1"/>
    <col min="27" max="27" width="3.42578125" bestFit="1" customWidth="1"/>
    <col min="28" max="28" width="4.140625" bestFit="1" customWidth="1"/>
    <col min="29" max="63" width="3.140625" customWidth="1"/>
    <col min="68" max="69" width="10.28515625"/>
  </cols>
  <sheetData>
    <row r="2" spans="1:63" ht="30" customHeight="1" x14ac:dyDescent="0.25">
      <c r="B2" s="41" t="e" vm="1">
        <v>#VALUE!</v>
      </c>
      <c r="C2" s="41"/>
    </row>
    <row r="3" spans="1:63" ht="30" customHeight="1" x14ac:dyDescent="0.25">
      <c r="A3" s="22" t="s">
        <v>0</v>
      </c>
      <c r="B3" s="41"/>
      <c r="C3" s="41"/>
      <c r="D3" s="35"/>
      <c r="E3" s="36"/>
    </row>
    <row r="4" spans="1:63" ht="30" customHeight="1" x14ac:dyDescent="0.25">
      <c r="A4" s="23" t="s">
        <v>1</v>
      </c>
      <c r="B4" s="39" t="s">
        <v>32</v>
      </c>
      <c r="C4" s="40"/>
      <c r="D4" s="37">
        <v>45749</v>
      </c>
      <c r="E4" s="38"/>
      <c r="H4" s="31">
        <f>H5</f>
        <v>45749</v>
      </c>
      <c r="I4" s="32"/>
      <c r="J4" s="32"/>
      <c r="K4" s="32"/>
      <c r="L4" s="32"/>
      <c r="M4" s="32"/>
      <c r="N4" s="33"/>
      <c r="O4" s="31">
        <f>O5</f>
        <v>45756</v>
      </c>
      <c r="P4" s="32"/>
      <c r="Q4" s="32"/>
      <c r="R4" s="32"/>
      <c r="S4" s="32"/>
      <c r="T4" s="32"/>
      <c r="U4" s="33"/>
      <c r="V4" s="31">
        <f>V5</f>
        <v>45763</v>
      </c>
      <c r="W4" s="32"/>
      <c r="X4" s="32"/>
      <c r="Y4" s="32"/>
      <c r="Z4" s="32"/>
      <c r="AA4" s="32"/>
      <c r="AB4" s="33"/>
      <c r="AC4" s="31">
        <f>AC5</f>
        <v>45770</v>
      </c>
      <c r="AD4" s="32"/>
      <c r="AE4" s="32"/>
      <c r="AF4" s="32"/>
      <c r="AG4" s="32"/>
      <c r="AH4" s="32"/>
      <c r="AI4" s="33"/>
      <c r="AJ4" s="31">
        <f>AJ5</f>
        <v>45777</v>
      </c>
      <c r="AK4" s="32"/>
      <c r="AL4" s="32"/>
      <c r="AM4" s="32"/>
      <c r="AN4" s="32"/>
      <c r="AO4" s="32"/>
      <c r="AP4" s="33"/>
      <c r="AQ4" s="31">
        <f>AQ5</f>
        <v>45784</v>
      </c>
      <c r="AR4" s="32"/>
      <c r="AS4" s="32"/>
      <c r="AT4" s="32"/>
      <c r="AU4" s="32"/>
      <c r="AV4" s="32"/>
      <c r="AW4" s="33"/>
      <c r="AX4" s="31">
        <f>AX5</f>
        <v>45791</v>
      </c>
      <c r="AY4" s="32"/>
      <c r="AZ4" s="32"/>
      <c r="BA4" s="32"/>
      <c r="BB4" s="32"/>
      <c r="BC4" s="32"/>
      <c r="BD4" s="33"/>
      <c r="BE4" s="31">
        <f>BE5</f>
        <v>45798</v>
      </c>
      <c r="BF4" s="32"/>
      <c r="BG4" s="32"/>
      <c r="BH4" s="32"/>
      <c r="BI4" s="32"/>
      <c r="BJ4" s="32"/>
      <c r="BK4" s="33"/>
    </row>
    <row r="5" spans="1:63" ht="15" customHeight="1" x14ac:dyDescent="0.25">
      <c r="A5" s="23" t="s">
        <v>2</v>
      </c>
      <c r="B5" s="26"/>
      <c r="C5" s="26"/>
      <c r="D5" s="26"/>
      <c r="E5" s="26"/>
      <c r="F5" s="26"/>
      <c r="H5" s="28">
        <f>+Inicio_del_proyecto</f>
        <v>45749</v>
      </c>
      <c r="I5" s="29">
        <f>H5+1</f>
        <v>45750</v>
      </c>
      <c r="J5" s="29">
        <f t="shared" ref="J5:AW5" si="0">I5+1</f>
        <v>45751</v>
      </c>
      <c r="K5" s="29">
        <f t="shared" si="0"/>
        <v>45752</v>
      </c>
      <c r="L5" s="29">
        <f t="shared" si="0"/>
        <v>45753</v>
      </c>
      <c r="M5" s="29">
        <f t="shared" si="0"/>
        <v>45754</v>
      </c>
      <c r="N5" s="30">
        <f t="shared" si="0"/>
        <v>45755</v>
      </c>
      <c r="O5" s="28">
        <f>N5+1</f>
        <v>45756</v>
      </c>
      <c r="P5" s="29">
        <f>O5+1</f>
        <v>45757</v>
      </c>
      <c r="Q5" s="29">
        <f t="shared" si="0"/>
        <v>45758</v>
      </c>
      <c r="R5" s="29">
        <f t="shared" si="0"/>
        <v>45759</v>
      </c>
      <c r="S5" s="29">
        <f t="shared" si="0"/>
        <v>45760</v>
      </c>
      <c r="T5" s="29">
        <f t="shared" si="0"/>
        <v>45761</v>
      </c>
      <c r="U5" s="30">
        <f t="shared" si="0"/>
        <v>45762</v>
      </c>
      <c r="V5" s="28">
        <f>U5+1</f>
        <v>45763</v>
      </c>
      <c r="W5" s="29">
        <f>V5+1</f>
        <v>45764</v>
      </c>
      <c r="X5" s="29">
        <f t="shared" si="0"/>
        <v>45765</v>
      </c>
      <c r="Y5" s="29">
        <f t="shared" si="0"/>
        <v>45766</v>
      </c>
      <c r="Z5" s="29">
        <f t="shared" si="0"/>
        <v>45767</v>
      </c>
      <c r="AA5" s="29">
        <f t="shared" si="0"/>
        <v>45768</v>
      </c>
      <c r="AB5" s="30">
        <f t="shared" si="0"/>
        <v>45769</v>
      </c>
      <c r="AC5" s="28">
        <f>AB5+1</f>
        <v>45770</v>
      </c>
      <c r="AD5" s="29">
        <f>AC5+1</f>
        <v>45771</v>
      </c>
      <c r="AE5" s="29">
        <f t="shared" si="0"/>
        <v>45772</v>
      </c>
      <c r="AF5" s="29">
        <f t="shared" si="0"/>
        <v>45773</v>
      </c>
      <c r="AG5" s="29">
        <f t="shared" si="0"/>
        <v>45774</v>
      </c>
      <c r="AH5" s="29">
        <f t="shared" si="0"/>
        <v>45775</v>
      </c>
      <c r="AI5" s="30">
        <f t="shared" si="0"/>
        <v>45776</v>
      </c>
      <c r="AJ5" s="28">
        <f>AI5+1</f>
        <v>45777</v>
      </c>
      <c r="AK5" s="29">
        <f>AJ5+1</f>
        <v>45778</v>
      </c>
      <c r="AL5" s="29">
        <f t="shared" si="0"/>
        <v>45779</v>
      </c>
      <c r="AM5" s="29">
        <f t="shared" si="0"/>
        <v>45780</v>
      </c>
      <c r="AN5" s="29">
        <f t="shared" si="0"/>
        <v>45781</v>
      </c>
      <c r="AO5" s="29">
        <f t="shared" si="0"/>
        <v>45782</v>
      </c>
      <c r="AP5" s="30">
        <f t="shared" si="0"/>
        <v>45783</v>
      </c>
      <c r="AQ5" s="28">
        <f>AP5+1</f>
        <v>45784</v>
      </c>
      <c r="AR5" s="29">
        <f>AQ5+1</f>
        <v>45785</v>
      </c>
      <c r="AS5" s="29">
        <f t="shared" si="0"/>
        <v>45786</v>
      </c>
      <c r="AT5" s="29">
        <f t="shared" si="0"/>
        <v>45787</v>
      </c>
      <c r="AU5" s="29">
        <f t="shared" si="0"/>
        <v>45788</v>
      </c>
      <c r="AV5" s="29">
        <f t="shared" si="0"/>
        <v>45789</v>
      </c>
      <c r="AW5" s="30">
        <f t="shared" si="0"/>
        <v>45790</v>
      </c>
      <c r="AX5" s="28">
        <f>AW5+1</f>
        <v>45791</v>
      </c>
      <c r="AY5" s="29">
        <f>AX5+1</f>
        <v>45792</v>
      </c>
      <c r="AZ5" s="29">
        <f t="shared" ref="AZ5:BD5" si="1">AY5+1</f>
        <v>45793</v>
      </c>
      <c r="BA5" s="29">
        <f t="shared" si="1"/>
        <v>45794</v>
      </c>
      <c r="BB5" s="29">
        <f t="shared" si="1"/>
        <v>45795</v>
      </c>
      <c r="BC5" s="29">
        <f t="shared" si="1"/>
        <v>45796</v>
      </c>
      <c r="BD5" s="30">
        <f t="shared" si="1"/>
        <v>45797</v>
      </c>
      <c r="BE5" s="28">
        <f>BD5+1</f>
        <v>45798</v>
      </c>
      <c r="BF5" s="29">
        <f>BE5+1</f>
        <v>45799</v>
      </c>
      <c r="BG5" s="29">
        <f t="shared" ref="BG5:BK5" si="2">BF5+1</f>
        <v>45800</v>
      </c>
      <c r="BH5" s="29">
        <f t="shared" si="2"/>
        <v>45801</v>
      </c>
      <c r="BI5" s="29">
        <f t="shared" si="2"/>
        <v>45802</v>
      </c>
      <c r="BJ5" s="29">
        <f t="shared" si="2"/>
        <v>45803</v>
      </c>
      <c r="BK5" s="30">
        <f t="shared" si="2"/>
        <v>45804</v>
      </c>
    </row>
    <row r="6" spans="1:63" ht="30" customHeight="1" thickBot="1" x14ac:dyDescent="0.3">
      <c r="A6" s="23" t="s">
        <v>3</v>
      </c>
      <c r="B6" s="5" t="s">
        <v>26</v>
      </c>
      <c r="C6" s="6" t="s">
        <v>7</v>
      </c>
      <c r="D6" s="6" t="s">
        <v>8</v>
      </c>
      <c r="E6" s="6" t="s">
        <v>9</v>
      </c>
      <c r="F6" s="6"/>
      <c r="G6" s="6" t="s">
        <v>10</v>
      </c>
      <c r="H6" s="7" t="str">
        <f>LEFT(TEXT(H5,"ddd"),4)</f>
        <v>mié</v>
      </c>
      <c r="I6" s="7" t="str">
        <f t="shared" ref="I6:AB6" si="3">LEFT(TEXT(I5,"ddd"),4)</f>
        <v>jue</v>
      </c>
      <c r="J6" s="7" t="str">
        <f t="shared" si="3"/>
        <v>vie</v>
      </c>
      <c r="K6" s="7" t="str">
        <f t="shared" si="3"/>
        <v>sáb</v>
      </c>
      <c r="L6" s="7" t="str">
        <f t="shared" si="3"/>
        <v>dom</v>
      </c>
      <c r="M6" s="7" t="str">
        <f t="shared" si="3"/>
        <v>lun</v>
      </c>
      <c r="N6" s="7" t="str">
        <f t="shared" si="3"/>
        <v>mar</v>
      </c>
      <c r="O6" s="7" t="str">
        <f t="shared" si="3"/>
        <v>mié</v>
      </c>
      <c r="P6" s="7" t="str">
        <f t="shared" si="3"/>
        <v>jue</v>
      </c>
      <c r="Q6" s="7" t="str">
        <f t="shared" si="3"/>
        <v>vie</v>
      </c>
      <c r="R6" s="7" t="str">
        <f t="shared" si="3"/>
        <v>sáb</v>
      </c>
      <c r="S6" s="7" t="str">
        <f t="shared" si="3"/>
        <v>dom</v>
      </c>
      <c r="T6" s="7" t="str">
        <f t="shared" si="3"/>
        <v>lun</v>
      </c>
      <c r="U6" s="7" t="str">
        <f t="shared" si="3"/>
        <v>mar</v>
      </c>
      <c r="V6" s="7" t="str">
        <f t="shared" si="3"/>
        <v>mié</v>
      </c>
      <c r="W6" s="7" t="str">
        <f t="shared" si="3"/>
        <v>jue</v>
      </c>
      <c r="X6" s="7" t="str">
        <f t="shared" si="3"/>
        <v>vie</v>
      </c>
      <c r="Y6" s="7" t="str">
        <f t="shared" si="3"/>
        <v>sáb</v>
      </c>
      <c r="Z6" s="7" t="str">
        <f t="shared" si="3"/>
        <v>dom</v>
      </c>
      <c r="AA6" s="7" t="str">
        <f t="shared" si="3"/>
        <v>lun</v>
      </c>
      <c r="AB6" s="7" t="str">
        <f t="shared" si="3"/>
        <v>mar</v>
      </c>
      <c r="AC6" s="7" t="str">
        <f t="shared" ref="AC6:AQ6" si="4">LEFT(TEXT(AC5,"ddd"),1)</f>
        <v>m</v>
      </c>
      <c r="AD6" s="7" t="str">
        <f t="shared" si="4"/>
        <v>j</v>
      </c>
      <c r="AE6" s="7" t="str">
        <f t="shared" si="4"/>
        <v>v</v>
      </c>
      <c r="AF6" s="7" t="str">
        <f t="shared" si="4"/>
        <v>s</v>
      </c>
      <c r="AG6" s="7" t="str">
        <f t="shared" si="4"/>
        <v>d</v>
      </c>
      <c r="AH6" s="7" t="str">
        <f t="shared" si="4"/>
        <v>l</v>
      </c>
      <c r="AI6" s="7" t="str">
        <f t="shared" si="4"/>
        <v>m</v>
      </c>
      <c r="AJ6" s="7" t="str">
        <f t="shared" si="4"/>
        <v>m</v>
      </c>
      <c r="AK6" s="7" t="str">
        <f t="shared" si="4"/>
        <v>j</v>
      </c>
      <c r="AL6" s="7" t="str">
        <f t="shared" si="4"/>
        <v>v</v>
      </c>
      <c r="AM6" s="7" t="str">
        <f t="shared" si="4"/>
        <v>s</v>
      </c>
      <c r="AN6" s="7" t="str">
        <f t="shared" si="4"/>
        <v>d</v>
      </c>
      <c r="AO6" s="7" t="str">
        <f t="shared" si="4"/>
        <v>l</v>
      </c>
      <c r="AP6" s="7" t="str">
        <f t="shared" si="4"/>
        <v>m</v>
      </c>
      <c r="AQ6" s="7" t="str">
        <f t="shared" si="4"/>
        <v>m</v>
      </c>
      <c r="AR6" s="7" t="str">
        <f t="shared" ref="AR6:BK6" si="5">LEFT(TEXT(AR5,"ddd"),1)</f>
        <v>j</v>
      </c>
      <c r="AS6" s="7" t="str">
        <f t="shared" si="5"/>
        <v>v</v>
      </c>
      <c r="AT6" s="7" t="str">
        <f t="shared" si="5"/>
        <v>s</v>
      </c>
      <c r="AU6" s="7" t="str">
        <f t="shared" si="5"/>
        <v>d</v>
      </c>
      <c r="AV6" s="7" t="str">
        <f t="shared" si="5"/>
        <v>l</v>
      </c>
      <c r="AW6" s="7" t="str">
        <f t="shared" si="5"/>
        <v>m</v>
      </c>
      <c r="AX6" s="7" t="str">
        <f t="shared" si="5"/>
        <v>m</v>
      </c>
      <c r="AY6" s="7" t="str">
        <f t="shared" si="5"/>
        <v>j</v>
      </c>
      <c r="AZ6" s="7" t="str">
        <f t="shared" si="5"/>
        <v>v</v>
      </c>
      <c r="BA6" s="7" t="str">
        <f t="shared" si="5"/>
        <v>s</v>
      </c>
      <c r="BB6" s="7" t="str">
        <f t="shared" si="5"/>
        <v>d</v>
      </c>
      <c r="BC6" s="7" t="str">
        <f t="shared" si="5"/>
        <v>l</v>
      </c>
      <c r="BD6" s="7" t="str">
        <f t="shared" si="5"/>
        <v>m</v>
      </c>
      <c r="BE6" s="7" t="str">
        <f t="shared" si="5"/>
        <v>m</v>
      </c>
      <c r="BF6" s="7" t="str">
        <f t="shared" si="5"/>
        <v>j</v>
      </c>
      <c r="BG6" s="7" t="str">
        <f t="shared" si="5"/>
        <v>v</v>
      </c>
      <c r="BH6" s="7" t="str">
        <f t="shared" si="5"/>
        <v>s</v>
      </c>
      <c r="BI6" s="7" t="str">
        <f t="shared" si="5"/>
        <v>d</v>
      </c>
      <c r="BJ6" s="7" t="str">
        <f t="shared" si="5"/>
        <v>l</v>
      </c>
      <c r="BK6" s="7" t="str">
        <f t="shared" si="5"/>
        <v>m</v>
      </c>
    </row>
    <row r="7" spans="1:63" ht="15.75" hidden="1" customHeight="1" thickBot="1" x14ac:dyDescent="0.3">
      <c r="A7" s="22" t="s">
        <v>4</v>
      </c>
      <c r="D7"/>
      <c r="G7" t="str">
        <f>IF(OR(ISBLANK(task_start),ISBLANK(task_end)),"",task_end-task_start+1)</f>
        <v/>
      </c>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row>
    <row r="8" spans="1:63" s="2" customFormat="1" ht="30" customHeight="1" thickBot="1" x14ac:dyDescent="0.3">
      <c r="A8" s="23" t="s">
        <v>5</v>
      </c>
      <c r="B8" s="25" t="s">
        <v>27</v>
      </c>
      <c r="C8" s="9">
        <v>1</v>
      </c>
      <c r="D8" s="34">
        <f>Inicio_del_proyecto</f>
        <v>45749</v>
      </c>
      <c r="E8" s="34">
        <f>+D8+1</f>
        <v>45750</v>
      </c>
      <c r="F8" s="8"/>
      <c r="G8" s="8">
        <f t="shared" ref="G8:G12" si="6">IF(OR(ISBLANK(task_start),ISBLANK(task_end)),"",task_end-task_start+1)</f>
        <v>2</v>
      </c>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row>
    <row r="9" spans="1:63" s="2" customFormat="1" ht="30" customHeight="1" thickBot="1" x14ac:dyDescent="0.3">
      <c r="A9" s="23" t="s">
        <v>6</v>
      </c>
      <c r="B9" s="25" t="s">
        <v>28</v>
      </c>
      <c r="C9" s="9">
        <v>1</v>
      </c>
      <c r="D9" s="34">
        <f>E8</f>
        <v>45750</v>
      </c>
      <c r="E9" s="34">
        <f>+D9+2</f>
        <v>45752</v>
      </c>
      <c r="F9" s="8"/>
      <c r="G9" s="8">
        <f t="shared" si="6"/>
        <v>3</v>
      </c>
      <c r="H9" s="10"/>
      <c r="I9" s="10"/>
      <c r="J9" s="10"/>
      <c r="K9" s="10"/>
      <c r="L9" s="10"/>
      <c r="M9" s="10"/>
      <c r="N9" s="10"/>
      <c r="O9" s="10"/>
      <c r="P9" s="10"/>
      <c r="Q9" s="10"/>
      <c r="R9" s="10"/>
      <c r="S9" s="10"/>
      <c r="T9" s="11"/>
      <c r="U9" s="11"/>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row>
    <row r="10" spans="1:63" s="2" customFormat="1" ht="30" customHeight="1" thickBot="1" x14ac:dyDescent="0.3">
      <c r="A10" s="22"/>
      <c r="B10" s="25" t="s">
        <v>29</v>
      </c>
      <c r="C10" s="9">
        <v>1</v>
      </c>
      <c r="D10" s="34">
        <f>E9+2</f>
        <v>45754</v>
      </c>
      <c r="E10" s="34">
        <f>D10+7</f>
        <v>45761</v>
      </c>
      <c r="F10" s="8"/>
      <c r="G10" s="8">
        <f t="shared" si="6"/>
        <v>8</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row>
    <row r="11" spans="1:63" s="2" customFormat="1" ht="30" customHeight="1" thickBot="1" x14ac:dyDescent="0.3">
      <c r="A11" s="22"/>
      <c r="B11" s="25" t="s">
        <v>30</v>
      </c>
      <c r="C11" s="9">
        <v>1</v>
      </c>
      <c r="D11" s="34">
        <f>E10+1</f>
        <v>45762</v>
      </c>
      <c r="E11" s="34">
        <f>D11+4</f>
        <v>45766</v>
      </c>
      <c r="F11" s="8"/>
      <c r="G11" s="8">
        <f t="shared" si="6"/>
        <v>5</v>
      </c>
      <c r="H11" s="10"/>
      <c r="I11" s="10"/>
      <c r="J11" s="10"/>
      <c r="K11" s="10"/>
      <c r="L11" s="10"/>
      <c r="M11" s="10"/>
      <c r="N11" s="10"/>
      <c r="O11" s="10"/>
      <c r="P11" s="10"/>
      <c r="Q11" s="10"/>
      <c r="R11" s="10"/>
      <c r="S11" s="10"/>
      <c r="T11" s="10"/>
      <c r="U11" s="10"/>
      <c r="V11" s="10"/>
      <c r="W11" s="10"/>
      <c r="X11" s="11"/>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pans="1:63" s="2" customFormat="1" ht="30" customHeight="1" thickBot="1" x14ac:dyDescent="0.3">
      <c r="A12" s="22"/>
      <c r="B12" s="25" t="s">
        <v>31</v>
      </c>
      <c r="C12" s="9">
        <v>1</v>
      </c>
      <c r="D12" s="34">
        <f>E11+2</f>
        <v>45768</v>
      </c>
      <c r="E12" s="34">
        <f>D12+1</f>
        <v>45769</v>
      </c>
      <c r="F12" s="8"/>
      <c r="G12" s="8">
        <f t="shared" si="6"/>
        <v>2</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spans="1:63" ht="30" customHeight="1" x14ac:dyDescent="0.25">
      <c r="F13" s="4"/>
    </row>
    <row r="14" spans="1:63" ht="30" customHeight="1" x14ac:dyDescent="0.25">
      <c r="E14" s="24"/>
    </row>
  </sheetData>
  <mergeCells count="11">
    <mergeCell ref="BE4:BK4"/>
    <mergeCell ref="D4:E4"/>
    <mergeCell ref="H4:N4"/>
    <mergeCell ref="O4:U4"/>
    <mergeCell ref="V4:AB4"/>
    <mergeCell ref="AC4:AI4"/>
    <mergeCell ref="AJ4:AP4"/>
    <mergeCell ref="AQ4:AW4"/>
    <mergeCell ref="AX4:BD4"/>
    <mergeCell ref="B4:C4"/>
    <mergeCell ref="B2:C3"/>
  </mergeCells>
  <conditionalFormatting sqref="C7:C1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K12">
    <cfRule type="expression" dxfId="1" priority="27">
      <formula>AND(task_start&lt;=H$5,ROUNDDOWN((task_end-task_start+1)*task_progress,0)+task_start-1&gt;=H$5)</formula>
    </cfRule>
    <cfRule type="expression" dxfId="0" priority="28" stopIfTrue="1">
      <formula>AND(task_end&gt;=H$5,task_start&lt;I$5)</formula>
    </cfRule>
  </conditionalFormatting>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D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12" customWidth="1"/>
    <col min="2" max="16384" width="9.140625" style="1"/>
  </cols>
  <sheetData>
    <row r="1" spans="1:2" ht="46.5" customHeight="1" x14ac:dyDescent="0.2"/>
    <row r="2" spans="1:2" s="14" customFormat="1" ht="15.75" x14ac:dyDescent="0.25">
      <c r="A2" s="13" t="s">
        <v>11</v>
      </c>
      <c r="B2" s="13"/>
    </row>
    <row r="3" spans="1:2" s="18" customFormat="1" ht="27" customHeight="1" x14ac:dyDescent="0.25">
      <c r="A3" s="27" t="s">
        <v>12</v>
      </c>
      <c r="B3" s="19"/>
    </row>
    <row r="4" spans="1:2" s="15" customFormat="1" ht="26.25" x14ac:dyDescent="0.4">
      <c r="A4" s="16" t="s">
        <v>13</v>
      </c>
    </row>
    <row r="5" spans="1:2" ht="74.099999999999994" customHeight="1" x14ac:dyDescent="0.2">
      <c r="A5" s="17" t="s">
        <v>14</v>
      </c>
    </row>
    <row r="6" spans="1:2" ht="26.25" customHeight="1" x14ac:dyDescent="0.2">
      <c r="A6" s="16" t="s">
        <v>15</v>
      </c>
    </row>
    <row r="7" spans="1:2" s="12" customFormat="1" ht="228" customHeight="1" x14ac:dyDescent="0.25">
      <c r="A7" s="21" t="s">
        <v>16</v>
      </c>
    </row>
    <row r="8" spans="1:2" s="15" customFormat="1" ht="26.25" x14ac:dyDescent="0.4">
      <c r="A8" s="16" t="s">
        <v>17</v>
      </c>
    </row>
    <row r="9" spans="1:2" ht="75" x14ac:dyDescent="0.2">
      <c r="A9" s="17" t="s">
        <v>18</v>
      </c>
    </row>
    <row r="10" spans="1:2" s="12" customFormat="1" ht="27.95" customHeight="1" x14ac:dyDescent="0.25">
      <c r="A10" s="20" t="s">
        <v>19</v>
      </c>
    </row>
    <row r="11" spans="1:2" s="15" customFormat="1" ht="26.25" x14ac:dyDescent="0.4">
      <c r="A11" s="16" t="s">
        <v>20</v>
      </c>
    </row>
    <row r="12" spans="1:2" ht="30" x14ac:dyDescent="0.2">
      <c r="A12" s="17" t="s">
        <v>21</v>
      </c>
    </row>
    <row r="13" spans="1:2" s="12" customFormat="1" ht="27.95" customHeight="1" x14ac:dyDescent="0.25">
      <c r="A13" s="20" t="s">
        <v>22</v>
      </c>
    </row>
    <row r="14" spans="1:2" s="15" customFormat="1" ht="26.25" x14ac:dyDescent="0.4">
      <c r="A14" s="16" t="s">
        <v>23</v>
      </c>
    </row>
    <row r="15" spans="1:2" ht="93.75" customHeight="1" x14ac:dyDescent="0.2">
      <c r="A15" s="17" t="s">
        <v>24</v>
      </c>
    </row>
    <row r="16" spans="1:2" ht="90" x14ac:dyDescent="0.2">
      <c r="A16" s="17"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ProjectSchedule</vt:lpstr>
      <vt:lpstr>Acerca de</vt:lpstr>
      <vt:lpstr>Inicio_del_proyecto</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2025-04-20T18:19:39Z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