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alcul de latence prédite\"/>
    </mc:Choice>
  </mc:AlternateContent>
  <bookViews>
    <workbookView xWindow="0" yWindow="0" windowWidth="23040" windowHeight="9384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M13" i="1"/>
  <c r="F57" i="2" l="1"/>
  <c r="G39" i="2" l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38" i="2"/>
  <c r="G37" i="2"/>
  <c r="M43" i="9" l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42" i="9"/>
  <c r="M41" i="9"/>
  <c r="P27" i="9"/>
  <c r="Q21" i="9"/>
  <c r="Q18" i="9"/>
  <c r="L28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J16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5" i="7"/>
  <c r="J14" i="7"/>
  <c r="J13" i="7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F19" i="2"/>
  <c r="F12" i="2"/>
  <c r="F59" i="2"/>
  <c r="F58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1" i="2"/>
  <c r="F10" i="2"/>
  <c r="F9" i="2"/>
  <c r="E15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M17" i="7" l="1"/>
  <c r="N23" i="7" s="1"/>
  <c r="L23" i="6"/>
  <c r="M29" i="6" s="1"/>
  <c r="M20" i="5"/>
  <c r="N23" i="5" s="1"/>
  <c r="L17" i="4"/>
  <c r="M22" i="4" s="1"/>
  <c r="M16" i="3"/>
  <c r="L20" i="3" s="1"/>
  <c r="J15" i="2"/>
  <c r="J17" i="2" s="1"/>
  <c r="M15" i="1"/>
</calcChain>
</file>

<file path=xl/sharedStrings.xml><?xml version="1.0" encoding="utf-8"?>
<sst xmlns="http://schemas.openxmlformats.org/spreadsheetml/2006/main" count="117" uniqueCount="35">
  <si>
    <t>In edge Node</t>
  </si>
  <si>
    <t xml:space="preserve">                   Calcul de l'erreur et de AIC selon l'odre</t>
  </si>
  <si>
    <t>ordre 1  &gt;&gt; p=1</t>
  </si>
  <si>
    <t>latence à t</t>
  </si>
  <si>
    <t>latence à t-1</t>
  </si>
  <si>
    <t>n=53</t>
  </si>
  <si>
    <t>n</t>
  </si>
  <si>
    <t>p</t>
  </si>
  <si>
    <t>t</t>
  </si>
  <si>
    <t>b0</t>
  </si>
  <si>
    <t>B1</t>
  </si>
  <si>
    <t>erreur</t>
  </si>
  <si>
    <t>variance des erreurs</t>
  </si>
  <si>
    <t>AIC(p)=-2*T*Ln(var)+2*p</t>
  </si>
  <si>
    <t>AIC(1)</t>
  </si>
  <si>
    <t>latence à t-2</t>
  </si>
  <si>
    <t>ordre 2</t>
  </si>
  <si>
    <t>Aic(2)</t>
  </si>
  <si>
    <t>latence à t-3</t>
  </si>
  <si>
    <t>AIC(3)</t>
  </si>
  <si>
    <t>latence à t-4</t>
  </si>
  <si>
    <t>AIC(4)</t>
  </si>
  <si>
    <t>latence à t-5</t>
  </si>
  <si>
    <t>AIC(5)</t>
  </si>
  <si>
    <t>latence à t-6</t>
  </si>
  <si>
    <t>AIC(6)</t>
  </si>
  <si>
    <t>latence à t-7</t>
  </si>
  <si>
    <t>AIC(7)</t>
  </si>
  <si>
    <t>latence à t-8</t>
  </si>
  <si>
    <t>latence à t-9</t>
  </si>
  <si>
    <t>AIC(9)</t>
  </si>
  <si>
    <t>training</t>
  </si>
  <si>
    <t>latency predicted</t>
  </si>
  <si>
    <t>2 est le meilleur ordre car aic est minimal</t>
  </si>
  <si>
    <t>Predicted 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</si>
</sst>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1" applyFont="1" applyFill="1" applyAlignment="1"/>
    <xf numFmtId="0" fontId="0" fillId="9" borderId="0" xfId="0" applyFill="1"/>
    <xf numFmtId="0" fontId="1" fillId="10" borderId="0" xfId="1" applyFont="1" applyFill="1" applyAlignment="1"/>
    <xf numFmtId="0" fontId="0" fillId="10" borderId="0" xfId="0" applyFill="1"/>
    <xf numFmtId="0" fontId="1" fillId="11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"/>
  <sheetViews>
    <sheetView workbookViewId="0">
      <selection activeCell="K22" sqref="K22"/>
    </sheetView>
  </sheetViews>
  <sheetFormatPr baseColWidth="10" defaultColWidth="8.88671875" defaultRowHeight="14.4" x14ac:dyDescent="0.3"/>
  <cols>
    <col min="3" max="3" width="23.77734375" customWidth="1"/>
    <col min="4" max="4" width="18.109375" customWidth="1"/>
  </cols>
  <sheetData>
    <row r="1" spans="2:13" x14ac:dyDescent="0.3">
      <c r="B1" s="8" t="s">
        <v>33</v>
      </c>
      <c r="C1" s="8"/>
      <c r="E1" s="3" t="s">
        <v>1</v>
      </c>
      <c r="F1" s="3"/>
      <c r="G1" s="3"/>
      <c r="H1" s="3"/>
      <c r="I1" s="3"/>
      <c r="J1" s="3"/>
    </row>
    <row r="2" spans="2:13" x14ac:dyDescent="0.3">
      <c r="B2" s="8"/>
      <c r="C2" s="8"/>
    </row>
    <row r="3" spans="2:13" x14ac:dyDescent="0.3">
      <c r="B3" s="8"/>
      <c r="C3" s="8"/>
      <c r="G3" s="2" t="s">
        <v>0</v>
      </c>
      <c r="H3" s="3"/>
    </row>
    <row r="4" spans="2:13" x14ac:dyDescent="0.3">
      <c r="L4" s="4" t="s">
        <v>2</v>
      </c>
      <c r="M4" s="4"/>
    </row>
    <row r="6" spans="2:13" x14ac:dyDescent="0.3">
      <c r="B6" s="4" t="s">
        <v>8</v>
      </c>
      <c r="C6" s="5" t="s">
        <v>3</v>
      </c>
      <c r="D6" s="4" t="s">
        <v>4</v>
      </c>
      <c r="E6" t="s">
        <v>11</v>
      </c>
      <c r="M6" s="4" t="s">
        <v>5</v>
      </c>
    </row>
    <row r="7" spans="2:13" x14ac:dyDescent="0.3">
      <c r="B7">
        <v>1</v>
      </c>
      <c r="C7" s="1">
        <v>9.7905158996600003E-2</v>
      </c>
    </row>
    <row r="8" spans="2:13" x14ac:dyDescent="0.3">
      <c r="B8">
        <v>2</v>
      </c>
      <c r="C8" s="1">
        <v>7.8669071197499996E-2</v>
      </c>
      <c r="D8" s="1">
        <v>9.7905158996600003E-2</v>
      </c>
      <c r="E8">
        <f>C8-M$11-(D8*M$12)</f>
        <v>-3.9832757984171081E-2</v>
      </c>
      <c r="L8" s="7" t="s">
        <v>6</v>
      </c>
      <c r="M8" s="7">
        <v>53</v>
      </c>
    </row>
    <row r="9" spans="2:13" x14ac:dyDescent="0.3">
      <c r="B9">
        <v>3</v>
      </c>
      <c r="C9" s="1">
        <v>0.10796904563900001</v>
      </c>
      <c r="D9" s="1">
        <v>7.8669071197499996E-2</v>
      </c>
      <c r="E9">
        <f t="shared" ref="E9:E59" si="0">C9-M$11-(D9*M$12)</f>
        <v>-1.0595493188896141E-2</v>
      </c>
      <c r="L9" s="7" t="s">
        <v>7</v>
      </c>
      <c r="M9" s="7">
        <v>1</v>
      </c>
    </row>
    <row r="10" spans="2:13" x14ac:dyDescent="0.3">
      <c r="B10">
        <v>4</v>
      </c>
      <c r="C10" s="1">
        <v>0.10175800323500001</v>
      </c>
      <c r="D10" s="1">
        <v>0.10796904563900001</v>
      </c>
      <c r="E10">
        <f t="shared" si="0"/>
        <v>-1.6711017676216851E-2</v>
      </c>
    </row>
    <row r="11" spans="2:13" x14ac:dyDescent="0.3">
      <c r="B11">
        <v>5</v>
      </c>
      <c r="C11" s="1">
        <v>9.95609760284E-2</v>
      </c>
      <c r="D11" s="1">
        <v>0.10175800323500001</v>
      </c>
      <c r="E11">
        <f t="shared" si="0"/>
        <v>-1.8928292881053896E-2</v>
      </c>
      <c r="L11" t="s">
        <v>9</v>
      </c>
      <c r="M11">
        <v>0.118821</v>
      </c>
    </row>
    <row r="12" spans="2:13" x14ac:dyDescent="0.3">
      <c r="B12">
        <v>6</v>
      </c>
      <c r="C12" s="1">
        <v>0.104210138321</v>
      </c>
      <c r="D12" s="1">
        <v>9.95609760284E-2</v>
      </c>
      <c r="E12">
        <f t="shared" si="0"/>
        <v>-1.4286292897147414E-2</v>
      </c>
      <c r="L12" t="s">
        <v>10</v>
      </c>
      <c r="M12">
        <v>-3.2599999999999999E-3</v>
      </c>
    </row>
    <row r="13" spans="2:13" x14ac:dyDescent="0.3">
      <c r="B13">
        <v>7</v>
      </c>
      <c r="C13" s="1">
        <v>7.7876091003399997E-2</v>
      </c>
      <c r="D13" s="1">
        <v>0.104210138321</v>
      </c>
      <c r="E13">
        <f t="shared" si="0"/>
        <v>-4.0605183945673543E-2</v>
      </c>
      <c r="M13">
        <f>VAR(E8:E59)</f>
        <v>1.7904210960464685E-3</v>
      </c>
    </row>
    <row r="14" spans="2:13" x14ac:dyDescent="0.3">
      <c r="B14">
        <v>8</v>
      </c>
      <c r="C14" s="1">
        <v>0.10689687728900001</v>
      </c>
      <c r="D14" s="1">
        <v>7.7876091003399997E-2</v>
      </c>
      <c r="E14">
        <f t="shared" si="0"/>
        <v>-1.1670246654328906E-2</v>
      </c>
    </row>
    <row r="15" spans="2:13" x14ac:dyDescent="0.3">
      <c r="B15">
        <v>9</v>
      </c>
      <c r="C15" s="1">
        <v>7.8126192092900004E-2</v>
      </c>
      <c r="D15" s="1">
        <v>0.10689687728900001</v>
      </c>
      <c r="E15">
        <f>C15-M$11-(D15*M$12)</f>
        <v>-4.0346324087137855E-2</v>
      </c>
      <c r="J15" s="9" t="s">
        <v>12</v>
      </c>
      <c r="K15" s="9"/>
      <c r="L15" s="9"/>
      <c r="M15">
        <f>VAR(E8:E59)</f>
        <v>1.7904210960464685E-3</v>
      </c>
    </row>
    <row r="16" spans="2:13" x14ac:dyDescent="0.3">
      <c r="B16">
        <v>10</v>
      </c>
      <c r="C16" s="1">
        <v>0.10792303085299999</v>
      </c>
      <c r="D16" s="1">
        <v>7.8126192092900004E-2</v>
      </c>
      <c r="E16">
        <f t="shared" si="0"/>
        <v>-1.0643277760777149E-2</v>
      </c>
    </row>
    <row r="17" spans="2:11" x14ac:dyDescent="0.3">
      <c r="B17">
        <v>11</v>
      </c>
      <c r="C17" s="1">
        <v>0.124865055084</v>
      </c>
      <c r="D17" s="1">
        <v>0.10792303085299999</v>
      </c>
      <c r="E17">
        <f t="shared" si="0"/>
        <v>6.3958841645807875E-3</v>
      </c>
    </row>
    <row r="18" spans="2:11" x14ac:dyDescent="0.3">
      <c r="B18">
        <v>12</v>
      </c>
      <c r="C18" s="1">
        <v>0.216845035553</v>
      </c>
      <c r="D18" s="1">
        <v>0.124865055084</v>
      </c>
      <c r="E18">
        <f t="shared" si="0"/>
        <v>9.8431095632573837E-2</v>
      </c>
    </row>
    <row r="19" spans="2:11" x14ac:dyDescent="0.3">
      <c r="B19">
        <v>13</v>
      </c>
      <c r="C19" s="1">
        <v>0.294300794601</v>
      </c>
      <c r="D19" s="1">
        <v>0.216845035553</v>
      </c>
      <c r="E19">
        <f t="shared" si="0"/>
        <v>0.17618670941690279</v>
      </c>
      <c r="K19" t="s">
        <v>13</v>
      </c>
    </row>
    <row r="20" spans="2:11" x14ac:dyDescent="0.3">
      <c r="B20">
        <v>14</v>
      </c>
      <c r="C20" s="1">
        <v>7.8400850295999996E-2</v>
      </c>
      <c r="D20" s="1">
        <v>0.294300794601</v>
      </c>
      <c r="E20">
        <f t="shared" si="0"/>
        <v>-3.946072911360074E-2</v>
      </c>
    </row>
    <row r="21" spans="2:11" x14ac:dyDescent="0.3">
      <c r="B21">
        <v>15</v>
      </c>
      <c r="C21" s="1">
        <v>7.8037023544300005E-2</v>
      </c>
      <c r="D21" s="1">
        <v>7.8400850295999996E-2</v>
      </c>
      <c r="E21">
        <f t="shared" si="0"/>
        <v>-4.0528389683735032E-2</v>
      </c>
      <c r="J21" t="s">
        <v>14</v>
      </c>
      <c r="K21">
        <f>-2*M8*LN(M15)+2*M9</f>
        <v>672.48227038647485</v>
      </c>
    </row>
    <row r="22" spans="2:11" x14ac:dyDescent="0.3">
      <c r="B22">
        <v>16</v>
      </c>
      <c r="C22" s="1">
        <v>7.7922821044900004E-2</v>
      </c>
      <c r="D22" s="1">
        <v>7.8037023544300005E-2</v>
      </c>
      <c r="E22">
        <f t="shared" si="0"/>
        <v>-4.0643778258345573E-2</v>
      </c>
    </row>
    <row r="23" spans="2:11" x14ac:dyDescent="0.3">
      <c r="B23">
        <v>17</v>
      </c>
      <c r="C23" s="1">
        <v>7.8145980835000003E-2</v>
      </c>
      <c r="D23" s="1">
        <v>7.7922821044900004E-2</v>
      </c>
      <c r="E23">
        <f t="shared" si="0"/>
        <v>-4.0420990768393616E-2</v>
      </c>
    </row>
    <row r="24" spans="2:11" x14ac:dyDescent="0.3">
      <c r="B24">
        <v>18</v>
      </c>
      <c r="C24" s="1">
        <v>0.109441995621</v>
      </c>
      <c r="D24" s="1">
        <v>7.8145980835000003E-2</v>
      </c>
      <c r="E24">
        <f t="shared" si="0"/>
        <v>-9.1242484814778937E-3</v>
      </c>
    </row>
    <row r="25" spans="2:11" x14ac:dyDescent="0.3">
      <c r="B25">
        <v>19</v>
      </c>
      <c r="C25" s="1">
        <v>0.104266881943</v>
      </c>
      <c r="D25" s="1">
        <v>0.109441995621</v>
      </c>
      <c r="E25">
        <f t="shared" si="0"/>
        <v>-1.4197337151275533E-2</v>
      </c>
    </row>
    <row r="26" spans="2:11" x14ac:dyDescent="0.3">
      <c r="B26">
        <v>20</v>
      </c>
      <c r="C26" s="1">
        <v>0.159222126007</v>
      </c>
      <c r="D26" s="1">
        <v>0.104266881943</v>
      </c>
      <c r="E26">
        <f t="shared" si="0"/>
        <v>4.0741036042134186E-2</v>
      </c>
    </row>
    <row r="27" spans="2:11" x14ac:dyDescent="0.3">
      <c r="B27">
        <v>21</v>
      </c>
      <c r="C27" s="1">
        <v>0.105836868286</v>
      </c>
      <c r="D27" s="1">
        <v>0.159222126007</v>
      </c>
      <c r="E27">
        <f t="shared" si="0"/>
        <v>-1.2465067583217174E-2</v>
      </c>
    </row>
    <row r="28" spans="2:11" x14ac:dyDescent="0.3">
      <c r="B28">
        <v>22</v>
      </c>
      <c r="C28" s="1">
        <v>0.16237306594799999</v>
      </c>
      <c r="D28" s="1">
        <v>0.105836868286</v>
      </c>
      <c r="E28">
        <f t="shared" si="0"/>
        <v>4.3897094138612362E-2</v>
      </c>
    </row>
    <row r="29" spans="2:11" x14ac:dyDescent="0.3">
      <c r="B29">
        <v>23</v>
      </c>
      <c r="C29" s="1">
        <v>9.2618942260699999E-2</v>
      </c>
      <c r="D29" s="1">
        <v>0.16237306594799999</v>
      </c>
      <c r="E29">
        <f t="shared" si="0"/>
        <v>-2.5672721544309517E-2</v>
      </c>
    </row>
    <row r="30" spans="2:11" x14ac:dyDescent="0.3">
      <c r="B30">
        <v>24</v>
      </c>
      <c r="C30" s="1">
        <v>0.173292160034</v>
      </c>
      <c r="D30" s="1">
        <v>9.2618942260699999E-2</v>
      </c>
      <c r="E30">
        <f t="shared" si="0"/>
        <v>5.4773097785769886E-2</v>
      </c>
    </row>
    <row r="31" spans="2:11" x14ac:dyDescent="0.3">
      <c r="B31">
        <v>25</v>
      </c>
      <c r="C31" s="1">
        <v>4.7960996627799998E-2</v>
      </c>
      <c r="D31" s="1">
        <v>0.173292160034</v>
      </c>
      <c r="E31">
        <f t="shared" si="0"/>
        <v>-7.0295070930489159E-2</v>
      </c>
    </row>
    <row r="32" spans="2:11" x14ac:dyDescent="0.3">
      <c r="B32">
        <v>26</v>
      </c>
      <c r="C32" s="1">
        <v>0.100421190262</v>
      </c>
      <c r="D32" s="1">
        <v>4.7960996627799998E-2</v>
      </c>
      <c r="E32">
        <f t="shared" si="0"/>
        <v>-1.824345688899337E-2</v>
      </c>
    </row>
    <row r="33" spans="2:5" x14ac:dyDescent="0.3">
      <c r="B33">
        <v>27</v>
      </c>
      <c r="C33" s="1">
        <v>0.15751504898099999</v>
      </c>
      <c r="D33" s="1">
        <v>0.100421190262</v>
      </c>
      <c r="E33">
        <f t="shared" si="0"/>
        <v>3.902142206125412E-2</v>
      </c>
    </row>
    <row r="34" spans="2:5" x14ac:dyDescent="0.3">
      <c r="B34">
        <v>28</v>
      </c>
      <c r="C34" s="1">
        <v>9.0356111526499999E-2</v>
      </c>
      <c r="D34" s="1">
        <v>0.15751504898099999</v>
      </c>
      <c r="E34">
        <f t="shared" si="0"/>
        <v>-2.7951389413821935E-2</v>
      </c>
    </row>
    <row r="35" spans="2:5" x14ac:dyDescent="0.3">
      <c r="B35">
        <v>29</v>
      </c>
      <c r="C35" s="1">
        <v>0.14032983779899999</v>
      </c>
      <c r="D35" s="1">
        <v>9.0356111526499999E-2</v>
      </c>
      <c r="E35">
        <f t="shared" si="0"/>
        <v>2.1803398722576382E-2</v>
      </c>
    </row>
    <row r="36" spans="2:5" x14ac:dyDescent="0.3">
      <c r="B36">
        <v>30</v>
      </c>
      <c r="C36" s="1">
        <v>0.10997200012199999</v>
      </c>
      <c r="D36" s="1">
        <v>0.14032983779899999</v>
      </c>
      <c r="E36">
        <f t="shared" si="0"/>
        <v>-8.3915246067752629E-3</v>
      </c>
    </row>
    <row r="37" spans="2:5" x14ac:dyDescent="0.3">
      <c r="B37">
        <v>31</v>
      </c>
      <c r="C37" s="1">
        <v>0.13432908058199999</v>
      </c>
      <c r="D37" s="1">
        <v>0.10997200012199999</v>
      </c>
      <c r="E37">
        <f t="shared" si="0"/>
        <v>1.5866589302397718E-2</v>
      </c>
    </row>
    <row r="38" spans="2:5" x14ac:dyDescent="0.3">
      <c r="B38">
        <v>32</v>
      </c>
      <c r="C38" s="1">
        <v>0.100836038589</v>
      </c>
      <c r="D38" s="1">
        <v>0.13432908058199999</v>
      </c>
      <c r="E38">
        <f t="shared" si="0"/>
        <v>-1.7547048608302671E-2</v>
      </c>
    </row>
    <row r="39" spans="2:5" x14ac:dyDescent="0.3">
      <c r="B39">
        <v>33</v>
      </c>
      <c r="C39" s="1">
        <v>0.146326065063</v>
      </c>
      <c r="D39" s="1">
        <v>0.100836038589</v>
      </c>
      <c r="E39">
        <f t="shared" si="0"/>
        <v>2.7833790548800145E-2</v>
      </c>
    </row>
    <row r="40" spans="2:5" x14ac:dyDescent="0.3">
      <c r="B40">
        <v>34</v>
      </c>
      <c r="C40" s="1">
        <v>0.109993219376</v>
      </c>
      <c r="D40" s="1">
        <v>0.146326065063</v>
      </c>
      <c r="E40">
        <f t="shared" si="0"/>
        <v>-8.3507576518946185E-3</v>
      </c>
    </row>
    <row r="41" spans="2:5" x14ac:dyDescent="0.3">
      <c r="B41">
        <v>35</v>
      </c>
      <c r="C41" s="1">
        <v>0.20675086975099999</v>
      </c>
      <c r="D41" s="1">
        <v>0.109993219376</v>
      </c>
      <c r="E41">
        <f t="shared" si="0"/>
        <v>8.8288447646165752E-2</v>
      </c>
    </row>
    <row r="42" spans="2:5" x14ac:dyDescent="0.3">
      <c r="B42">
        <v>36</v>
      </c>
      <c r="C42" s="1">
        <v>7.8801870346100006E-2</v>
      </c>
      <c r="D42" s="1">
        <v>0.20675086975099999</v>
      </c>
      <c r="E42">
        <f t="shared" si="0"/>
        <v>-3.9345121818511727E-2</v>
      </c>
    </row>
    <row r="43" spans="2:5" x14ac:dyDescent="0.3">
      <c r="B43">
        <v>37</v>
      </c>
      <c r="C43" s="1">
        <v>7.8343868255599997E-2</v>
      </c>
      <c r="D43" s="1">
        <v>7.8801870346100006E-2</v>
      </c>
      <c r="E43">
        <f t="shared" si="0"/>
        <v>-4.0220237647071715E-2</v>
      </c>
    </row>
    <row r="44" spans="2:5" x14ac:dyDescent="0.3">
      <c r="B44">
        <v>38</v>
      </c>
      <c r="C44" s="1">
        <v>0.139605998993</v>
      </c>
      <c r="D44" s="1">
        <v>7.8343868255599997E-2</v>
      </c>
      <c r="E44">
        <f t="shared" si="0"/>
        <v>2.1040400003513256E-2</v>
      </c>
    </row>
    <row r="45" spans="2:5" x14ac:dyDescent="0.3">
      <c r="B45">
        <v>39</v>
      </c>
      <c r="C45" s="1">
        <v>0.104005813599</v>
      </c>
      <c r="D45" s="1">
        <v>0.139605998993</v>
      </c>
      <c r="E45">
        <f t="shared" si="0"/>
        <v>-1.4360070844282811E-2</v>
      </c>
    </row>
    <row r="46" spans="2:5" x14ac:dyDescent="0.3">
      <c r="B46">
        <v>40</v>
      </c>
      <c r="C46" s="1">
        <v>0.129966974258</v>
      </c>
      <c r="D46" s="1">
        <v>0.104005813599</v>
      </c>
      <c r="E46">
        <f t="shared" si="0"/>
        <v>1.1485033210332739E-2</v>
      </c>
    </row>
    <row r="47" spans="2:5" x14ac:dyDescent="0.3">
      <c r="B47">
        <v>41</v>
      </c>
      <c r="C47" s="1">
        <v>0.11202788353</v>
      </c>
      <c r="D47" s="1">
        <v>0.129966974258</v>
      </c>
      <c r="E47">
        <f t="shared" si="0"/>
        <v>-6.3694241339189188E-3</v>
      </c>
    </row>
    <row r="48" spans="2:5" x14ac:dyDescent="0.3">
      <c r="B48">
        <v>42</v>
      </c>
      <c r="C48" s="1">
        <v>0.13486599922199999</v>
      </c>
      <c r="D48" s="1">
        <v>0.11202788353</v>
      </c>
      <c r="E48">
        <f t="shared" si="0"/>
        <v>1.641021012230779E-2</v>
      </c>
    </row>
    <row r="49" spans="2:5" x14ac:dyDescent="0.3">
      <c r="B49">
        <v>43</v>
      </c>
      <c r="C49" s="1">
        <v>0.13306212425200001</v>
      </c>
      <c r="D49" s="1">
        <v>0.13486599922199999</v>
      </c>
      <c r="E49">
        <f t="shared" si="0"/>
        <v>1.4680787409463733E-2</v>
      </c>
    </row>
    <row r="50" spans="2:5" x14ac:dyDescent="0.3">
      <c r="B50">
        <v>44</v>
      </c>
      <c r="C50" s="1">
        <v>9.2434883117699998E-2</v>
      </c>
      <c r="D50" s="1">
        <v>0.13306212425200001</v>
      </c>
      <c r="E50">
        <f t="shared" si="0"/>
        <v>-2.5952334357238479E-2</v>
      </c>
    </row>
    <row r="51" spans="2:5" x14ac:dyDescent="0.3">
      <c r="B51">
        <v>45</v>
      </c>
      <c r="C51" s="1">
        <v>0.124242067337</v>
      </c>
      <c r="D51" s="1">
        <v>9.2434883117699998E-2</v>
      </c>
      <c r="E51">
        <f t="shared" si="0"/>
        <v>5.7224050559637005E-3</v>
      </c>
    </row>
    <row r="52" spans="2:5" x14ac:dyDescent="0.3">
      <c r="B52">
        <v>46</v>
      </c>
      <c r="C52" s="1">
        <v>0.15795707702600001</v>
      </c>
      <c r="D52" s="1">
        <v>0.124242067337</v>
      </c>
      <c r="E52">
        <f t="shared" si="0"/>
        <v>3.9541106165518633E-2</v>
      </c>
    </row>
    <row r="53" spans="2:5" x14ac:dyDescent="0.3">
      <c r="B53">
        <v>47</v>
      </c>
      <c r="C53" s="1">
        <v>7.8614950180099993E-2</v>
      </c>
      <c r="D53" s="1">
        <v>0.15795707702600001</v>
      </c>
      <c r="E53">
        <f t="shared" si="0"/>
        <v>-3.9691109748795243E-2</v>
      </c>
    </row>
    <row r="54" spans="2:5" x14ac:dyDescent="0.3">
      <c r="B54">
        <v>48</v>
      </c>
      <c r="C54" s="1">
        <v>0.15952897071800001</v>
      </c>
      <c r="D54" s="1">
        <v>7.8614950180099993E-2</v>
      </c>
      <c r="E54">
        <f t="shared" si="0"/>
        <v>4.0964255455587142E-2</v>
      </c>
    </row>
    <row r="55" spans="2:5" x14ac:dyDescent="0.3">
      <c r="B55">
        <v>49</v>
      </c>
      <c r="C55" s="1">
        <v>9.3257188796999999E-2</v>
      </c>
      <c r="D55" s="1">
        <v>0.15952897071800001</v>
      </c>
      <c r="E55">
        <f t="shared" si="0"/>
        <v>-2.5043746758459318E-2</v>
      </c>
    </row>
    <row r="56" spans="2:5" x14ac:dyDescent="0.3">
      <c r="B56">
        <v>50</v>
      </c>
      <c r="C56" s="1">
        <v>0.13919687271100001</v>
      </c>
      <c r="D56" s="1">
        <v>9.3257188796999999E-2</v>
      </c>
      <c r="E56">
        <f t="shared" si="0"/>
        <v>2.0679891146478231E-2</v>
      </c>
    </row>
    <row r="57" spans="2:5" x14ac:dyDescent="0.3">
      <c r="B57">
        <v>51</v>
      </c>
      <c r="C57" s="1">
        <v>7.9038143157999993E-2</v>
      </c>
      <c r="D57" s="1">
        <v>0.13919687271100001</v>
      </c>
      <c r="E57">
        <f t="shared" si="0"/>
        <v>-3.932907503696214E-2</v>
      </c>
    </row>
    <row r="58" spans="2:5" x14ac:dyDescent="0.3">
      <c r="B58">
        <v>52</v>
      </c>
      <c r="C58" s="1">
        <v>0.122941017151</v>
      </c>
      <c r="D58" s="1">
        <v>7.9038143157999993E-2</v>
      </c>
      <c r="E58">
        <f t="shared" si="0"/>
        <v>4.3776814976950879E-3</v>
      </c>
    </row>
    <row r="59" spans="2:5" x14ac:dyDescent="0.3">
      <c r="B59">
        <v>53</v>
      </c>
      <c r="C59" s="1">
        <v>0.13747310638400001</v>
      </c>
      <c r="D59" s="1">
        <v>0.122941017151</v>
      </c>
      <c r="E59">
        <f t="shared" si="0"/>
        <v>1.9052894099912274E-2</v>
      </c>
    </row>
    <row r="60" spans="2:5" x14ac:dyDescent="0.3">
      <c r="D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workbookViewId="0">
      <selection activeCell="J19" sqref="J19"/>
    </sheetView>
  </sheetViews>
  <sheetFormatPr baseColWidth="10" defaultColWidth="8.88671875" defaultRowHeight="14.4" x14ac:dyDescent="0.3"/>
  <cols>
    <col min="4" max="4" width="15.21875" customWidth="1"/>
    <col min="5" max="5" width="18.6640625" customWidth="1"/>
    <col min="6" max="6" width="15.44140625" customWidth="1"/>
  </cols>
  <sheetData>
    <row r="2" spans="2:14" x14ac:dyDescent="0.3">
      <c r="F2" t="s">
        <v>16</v>
      </c>
    </row>
    <row r="6" spans="2:14" x14ac:dyDescent="0.3">
      <c r="B6" s="4" t="s">
        <v>8</v>
      </c>
      <c r="C6" s="5" t="s">
        <v>3</v>
      </c>
      <c r="D6" s="4" t="s">
        <v>4</v>
      </c>
      <c r="E6" s="4" t="s">
        <v>15</v>
      </c>
      <c r="F6" s="4" t="s">
        <v>11</v>
      </c>
      <c r="M6" s="7" t="s">
        <v>6</v>
      </c>
      <c r="N6" s="7">
        <v>53</v>
      </c>
    </row>
    <row r="7" spans="2:14" x14ac:dyDescent="0.3">
      <c r="B7">
        <v>1</v>
      </c>
      <c r="C7" s="1">
        <v>9.7905158996600003E-2</v>
      </c>
      <c r="G7" s="10"/>
      <c r="M7" s="7" t="s">
        <v>7</v>
      </c>
      <c r="N7" s="7">
        <v>2</v>
      </c>
    </row>
    <row r="8" spans="2:14" x14ac:dyDescent="0.3">
      <c r="B8">
        <v>2</v>
      </c>
      <c r="C8" s="1">
        <v>7.8669071197499996E-2</v>
      </c>
      <c r="D8" s="1">
        <v>9.7905158996600003E-2</v>
      </c>
      <c r="G8" s="10"/>
    </row>
    <row r="9" spans="2:14" x14ac:dyDescent="0.3">
      <c r="B9">
        <v>3</v>
      </c>
      <c r="C9" s="1">
        <v>0.10796904563900001</v>
      </c>
      <c r="D9" s="1">
        <v>7.8669071197499996E-2</v>
      </c>
      <c r="E9" s="1">
        <v>9.7905158996600003E-2</v>
      </c>
      <c r="F9">
        <f>C9-N$10-(D9*N$11)-(E9*N$12)</f>
        <v>-1.0908005662957031E-2</v>
      </c>
      <c r="G9" s="10"/>
    </row>
    <row r="10" spans="2:14" x14ac:dyDescent="0.3">
      <c r="B10">
        <v>4</v>
      </c>
      <c r="C10" s="1">
        <v>0.10175800323500001</v>
      </c>
      <c r="D10" s="1">
        <v>0.10796904563900001</v>
      </c>
      <c r="E10" s="1">
        <v>7.8669071197499996E-2</v>
      </c>
      <c r="F10">
        <f t="shared" ref="F10:F59" si="0">C10-N$10-(D10*N$11)-(E10*N$12)</f>
        <v>-1.5979462926727955E-2</v>
      </c>
      <c r="G10" s="10"/>
      <c r="N10">
        <v>0.11579</v>
      </c>
    </row>
    <row r="11" spans="2:14" x14ac:dyDescent="0.3">
      <c r="B11">
        <v>5</v>
      </c>
      <c r="C11" s="1">
        <v>9.95609760284E-2</v>
      </c>
      <c r="D11" s="1">
        <v>0.10175800323500001</v>
      </c>
      <c r="E11" s="1">
        <v>0.10796904563900001</v>
      </c>
      <c r="F11">
        <f t="shared" si="0"/>
        <v>-1.9454721897879692E-2</v>
      </c>
      <c r="G11" s="10"/>
      <c r="N11">
        <v>-1.191E-2</v>
      </c>
    </row>
    <row r="12" spans="2:14" x14ac:dyDescent="0.3">
      <c r="B12">
        <v>6</v>
      </c>
      <c r="C12" s="1">
        <v>0.104210138321</v>
      </c>
      <c r="D12" s="1">
        <v>9.95609760284E-2</v>
      </c>
      <c r="E12" s="1">
        <v>0.10175800323500001</v>
      </c>
      <c r="F12">
        <f>C12-N$10-(D12*N$11)-(E12*N$12)</f>
        <v>-1.4576446145463499E-2</v>
      </c>
      <c r="G12" s="10"/>
      <c r="N12">
        <v>4.1100999999999999E-2</v>
      </c>
    </row>
    <row r="13" spans="2:14" x14ac:dyDescent="0.3">
      <c r="B13">
        <v>7</v>
      </c>
      <c r="C13" s="1">
        <v>7.7876091003399997E-2</v>
      </c>
      <c r="D13" s="1">
        <v>0.104210138321</v>
      </c>
      <c r="E13" s="1">
        <v>9.95609760284E-2</v>
      </c>
      <c r="F13">
        <f t="shared" si="0"/>
        <v>-4.0764821924940166E-2</v>
      </c>
      <c r="G13" s="10"/>
    </row>
    <row r="14" spans="2:14" x14ac:dyDescent="0.3">
      <c r="B14">
        <v>8</v>
      </c>
      <c r="C14" s="1">
        <v>0.10689687728900001</v>
      </c>
      <c r="D14" s="1">
        <v>7.7876091003399997E-2</v>
      </c>
      <c r="E14" s="1">
        <v>0.104210138321</v>
      </c>
      <c r="F14">
        <f t="shared" si="0"/>
        <v>-1.2248759362280925E-2</v>
      </c>
      <c r="G14" s="10"/>
    </row>
    <row r="15" spans="2:14" x14ac:dyDescent="0.3">
      <c r="B15">
        <v>9</v>
      </c>
      <c r="C15" s="1">
        <v>7.8126192092900004E-2</v>
      </c>
      <c r="D15" s="1">
        <v>0.10689687728900001</v>
      </c>
      <c r="E15" s="1">
        <v>7.7876091003399997E-2</v>
      </c>
      <c r="F15">
        <f t="shared" si="0"/>
        <v>-3.9591451314918751E-2</v>
      </c>
      <c r="G15" s="10"/>
      <c r="H15" s="9" t="s">
        <v>12</v>
      </c>
      <c r="I15" s="9"/>
      <c r="J15">
        <f>VAR(F9:F59)</f>
        <v>1.7906484195441669E-3</v>
      </c>
    </row>
    <row r="16" spans="2:14" x14ac:dyDescent="0.3">
      <c r="B16">
        <v>10</v>
      </c>
      <c r="C16" s="1">
        <v>0.10792303085299999</v>
      </c>
      <c r="D16" s="1">
        <v>7.8126192092900004E-2</v>
      </c>
      <c r="E16" s="1">
        <v>0.10689687728900001</v>
      </c>
      <c r="F16">
        <f t="shared" si="0"/>
        <v>-1.1330054752628761E-2</v>
      </c>
      <c r="G16" s="10"/>
    </row>
    <row r="17" spans="2:10" x14ac:dyDescent="0.3">
      <c r="B17">
        <v>11</v>
      </c>
      <c r="C17" s="1">
        <v>0.124865055084</v>
      </c>
      <c r="D17" s="1">
        <v>0.10792303085299999</v>
      </c>
      <c r="E17" s="1">
        <v>7.8126192092900004E-2</v>
      </c>
      <c r="F17">
        <f t="shared" si="0"/>
        <v>7.1493537602489478E-3</v>
      </c>
      <c r="G17" s="10"/>
      <c r="I17" s="6" t="s">
        <v>17</v>
      </c>
      <c r="J17">
        <f>-2*N6*LN(J15)+2*N7</f>
        <v>674.4688127919303</v>
      </c>
    </row>
    <row r="18" spans="2:10" x14ac:dyDescent="0.3">
      <c r="B18">
        <v>12</v>
      </c>
      <c r="C18" s="1">
        <v>0.216845035553</v>
      </c>
      <c r="D18" s="1">
        <v>0.124865055084</v>
      </c>
      <c r="E18" s="1">
        <v>0.10792303085299999</v>
      </c>
      <c r="F18">
        <f t="shared" si="0"/>
        <v>9.8106433867961293E-2</v>
      </c>
      <c r="G18" s="10"/>
    </row>
    <row r="19" spans="2:10" x14ac:dyDescent="0.3">
      <c r="B19">
        <v>13</v>
      </c>
      <c r="C19" s="1">
        <v>0.294300794601</v>
      </c>
      <c r="D19" s="1">
        <v>0.216845035553</v>
      </c>
      <c r="E19" s="1">
        <v>0.124865055084</v>
      </c>
      <c r="F19">
        <f>C19-N$10-(D19*N$11)-(E19*N$12)</f>
        <v>0.17596134034542874</v>
      </c>
      <c r="G19" s="10"/>
      <c r="J19" t="s">
        <v>13</v>
      </c>
    </row>
    <row r="20" spans="2:10" x14ac:dyDescent="0.3">
      <c r="B20">
        <v>14</v>
      </c>
      <c r="C20" s="1">
        <v>7.8400850295999996E-2</v>
      </c>
      <c r="D20" s="1">
        <v>0.294300794601</v>
      </c>
      <c r="E20" s="1">
        <v>0.216845035553</v>
      </c>
      <c r="F20">
        <f t="shared" si="0"/>
        <v>-4.2796575046565949E-2</v>
      </c>
      <c r="G20" s="10"/>
    </row>
    <row r="21" spans="2:10" x14ac:dyDescent="0.3">
      <c r="B21">
        <v>15</v>
      </c>
      <c r="C21" s="1">
        <v>7.8037023544300005E-2</v>
      </c>
      <c r="D21" s="1">
        <v>7.8400850295999996E-2</v>
      </c>
      <c r="E21" s="1">
        <v>0.294300794601</v>
      </c>
      <c r="F21">
        <f t="shared" si="0"/>
        <v>-4.8915279287570342E-2</v>
      </c>
      <c r="G21" s="10"/>
    </row>
    <row r="22" spans="2:10" x14ac:dyDescent="0.3">
      <c r="B22">
        <v>16</v>
      </c>
      <c r="C22" s="1">
        <v>7.7922821044900004E-2</v>
      </c>
      <c r="D22" s="1">
        <v>7.8037023544300005E-2</v>
      </c>
      <c r="E22" s="1">
        <v>7.8400850295999996E-2</v>
      </c>
      <c r="F22">
        <f t="shared" si="0"/>
        <v>-4.0160111352703289E-2</v>
      </c>
      <c r="G22" s="10"/>
    </row>
    <row r="23" spans="2:10" x14ac:dyDescent="0.3">
      <c r="B23">
        <v>17</v>
      </c>
      <c r="C23" s="1">
        <v>7.8145980835000003E-2</v>
      </c>
      <c r="D23" s="1">
        <v>7.7922821044900004E-2</v>
      </c>
      <c r="E23" s="1">
        <v>7.8037023544300005E-2</v>
      </c>
      <c r="F23">
        <f t="shared" si="0"/>
        <v>-3.992335807104952E-2</v>
      </c>
      <c r="G23" s="10"/>
    </row>
    <row r="24" spans="2:10" x14ac:dyDescent="0.3">
      <c r="B24">
        <v>18</v>
      </c>
      <c r="C24" s="1">
        <v>0.109441995621</v>
      </c>
      <c r="D24" s="1">
        <v>7.8145980835000003E-2</v>
      </c>
      <c r="E24" s="1">
        <v>7.7922821044900004E-2</v>
      </c>
      <c r="F24">
        <f t="shared" si="0"/>
        <v>-8.6199916150215879E-3</v>
      </c>
      <c r="G24" s="10"/>
    </row>
    <row r="25" spans="2:10" x14ac:dyDescent="0.3">
      <c r="B25">
        <v>19</v>
      </c>
      <c r="C25" s="1">
        <v>0.104266881943</v>
      </c>
      <c r="D25" s="1">
        <v>0.109441995621</v>
      </c>
      <c r="E25" s="1">
        <v>7.8145980835000003E-2</v>
      </c>
      <c r="F25">
        <f t="shared" si="0"/>
        <v>-1.3431541847453224E-2</v>
      </c>
      <c r="G25" s="10"/>
    </row>
    <row r="26" spans="2:10" x14ac:dyDescent="0.3">
      <c r="B26">
        <v>20</v>
      </c>
      <c r="C26" s="1">
        <v>0.159222126007</v>
      </c>
      <c r="D26" s="1">
        <v>0.104266881943</v>
      </c>
      <c r="E26" s="1">
        <v>0.109441995621</v>
      </c>
      <c r="F26">
        <f t="shared" si="0"/>
        <v>4.0175769108922406E-2</v>
      </c>
      <c r="G26" s="10"/>
    </row>
    <row r="27" spans="2:10" x14ac:dyDescent="0.3">
      <c r="B27">
        <v>21</v>
      </c>
      <c r="C27" s="1">
        <v>0.105836868286</v>
      </c>
      <c r="D27" s="1">
        <v>0.159222126007</v>
      </c>
      <c r="E27" s="1">
        <v>0.104266881943</v>
      </c>
      <c r="F27">
        <f t="shared" si="0"/>
        <v>-1.2342269307995875E-2</v>
      </c>
      <c r="G27" s="10"/>
    </row>
    <row r="28" spans="2:10" x14ac:dyDescent="0.3">
      <c r="B28">
        <v>22</v>
      </c>
      <c r="C28" s="1">
        <v>0.16237306594799999</v>
      </c>
      <c r="D28" s="1">
        <v>0.105836868286</v>
      </c>
      <c r="E28" s="1">
        <v>0.159222126007</v>
      </c>
      <c r="F28">
        <f t="shared" si="0"/>
        <v>4.1299394448272547E-2</v>
      </c>
      <c r="G28" s="10"/>
    </row>
    <row r="29" spans="2:10" x14ac:dyDescent="0.3">
      <c r="B29">
        <v>23</v>
      </c>
      <c r="C29" s="1">
        <v>9.2618942260699999E-2</v>
      </c>
      <c r="D29" s="1">
        <v>0.16237306594799999</v>
      </c>
      <c r="E29" s="1">
        <v>0.105836868286</v>
      </c>
      <c r="F29">
        <f t="shared" si="0"/>
        <v>-2.5587195647282211E-2</v>
      </c>
      <c r="G29" s="10"/>
    </row>
    <row r="30" spans="2:10" x14ac:dyDescent="0.3">
      <c r="B30">
        <v>24</v>
      </c>
      <c r="C30" s="1">
        <v>0.173292160034</v>
      </c>
      <c r="D30" s="1">
        <v>9.2618942260699999E-2</v>
      </c>
      <c r="E30" s="1">
        <v>0.16237306594799999</v>
      </c>
      <c r="F30">
        <f t="shared" si="0"/>
        <v>5.193155625279619E-2</v>
      </c>
      <c r="G30" s="10"/>
    </row>
    <row r="31" spans="2:10" x14ac:dyDescent="0.3">
      <c r="B31">
        <v>25</v>
      </c>
      <c r="C31" s="1">
        <v>4.7960996627799998E-2</v>
      </c>
      <c r="D31" s="1">
        <v>0.173292160034</v>
      </c>
      <c r="E31" s="1">
        <v>9.2618942260699999E-2</v>
      </c>
      <c r="F31">
        <f t="shared" si="0"/>
        <v>-6.9571824892052089E-2</v>
      </c>
      <c r="G31" s="10"/>
    </row>
    <row r="32" spans="2:10" x14ac:dyDescent="0.3">
      <c r="B32">
        <v>26</v>
      </c>
      <c r="C32" s="1">
        <v>0.100421190262</v>
      </c>
      <c r="D32" s="1">
        <v>4.7960996627799998E-2</v>
      </c>
      <c r="E32" s="1">
        <v>0.173292160034</v>
      </c>
      <c r="F32">
        <f t="shared" si="0"/>
        <v>-2.1920075337720342E-2</v>
      </c>
      <c r="G32" s="10"/>
    </row>
    <row r="33" spans="2:8" x14ac:dyDescent="0.3">
      <c r="B33">
        <v>27</v>
      </c>
      <c r="C33" s="1">
        <v>0.15751504898099999</v>
      </c>
      <c r="D33" s="1">
        <v>0.100421190262</v>
      </c>
      <c r="E33" s="1">
        <v>4.7960996627799998E-2</v>
      </c>
      <c r="F33">
        <f t="shared" si="0"/>
        <v>4.0949820434621198E-2</v>
      </c>
      <c r="G33" s="10"/>
    </row>
    <row r="34" spans="2:8" x14ac:dyDescent="0.3">
      <c r="B34">
        <v>28</v>
      </c>
      <c r="C34" s="1">
        <v>9.0356111526499999E-2</v>
      </c>
      <c r="D34" s="1">
        <v>0.15751504898099999</v>
      </c>
      <c r="E34" s="1">
        <v>0.100421190262</v>
      </c>
      <c r="F34">
        <f t="shared" si="0"/>
        <v>-2.7685295581094754E-2</v>
      </c>
      <c r="G34" s="10"/>
    </row>
    <row r="35" spans="2:8" x14ac:dyDescent="0.3">
      <c r="B35">
        <v>29</v>
      </c>
      <c r="C35" s="1">
        <v>0.14032983779899999</v>
      </c>
      <c r="D35" s="1">
        <v>9.0356111526499999E-2</v>
      </c>
      <c r="E35" s="1">
        <v>0.15751504898099999</v>
      </c>
      <c r="F35">
        <f t="shared" si="0"/>
        <v>1.914195305911252E-2</v>
      </c>
      <c r="G35" s="10"/>
    </row>
    <row r="36" spans="2:8" x14ac:dyDescent="0.3">
      <c r="B36">
        <v>30</v>
      </c>
      <c r="C36" s="1">
        <v>0.10997200012199999</v>
      </c>
      <c r="D36" s="1">
        <v>0.14032983779899999</v>
      </c>
      <c r="E36" s="1">
        <v>9.0356111526499999E-2</v>
      </c>
      <c r="F36">
        <f t="shared" si="0"/>
        <v>-7.8603980496645964E-3</v>
      </c>
      <c r="G36" s="4" t="s">
        <v>34</v>
      </c>
      <c r="H36" s="4"/>
    </row>
    <row r="37" spans="2:8" x14ac:dyDescent="0.3">
      <c r="B37">
        <v>31</v>
      </c>
      <c r="C37" s="15">
        <v>0.13432908058199999</v>
      </c>
      <c r="D37" s="1">
        <v>0.10997200012199999</v>
      </c>
      <c r="E37" s="1">
        <v>0.14032983779899999</v>
      </c>
      <c r="F37">
        <f t="shared" si="0"/>
        <v>1.4081150440076311E-2</v>
      </c>
      <c r="G37" s="4">
        <f>N$10+C37*N11</f>
        <v>0.11419014065026839</v>
      </c>
      <c r="H37" s="15">
        <v>0.13432908058199999</v>
      </c>
    </row>
    <row r="38" spans="2:8" x14ac:dyDescent="0.3">
      <c r="B38">
        <v>32</v>
      </c>
      <c r="C38" s="15">
        <v>0.100836038589</v>
      </c>
      <c r="D38" s="1">
        <v>0.13432908058199999</v>
      </c>
      <c r="E38" s="1">
        <v>0.10997200012199999</v>
      </c>
      <c r="F38">
        <f t="shared" si="0"/>
        <v>-1.7874061238282699E-2</v>
      </c>
      <c r="G38" s="4">
        <f>N$10+(N$11+N$12)*C37+C37-G37</f>
        <v>0.13985014012300079</v>
      </c>
      <c r="H38" s="15">
        <v>0.100836038589</v>
      </c>
    </row>
    <row r="39" spans="2:8" x14ac:dyDescent="0.3">
      <c r="B39">
        <v>33</v>
      </c>
      <c r="C39" s="15">
        <v>0.146326065063</v>
      </c>
      <c r="D39" s="1">
        <v>0.100836038589</v>
      </c>
      <c r="E39" s="1">
        <v>0.13432908058199999</v>
      </c>
      <c r="F39">
        <f t="shared" si="0"/>
        <v>2.6215962741594205E-2</v>
      </c>
      <c r="G39" s="4">
        <f t="shared" ref="G39:G59" si="1">N$10+(N$11+N$12)*C38+C38-G38</f>
        <v>7.9719403268450728E-2</v>
      </c>
      <c r="H39" s="15">
        <v>0.146326065063</v>
      </c>
    </row>
    <row r="40" spans="2:8" x14ac:dyDescent="0.3">
      <c r="B40">
        <v>34</v>
      </c>
      <c r="C40" s="15">
        <v>0.109993219376</v>
      </c>
      <c r="D40" s="1">
        <v>0.146326065063</v>
      </c>
      <c r="E40" s="1">
        <v>0.100836038589</v>
      </c>
      <c r="F40">
        <f t="shared" si="0"/>
        <v>-8.1984992111461645E-3</v>
      </c>
      <c r="G40" s="4">
        <f t="shared" si="1"/>
        <v>0.18666806595980334</v>
      </c>
      <c r="H40" s="15">
        <v>0.109993219376</v>
      </c>
    </row>
    <row r="41" spans="2:8" x14ac:dyDescent="0.3">
      <c r="B41">
        <v>35</v>
      </c>
      <c r="C41" s="15">
        <v>0.20675086975099999</v>
      </c>
      <c r="D41" s="1">
        <v>0.109993219376</v>
      </c>
      <c r="E41" s="1">
        <v>0.146326065063</v>
      </c>
      <c r="F41">
        <f t="shared" si="0"/>
        <v>8.6256741393613778E-2</v>
      </c>
      <c r="G41" s="4">
        <f t="shared" si="1"/>
        <v>4.2325965483001493E-2</v>
      </c>
      <c r="H41" s="15">
        <v>0.20675086975099999</v>
      </c>
    </row>
    <row r="42" spans="2:8" x14ac:dyDescent="0.3">
      <c r="B42">
        <v>36</v>
      </c>
      <c r="C42" s="15">
        <v>7.8801870346100006E-2</v>
      </c>
      <c r="D42" s="1">
        <v>0.20675086975099999</v>
      </c>
      <c r="E42" s="1">
        <v>0.109993219376</v>
      </c>
      <c r="F42">
        <f t="shared" si="0"/>
        <v>-3.904655810473856E-2</v>
      </c>
      <c r="G42" s="4">
        <f t="shared" si="1"/>
        <v>0.28625016890689992</v>
      </c>
      <c r="H42" s="15">
        <v>7.8801870346100006E-2</v>
      </c>
    </row>
    <row r="43" spans="2:8" x14ac:dyDescent="0.3">
      <c r="B43">
        <v>37</v>
      </c>
      <c r="C43" s="15">
        <v>7.8343868255599997E-2</v>
      </c>
      <c r="D43" s="1">
        <v>7.8801870346100006E-2</v>
      </c>
      <c r="E43" s="1">
        <v>0.20675086975099999</v>
      </c>
      <c r="F43">
        <f t="shared" si="0"/>
        <v>-4.5005268966213804E-2</v>
      </c>
      <c r="G43" s="4">
        <f t="shared" si="1"/>
        <v>-8.9357993163526883E-2</v>
      </c>
      <c r="H43" s="15">
        <v>7.8343868255599997E-2</v>
      </c>
    </row>
    <row r="44" spans="2:8" x14ac:dyDescent="0.3">
      <c r="B44">
        <v>38</v>
      </c>
      <c r="C44" s="15">
        <v>0.139605998993</v>
      </c>
      <c r="D44" s="1">
        <v>7.8343868255599997E-2</v>
      </c>
      <c r="E44" s="1">
        <v>7.8801870346100006E-2</v>
      </c>
      <c r="F44">
        <f t="shared" si="0"/>
        <v>2.1510238790829132E-2</v>
      </c>
      <c r="G44" s="4">
        <f t="shared" si="1"/>
        <v>0.2857787972773761</v>
      </c>
      <c r="H44" s="15">
        <v>0.139605998993</v>
      </c>
    </row>
    <row r="45" spans="2:8" x14ac:dyDescent="0.3">
      <c r="B45">
        <v>39</v>
      </c>
      <c r="C45" s="15">
        <v>0.104005813599</v>
      </c>
      <c r="D45" s="1">
        <v>0.139605998993</v>
      </c>
      <c r="E45" s="1">
        <v>7.8343868255599997E-2</v>
      </c>
      <c r="F45">
        <f t="shared" si="0"/>
        <v>-1.3341490282166784E-2</v>
      </c>
      <c r="G45" s="4">
        <f t="shared" si="1"/>
        <v>-2.6307559567771421E-2</v>
      </c>
      <c r="H45" s="15">
        <v>0.104005813599</v>
      </c>
    </row>
    <row r="46" spans="2:8" x14ac:dyDescent="0.3">
      <c r="B46">
        <v>40</v>
      </c>
      <c r="C46" s="15">
        <v>0.129966974258</v>
      </c>
      <c r="D46" s="1">
        <v>0.104005813599</v>
      </c>
      <c r="E46" s="1">
        <v>0.139605998993</v>
      </c>
      <c r="F46">
        <f t="shared" si="0"/>
        <v>9.6777373333527886E-3</v>
      </c>
      <c r="G46" s="4">
        <f t="shared" si="1"/>
        <v>0.24913940687153985</v>
      </c>
      <c r="H46" s="15">
        <v>0.129966974258</v>
      </c>
    </row>
    <row r="47" spans="2:8" x14ac:dyDescent="0.3">
      <c r="B47">
        <v>41</v>
      </c>
      <c r="C47" s="15">
        <v>0.11202788353</v>
      </c>
      <c r="D47" s="1">
        <v>0.129966974258</v>
      </c>
      <c r="E47" s="1">
        <v>0.104005813599</v>
      </c>
      <c r="F47">
        <f t="shared" si="0"/>
        <v>-6.4889527513197261E-3</v>
      </c>
      <c r="G47" s="4">
        <f t="shared" si="1"/>
        <v>4.1143333202542376E-4</v>
      </c>
      <c r="H47" s="15">
        <v>0.11202788353</v>
      </c>
    </row>
    <row r="48" spans="2:8" x14ac:dyDescent="0.3">
      <c r="B48">
        <v>42</v>
      </c>
      <c r="C48" s="15">
        <v>0.13486599922199999</v>
      </c>
      <c r="D48" s="1">
        <v>0.11202788353</v>
      </c>
      <c r="E48" s="1">
        <v>0.129966974258</v>
      </c>
      <c r="F48">
        <f t="shared" si="0"/>
        <v>1.5068478705864228E-2</v>
      </c>
      <c r="G48" s="4">
        <f t="shared" si="1"/>
        <v>0.23067665614609881</v>
      </c>
      <c r="H48" s="15">
        <v>0.13486599922199999</v>
      </c>
    </row>
    <row r="49" spans="2:8" x14ac:dyDescent="0.3">
      <c r="B49">
        <v>43</v>
      </c>
      <c r="C49" s="15">
        <v>0.13306212425200001</v>
      </c>
      <c r="D49" s="1">
        <v>0.13486599922199999</v>
      </c>
      <c r="E49" s="1">
        <v>0.11202788353</v>
      </c>
      <c r="F49">
        <f t="shared" si="0"/>
        <v>1.4273920261767492E-2</v>
      </c>
      <c r="G49" s="4">
        <f t="shared" si="1"/>
        <v>2.3916216459190592E-2</v>
      </c>
      <c r="H49" s="15">
        <v>0.13306212425200001</v>
      </c>
    </row>
    <row r="50" spans="2:8" x14ac:dyDescent="0.3">
      <c r="B50">
        <v>44</v>
      </c>
      <c r="C50" s="15">
        <v>9.2434883117699998E-2</v>
      </c>
      <c r="D50" s="1">
        <v>0.13306212425200001</v>
      </c>
      <c r="E50" s="1">
        <v>0.13486599922199999</v>
      </c>
      <c r="F50">
        <f t="shared" si="0"/>
        <v>-2.731347441648211E-2</v>
      </c>
      <c r="G50" s="4">
        <f t="shared" si="1"/>
        <v>0.22882012426184953</v>
      </c>
      <c r="H50" s="15">
        <v>9.2434883117699998E-2</v>
      </c>
    </row>
    <row r="51" spans="2:8" x14ac:dyDescent="0.3">
      <c r="B51">
        <v>45</v>
      </c>
      <c r="C51" s="15">
        <v>0.124242067337</v>
      </c>
      <c r="D51" s="1">
        <v>9.2434883117699998E-2</v>
      </c>
      <c r="E51" s="1">
        <v>0.13306212425200001</v>
      </c>
      <c r="F51">
        <f t="shared" si="0"/>
        <v>4.083980426050347E-3</v>
      </c>
      <c r="G51" s="4">
        <f t="shared" si="1"/>
        <v>-1.7896974471060728E-2</v>
      </c>
      <c r="H51" s="15">
        <v>0.124242067337</v>
      </c>
    </row>
    <row r="52" spans="2:8" x14ac:dyDescent="0.3">
      <c r="B52">
        <v>46</v>
      </c>
      <c r="C52" s="15">
        <v>0.15795707702600001</v>
      </c>
      <c r="D52" s="1">
        <v>0.124242067337</v>
      </c>
      <c r="E52" s="1">
        <v>9.2434883117699998E-2</v>
      </c>
      <c r="F52">
        <f t="shared" si="0"/>
        <v>3.9847633916963082E-2</v>
      </c>
      <c r="G52" s="4">
        <f t="shared" si="1"/>
        <v>0.26155579199569512</v>
      </c>
      <c r="H52" s="15">
        <v>0.15795707702600001</v>
      </c>
    </row>
    <row r="53" spans="2:8" x14ac:dyDescent="0.3">
      <c r="B53">
        <v>47</v>
      </c>
      <c r="C53" s="15">
        <v>7.8614950180099993E-2</v>
      </c>
      <c r="D53" s="1">
        <v>0.15795707702600001</v>
      </c>
      <c r="E53" s="1">
        <v>0.124242067337</v>
      </c>
      <c r="F53">
        <f t="shared" si="0"/>
        <v>-4.0400254242138389E-2</v>
      </c>
      <c r="G53" s="4">
        <f t="shared" si="1"/>
        <v>1.6802210065770873E-2</v>
      </c>
      <c r="H53" s="15">
        <v>7.8614950180099993E-2</v>
      </c>
    </row>
    <row r="54" spans="2:8" x14ac:dyDescent="0.3">
      <c r="B54">
        <v>48</v>
      </c>
      <c r="C54" s="15">
        <v>0.15952897071800001</v>
      </c>
      <c r="D54" s="1">
        <v>7.8614950180099993E-2</v>
      </c>
      <c r="E54" s="1">
        <v>0.15795707702600001</v>
      </c>
      <c r="F54">
        <f t="shared" si="0"/>
        <v>3.8183080951799377E-2</v>
      </c>
      <c r="G54" s="4">
        <f t="shared" si="1"/>
        <v>0.17989758912503642</v>
      </c>
      <c r="H54" s="15">
        <v>0.15952897071800001</v>
      </c>
    </row>
    <row r="55" spans="2:8" x14ac:dyDescent="0.3">
      <c r="B55">
        <v>49</v>
      </c>
      <c r="C55" s="15">
        <v>9.3257188796999999E-2</v>
      </c>
      <c r="D55" s="1">
        <v>0.15952897071800001</v>
      </c>
      <c r="E55" s="1">
        <v>7.8614950180099993E-2</v>
      </c>
      <c r="F55">
        <f t="shared" si="0"/>
        <v>-2.3863974229100915E-2</v>
      </c>
      <c r="G55" s="4">
        <f t="shared" si="1"/>
        <v>0.10007819177719277</v>
      </c>
      <c r="H55" s="15">
        <v>9.3257188796999999E-2</v>
      </c>
    </row>
    <row r="56" spans="2:8" x14ac:dyDescent="0.3">
      <c r="B56">
        <v>50</v>
      </c>
      <c r="C56" s="15">
        <v>0.13919687271100001</v>
      </c>
      <c r="D56" s="1">
        <v>9.3257188796999999E-2</v>
      </c>
      <c r="E56" s="1">
        <v>0.15952897071800001</v>
      </c>
      <c r="F56">
        <f t="shared" si="0"/>
        <v>1.7960765604091756E-2</v>
      </c>
      <c r="G56" s="4">
        <f t="shared" si="1"/>
        <v>0.11169126761798046</v>
      </c>
      <c r="H56" s="15">
        <v>0.13919687271100001</v>
      </c>
    </row>
    <row r="57" spans="2:8" x14ac:dyDescent="0.3">
      <c r="B57">
        <v>51</v>
      </c>
      <c r="C57" s="15">
        <v>7.9038143157999993E-2</v>
      </c>
      <c r="D57" s="1">
        <v>0.13919687271100001</v>
      </c>
      <c r="E57" s="1">
        <v>9.3257188796999999E-2</v>
      </c>
      <c r="F57">
        <f>C57-N$10-(D57*N$11)-(E57*N$12)</f>
        <v>-3.8926985804757501E-2</v>
      </c>
      <c r="G57" s="4">
        <f t="shared" si="1"/>
        <v>0.14735890100432633</v>
      </c>
      <c r="H57" s="15">
        <v>7.9038143157999993E-2</v>
      </c>
    </row>
    <row r="58" spans="2:8" x14ac:dyDescent="0.3">
      <c r="B58">
        <v>52</v>
      </c>
      <c r="C58" s="15">
        <v>0.122941017151</v>
      </c>
      <c r="D58" s="1">
        <v>7.9038143157999993E-2</v>
      </c>
      <c r="E58" s="1">
        <v>0.13919687271100001</v>
      </c>
      <c r="F58">
        <f t="shared" si="0"/>
        <v>2.3712307707169688E-3</v>
      </c>
      <c r="G58" s="4">
        <f t="shared" si="1"/>
        <v>4.9776444590598851E-2</v>
      </c>
      <c r="H58" s="15">
        <v>0.122941017151</v>
      </c>
    </row>
    <row r="59" spans="2:8" x14ac:dyDescent="0.3">
      <c r="B59">
        <v>53</v>
      </c>
      <c r="C59" s="15">
        <v>0.13747310638400001</v>
      </c>
      <c r="D59" s="1">
        <v>0.122941017151</v>
      </c>
      <c r="E59" s="1">
        <v>7.9038143157999993E-2</v>
      </c>
      <c r="F59">
        <f t="shared" si="0"/>
        <v>1.9898787176331461E-2</v>
      </c>
      <c r="G59" s="4">
        <f t="shared" si="1"/>
        <v>0.19254334379205598</v>
      </c>
      <c r="H59" s="15">
        <v>0.13747310638400001</v>
      </c>
    </row>
    <row r="60" spans="2:8" x14ac:dyDescent="0.3">
      <c r="E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60"/>
  <sheetViews>
    <sheetView workbookViewId="0">
      <selection activeCell="L20" sqref="L20"/>
    </sheetView>
  </sheetViews>
  <sheetFormatPr baseColWidth="10" defaultColWidth="8.88671875" defaultRowHeight="14.4" x14ac:dyDescent="0.3"/>
  <cols>
    <col min="3" max="3" width="16" customWidth="1"/>
    <col min="4" max="4" width="16.77734375" customWidth="1"/>
    <col min="5" max="5" width="18" customWidth="1"/>
    <col min="6" max="6" width="19.21875" customWidth="1"/>
  </cols>
  <sheetData>
    <row r="5" spans="2:14" x14ac:dyDescent="0.3">
      <c r="M5" s="7" t="s">
        <v>6</v>
      </c>
      <c r="N5" s="7">
        <v>53</v>
      </c>
    </row>
    <row r="6" spans="2:14" x14ac:dyDescent="0.3">
      <c r="B6" s="4" t="s">
        <v>8</v>
      </c>
      <c r="C6" s="5" t="s">
        <v>3</v>
      </c>
      <c r="D6" s="4" t="s">
        <v>4</v>
      </c>
      <c r="E6" s="4" t="s">
        <v>15</v>
      </c>
      <c r="F6" s="4" t="s">
        <v>18</v>
      </c>
      <c r="G6" s="4" t="s">
        <v>11</v>
      </c>
      <c r="M6" s="7" t="s">
        <v>7</v>
      </c>
      <c r="N6" s="7">
        <v>3</v>
      </c>
    </row>
    <row r="7" spans="2:14" x14ac:dyDescent="0.3">
      <c r="B7">
        <v>1</v>
      </c>
      <c r="C7" s="1">
        <v>9.7905158996600003E-2</v>
      </c>
    </row>
    <row r="8" spans="2:14" x14ac:dyDescent="0.3">
      <c r="B8">
        <v>2</v>
      </c>
      <c r="C8" s="1">
        <v>7.8669071197499996E-2</v>
      </c>
      <c r="D8" s="1">
        <v>9.7905158996600003E-2</v>
      </c>
    </row>
    <row r="9" spans="2:14" x14ac:dyDescent="0.3">
      <c r="B9">
        <v>3</v>
      </c>
      <c r="C9" s="1">
        <v>0.10796904563900001</v>
      </c>
      <c r="D9" s="1">
        <v>7.8669071197499996E-2</v>
      </c>
      <c r="E9" s="1">
        <v>9.7905158996600003E-2</v>
      </c>
      <c r="N9">
        <v>0.13875299999999999</v>
      </c>
    </row>
    <row r="10" spans="2:14" x14ac:dyDescent="0.3">
      <c r="B10">
        <v>4</v>
      </c>
      <c r="C10" s="1">
        <v>0.10175800323500001</v>
      </c>
      <c r="D10" s="1">
        <v>0.10796904563900001</v>
      </c>
      <c r="E10" s="1">
        <v>7.8669071197499996E-2</v>
      </c>
      <c r="F10" s="1">
        <v>9.7905158996600003E-2</v>
      </c>
      <c r="G10">
        <f>C10-N$9-(D10*N$10)-(E10*N$11)-(F10*N$12)</f>
        <v>-2.0224907327511643E-2</v>
      </c>
      <c r="N10">
        <v>-7.1300000000000001E-3</v>
      </c>
    </row>
    <row r="11" spans="2:14" x14ac:dyDescent="0.3">
      <c r="B11">
        <v>5</v>
      </c>
      <c r="C11" s="1">
        <v>9.95609760284E-2</v>
      </c>
      <c r="D11" s="1">
        <v>0.10175800323500001</v>
      </c>
      <c r="E11" s="1">
        <v>0.10796904563900001</v>
      </c>
      <c r="F11" s="1">
        <v>7.8669071197499996E-2</v>
      </c>
      <c r="G11">
        <f t="shared" ref="G11:G59" si="0">C11-N$9-(D11*N$10)-(E11*N$11)-(F11*N$12)</f>
        <v>-2.7324571198743687E-2</v>
      </c>
      <c r="N11">
        <v>3.8310999999999998E-2</v>
      </c>
    </row>
    <row r="12" spans="2:14" x14ac:dyDescent="0.3">
      <c r="B12">
        <v>6</v>
      </c>
      <c r="C12" s="1">
        <v>0.104210138321</v>
      </c>
      <c r="D12" s="1">
        <v>9.95609760284E-2</v>
      </c>
      <c r="E12" s="1">
        <v>0.10175800323500001</v>
      </c>
      <c r="F12" s="1">
        <v>0.10796904563900001</v>
      </c>
      <c r="G12">
        <f t="shared" si="0"/>
        <v>-1.6762774428303387E-2</v>
      </c>
      <c r="N12">
        <v>-0.19420999999999999</v>
      </c>
    </row>
    <row r="13" spans="2:14" x14ac:dyDescent="0.3">
      <c r="B13">
        <v>7</v>
      </c>
      <c r="C13" s="1">
        <v>7.7876091003399997E-2</v>
      </c>
      <c r="D13" s="1">
        <v>0.104210138321</v>
      </c>
      <c r="E13" s="1">
        <v>9.95609760284E-2</v>
      </c>
      <c r="F13" s="1">
        <v>0.10175800323500001</v>
      </c>
      <c r="G13">
        <f t="shared" si="0"/>
        <v>-4.4185749454725941E-2</v>
      </c>
    </row>
    <row r="14" spans="2:14" x14ac:dyDescent="0.3">
      <c r="B14">
        <v>8</v>
      </c>
      <c r="C14" s="1">
        <v>0.10689687728900001</v>
      </c>
      <c r="D14" s="1">
        <v>7.7876091003399997E-2</v>
      </c>
      <c r="E14" s="1">
        <v>0.104210138321</v>
      </c>
      <c r="F14" s="1">
        <v>9.95609760284E-2</v>
      </c>
      <c r="G14">
        <f t="shared" si="0"/>
        <v>-1.5957523636886004E-2</v>
      </c>
    </row>
    <row r="15" spans="2:14" x14ac:dyDescent="0.3">
      <c r="B15">
        <v>9</v>
      </c>
      <c r="C15" s="1">
        <v>7.8126192092900004E-2</v>
      </c>
      <c r="D15" s="1">
        <v>0.10689687728900001</v>
      </c>
      <c r="E15" s="1">
        <v>7.7876091003399997E-2</v>
      </c>
      <c r="F15" s="1">
        <v>0.104210138321</v>
      </c>
      <c r="G15">
        <f t="shared" si="0"/>
        <v>-4.2609493131139264E-2</v>
      </c>
    </row>
    <row r="16" spans="2:14" x14ac:dyDescent="0.3">
      <c r="B16">
        <v>10</v>
      </c>
      <c r="C16" s="1">
        <v>0.10792303085299999</v>
      </c>
      <c r="D16" s="1">
        <v>7.8126192092900004E-2</v>
      </c>
      <c r="E16" s="1">
        <v>0.10689687728900001</v>
      </c>
      <c r="F16" s="1">
        <v>7.7876091003399997E-2</v>
      </c>
      <c r="G16">
        <f t="shared" si="0"/>
        <v>-1.9243940029426185E-2</v>
      </c>
      <c r="K16" t="s">
        <v>12</v>
      </c>
      <c r="M16">
        <f>VAR(G10:G59)</f>
        <v>1.755707384158915E-3</v>
      </c>
    </row>
    <row r="17" spans="2:12" x14ac:dyDescent="0.3">
      <c r="B17">
        <v>11</v>
      </c>
      <c r="C17" s="1">
        <v>0.124865055084</v>
      </c>
      <c r="D17" s="1">
        <v>0.10792303085299999</v>
      </c>
      <c r="E17" s="1">
        <v>7.8126192092900004E-2</v>
      </c>
      <c r="F17" s="1">
        <v>0.10689687728900001</v>
      </c>
      <c r="G17">
        <f t="shared" si="0"/>
        <v>4.6488962870075042E-3</v>
      </c>
    </row>
    <row r="18" spans="2:12" x14ac:dyDescent="0.3">
      <c r="B18">
        <v>12</v>
      </c>
      <c r="C18" s="1">
        <v>0.216845035553</v>
      </c>
      <c r="D18" s="1">
        <v>0.124865055084</v>
      </c>
      <c r="E18" s="1">
        <v>0.10792303085299999</v>
      </c>
      <c r="F18" s="1">
        <v>7.8126192092900004E-2</v>
      </c>
      <c r="G18">
        <f t="shared" si="0"/>
        <v>9.002057192710175E-2</v>
      </c>
      <c r="K18" t="s">
        <v>13</v>
      </c>
    </row>
    <row r="19" spans="2:12" x14ac:dyDescent="0.3">
      <c r="B19">
        <v>13</v>
      </c>
      <c r="C19" s="1">
        <v>0.294300794601</v>
      </c>
      <c r="D19" s="1">
        <v>0.216845035553</v>
      </c>
      <c r="E19" s="1">
        <v>0.124865055084</v>
      </c>
      <c r="F19" s="1">
        <v>0.10792303085299999</v>
      </c>
      <c r="G19">
        <f t="shared" si="0"/>
        <v>0.17326992640113092</v>
      </c>
    </row>
    <row r="20" spans="2:12" x14ac:dyDescent="0.3">
      <c r="B20">
        <v>14</v>
      </c>
      <c r="C20" s="1">
        <v>7.8400850295999996E-2</v>
      </c>
      <c r="D20" s="1">
        <v>0.294300794601</v>
      </c>
      <c r="E20" s="1">
        <v>0.216845035553</v>
      </c>
      <c r="F20" s="1">
        <v>0.124865055084</v>
      </c>
      <c r="G20">
        <f t="shared" si="0"/>
        <v>-4.23112928477022E-2</v>
      </c>
      <c r="K20" t="s">
        <v>19</v>
      </c>
      <c r="L20">
        <f>-2*N5*LN(M16)+2*N6</f>
        <v>678.55764415001852</v>
      </c>
    </row>
    <row r="21" spans="2:12" x14ac:dyDescent="0.3">
      <c r="B21">
        <v>15</v>
      </c>
      <c r="C21" s="1">
        <v>7.8037023544300005E-2</v>
      </c>
      <c r="D21" s="1">
        <v>7.8400850295999996E-2</v>
      </c>
      <c r="E21" s="1">
        <v>0.294300794601</v>
      </c>
      <c r="F21" s="1">
        <v>0.216845035553</v>
      </c>
      <c r="G21">
        <f t="shared" si="0"/>
        <v>-2.9318461780300287E-2</v>
      </c>
    </row>
    <row r="22" spans="2:12" x14ac:dyDescent="0.3">
      <c r="B22">
        <v>16</v>
      </c>
      <c r="C22" s="1">
        <v>7.7922821044900004E-2</v>
      </c>
      <c r="D22" s="1">
        <v>7.8037023544300005E-2</v>
      </c>
      <c r="E22" s="1">
        <v>7.8400850295999996E-2</v>
      </c>
      <c r="F22" s="1">
        <v>0.294300794601</v>
      </c>
      <c r="G22">
        <f t="shared" si="0"/>
        <v>-6.1212326334589701E-3</v>
      </c>
    </row>
    <row r="23" spans="2:12" x14ac:dyDescent="0.3">
      <c r="B23">
        <v>17</v>
      </c>
      <c r="C23" s="1">
        <v>7.8145980835000003E-2</v>
      </c>
      <c r="D23" s="1">
        <v>7.7922821044900004E-2</v>
      </c>
      <c r="E23" s="1">
        <v>7.8037023544300005E-2</v>
      </c>
      <c r="F23" s="1">
        <v>7.8400850295999996E-2</v>
      </c>
      <c r="G23">
        <f t="shared" si="0"/>
        <v>-4.7814876723969363E-2</v>
      </c>
    </row>
    <row r="24" spans="2:12" x14ac:dyDescent="0.3">
      <c r="B24">
        <v>18</v>
      </c>
      <c r="C24" s="1">
        <v>0.109441995621</v>
      </c>
      <c r="D24" s="1">
        <v>7.8145980835000003E-2</v>
      </c>
      <c r="E24" s="1">
        <v>7.7922821044900004E-2</v>
      </c>
      <c r="F24" s="1">
        <v>7.8037023544300005E-2</v>
      </c>
      <c r="G24">
        <f t="shared" si="0"/>
        <v>-1.6583554390159093E-2</v>
      </c>
    </row>
    <row r="25" spans="2:12" x14ac:dyDescent="0.3">
      <c r="B25">
        <v>19</v>
      </c>
      <c r="C25" s="1">
        <v>0.104266881943</v>
      </c>
      <c r="D25" s="1">
        <v>0.109441995621</v>
      </c>
      <c r="E25" s="1">
        <v>7.8145980835000003E-2</v>
      </c>
      <c r="F25" s="1">
        <v>7.7922821044900004E-2</v>
      </c>
      <c r="G25">
        <f t="shared" si="0"/>
        <v>-2.1566256224861913E-2</v>
      </c>
    </row>
    <row r="26" spans="2:12" x14ac:dyDescent="0.3">
      <c r="B26">
        <v>20</v>
      </c>
      <c r="C26" s="1">
        <v>0.159222126007</v>
      </c>
      <c r="D26" s="1">
        <v>0.104266881943</v>
      </c>
      <c r="E26" s="1">
        <v>0.109441995621</v>
      </c>
      <c r="F26" s="1">
        <v>7.8145980835000003E-2</v>
      </c>
      <c r="G26">
        <f t="shared" si="0"/>
        <v>3.2196447518982825E-2</v>
      </c>
    </row>
    <row r="27" spans="2:12" x14ac:dyDescent="0.3">
      <c r="B27">
        <v>21</v>
      </c>
      <c r="C27" s="1">
        <v>0.105836868286</v>
      </c>
      <c r="D27" s="1">
        <v>0.159222126007</v>
      </c>
      <c r="E27" s="1">
        <v>0.104266881943</v>
      </c>
      <c r="F27" s="1">
        <v>0.109441995621</v>
      </c>
      <c r="G27">
        <f t="shared" si="0"/>
        <v>-1.4520716500133937E-2</v>
      </c>
    </row>
    <row r="28" spans="2:12" x14ac:dyDescent="0.3">
      <c r="B28">
        <v>22</v>
      </c>
      <c r="C28" s="1">
        <v>0.16237306594799999</v>
      </c>
      <c r="D28" s="1">
        <v>0.105836868286</v>
      </c>
      <c r="E28" s="1">
        <v>0.159222126007</v>
      </c>
      <c r="F28" s="1">
        <v>0.104266881943</v>
      </c>
      <c r="G28">
        <f t="shared" si="0"/>
        <v>3.8524395091575042E-2</v>
      </c>
    </row>
    <row r="29" spans="2:12" x14ac:dyDescent="0.3">
      <c r="B29">
        <v>23</v>
      </c>
      <c r="C29" s="1">
        <v>9.2618942260699999E-2</v>
      </c>
      <c r="D29" s="1">
        <v>0.16237306594799999</v>
      </c>
      <c r="E29" s="1">
        <v>0.105836868286</v>
      </c>
      <c r="F29" s="1">
        <v>0.159222126007</v>
      </c>
      <c r="G29">
        <f t="shared" si="0"/>
        <v>-1.8108524948176222E-2</v>
      </c>
    </row>
    <row r="30" spans="2:12" x14ac:dyDescent="0.3">
      <c r="B30">
        <v>24</v>
      </c>
      <c r="C30" s="1">
        <v>0.173292160034</v>
      </c>
      <c r="D30" s="1">
        <v>9.2618942260699999E-2</v>
      </c>
      <c r="E30" s="1">
        <v>0.16237306594799999</v>
      </c>
      <c r="F30" s="1">
        <v>0.105836868286</v>
      </c>
      <c r="G30">
        <f t="shared" si="0"/>
        <v>4.9533436752609031E-2</v>
      </c>
    </row>
    <row r="31" spans="2:12" x14ac:dyDescent="0.3">
      <c r="B31">
        <v>25</v>
      </c>
      <c r="C31" s="1">
        <v>4.7960996627799998E-2</v>
      </c>
      <c r="D31" s="1">
        <v>0.173292160034</v>
      </c>
      <c r="E31" s="1">
        <v>9.2618942260699999E-2</v>
      </c>
      <c r="F31" s="1">
        <v>0.16237306594799999</v>
      </c>
      <c r="G31">
        <f t="shared" si="0"/>
        <v>-6.1570281430346173E-2</v>
      </c>
    </row>
    <row r="32" spans="2:12" x14ac:dyDescent="0.3">
      <c r="B32">
        <v>26</v>
      </c>
      <c r="C32" s="1">
        <v>0.100421190262</v>
      </c>
      <c r="D32" s="1">
        <v>4.7960996627799998E-2</v>
      </c>
      <c r="E32" s="1">
        <v>0.173292160034</v>
      </c>
      <c r="F32" s="1">
        <v>9.2618942260699999E-2</v>
      </c>
      <c r="G32">
        <f t="shared" si="0"/>
        <v>-2.6641318998655801E-2</v>
      </c>
    </row>
    <row r="33" spans="2:7" x14ac:dyDescent="0.3">
      <c r="B33">
        <v>27</v>
      </c>
      <c r="C33" s="1">
        <v>0.15751504898099999</v>
      </c>
      <c r="D33" s="1">
        <v>0.100421190262</v>
      </c>
      <c r="E33" s="1">
        <v>4.7960996627799998E-2</v>
      </c>
      <c r="F33" s="1">
        <v>0.173292160034</v>
      </c>
      <c r="G33">
        <f t="shared" si="0"/>
        <v>5.1295688725963559E-2</v>
      </c>
    </row>
    <row r="34" spans="2:7" x14ac:dyDescent="0.3">
      <c r="B34">
        <v>28</v>
      </c>
      <c r="C34" s="1">
        <v>9.0356111526499999E-2</v>
      </c>
      <c r="D34" s="1">
        <v>0.15751504898099999</v>
      </c>
      <c r="E34" s="1">
        <v>0.100421190262</v>
      </c>
      <c r="F34" s="1">
        <v>4.7960996627799998E-2</v>
      </c>
      <c r="G34">
        <f t="shared" si="0"/>
        <v>-4.1806537239307905E-2</v>
      </c>
    </row>
    <row r="35" spans="2:7" x14ac:dyDescent="0.3">
      <c r="B35">
        <v>29</v>
      </c>
      <c r="C35" s="1">
        <v>0.14032983779899999</v>
      </c>
      <c r="D35" s="1">
        <v>9.0356111526499999E-2</v>
      </c>
      <c r="E35" s="1">
        <v>0.15751504898099999</v>
      </c>
      <c r="F35" s="1">
        <v>0.100421190262</v>
      </c>
      <c r="G35">
        <f t="shared" si="0"/>
        <v>1.5689317193455878E-2</v>
      </c>
    </row>
    <row r="36" spans="2:7" x14ac:dyDescent="0.3">
      <c r="B36">
        <v>30</v>
      </c>
      <c r="C36" s="1">
        <v>0.10997200012199999</v>
      </c>
      <c r="D36" s="1">
        <v>0.14032983779899999</v>
      </c>
      <c r="E36" s="1">
        <v>9.0356111526499999E-2</v>
      </c>
      <c r="F36" s="1">
        <v>0.15751504898099999</v>
      </c>
      <c r="G36">
        <f t="shared" si="0"/>
        <v>-6.5108346058485866E-4</v>
      </c>
    </row>
    <row r="37" spans="2:7" x14ac:dyDescent="0.3">
      <c r="B37">
        <v>31</v>
      </c>
      <c r="C37" s="1">
        <v>0.13432908058199999</v>
      </c>
      <c r="D37" s="1">
        <v>0.10997200012199999</v>
      </c>
      <c r="E37" s="1">
        <v>0.14032983779899999</v>
      </c>
      <c r="F37" s="1">
        <v>9.0356111526499999E-2</v>
      </c>
      <c r="G37">
        <f t="shared" si="0"/>
        <v>8.5320649465139408E-3</v>
      </c>
    </row>
    <row r="38" spans="2:7" x14ac:dyDescent="0.3">
      <c r="B38">
        <v>32</v>
      </c>
      <c r="C38" s="1">
        <v>0.100836038589</v>
      </c>
      <c r="D38" s="1">
        <v>0.13432908058199999</v>
      </c>
      <c r="E38" s="1">
        <v>0.10997200012199999</v>
      </c>
      <c r="F38" s="1">
        <v>0.14032983779899999</v>
      </c>
      <c r="G38">
        <f t="shared" si="0"/>
        <v>-1.3918874564180478E-2</v>
      </c>
    </row>
    <row r="39" spans="2:7" x14ac:dyDescent="0.3">
      <c r="B39">
        <v>33</v>
      </c>
      <c r="C39" s="1">
        <v>0.146326065063</v>
      </c>
      <c r="D39" s="1">
        <v>0.100836038589</v>
      </c>
      <c r="E39" s="1">
        <v>0.13432908058199999</v>
      </c>
      <c r="F39" s="1">
        <v>0.10997200012199999</v>
      </c>
      <c r="G39">
        <f t="shared" si="0"/>
        <v>2.4503406755656199E-2</v>
      </c>
    </row>
    <row r="40" spans="2:7" x14ac:dyDescent="0.3">
      <c r="B40">
        <v>34</v>
      </c>
      <c r="C40" s="1">
        <v>0.109993219376</v>
      </c>
      <c r="D40" s="1">
        <v>0.146326065063</v>
      </c>
      <c r="E40" s="1">
        <v>0.100836038589</v>
      </c>
      <c r="F40" s="1">
        <v>0.13432908058199999</v>
      </c>
      <c r="G40">
        <f t="shared" si="0"/>
        <v>-5.4915545146537598E-3</v>
      </c>
    </row>
    <row r="41" spans="2:7" x14ac:dyDescent="0.3">
      <c r="B41">
        <v>35</v>
      </c>
      <c r="C41" s="1">
        <v>0.20675086975099999</v>
      </c>
      <c r="D41" s="1">
        <v>0.109993219376</v>
      </c>
      <c r="E41" s="1">
        <v>0.146326065063</v>
      </c>
      <c r="F41" s="1">
        <v>0.100836038589</v>
      </c>
      <c r="G41">
        <f t="shared" si="0"/>
        <v>8.2759590580891981E-2</v>
      </c>
    </row>
    <row r="42" spans="2:7" x14ac:dyDescent="0.3">
      <c r="B42">
        <v>36</v>
      </c>
      <c r="C42" s="1">
        <v>7.8801870346100006E-2</v>
      </c>
      <c r="D42" s="1">
        <v>0.20675086975099999</v>
      </c>
      <c r="E42" s="1">
        <v>0.109993219376</v>
      </c>
      <c r="F42" s="1">
        <v>0.146326065063</v>
      </c>
      <c r="G42">
        <f t="shared" si="0"/>
        <v>-3.4272961084204058E-2</v>
      </c>
    </row>
    <row r="43" spans="2:7" x14ac:dyDescent="0.3">
      <c r="B43">
        <v>37</v>
      </c>
      <c r="C43" s="1">
        <v>7.8343868255599997E-2</v>
      </c>
      <c r="D43" s="1">
        <v>7.8801870346100006E-2</v>
      </c>
      <c r="E43" s="1">
        <v>0.20675086975099999</v>
      </c>
      <c r="F43" s="1">
        <v>0.109993219376</v>
      </c>
      <c r="G43">
        <f t="shared" si="0"/>
        <v>-4.6406323844849912E-2</v>
      </c>
    </row>
    <row r="44" spans="2:7" x14ac:dyDescent="0.3">
      <c r="B44">
        <v>38</v>
      </c>
      <c r="C44" s="1">
        <v>0.139605998993</v>
      </c>
      <c r="D44" s="1">
        <v>7.8343868255599997E-2</v>
      </c>
      <c r="E44" s="1">
        <v>7.8801870346100006E-2</v>
      </c>
      <c r="F44" s="1">
        <v>0.20675086975099999</v>
      </c>
      <c r="G44">
        <f t="shared" si="0"/>
        <v>3.8545698733174705E-2</v>
      </c>
    </row>
    <row r="45" spans="2:7" x14ac:dyDescent="0.3">
      <c r="B45">
        <v>39</v>
      </c>
      <c r="C45" s="1">
        <v>0.104005813599</v>
      </c>
      <c r="D45" s="1">
        <v>0.139605998993</v>
      </c>
      <c r="E45" s="1">
        <v>7.8343868255599997E-2</v>
      </c>
      <c r="F45" s="1">
        <v>7.8801870346100006E-2</v>
      </c>
      <c r="G45">
        <f t="shared" si="0"/>
        <v>-2.1449116325004097E-2</v>
      </c>
    </row>
    <row r="46" spans="2:7" x14ac:dyDescent="0.3">
      <c r="B46">
        <v>40</v>
      </c>
      <c r="C46" s="1">
        <v>0.129966974258</v>
      </c>
      <c r="D46" s="1">
        <v>0.104005813599</v>
      </c>
      <c r="E46" s="1">
        <v>0.139605998993</v>
      </c>
      <c r="F46" s="1">
        <v>7.8343868255599997E-2</v>
      </c>
      <c r="G46">
        <f t="shared" si="0"/>
        <v>1.8222529354601294E-3</v>
      </c>
    </row>
    <row r="47" spans="2:7" x14ac:dyDescent="0.3">
      <c r="B47">
        <v>41</v>
      </c>
      <c r="C47" s="1">
        <v>0.11202788353</v>
      </c>
      <c r="D47" s="1">
        <v>0.129966974258</v>
      </c>
      <c r="E47" s="1">
        <v>0.104005813599</v>
      </c>
      <c r="F47" s="1">
        <v>0.139605998993</v>
      </c>
      <c r="G47">
        <f t="shared" si="0"/>
        <v>-2.6701376039012098E-3</v>
      </c>
    </row>
    <row r="48" spans="2:7" x14ac:dyDescent="0.3">
      <c r="B48">
        <v>42</v>
      </c>
      <c r="C48" s="1">
        <v>0.13486599922199999</v>
      </c>
      <c r="D48" s="1">
        <v>0.11202788353</v>
      </c>
      <c r="E48" s="1">
        <v>0.129966974258</v>
      </c>
      <c r="F48" s="1">
        <v>0.104005813599</v>
      </c>
      <c r="G48">
        <f t="shared" si="0"/>
        <v>1.2131562339832454E-2</v>
      </c>
    </row>
    <row r="49" spans="2:7" x14ac:dyDescent="0.3">
      <c r="B49">
        <v>43</v>
      </c>
      <c r="C49" s="1">
        <v>0.13306212425200001</v>
      </c>
      <c r="D49" s="1">
        <v>0.13486599922199999</v>
      </c>
      <c r="E49" s="1">
        <v>0.11202788353</v>
      </c>
      <c r="F49" s="1">
        <v>0.129966974258</v>
      </c>
      <c r="G49">
        <f t="shared" si="0"/>
        <v>1.6219704651181228E-2</v>
      </c>
    </row>
    <row r="50" spans="2:7" x14ac:dyDescent="0.3">
      <c r="B50">
        <v>44</v>
      </c>
      <c r="C50" s="1">
        <v>9.2434883117699998E-2</v>
      </c>
      <c r="D50" s="1">
        <v>0.13306212425200001</v>
      </c>
      <c r="E50" s="1">
        <v>0.13486599922199999</v>
      </c>
      <c r="F50" s="1">
        <v>0.11202788353</v>
      </c>
      <c r="G50">
        <f t="shared" si="0"/>
        <v>-2.8779299972215969E-2</v>
      </c>
    </row>
    <row r="51" spans="2:7" x14ac:dyDescent="0.3">
      <c r="B51">
        <v>45</v>
      </c>
      <c r="C51" s="1">
        <v>0.124242067337</v>
      </c>
      <c r="D51" s="1">
        <v>9.2434883117699998E-2</v>
      </c>
      <c r="E51" s="1">
        <v>0.13306212425200001</v>
      </c>
      <c r="F51" s="1">
        <v>0.13486599922199999</v>
      </c>
      <c r="G51">
        <f t="shared" si="0"/>
        <v>7.242710720315456E-3</v>
      </c>
    </row>
    <row r="52" spans="2:7" x14ac:dyDescent="0.3">
      <c r="B52">
        <v>46</v>
      </c>
      <c r="C52" s="1">
        <v>0.15795707702600001</v>
      </c>
      <c r="D52" s="1">
        <v>0.124242067337</v>
      </c>
      <c r="E52" s="1">
        <v>9.2434883117699998E-2</v>
      </c>
      <c r="F52" s="1">
        <v>0.13306212425200001</v>
      </c>
      <c r="G52">
        <f t="shared" si="0"/>
        <v>4.2390645309971553E-2</v>
      </c>
    </row>
    <row r="53" spans="2:7" x14ac:dyDescent="0.3">
      <c r="B53">
        <v>47</v>
      </c>
      <c r="C53" s="1">
        <v>7.8614950180099993E-2</v>
      </c>
      <c r="D53" s="1">
        <v>0.15795707702600001</v>
      </c>
      <c r="E53" s="1">
        <v>0.124242067337</v>
      </c>
      <c r="F53" s="1">
        <v>9.2434883117699998E-2</v>
      </c>
      <c r="G53">
        <f t="shared" si="0"/>
        <v>-4.5819875052163894E-2</v>
      </c>
    </row>
    <row r="54" spans="2:7" x14ac:dyDescent="0.3">
      <c r="B54">
        <v>48</v>
      </c>
      <c r="C54" s="1">
        <v>0.15952897071800001</v>
      </c>
      <c r="D54" s="1">
        <v>7.8614950180099993E-2</v>
      </c>
      <c r="E54" s="1">
        <v>0.15795707702600001</v>
      </c>
      <c r="F54" s="1">
        <v>0.124242067337</v>
      </c>
      <c r="G54">
        <f t="shared" si="0"/>
        <v>3.9414053632359822E-2</v>
      </c>
    </row>
    <row r="55" spans="2:7" x14ac:dyDescent="0.3">
      <c r="B55">
        <v>49</v>
      </c>
      <c r="C55" s="1">
        <v>9.3257188796999999E-2</v>
      </c>
      <c r="D55" s="1">
        <v>0.15952897071800001</v>
      </c>
      <c r="E55" s="1">
        <v>7.8614950180099993E-2</v>
      </c>
      <c r="F55" s="1">
        <v>0.15795707702600001</v>
      </c>
      <c r="G55">
        <f t="shared" si="0"/>
        <v>-1.6693343068911001E-2</v>
      </c>
    </row>
    <row r="56" spans="2:7" x14ac:dyDescent="0.3">
      <c r="B56">
        <v>50</v>
      </c>
      <c r="C56" s="1">
        <v>0.13919687271100001</v>
      </c>
      <c r="D56" s="1">
        <v>9.3257188796999999E-2</v>
      </c>
      <c r="E56" s="1">
        <v>0.15952897071800001</v>
      </c>
      <c r="F56" s="1">
        <v>7.8614950180099993E-2</v>
      </c>
      <c r="G56">
        <f t="shared" si="0"/>
        <v>1.0264891544422554E-2</v>
      </c>
    </row>
    <row r="57" spans="2:7" x14ac:dyDescent="0.3">
      <c r="B57">
        <v>51</v>
      </c>
      <c r="C57" s="1">
        <v>7.9038143157999993E-2</v>
      </c>
      <c r="D57" s="1">
        <v>0.13919687271100001</v>
      </c>
      <c r="E57" s="1">
        <v>9.3257188796999999E-2</v>
      </c>
      <c r="F57" s="1">
        <v>0.15952897071800001</v>
      </c>
      <c r="G57">
        <f t="shared" si="0"/>
        <v>-3.1313037896429655E-2</v>
      </c>
    </row>
    <row r="58" spans="2:7" x14ac:dyDescent="0.3">
      <c r="B58">
        <v>52</v>
      </c>
      <c r="C58" s="1">
        <v>0.122941017151</v>
      </c>
      <c r="D58" s="1">
        <v>7.9038143157999993E-2</v>
      </c>
      <c r="E58" s="1">
        <v>0.13919687271100001</v>
      </c>
      <c r="F58" s="1">
        <v>9.3257188796999999E-2</v>
      </c>
      <c r="G58">
        <f t="shared" si="0"/>
        <v>-2.4697336424491928E-3</v>
      </c>
    </row>
    <row r="59" spans="2:7" x14ac:dyDescent="0.3">
      <c r="B59">
        <v>53</v>
      </c>
      <c r="C59" s="1">
        <v>0.13747310638400001</v>
      </c>
      <c r="D59" s="1">
        <v>0.122941017151</v>
      </c>
      <c r="E59" s="1">
        <v>7.9038143157999993E-2</v>
      </c>
      <c r="F59" s="1">
        <v>0.13919687271100001</v>
      </c>
      <c r="G59">
        <f t="shared" si="0"/>
        <v>2.3602070182963824E-2</v>
      </c>
    </row>
    <row r="60" spans="2:7" x14ac:dyDescent="0.3">
      <c r="F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60"/>
  <sheetViews>
    <sheetView topLeftCell="A2" workbookViewId="0">
      <selection activeCell="I19" sqref="I19"/>
    </sheetView>
  </sheetViews>
  <sheetFormatPr baseColWidth="10" defaultColWidth="8.88671875" defaultRowHeight="14.4" x14ac:dyDescent="0.3"/>
  <cols>
    <col min="4" max="4" width="10.44140625" customWidth="1"/>
    <col min="5" max="5" width="13.5546875" customWidth="1"/>
    <col min="6" max="6" width="14.21875" customWidth="1"/>
    <col min="7" max="7" width="20" customWidth="1"/>
    <col min="8" max="8" width="17.6640625" customWidth="1"/>
  </cols>
  <sheetData>
    <row r="6" spans="3:14" x14ac:dyDescent="0.3">
      <c r="C6" s="4" t="s">
        <v>8</v>
      </c>
      <c r="D6" s="5" t="s">
        <v>3</v>
      </c>
      <c r="E6" s="4" t="s">
        <v>4</v>
      </c>
      <c r="F6" s="4" t="s">
        <v>15</v>
      </c>
      <c r="G6" s="4" t="s">
        <v>18</v>
      </c>
      <c r="H6" s="4" t="s">
        <v>20</v>
      </c>
      <c r="I6" s="4" t="s">
        <v>11</v>
      </c>
    </row>
    <row r="7" spans="3:14" x14ac:dyDescent="0.3">
      <c r="C7">
        <v>1</v>
      </c>
      <c r="D7" s="1">
        <v>9.7905158996600003E-2</v>
      </c>
    </row>
    <row r="8" spans="3:14" x14ac:dyDescent="0.3">
      <c r="C8">
        <v>2</v>
      </c>
      <c r="D8" s="1">
        <v>7.8669071197499996E-2</v>
      </c>
      <c r="E8" s="1">
        <v>9.7905158996600003E-2</v>
      </c>
    </row>
    <row r="9" spans="3:14" x14ac:dyDescent="0.3">
      <c r="C9">
        <v>3</v>
      </c>
      <c r="D9" s="1">
        <v>0.10796904563900001</v>
      </c>
      <c r="E9" s="1">
        <v>7.8669071197499996E-2</v>
      </c>
      <c r="F9" s="1">
        <v>9.7905158996600003E-2</v>
      </c>
    </row>
    <row r="10" spans="3:14" x14ac:dyDescent="0.3">
      <c r="C10">
        <v>4</v>
      </c>
      <c r="D10" s="1">
        <v>0.10175800323500001</v>
      </c>
      <c r="E10" s="1">
        <v>0.10796904563900001</v>
      </c>
      <c r="F10" s="1">
        <v>7.8669071197499996E-2</v>
      </c>
      <c r="G10" s="1">
        <v>9.7905158996600003E-2</v>
      </c>
      <c r="N10">
        <v>0.16783899999999999</v>
      </c>
    </row>
    <row r="11" spans="3:14" x14ac:dyDescent="0.3">
      <c r="C11">
        <v>5</v>
      </c>
      <c r="D11" s="1">
        <v>9.95609760284E-2</v>
      </c>
      <c r="E11" s="1">
        <v>0.10175800323500001</v>
      </c>
      <c r="F11" s="1">
        <v>0.10796904563900001</v>
      </c>
      <c r="G11" s="1">
        <v>7.8669071197499996E-2</v>
      </c>
      <c r="H11" s="1">
        <v>9.7905158996600003E-2</v>
      </c>
      <c r="I11">
        <f>D11-N$10-(E11*N$11)-(F11*N$12)-(G11*N$13)-(H11*N$14)</f>
        <v>-3.2507138275178982E-2</v>
      </c>
      <c r="K11" s="7" t="s">
        <v>6</v>
      </c>
      <c r="L11" s="7">
        <v>53</v>
      </c>
      <c r="N11">
        <v>-4.9419999999999999E-2</v>
      </c>
    </row>
    <row r="12" spans="3:14" x14ac:dyDescent="0.3">
      <c r="C12">
        <v>6</v>
      </c>
      <c r="D12" s="1">
        <v>0.104210138321</v>
      </c>
      <c r="E12" s="1">
        <v>9.95609760284E-2</v>
      </c>
      <c r="F12" s="1">
        <v>0.10175800323500001</v>
      </c>
      <c r="G12" s="1">
        <v>0.10796904563900001</v>
      </c>
      <c r="H12" s="1">
        <v>7.8669071197499996E-2</v>
      </c>
      <c r="I12">
        <f t="shared" ref="I12:I59" si="0">D12-N$10-(E12*N$11)-(F12*N$12)-(G12*N$13)-(H12*N$14)</f>
        <v>-2.5828383734642617E-2</v>
      </c>
      <c r="K12" s="7" t="s">
        <v>7</v>
      </c>
      <c r="L12" s="7">
        <v>4</v>
      </c>
      <c r="N12">
        <v>3.8224000000000001E-2</v>
      </c>
    </row>
    <row r="13" spans="3:14" x14ac:dyDescent="0.3">
      <c r="C13">
        <v>7</v>
      </c>
      <c r="D13" s="1">
        <v>7.7876091003399997E-2</v>
      </c>
      <c r="E13" s="1">
        <v>0.104210138321</v>
      </c>
      <c r="F13" s="1">
        <v>9.95609760284E-2</v>
      </c>
      <c r="G13" s="1">
        <v>0.10175800323500001</v>
      </c>
      <c r="H13" s="1">
        <v>0.10796904563900001</v>
      </c>
      <c r="I13">
        <f t="shared" si="0"/>
        <v>-4.7231623602383657E-2</v>
      </c>
      <c r="N13">
        <v>-0.19553999999999999</v>
      </c>
    </row>
    <row r="14" spans="3:14" x14ac:dyDescent="0.3">
      <c r="C14">
        <v>8</v>
      </c>
      <c r="D14" s="1">
        <v>0.10689687728900001</v>
      </c>
      <c r="E14" s="1">
        <v>7.7876091003399997E-2</v>
      </c>
      <c r="F14" s="1">
        <v>0.104210138321</v>
      </c>
      <c r="G14" s="1">
        <v>9.95609760284E-2</v>
      </c>
      <c r="H14" s="1">
        <v>0.10175800323500001</v>
      </c>
      <c r="I14">
        <f t="shared" si="0"/>
        <v>-2.1355765984338464E-2</v>
      </c>
      <c r="N14">
        <v>-0.19903000000000001</v>
      </c>
    </row>
    <row r="15" spans="3:14" x14ac:dyDescent="0.3">
      <c r="C15">
        <v>9</v>
      </c>
      <c r="D15" s="1">
        <v>7.8126192092900004E-2</v>
      </c>
      <c r="E15" s="1">
        <v>0.10689687728900001</v>
      </c>
      <c r="F15" s="1">
        <v>7.7876091003399997E-2</v>
      </c>
      <c r="G15" s="1">
        <v>0.104210138321</v>
      </c>
      <c r="H15" s="1">
        <v>9.95609760284E-2</v>
      </c>
      <c r="I15">
        <f t="shared" si="0"/>
        <v>-4.721382842777077E-2</v>
      </c>
    </row>
    <row r="16" spans="3:14" x14ac:dyDescent="0.3">
      <c r="C16">
        <v>10</v>
      </c>
      <c r="D16" s="1">
        <v>0.10792303085299999</v>
      </c>
      <c r="E16" s="1">
        <v>7.8126192092900004E-2</v>
      </c>
      <c r="F16" s="1">
        <v>0.10689687728900001</v>
      </c>
      <c r="G16" s="1">
        <v>7.7876091003399997E-2</v>
      </c>
      <c r="H16" s="1">
        <v>0.104210138321</v>
      </c>
      <c r="I16">
        <f t="shared" si="0"/>
        <v>-2.4172164306430145E-2</v>
      </c>
    </row>
    <row r="17" spans="3:13" x14ac:dyDescent="0.3">
      <c r="C17">
        <v>11</v>
      </c>
      <c r="D17" s="1">
        <v>0.124865055084</v>
      </c>
      <c r="E17" s="1">
        <v>0.10792303085299999</v>
      </c>
      <c r="F17" s="1">
        <v>7.8126192092900004E-2</v>
      </c>
      <c r="G17" s="1">
        <v>0.10689687728900001</v>
      </c>
      <c r="H17" s="1">
        <v>7.7876091003399997E-2</v>
      </c>
      <c r="I17">
        <f t="shared" si="0"/>
        <v>-4.2243905203059751E-3</v>
      </c>
      <c r="L17">
        <f>VAR(I11:I59)</f>
        <v>1.7127655078555586E-3</v>
      </c>
    </row>
    <row r="18" spans="3:13" x14ac:dyDescent="0.3">
      <c r="C18">
        <v>12</v>
      </c>
      <c r="D18" s="1">
        <v>0.216845035553</v>
      </c>
      <c r="E18" s="1">
        <v>0.124865055084</v>
      </c>
      <c r="F18" s="1">
        <v>0.10792303085299999</v>
      </c>
      <c r="G18" s="1">
        <v>7.8126192092900004E-2</v>
      </c>
      <c r="H18" s="1">
        <v>0.10689687728900001</v>
      </c>
      <c r="I18">
        <f t="shared" si="0"/>
        <v>8.7604097732601555E-2</v>
      </c>
    </row>
    <row r="19" spans="3:13" x14ac:dyDescent="0.3">
      <c r="C19">
        <v>13</v>
      </c>
      <c r="D19" s="1">
        <v>0.294300794601</v>
      </c>
      <c r="E19" s="1">
        <v>0.216845035553</v>
      </c>
      <c r="F19" s="1">
        <v>0.124865055084</v>
      </c>
      <c r="G19" s="1">
        <v>0.10792303085299999</v>
      </c>
      <c r="H19" s="1">
        <v>7.8126192092900004E-2</v>
      </c>
      <c r="I19">
        <f t="shared" si="0"/>
        <v>0.16905815985774397</v>
      </c>
    </row>
    <row r="20" spans="3:13" x14ac:dyDescent="0.3">
      <c r="C20">
        <v>14</v>
      </c>
      <c r="D20" s="1">
        <v>7.8400850295999996E-2</v>
      </c>
      <c r="E20" s="1">
        <v>0.294300794601</v>
      </c>
      <c r="F20" s="1">
        <v>0.216845035553</v>
      </c>
      <c r="G20" s="1">
        <v>0.124865055084</v>
      </c>
      <c r="H20" s="1">
        <v>0.10792303085299999</v>
      </c>
      <c r="I20">
        <f t="shared" si="0"/>
        <v>-3.7286455371998511E-2</v>
      </c>
      <c r="L20" t="s">
        <v>13</v>
      </c>
    </row>
    <row r="21" spans="3:13" x14ac:dyDescent="0.3">
      <c r="C21">
        <v>15</v>
      </c>
      <c r="D21" s="1">
        <v>7.8037023544300005E-2</v>
      </c>
      <c r="E21" s="1">
        <v>7.8400850295999996E-2</v>
      </c>
      <c r="F21" s="1">
        <v>0.294300794601</v>
      </c>
      <c r="G21" s="1">
        <v>0.216845035553</v>
      </c>
      <c r="H21" s="1">
        <v>0.124865055084</v>
      </c>
      <c r="I21">
        <f t="shared" si="0"/>
        <v>-2.9922989841498146E-2</v>
      </c>
    </row>
    <row r="22" spans="3:13" x14ac:dyDescent="0.3">
      <c r="C22">
        <v>16</v>
      </c>
      <c r="D22" s="1">
        <v>7.7922821044900004E-2</v>
      </c>
      <c r="E22" s="1">
        <v>7.8037023544300005E-2</v>
      </c>
      <c r="F22" s="1">
        <v>7.8400850295999996E-2</v>
      </c>
      <c r="G22" s="1">
        <v>0.294300794601</v>
      </c>
      <c r="H22" s="1">
        <v>0.216845035553</v>
      </c>
      <c r="I22">
        <f t="shared" si="0"/>
        <v>1.1649861449138148E-2</v>
      </c>
      <c r="L22" t="s">
        <v>21</v>
      </c>
      <c r="M22">
        <f>-2*L11*LN(L17)+2*L12</f>
        <v>683.18247162877014</v>
      </c>
    </row>
    <row r="23" spans="3:13" x14ac:dyDescent="0.3">
      <c r="C23">
        <v>17</v>
      </c>
      <c r="D23" s="1">
        <v>7.8145980835000003E-2</v>
      </c>
      <c r="E23" s="1">
        <v>7.7922821044900004E-2</v>
      </c>
      <c r="F23" s="1">
        <v>7.8037023544300005E-2</v>
      </c>
      <c r="G23" s="1">
        <v>7.8400850295999996E-2</v>
      </c>
      <c r="H23" s="1">
        <v>0.294300794601</v>
      </c>
      <c r="I23">
        <f t="shared" si="0"/>
        <v>-1.4919771120601485E-2</v>
      </c>
    </row>
    <row r="24" spans="3:13" x14ac:dyDescent="0.3">
      <c r="C24">
        <v>18</v>
      </c>
      <c r="D24" s="1">
        <v>0.109441995621</v>
      </c>
      <c r="E24" s="1">
        <v>7.8145980835000003E-2</v>
      </c>
      <c r="F24" s="1">
        <v>7.7922821044900004E-2</v>
      </c>
      <c r="G24" s="1">
        <v>7.8037023544300005E-2</v>
      </c>
      <c r="H24" s="1">
        <v>7.8400850295999996E-2</v>
      </c>
      <c r="I24">
        <f t="shared" si="0"/>
        <v>-2.6650071099489237E-2</v>
      </c>
    </row>
    <row r="25" spans="3:13" x14ac:dyDescent="0.3">
      <c r="C25">
        <v>19</v>
      </c>
      <c r="D25" s="1">
        <v>0.104266881943</v>
      </c>
      <c r="E25" s="1">
        <v>0.109441995621</v>
      </c>
      <c r="F25" s="1">
        <v>7.8145980835000003E-2</v>
      </c>
      <c r="G25" s="1">
        <v>7.7922821044900004E-2</v>
      </c>
      <c r="H25" s="1">
        <v>7.8037023544300005E-2</v>
      </c>
      <c r="I25">
        <f t="shared" si="0"/>
        <v>-3.0381809381705427E-2</v>
      </c>
    </row>
    <row r="26" spans="3:13" x14ac:dyDescent="0.3">
      <c r="C26">
        <v>20</v>
      </c>
      <c r="D26" s="1">
        <v>0.159222126007</v>
      </c>
      <c r="E26" s="1">
        <v>0.104266881943</v>
      </c>
      <c r="F26" s="1">
        <v>0.109441995621</v>
      </c>
      <c r="G26" s="1">
        <v>7.8145980835000003E-2</v>
      </c>
      <c r="H26" s="1">
        <v>7.7922821044900004E-2</v>
      </c>
      <c r="I26">
        <f t="shared" si="0"/>
        <v>2.3142328637048321E-2</v>
      </c>
    </row>
    <row r="27" spans="3:13" x14ac:dyDescent="0.3">
      <c r="C27">
        <v>21</v>
      </c>
      <c r="D27" s="1">
        <v>0.105836868286</v>
      </c>
      <c r="E27" s="1">
        <v>0.159222126007</v>
      </c>
      <c r="F27" s="1">
        <v>0.104266881943</v>
      </c>
      <c r="G27" s="1">
        <v>0.109441995621</v>
      </c>
      <c r="H27" s="1">
        <v>7.8145980835000003E-2</v>
      </c>
      <c r="I27">
        <f t="shared" si="0"/>
        <v>-2.1165189152802889E-2</v>
      </c>
    </row>
    <row r="28" spans="3:13" x14ac:dyDescent="0.3">
      <c r="C28">
        <v>22</v>
      </c>
      <c r="D28" s="1">
        <v>0.16237306594799999</v>
      </c>
      <c r="E28" s="1">
        <v>0.105836868286</v>
      </c>
      <c r="F28" s="1">
        <v>0.159222126007</v>
      </c>
      <c r="G28" s="1">
        <v>0.104266881943</v>
      </c>
      <c r="H28" s="1">
        <v>0.109441995621</v>
      </c>
      <c r="I28">
        <f t="shared" si="0"/>
        <v>3.5849003917784408E-2</v>
      </c>
    </row>
    <row r="29" spans="3:13" x14ac:dyDescent="0.3">
      <c r="C29">
        <v>23</v>
      </c>
      <c r="D29" s="1">
        <v>9.2618942260699999E-2</v>
      </c>
      <c r="E29" s="1">
        <v>0.16237306594799999</v>
      </c>
      <c r="F29" s="1">
        <v>0.105836868286</v>
      </c>
      <c r="G29" s="1">
        <v>0.159222126007</v>
      </c>
      <c r="H29" s="1">
        <v>0.104266881943</v>
      </c>
      <c r="I29">
        <f t="shared" si="0"/>
        <v>-1.9354557240989813E-2</v>
      </c>
    </row>
    <row r="30" spans="3:13" x14ac:dyDescent="0.3">
      <c r="C30">
        <v>24</v>
      </c>
      <c r="D30" s="1">
        <v>0.173292160034</v>
      </c>
      <c r="E30" s="1">
        <v>9.2618942260699999E-2</v>
      </c>
      <c r="F30" s="1">
        <v>0.16237306594799999</v>
      </c>
      <c r="G30" s="1">
        <v>0.105836868286</v>
      </c>
      <c r="H30" s="1">
        <v>0.159222126007</v>
      </c>
      <c r="I30">
        <f t="shared" si="0"/>
        <v>5.6209161051545109E-2</v>
      </c>
    </row>
    <row r="31" spans="3:13" x14ac:dyDescent="0.3">
      <c r="C31">
        <v>25</v>
      </c>
      <c r="D31" s="1">
        <v>4.7960996627799998E-2</v>
      </c>
      <c r="E31" s="1">
        <v>0.173292160034</v>
      </c>
      <c r="F31" s="1">
        <v>9.2618942260699999E-2</v>
      </c>
      <c r="G31" s="1">
        <v>0.16237306594799999</v>
      </c>
      <c r="H31" s="1">
        <v>0.105836868286</v>
      </c>
      <c r="I31">
        <f t="shared" si="0"/>
        <v>-6.2039030061858215E-2</v>
      </c>
    </row>
    <row r="32" spans="3:13" x14ac:dyDescent="0.3">
      <c r="C32">
        <v>26</v>
      </c>
      <c r="D32" s="1">
        <v>0.100421190262</v>
      </c>
      <c r="E32" s="1">
        <v>4.7960996627799998E-2</v>
      </c>
      <c r="F32" s="1">
        <v>0.173292160034</v>
      </c>
      <c r="G32" s="1">
        <v>9.2618942260699999E-2</v>
      </c>
      <c r="H32" s="1">
        <v>0.16237306594799999</v>
      </c>
      <c r="I32">
        <f t="shared" si="0"/>
        <v>-2.1243677524506017E-2</v>
      </c>
    </row>
    <row r="33" spans="3:9" x14ac:dyDescent="0.3">
      <c r="C33">
        <v>27</v>
      </c>
      <c r="D33" s="1">
        <v>0.15751504898099999</v>
      </c>
      <c r="E33" s="1">
        <v>0.100421190262</v>
      </c>
      <c r="F33" s="1">
        <v>4.7960996627799998E-2</v>
      </c>
      <c r="G33" s="1">
        <v>0.173292160034</v>
      </c>
      <c r="H33" s="1">
        <v>9.2618942260699999E-2</v>
      </c>
      <c r="I33">
        <f t="shared" si="0"/>
        <v>4.5125100119842498E-2</v>
      </c>
    </row>
    <row r="34" spans="3:9" x14ac:dyDescent="0.3">
      <c r="C34">
        <v>28</v>
      </c>
      <c r="D34" s="1">
        <v>9.0356111526499999E-2</v>
      </c>
      <c r="E34" s="1">
        <v>0.15751504898099999</v>
      </c>
      <c r="F34" s="1">
        <v>0.100421190262</v>
      </c>
      <c r="G34" s="1">
        <v>4.7960996627799998E-2</v>
      </c>
      <c r="H34" s="1">
        <v>0.173292160034</v>
      </c>
      <c r="I34">
        <f t="shared" si="0"/>
        <v>-2.9668362437266622E-2</v>
      </c>
    </row>
    <row r="35" spans="3:9" x14ac:dyDescent="0.3">
      <c r="C35">
        <v>29</v>
      </c>
      <c r="D35" s="1">
        <v>0.14032983779899999</v>
      </c>
      <c r="E35" s="1">
        <v>9.0356111526499999E-2</v>
      </c>
      <c r="F35" s="1">
        <v>0.15751504898099999</v>
      </c>
      <c r="G35" s="1">
        <v>0.100421190262</v>
      </c>
      <c r="H35" s="1">
        <v>4.7960996627799998E-2</v>
      </c>
      <c r="I35">
        <f t="shared" si="0"/>
        <v>1.1741830105239937E-4</v>
      </c>
    </row>
    <row r="36" spans="3:9" x14ac:dyDescent="0.3">
      <c r="C36">
        <v>30</v>
      </c>
      <c r="D36" s="1">
        <v>0.10997200012199999</v>
      </c>
      <c r="E36" s="1">
        <v>0.14032983779899999</v>
      </c>
      <c r="F36" s="1">
        <v>9.0356111526499999E-2</v>
      </c>
      <c r="G36" s="1">
        <v>0.15751504898099999</v>
      </c>
      <c r="H36" s="1">
        <v>0.100421190262</v>
      </c>
      <c r="I36">
        <f t="shared" si="0"/>
        <v>-3.5983491253717588E-3</v>
      </c>
    </row>
    <row r="37" spans="3:9" x14ac:dyDescent="0.3">
      <c r="C37">
        <v>31</v>
      </c>
      <c r="D37" s="1">
        <v>0.13432908058199999</v>
      </c>
      <c r="E37" s="1">
        <v>0.10997200012199999</v>
      </c>
      <c r="F37" s="1">
        <v>0.14032983779899999</v>
      </c>
      <c r="G37" s="1">
        <v>9.0356111526499999E-2</v>
      </c>
      <c r="H37" s="1">
        <v>0.15751504898099999</v>
      </c>
      <c r="I37">
        <f t="shared" si="0"/>
        <v>1.557938335458051E-2</v>
      </c>
    </row>
    <row r="38" spans="3:9" x14ac:dyDescent="0.3">
      <c r="C38">
        <v>32</v>
      </c>
      <c r="D38" s="1">
        <v>0.100836038589</v>
      </c>
      <c r="E38" s="1">
        <v>0.13432908058199999</v>
      </c>
      <c r="F38" s="1">
        <v>0.10997200012199999</v>
      </c>
      <c r="G38" s="1">
        <v>0.14032983779899999</v>
      </c>
      <c r="H38" s="1">
        <v>9.0356111526499999E-2</v>
      </c>
      <c r="I38">
        <f t="shared" si="0"/>
        <v>-1.9144314620965115E-2</v>
      </c>
    </row>
    <row r="39" spans="3:9" x14ac:dyDescent="0.3">
      <c r="C39">
        <v>33</v>
      </c>
      <c r="D39" s="1">
        <v>0.146326065063</v>
      </c>
      <c r="E39" s="1">
        <v>0.100836038589</v>
      </c>
      <c r="F39" s="1">
        <v>0.13432908058199999</v>
      </c>
      <c r="G39" s="1">
        <v>0.10997200012199999</v>
      </c>
      <c r="H39" s="1">
        <v>0.14032983779899999</v>
      </c>
      <c r="I39">
        <f t="shared" si="0"/>
        <v>2.7769559834892866E-2</v>
      </c>
    </row>
    <row r="40" spans="3:9" x14ac:dyDescent="0.3">
      <c r="C40">
        <v>34</v>
      </c>
      <c r="D40" s="1">
        <v>0.109993219376</v>
      </c>
      <c r="E40" s="1">
        <v>0.146326065063</v>
      </c>
      <c r="F40" s="1">
        <v>0.100836038589</v>
      </c>
      <c r="G40" s="1">
        <v>0.13432908058199999</v>
      </c>
      <c r="H40" s="1">
        <v>0.10997200012199999</v>
      </c>
      <c r="I40">
        <f t="shared" si="0"/>
        <v>-6.3142676263265272E-3</v>
      </c>
    </row>
    <row r="41" spans="3:9" x14ac:dyDescent="0.3">
      <c r="C41">
        <v>35</v>
      </c>
      <c r="D41" s="1">
        <v>0.20675086975099999</v>
      </c>
      <c r="E41" s="1">
        <v>0.109993219376</v>
      </c>
      <c r="F41" s="1">
        <v>0.146326065063</v>
      </c>
      <c r="G41" s="1">
        <v>0.100836038589</v>
      </c>
      <c r="H41" s="1">
        <v>0.13432908058199999</v>
      </c>
      <c r="I41">
        <f t="shared" si="0"/>
        <v>8.5207563035522321E-2</v>
      </c>
    </row>
    <row r="42" spans="3:9" x14ac:dyDescent="0.3">
      <c r="C42">
        <v>36</v>
      </c>
      <c r="D42" s="1">
        <v>7.8801870346100006E-2</v>
      </c>
      <c r="E42" s="1">
        <v>0.20675086975099999</v>
      </c>
      <c r="F42" s="1">
        <v>0.109993219376</v>
      </c>
      <c r="G42" s="1">
        <v>0.146326065063</v>
      </c>
      <c r="H42" s="1">
        <v>0.100836038589</v>
      </c>
      <c r="I42">
        <f t="shared" si="0"/>
        <v>-3.43418869654461E-2</v>
      </c>
    </row>
    <row r="43" spans="3:9" x14ac:dyDescent="0.3">
      <c r="C43">
        <v>37</v>
      </c>
      <c r="D43" s="1">
        <v>7.8343868255599997E-2</v>
      </c>
      <c r="E43" s="1">
        <v>7.8801870346100006E-2</v>
      </c>
      <c r="F43" s="1">
        <v>0.20675086975099999</v>
      </c>
      <c r="G43" s="1">
        <v>0.109993219376</v>
      </c>
      <c r="H43" s="1">
        <v>0.146326065063</v>
      </c>
      <c r="I43">
        <f t="shared" si="0"/>
        <v>-4.2872237710986014E-2</v>
      </c>
    </row>
    <row r="44" spans="3:9" x14ac:dyDescent="0.3">
      <c r="C44">
        <v>38</v>
      </c>
      <c r="D44" s="1">
        <v>0.139605998993</v>
      </c>
      <c r="E44" s="1">
        <v>7.8343868255599997E-2</v>
      </c>
      <c r="F44" s="1">
        <v>7.8801870346100006E-2</v>
      </c>
      <c r="G44" s="1">
        <v>0.20675086975099999</v>
      </c>
      <c r="H44" s="1">
        <v>0.109993219376</v>
      </c>
      <c r="I44">
        <f t="shared" si="0"/>
        <v>3.4946645793598248E-2</v>
      </c>
    </row>
    <row r="45" spans="3:9" x14ac:dyDescent="0.3">
      <c r="C45">
        <v>39</v>
      </c>
      <c r="D45" s="1">
        <v>0.104005813599</v>
      </c>
      <c r="E45" s="1">
        <v>0.139605998993</v>
      </c>
      <c r="F45" s="1">
        <v>7.8343868255599997E-2</v>
      </c>
      <c r="G45" s="1">
        <v>7.8801870346100006E-2</v>
      </c>
      <c r="H45" s="1">
        <v>0.20675086975099999</v>
      </c>
      <c r="I45">
        <f t="shared" si="0"/>
        <v>-3.3699306169500606E-3</v>
      </c>
    </row>
    <row r="46" spans="3:9" x14ac:dyDescent="0.3">
      <c r="C46">
        <v>40</v>
      </c>
      <c r="D46" s="1">
        <v>0.129966974258</v>
      </c>
      <c r="E46" s="1">
        <v>0.104005813599</v>
      </c>
      <c r="F46" s="1">
        <v>0.139605998993</v>
      </c>
      <c r="G46" s="1">
        <v>7.8343868255599997E-2</v>
      </c>
      <c r="H46" s="1">
        <v>7.8801870346100006E-2</v>
      </c>
      <c r="I46">
        <f t="shared" si="0"/>
        <v>-7.065061885761538E-3</v>
      </c>
    </row>
    <row r="47" spans="3:9" x14ac:dyDescent="0.3">
      <c r="C47">
        <v>41</v>
      </c>
      <c r="D47" s="1">
        <v>0.11202788353</v>
      </c>
      <c r="E47" s="1">
        <v>0.129966974258</v>
      </c>
      <c r="F47" s="1">
        <v>0.104005813599</v>
      </c>
      <c r="G47" s="1">
        <v>0.139605998993</v>
      </c>
      <c r="H47" s="1">
        <v>7.8343868255599997E-2</v>
      </c>
      <c r="I47">
        <f t="shared" si="0"/>
        <v>-1.0472329679174523E-2</v>
      </c>
    </row>
    <row r="48" spans="3:9" x14ac:dyDescent="0.3">
      <c r="C48">
        <v>42</v>
      </c>
      <c r="D48" s="1">
        <v>0.13486599922199999</v>
      </c>
      <c r="E48" s="1">
        <v>0.11202788353</v>
      </c>
      <c r="F48" s="1">
        <v>0.129966974258</v>
      </c>
      <c r="G48" s="1">
        <v>0.104005813599</v>
      </c>
      <c r="H48" s="1">
        <v>0.139605998993</v>
      </c>
      <c r="I48">
        <f t="shared" si="0"/>
        <v>1.5718638372740058E-2</v>
      </c>
    </row>
    <row r="49" spans="3:9" x14ac:dyDescent="0.3">
      <c r="C49">
        <v>43</v>
      </c>
      <c r="D49" s="1">
        <v>0.13306212425200001</v>
      </c>
      <c r="E49" s="1">
        <v>0.13486599922199999</v>
      </c>
      <c r="F49" s="1">
        <v>0.11202788353</v>
      </c>
      <c r="G49" s="1">
        <v>0.129966974258</v>
      </c>
      <c r="H49" s="1">
        <v>0.104005813599</v>
      </c>
      <c r="I49">
        <f t="shared" si="0"/>
        <v>1.3720067340518831E-2</v>
      </c>
    </row>
    <row r="50" spans="3:9" x14ac:dyDescent="0.3">
      <c r="C50">
        <v>44</v>
      </c>
      <c r="D50" s="1">
        <v>9.2434883117699998E-2</v>
      </c>
      <c r="E50" s="1">
        <v>0.13306212425200001</v>
      </c>
      <c r="F50" s="1">
        <v>0.13486599922199999</v>
      </c>
      <c r="G50" s="1">
        <v>0.11202788353</v>
      </c>
      <c r="H50" s="1">
        <v>0.129966974258</v>
      </c>
      <c r="I50">
        <f t="shared" si="0"/>
        <v>-2.6210045424001936E-2</v>
      </c>
    </row>
    <row r="51" spans="3:9" x14ac:dyDescent="0.3">
      <c r="C51">
        <v>45</v>
      </c>
      <c r="D51" s="1">
        <v>0.124242067337</v>
      </c>
      <c r="E51" s="1">
        <v>9.2434883117699998E-2</v>
      </c>
      <c r="F51" s="1">
        <v>0.13306212425200001</v>
      </c>
      <c r="G51" s="1">
        <v>0.13486599922199999</v>
      </c>
      <c r="H51" s="1">
        <v>0.11202788353</v>
      </c>
      <c r="I51">
        <f t="shared" si="0"/>
        <v>4.5536397701140714E-3</v>
      </c>
    </row>
    <row r="52" spans="3:9" x14ac:dyDescent="0.3">
      <c r="C52">
        <v>46</v>
      </c>
      <c r="D52" s="1">
        <v>0.15795707702600001</v>
      </c>
      <c r="E52" s="1">
        <v>0.124242067337</v>
      </c>
      <c r="F52" s="1">
        <v>9.2434883117699998E-2</v>
      </c>
      <c r="G52" s="1">
        <v>0.13306212425200001</v>
      </c>
      <c r="H52" s="1">
        <v>0.13486599922199999</v>
      </c>
      <c r="I52">
        <f t="shared" si="0"/>
        <v>4.5586236622894336E-2</v>
      </c>
    </row>
    <row r="53" spans="3:9" x14ac:dyDescent="0.3">
      <c r="C53">
        <v>47</v>
      </c>
      <c r="D53" s="1">
        <v>7.8614950180099993E-2</v>
      </c>
      <c r="E53" s="1">
        <v>0.15795707702600001</v>
      </c>
      <c r="F53" s="1">
        <v>0.124242067337</v>
      </c>
      <c r="G53" s="1">
        <v>9.2434883117699998E-2</v>
      </c>
      <c r="H53" s="1">
        <v>0.13306212425200001</v>
      </c>
      <c r="I53">
        <f t="shared" si="0"/>
        <v>-4.1608768220453937E-2</v>
      </c>
    </row>
    <row r="54" spans="3:9" x14ac:dyDescent="0.3">
      <c r="C54">
        <v>48</v>
      </c>
      <c r="D54" s="1">
        <v>0.15952897071800001</v>
      </c>
      <c r="E54" s="1">
        <v>7.8614950180099993E-2</v>
      </c>
      <c r="F54" s="1">
        <v>0.15795707702600001</v>
      </c>
      <c r="G54" s="1">
        <v>0.124242067337</v>
      </c>
      <c r="H54" s="1">
        <v>9.2434883117699998E-2</v>
      </c>
      <c r="I54">
        <f t="shared" si="0"/>
        <v>3.2228978877651554E-2</v>
      </c>
    </row>
    <row r="55" spans="3:9" x14ac:dyDescent="0.3">
      <c r="C55">
        <v>49</v>
      </c>
      <c r="D55" s="1">
        <v>9.3257188796999999E-2</v>
      </c>
      <c r="E55" s="1">
        <v>0.15952897071800001</v>
      </c>
      <c r="F55" s="1">
        <v>7.8614950180099993E-2</v>
      </c>
      <c r="G55" s="1">
        <v>0.15795707702600001</v>
      </c>
      <c r="H55" s="1">
        <v>0.124242067337</v>
      </c>
      <c r="I55">
        <f t="shared" si="0"/>
        <v>-1.4088041822053417E-2</v>
      </c>
    </row>
    <row r="56" spans="3:9" x14ac:dyDescent="0.3">
      <c r="C56">
        <v>50</v>
      </c>
      <c r="D56" s="1">
        <v>0.13919687271100001</v>
      </c>
      <c r="E56" s="1">
        <v>9.3257188796999999E-2</v>
      </c>
      <c r="F56" s="1">
        <v>0.15952897071800001</v>
      </c>
      <c r="G56" s="1">
        <v>7.8614950180099993E-2</v>
      </c>
      <c r="H56" s="1">
        <v>0.15795707702600001</v>
      </c>
      <c r="I56">
        <f t="shared" si="0"/>
        <v>1.6679372003324464E-2</v>
      </c>
    </row>
    <row r="57" spans="3:9" x14ac:dyDescent="0.3">
      <c r="C57">
        <v>51</v>
      </c>
      <c r="D57" s="1">
        <v>7.9038143157999993E-2</v>
      </c>
      <c r="E57" s="1">
        <v>0.13919687271100001</v>
      </c>
      <c r="F57" s="1">
        <v>9.3257188796999999E-2</v>
      </c>
      <c r="G57" s="1">
        <v>0.15952897071800001</v>
      </c>
      <c r="H57" s="1">
        <v>7.8614950180099993E-2</v>
      </c>
      <c r="I57">
        <f t="shared" si="0"/>
        <v>-3.8645381708655877E-2</v>
      </c>
    </row>
    <row r="58" spans="3:9" x14ac:dyDescent="0.3">
      <c r="C58">
        <v>52</v>
      </c>
      <c r="D58" s="1">
        <v>0.122941017151</v>
      </c>
      <c r="E58" s="1">
        <v>7.9038143157999993E-2</v>
      </c>
      <c r="F58" s="1">
        <v>0.13919687271100001</v>
      </c>
      <c r="G58" s="1">
        <v>9.3257188796999999E-2</v>
      </c>
      <c r="H58" s="1">
        <v>0.15952897071800001</v>
      </c>
      <c r="I58">
        <f t="shared" si="0"/>
        <v>3.6739826627320317E-3</v>
      </c>
    </row>
    <row r="59" spans="3:9" x14ac:dyDescent="0.3">
      <c r="C59">
        <v>53</v>
      </c>
      <c r="D59" s="1">
        <v>0.13747310638400001</v>
      </c>
      <c r="E59" s="1">
        <v>0.122941017151</v>
      </c>
      <c r="F59" s="1">
        <v>7.9038143157999993E-2</v>
      </c>
      <c r="G59" s="1">
        <v>0.13919687271100001</v>
      </c>
      <c r="H59" s="1">
        <v>9.3257188796999999E-2</v>
      </c>
      <c r="I59">
        <f t="shared" si="0"/>
        <v>1.8468232243706903E-2</v>
      </c>
    </row>
    <row r="60" spans="3:9" x14ac:dyDescent="0.3">
      <c r="H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8"/>
  <sheetViews>
    <sheetView workbookViewId="0">
      <selection activeCell="H20" sqref="H20"/>
    </sheetView>
  </sheetViews>
  <sheetFormatPr baseColWidth="10" defaultColWidth="8.88671875" defaultRowHeight="14.4" x14ac:dyDescent="0.3"/>
  <cols>
    <col min="2" max="2" width="10.6640625" customWidth="1"/>
    <col min="3" max="3" width="11.77734375" customWidth="1"/>
    <col min="4" max="4" width="12.5546875" customWidth="1"/>
    <col min="5" max="5" width="15.33203125" customWidth="1"/>
    <col min="6" max="6" width="13.6640625" customWidth="1"/>
    <col min="7" max="7" width="12.21875" customWidth="1"/>
  </cols>
  <sheetData>
    <row r="4" spans="1:15" x14ac:dyDescent="0.3">
      <c r="A4" s="4" t="s">
        <v>8</v>
      </c>
      <c r="B4" s="5" t="s">
        <v>3</v>
      </c>
      <c r="C4" s="4" t="s">
        <v>4</v>
      </c>
      <c r="D4" s="4" t="s">
        <v>15</v>
      </c>
      <c r="E4" s="4" t="s">
        <v>18</v>
      </c>
      <c r="F4" s="4" t="s">
        <v>20</v>
      </c>
      <c r="G4" s="4" t="s">
        <v>22</v>
      </c>
      <c r="H4" s="4" t="s">
        <v>11</v>
      </c>
    </row>
    <row r="5" spans="1:15" x14ac:dyDescent="0.3">
      <c r="A5">
        <v>1</v>
      </c>
      <c r="B5" s="1">
        <v>9.7905158996600003E-2</v>
      </c>
    </row>
    <row r="6" spans="1:15" x14ac:dyDescent="0.3">
      <c r="A6">
        <v>2</v>
      </c>
      <c r="B6" s="1">
        <v>7.8669071197499996E-2</v>
      </c>
      <c r="C6" s="1">
        <v>9.7905158996600003E-2</v>
      </c>
      <c r="M6" s="7" t="s">
        <v>6</v>
      </c>
      <c r="N6" s="7">
        <v>53</v>
      </c>
    </row>
    <row r="7" spans="1:15" x14ac:dyDescent="0.3">
      <c r="A7">
        <v>3</v>
      </c>
      <c r="B7" s="1">
        <v>0.10796904563900001</v>
      </c>
      <c r="C7" s="1">
        <v>7.8669071197499996E-2</v>
      </c>
      <c r="D7" s="1">
        <v>9.7905158996600003E-2</v>
      </c>
      <c r="M7" s="7" t="s">
        <v>7</v>
      </c>
      <c r="N7" s="7">
        <v>5</v>
      </c>
    </row>
    <row r="8" spans="1:15" x14ac:dyDescent="0.3">
      <c r="A8">
        <v>4</v>
      </c>
      <c r="B8" s="1">
        <v>0.10175800323500001</v>
      </c>
      <c r="C8" s="1">
        <v>0.10796904563900001</v>
      </c>
      <c r="D8" s="1">
        <v>7.8669071197499996E-2</v>
      </c>
      <c r="E8" s="1">
        <v>9.7905158996600003E-2</v>
      </c>
    </row>
    <row r="9" spans="1:15" x14ac:dyDescent="0.3">
      <c r="A9">
        <v>5</v>
      </c>
      <c r="B9" s="1">
        <v>9.95609760284E-2</v>
      </c>
      <c r="C9" s="1">
        <v>0.10175800323500001</v>
      </c>
      <c r="D9" s="1">
        <v>0.10796904563900001</v>
      </c>
      <c r="E9" s="1">
        <v>7.8669071197499996E-2</v>
      </c>
      <c r="F9" s="1">
        <v>9.7905158996600003E-2</v>
      </c>
    </row>
    <row r="10" spans="1:15" x14ac:dyDescent="0.3">
      <c r="A10">
        <v>6</v>
      </c>
      <c r="B10" s="1">
        <v>0.104210138321</v>
      </c>
      <c r="C10" s="1">
        <v>9.95609760284E-2</v>
      </c>
      <c r="D10" s="1">
        <v>0.10175800323500001</v>
      </c>
      <c r="E10" s="1">
        <v>0.10796904563900001</v>
      </c>
      <c r="F10" s="1">
        <v>7.8669071197499996E-2</v>
      </c>
      <c r="G10" s="1">
        <v>9.7905158996600003E-2</v>
      </c>
      <c r="H10">
        <f>B10-O$12-(C10*O$13)-(D10*O$14)-(E10*O$15)-(F10*O$16)-(G10*O$17)</f>
        <v>-3.0229873421604901E-2</v>
      </c>
    </row>
    <row r="11" spans="1:15" x14ac:dyDescent="0.3">
      <c r="A11">
        <v>7</v>
      </c>
      <c r="B11" s="1">
        <v>7.7876091003399997E-2</v>
      </c>
      <c r="C11" s="1">
        <v>0.104210138321</v>
      </c>
      <c r="D11" s="1">
        <v>9.95609760284E-2</v>
      </c>
      <c r="E11" s="1">
        <v>0.10175800323500001</v>
      </c>
      <c r="F11" s="1">
        <v>0.10796904563900001</v>
      </c>
      <c r="G11" s="1">
        <v>7.8669071197499996E-2</v>
      </c>
      <c r="H11">
        <f t="shared" ref="H11:H57" si="0">B11-O$12-(C11*O$13)-(D11*O$14)-(E11*O$15)-(F11*O$16)-(G11*O$17)</f>
        <v>-5.3346794144384306E-2</v>
      </c>
    </row>
    <row r="12" spans="1:15" x14ac:dyDescent="0.3">
      <c r="A12">
        <v>8</v>
      </c>
      <c r="B12" s="1">
        <v>0.10689687728900001</v>
      </c>
      <c r="C12" s="1">
        <v>7.7876091003399997E-2</v>
      </c>
      <c r="D12" s="1">
        <v>0.104210138321</v>
      </c>
      <c r="E12" s="1">
        <v>9.95609760284E-2</v>
      </c>
      <c r="F12" s="1">
        <v>0.10175800323500001</v>
      </c>
      <c r="G12" s="1">
        <v>0.10796904563900001</v>
      </c>
      <c r="H12">
        <f t="shared" si="0"/>
        <v>-2.5081261598153444E-2</v>
      </c>
      <c r="O12">
        <v>0.189995</v>
      </c>
    </row>
    <row r="13" spans="1:15" x14ac:dyDescent="0.3">
      <c r="A13">
        <v>9</v>
      </c>
      <c r="B13" s="1">
        <v>7.8126192092900004E-2</v>
      </c>
      <c r="C13" s="1">
        <v>0.10689687728900001</v>
      </c>
      <c r="D13" s="1">
        <v>7.7876091003399997E-2</v>
      </c>
      <c r="E13" s="1">
        <v>0.104210138321</v>
      </c>
      <c r="F13" s="1">
        <v>9.95609760284E-2</v>
      </c>
      <c r="G13" s="1">
        <v>0.10175800323500001</v>
      </c>
      <c r="H13">
        <f t="shared" si="0"/>
        <v>-5.1419362308461843E-2</v>
      </c>
      <c r="O13">
        <v>-7.7759999999999996E-2</v>
      </c>
    </row>
    <row r="14" spans="1:15" x14ac:dyDescent="0.3">
      <c r="A14">
        <v>10</v>
      </c>
      <c r="B14" s="1">
        <v>0.10792303085299999</v>
      </c>
      <c r="C14" s="1">
        <v>7.8126192092900004E-2</v>
      </c>
      <c r="D14" s="1">
        <v>0.10689687728900001</v>
      </c>
      <c r="E14" s="1">
        <v>7.7876091003399997E-2</v>
      </c>
      <c r="F14" s="1">
        <v>0.104210138321</v>
      </c>
      <c r="G14" s="1">
        <v>9.95609760284E-2</v>
      </c>
      <c r="H14">
        <f t="shared" si="0"/>
        <v>-2.8912868450907118E-2</v>
      </c>
      <c r="O14">
        <v>1.2843E-2</v>
      </c>
    </row>
    <row r="15" spans="1:15" x14ac:dyDescent="0.3">
      <c r="A15">
        <v>11</v>
      </c>
      <c r="B15" s="1">
        <v>0.124865055084</v>
      </c>
      <c r="C15" s="1">
        <v>0.10792303085299999</v>
      </c>
      <c r="D15" s="1">
        <v>7.8126192092900004E-2</v>
      </c>
      <c r="E15" s="1">
        <v>0.10689687728900001</v>
      </c>
      <c r="F15" s="1">
        <v>7.7876091003399997E-2</v>
      </c>
      <c r="G15" s="1">
        <v>0.104210138321</v>
      </c>
      <c r="H15">
        <f t="shared" si="0"/>
        <v>-8.3396461095504425E-3</v>
      </c>
      <c r="O15">
        <v>-0.20591999999999999</v>
      </c>
    </row>
    <row r="16" spans="1:15" x14ac:dyDescent="0.3">
      <c r="A16">
        <v>12</v>
      </c>
      <c r="B16" s="1">
        <v>0.216845035553</v>
      </c>
      <c r="C16" s="1">
        <v>0.124865055084</v>
      </c>
      <c r="D16" s="1">
        <v>0.10792303085299999</v>
      </c>
      <c r="E16" s="1">
        <v>7.8126192092900004E-2</v>
      </c>
      <c r="F16" s="1">
        <v>0.10689687728900001</v>
      </c>
      <c r="G16" s="1">
        <v>7.7876091003399997E-2</v>
      </c>
      <c r="H16">
        <f t="shared" si="0"/>
        <v>8.1945597356363753E-2</v>
      </c>
      <c r="O16">
        <v>-0.20977999999999999</v>
      </c>
    </row>
    <row r="17" spans="1:15" x14ac:dyDescent="0.3">
      <c r="A17">
        <v>13</v>
      </c>
      <c r="B17" s="1">
        <v>0.294300794601</v>
      </c>
      <c r="C17" s="1">
        <v>0.216845035553</v>
      </c>
      <c r="D17" s="1">
        <v>0.124865055084</v>
      </c>
      <c r="E17" s="1">
        <v>0.10792303085299999</v>
      </c>
      <c r="F17" s="1">
        <v>7.8126192092900004E-2</v>
      </c>
      <c r="G17" s="1">
        <v>0.10689687728900001</v>
      </c>
      <c r="H17">
        <f t="shared" si="0"/>
        <v>0.16951432855892712</v>
      </c>
      <c r="O17">
        <v>-0.10606</v>
      </c>
    </row>
    <row r="18" spans="1:15" x14ac:dyDescent="0.3">
      <c r="A18">
        <v>14</v>
      </c>
      <c r="B18" s="1">
        <v>7.8400850295999996E-2</v>
      </c>
      <c r="C18" s="1">
        <v>0.294300794601</v>
      </c>
      <c r="D18" s="1">
        <v>0.216845035553</v>
      </c>
      <c r="E18" s="1">
        <v>0.124865055084</v>
      </c>
      <c r="F18" s="1">
        <v>0.10792303085299999</v>
      </c>
      <c r="G18" s="1">
        <v>7.8126192092900004E-2</v>
      </c>
      <c r="H18">
        <f t="shared" si="0"/>
        <v>-3.4855891218820836E-2</v>
      </c>
    </row>
    <row r="19" spans="1:15" x14ac:dyDescent="0.3">
      <c r="A19">
        <v>15</v>
      </c>
      <c r="B19" s="1">
        <v>7.8037023544300005E-2</v>
      </c>
      <c r="C19" s="1">
        <v>7.8400850295999996E-2</v>
      </c>
      <c r="D19" s="1">
        <v>0.294300794601</v>
      </c>
      <c r="E19" s="1">
        <v>0.216845035553</v>
      </c>
      <c r="F19" s="1">
        <v>0.124865055084</v>
      </c>
      <c r="G19" s="1">
        <v>0.10792303085299999</v>
      </c>
      <c r="H19">
        <f t="shared" si="0"/>
        <v>-2.7347993812879216E-2</v>
      </c>
    </row>
    <row r="20" spans="1:15" x14ac:dyDescent="0.3">
      <c r="A20">
        <v>16</v>
      </c>
      <c r="B20" s="1">
        <v>7.7922821044900004E-2</v>
      </c>
      <c r="C20" s="1">
        <v>7.8037023544300005E-2</v>
      </c>
      <c r="D20" s="1">
        <v>7.8400850295999996E-2</v>
      </c>
      <c r="E20" s="1">
        <v>0.294300794601</v>
      </c>
      <c r="F20" s="1">
        <v>0.216845035553</v>
      </c>
      <c r="G20" s="1">
        <v>0.124865055084</v>
      </c>
      <c r="H20">
        <f t="shared" si="0"/>
        <v>1.232443680010855E-2</v>
      </c>
      <c r="M20">
        <f>VAR(H10:H57)</f>
        <v>1.7059934521969024E-3</v>
      </c>
    </row>
    <row r="21" spans="1:15" x14ac:dyDescent="0.3">
      <c r="A21">
        <v>17</v>
      </c>
      <c r="B21" s="1">
        <v>7.8145980835000003E-2</v>
      </c>
      <c r="C21" s="1">
        <v>7.7922821044900004E-2</v>
      </c>
      <c r="D21" s="1">
        <v>7.8037023544300005E-2</v>
      </c>
      <c r="E21" s="1">
        <v>7.8400850295999996E-2</v>
      </c>
      <c r="F21" s="1">
        <v>0.294300794601</v>
      </c>
      <c r="G21" s="1">
        <v>0.216845035553</v>
      </c>
      <c r="H21">
        <f t="shared" si="0"/>
        <v>-5.9106618388267453E-3</v>
      </c>
    </row>
    <row r="22" spans="1:15" x14ac:dyDescent="0.3">
      <c r="A22">
        <v>18</v>
      </c>
      <c r="B22" s="1">
        <v>0.109441995621</v>
      </c>
      <c r="C22" s="1">
        <v>7.8145980835000003E-2</v>
      </c>
      <c r="D22" s="1">
        <v>7.7922821044900004E-2</v>
      </c>
      <c r="E22" s="1">
        <v>7.8037023544300005E-2</v>
      </c>
      <c r="F22" s="1">
        <v>7.8400850295999996E-2</v>
      </c>
      <c r="G22" s="1">
        <v>0.294300794601</v>
      </c>
      <c r="H22">
        <f t="shared" si="0"/>
        <v>-1.1747279161230847E-2</v>
      </c>
      <c r="M22" t="s">
        <v>13</v>
      </c>
    </row>
    <row r="23" spans="1:15" x14ac:dyDescent="0.3">
      <c r="A23">
        <v>19</v>
      </c>
      <c r="B23" s="1">
        <v>0.104266881943</v>
      </c>
      <c r="C23" s="1">
        <v>0.109441995621</v>
      </c>
      <c r="D23" s="1">
        <v>7.8145980835000003E-2</v>
      </c>
      <c r="E23" s="1">
        <v>7.7922821044900004E-2</v>
      </c>
      <c r="F23" s="1">
        <v>7.8037023544300005E-2</v>
      </c>
      <c r="G23" s="1">
        <v>7.8400850295999996E-2</v>
      </c>
      <c r="H23">
        <f t="shared" si="0"/>
        <v>-3.748986901829212E-2</v>
      </c>
      <c r="M23" t="s">
        <v>23</v>
      </c>
      <c r="N23">
        <f>-2*N6*LN(M20)+2*N7</f>
        <v>685.60241281040101</v>
      </c>
    </row>
    <row r="24" spans="1:15" x14ac:dyDescent="0.3">
      <c r="A24">
        <v>20</v>
      </c>
      <c r="B24" s="1">
        <v>0.159222126007</v>
      </c>
      <c r="C24" s="1">
        <v>0.104266881943</v>
      </c>
      <c r="D24" s="1">
        <v>0.109441995621</v>
      </c>
      <c r="E24" s="1">
        <v>7.8145980835000003E-2</v>
      </c>
      <c r="F24" s="1">
        <v>7.7922821044900004E-2</v>
      </c>
      <c r="G24" s="1">
        <v>7.8037023544300005E-2</v>
      </c>
      <c r="H24">
        <f t="shared" si="0"/>
        <v>1.6644431686577966E-2</v>
      </c>
    </row>
    <row r="25" spans="1:15" x14ac:dyDescent="0.3">
      <c r="A25">
        <v>21</v>
      </c>
      <c r="B25" s="1">
        <v>0.105836868286</v>
      </c>
      <c r="C25" s="1">
        <v>0.159222126007</v>
      </c>
      <c r="D25" s="1">
        <v>0.104266881943</v>
      </c>
      <c r="E25" s="1">
        <v>0.109441995621</v>
      </c>
      <c r="F25" s="1">
        <v>7.8145980835000003E-2</v>
      </c>
      <c r="G25" s="1">
        <v>7.7922821044900004E-2</v>
      </c>
      <c r="H25">
        <f t="shared" si="0"/>
        <v>-2.592186476262491E-2</v>
      </c>
    </row>
    <row r="26" spans="1:15" x14ac:dyDescent="0.3">
      <c r="A26">
        <v>22</v>
      </c>
      <c r="B26" s="1">
        <v>0.16237306594799999</v>
      </c>
      <c r="C26" s="1">
        <v>0.105836868286</v>
      </c>
      <c r="D26" s="1">
        <v>0.159222126007</v>
      </c>
      <c r="E26" s="1">
        <v>0.104266881943</v>
      </c>
      <c r="F26" s="1">
        <v>0.109441995621</v>
      </c>
      <c r="G26" s="1">
        <v>7.8145980835000003E-2</v>
      </c>
      <c r="H26">
        <f t="shared" si="0"/>
        <v>3.1280591960047496E-2</v>
      </c>
    </row>
    <row r="27" spans="1:15" x14ac:dyDescent="0.3">
      <c r="A27">
        <v>23</v>
      </c>
      <c r="B27" s="1">
        <v>9.2618942260699999E-2</v>
      </c>
      <c r="C27" s="1">
        <v>0.16237306594799999</v>
      </c>
      <c r="D27" s="1">
        <v>0.105836868286</v>
      </c>
      <c r="E27" s="1">
        <v>0.159222126007</v>
      </c>
      <c r="F27" s="1">
        <v>0.104266881943</v>
      </c>
      <c r="G27" s="1">
        <v>0.109441995621</v>
      </c>
      <c r="H27">
        <f t="shared" si="0"/>
        <v>-1.984164629365338E-2</v>
      </c>
    </row>
    <row r="28" spans="1:15" x14ac:dyDescent="0.3">
      <c r="A28">
        <v>24</v>
      </c>
      <c r="B28" s="1">
        <v>0.173292160034</v>
      </c>
      <c r="C28" s="1">
        <v>9.2618942260699999E-2</v>
      </c>
      <c r="D28" s="1">
        <v>0.16237306594799999</v>
      </c>
      <c r="E28" s="1">
        <v>0.105836868286</v>
      </c>
      <c r="F28" s="1">
        <v>0.159222126007</v>
      </c>
      <c r="G28" s="1">
        <v>0.104266881943</v>
      </c>
      <c r="H28">
        <f t="shared" si="0"/>
        <v>5.4667942708298028E-2</v>
      </c>
    </row>
    <row r="29" spans="1:15" x14ac:dyDescent="0.3">
      <c r="A29">
        <v>25</v>
      </c>
      <c r="B29" s="1">
        <v>4.7960996627799998E-2</v>
      </c>
      <c r="C29" s="1">
        <v>0.173292160034</v>
      </c>
      <c r="D29" s="1">
        <v>9.2618942260699999E-2</v>
      </c>
      <c r="E29" s="1">
        <v>0.16237306594799999</v>
      </c>
      <c r="F29" s="1">
        <v>0.105836868286</v>
      </c>
      <c r="G29" s="1">
        <v>0.159222126007</v>
      </c>
      <c r="H29">
        <f t="shared" si="0"/>
        <v>-5.7222891430058681E-2</v>
      </c>
    </row>
    <row r="30" spans="1:15" x14ac:dyDescent="0.3">
      <c r="A30">
        <v>26</v>
      </c>
      <c r="B30" s="1">
        <v>0.100421190262</v>
      </c>
      <c r="C30" s="1">
        <v>4.7960996627799998E-2</v>
      </c>
      <c r="D30" s="1">
        <v>0.173292160034</v>
      </c>
      <c r="E30" s="1">
        <v>9.2618942260699999E-2</v>
      </c>
      <c r="F30" s="1">
        <v>0.16237306594799999</v>
      </c>
      <c r="G30" s="1">
        <v>0.105836868286</v>
      </c>
      <c r="H30">
        <f t="shared" si="0"/>
        <v>-2.371018123623099E-2</v>
      </c>
    </row>
    <row r="31" spans="1:15" x14ac:dyDescent="0.3">
      <c r="A31">
        <v>27</v>
      </c>
      <c r="B31" s="1">
        <v>0.15751504898099999</v>
      </c>
      <c r="C31" s="1">
        <v>0.100421190262</v>
      </c>
      <c r="D31" s="1">
        <v>4.7960996627799998E-2</v>
      </c>
      <c r="E31" s="1">
        <v>0.173292160034</v>
      </c>
      <c r="F31" s="1">
        <v>9.2618942260699999E-2</v>
      </c>
      <c r="G31" s="1">
        <v>0.16237306594799999</v>
      </c>
      <c r="H31">
        <f t="shared" si="0"/>
        <v>4.7048048332178086E-2</v>
      </c>
    </row>
    <row r="32" spans="1:15" x14ac:dyDescent="0.3">
      <c r="A32">
        <v>28</v>
      </c>
      <c r="B32" s="1">
        <v>9.0356111526499999E-2</v>
      </c>
      <c r="C32" s="1">
        <v>0.15751504898099999</v>
      </c>
      <c r="D32" s="1">
        <v>0.100421190262</v>
      </c>
      <c r="E32" s="1">
        <v>4.7960996627799998E-2</v>
      </c>
      <c r="F32" s="1">
        <v>0.173292160034</v>
      </c>
      <c r="G32" s="1">
        <v>9.2618942260699999E-2</v>
      </c>
      <c r="H32">
        <f t="shared" si="0"/>
        <v>-3.2627704837573379E-2</v>
      </c>
    </row>
    <row r="33" spans="1:8" x14ac:dyDescent="0.3">
      <c r="A33">
        <v>29</v>
      </c>
      <c r="B33" s="1">
        <v>0.14032983779899999</v>
      </c>
      <c r="C33" s="1">
        <v>9.0356111526499999E-2</v>
      </c>
      <c r="D33" s="1">
        <v>0.15751504898099999</v>
      </c>
      <c r="E33" s="1">
        <v>0.100421190262</v>
      </c>
      <c r="F33" s="1">
        <v>4.7960996627799998E-2</v>
      </c>
      <c r="G33" s="1">
        <v>0.173292160034</v>
      </c>
      <c r="H33">
        <f t="shared" si="0"/>
        <v>4.4573191217746159E-3</v>
      </c>
    </row>
    <row r="34" spans="1:8" x14ac:dyDescent="0.3">
      <c r="A34">
        <v>30</v>
      </c>
      <c r="B34" s="1">
        <v>0.10997200012199999</v>
      </c>
      <c r="C34" s="1">
        <v>0.14032983779899999</v>
      </c>
      <c r="D34" s="1">
        <v>9.0356111526499999E-2</v>
      </c>
      <c r="E34" s="1">
        <v>0.15751504898099999</v>
      </c>
      <c r="F34" s="1">
        <v>0.100421190262</v>
      </c>
      <c r="G34" s="1">
        <v>4.7960996627799998E-2</v>
      </c>
      <c r="H34">
        <f t="shared" si="0"/>
        <v>-1.1682795749410269E-2</v>
      </c>
    </row>
    <row r="35" spans="1:8" x14ac:dyDescent="0.3">
      <c r="A35">
        <v>31</v>
      </c>
      <c r="B35" s="1">
        <v>0.13432908058199999</v>
      </c>
      <c r="C35" s="1">
        <v>0.10997200012199999</v>
      </c>
      <c r="D35" s="1">
        <v>0.14032983779899999</v>
      </c>
      <c r="E35" s="1">
        <v>9.0356111526499999E-2</v>
      </c>
      <c r="F35" s="1">
        <v>0.15751504898099999</v>
      </c>
      <c r="G35" s="1">
        <v>0.100421190262</v>
      </c>
      <c r="H35">
        <f t="shared" si="0"/>
        <v>1.3383556104592935E-2</v>
      </c>
    </row>
    <row r="36" spans="1:8" x14ac:dyDescent="0.3">
      <c r="A36">
        <v>32</v>
      </c>
      <c r="B36" s="1">
        <v>0.100836038589</v>
      </c>
      <c r="C36" s="1">
        <v>0.13432908058199999</v>
      </c>
      <c r="D36" s="1">
        <v>0.10997200012199999</v>
      </c>
      <c r="E36" s="1">
        <v>0.14032983779899999</v>
      </c>
      <c r="F36" s="1">
        <v>9.0356111526499999E-2</v>
      </c>
      <c r="G36" s="1">
        <v>0.15751504898099999</v>
      </c>
      <c r="H36">
        <f t="shared" si="0"/>
        <v>-1.5568231131986413E-2</v>
      </c>
    </row>
    <row r="37" spans="1:8" x14ac:dyDescent="0.3">
      <c r="A37">
        <v>33</v>
      </c>
      <c r="B37" s="1">
        <v>0.146326065063</v>
      </c>
      <c r="C37" s="1">
        <v>0.100836038589</v>
      </c>
      <c r="D37" s="1">
        <v>0.13432908058199999</v>
      </c>
      <c r="E37" s="1">
        <v>0.10997200012199999</v>
      </c>
      <c r="F37" s="1">
        <v>0.14032983779899999</v>
      </c>
      <c r="G37" s="1">
        <v>9.0356111526499999E-2</v>
      </c>
      <c r="H37">
        <f t="shared" si="0"/>
        <v>2.4113883868863061E-2</v>
      </c>
    </row>
    <row r="38" spans="1:8" x14ac:dyDescent="0.3">
      <c r="A38">
        <v>34</v>
      </c>
      <c r="B38" s="1">
        <v>0.109993219376</v>
      </c>
      <c r="C38" s="1">
        <v>0.146326065063</v>
      </c>
      <c r="D38" s="1">
        <v>0.100836038589</v>
      </c>
      <c r="E38" s="1">
        <v>0.13432908058199999</v>
      </c>
      <c r="F38" s="1">
        <v>0.10997200012199999</v>
      </c>
      <c r="G38" s="1">
        <v>0.14032983779899999</v>
      </c>
      <c r="H38">
        <f t="shared" si="0"/>
        <v>-4.3041499922991111E-3</v>
      </c>
    </row>
    <row r="39" spans="1:8" x14ac:dyDescent="0.3">
      <c r="A39">
        <v>35</v>
      </c>
      <c r="B39" s="1">
        <v>0.20675086975099999</v>
      </c>
      <c r="C39" s="1">
        <v>0.109993219376</v>
      </c>
      <c r="D39" s="1">
        <v>0.146326065063</v>
      </c>
      <c r="E39" s="1">
        <v>0.100836038589</v>
      </c>
      <c r="F39" s="1">
        <v>0.13432908058199999</v>
      </c>
      <c r="G39" s="1">
        <v>0.10997200012199999</v>
      </c>
      <c r="H39">
        <f t="shared" si="0"/>
        <v>8.4037018759751808E-2</v>
      </c>
    </row>
    <row r="40" spans="1:8" x14ac:dyDescent="0.3">
      <c r="A40">
        <v>36</v>
      </c>
      <c r="B40" s="1">
        <v>7.8801870346100006E-2</v>
      </c>
      <c r="C40" s="1">
        <v>0.20675086975099999</v>
      </c>
      <c r="D40" s="1">
        <v>0.109993219376</v>
      </c>
      <c r="E40" s="1">
        <v>0.146326065063</v>
      </c>
      <c r="F40" s="1">
        <v>0.100836038589</v>
      </c>
      <c r="G40" s="1">
        <v>0.13432908058199999</v>
      </c>
      <c r="H40">
        <f t="shared" si="0"/>
        <v>-3.0997035159007903E-2</v>
      </c>
    </row>
    <row r="41" spans="1:8" x14ac:dyDescent="0.3">
      <c r="A41">
        <v>37</v>
      </c>
      <c r="B41" s="1">
        <v>7.8343868255599997E-2</v>
      </c>
      <c r="C41" s="1">
        <v>7.8801870346100006E-2</v>
      </c>
      <c r="D41" s="1">
        <v>0.20675086975099999</v>
      </c>
      <c r="E41" s="1">
        <v>0.109993219376</v>
      </c>
      <c r="F41" s="1">
        <v>0.146326065063</v>
      </c>
      <c r="G41" s="1">
        <v>0.100836038589</v>
      </c>
      <c r="H41">
        <f t="shared" si="0"/>
        <v>-4.4138043810927959E-2</v>
      </c>
    </row>
    <row r="42" spans="1:8" x14ac:dyDescent="0.3">
      <c r="A42">
        <v>38</v>
      </c>
      <c r="B42" s="1">
        <v>0.139605998993</v>
      </c>
      <c r="C42" s="1">
        <v>7.8343868255599997E-2</v>
      </c>
      <c r="D42" s="1">
        <v>7.8801870346100006E-2</v>
      </c>
      <c r="E42" s="1">
        <v>0.20675086975099999</v>
      </c>
      <c r="F42" s="1">
        <v>0.109993219376</v>
      </c>
      <c r="G42" s="1">
        <v>0.146326065063</v>
      </c>
      <c r="H42">
        <f t="shared" si="0"/>
        <v>3.5858824888105469E-2</v>
      </c>
    </row>
    <row r="43" spans="1:8" x14ac:dyDescent="0.3">
      <c r="A43">
        <v>39</v>
      </c>
      <c r="B43" s="1">
        <v>0.104005813599</v>
      </c>
      <c r="C43" s="1">
        <v>0.139605998993</v>
      </c>
      <c r="D43" s="1">
        <v>7.8343868255599997E-2</v>
      </c>
      <c r="E43" s="1">
        <v>7.8801870346100006E-2</v>
      </c>
      <c r="F43" s="1">
        <v>0.20675086975099999</v>
      </c>
      <c r="G43" s="1">
        <v>0.109993219376</v>
      </c>
      <c r="H43">
        <f t="shared" si="0"/>
        <v>-4.8746347742587466E-3</v>
      </c>
    </row>
    <row r="44" spans="1:8" x14ac:dyDescent="0.3">
      <c r="A44">
        <v>40</v>
      </c>
      <c r="B44" s="1">
        <v>0.129966974258</v>
      </c>
      <c r="C44" s="1">
        <v>0.104005813599</v>
      </c>
      <c r="D44" s="1">
        <v>0.139605998993</v>
      </c>
      <c r="E44" s="1">
        <v>7.8343868255599997E-2</v>
      </c>
      <c r="F44" s="1">
        <v>7.8801870346100006E-2</v>
      </c>
      <c r="G44" s="1">
        <v>0.20675086975099999</v>
      </c>
      <c r="H44">
        <f t="shared" si="0"/>
        <v>8.5812943658020863E-4</v>
      </c>
    </row>
    <row r="45" spans="1:8" x14ac:dyDescent="0.3">
      <c r="A45">
        <v>41</v>
      </c>
      <c r="B45" s="1">
        <v>0.11202788353</v>
      </c>
      <c r="C45" s="1">
        <v>0.129966974258</v>
      </c>
      <c r="D45" s="1">
        <v>0.104005813599</v>
      </c>
      <c r="E45" s="1">
        <v>0.139605998993</v>
      </c>
      <c r="F45" s="1">
        <v>7.8343868255599997E-2</v>
      </c>
      <c r="G45" s="1">
        <v>7.8801870346100006E-2</v>
      </c>
      <c r="H45">
        <f t="shared" si="0"/>
        <v>-1.5656260851544181E-2</v>
      </c>
    </row>
    <row r="46" spans="1:8" x14ac:dyDescent="0.3">
      <c r="A46">
        <v>42</v>
      </c>
      <c r="B46" s="1">
        <v>0.13486599922199999</v>
      </c>
      <c r="C46" s="1">
        <v>0.11202788353</v>
      </c>
      <c r="D46" s="1">
        <v>0.129966974258</v>
      </c>
      <c r="E46" s="1">
        <v>0.104005813599</v>
      </c>
      <c r="F46" s="1">
        <v>0.139605998993</v>
      </c>
      <c r="G46" s="1">
        <v>7.8343868255599997E-2</v>
      </c>
      <c r="H46">
        <f t="shared" si="0"/>
        <v>1.0925695867143847E-2</v>
      </c>
    </row>
    <row r="47" spans="1:8" x14ac:dyDescent="0.3">
      <c r="A47">
        <v>43</v>
      </c>
      <c r="B47" s="1">
        <v>0.13306212425200001</v>
      </c>
      <c r="C47" s="1">
        <v>0.13486599922199999</v>
      </c>
      <c r="D47" s="1">
        <v>0.11202788353</v>
      </c>
      <c r="E47" s="1">
        <v>0.129966974258</v>
      </c>
      <c r="F47" s="1">
        <v>0.104005813599</v>
      </c>
      <c r="G47" s="1">
        <v>0.139605998993</v>
      </c>
      <c r="H47">
        <f t="shared" si="0"/>
        <v>1.5503281412530092E-2</v>
      </c>
    </row>
    <row r="48" spans="1:8" x14ac:dyDescent="0.3">
      <c r="A48">
        <v>44</v>
      </c>
      <c r="B48" s="1">
        <v>9.2434883117699998E-2</v>
      </c>
      <c r="C48" s="1">
        <v>0.13306212425200001</v>
      </c>
      <c r="D48" s="1">
        <v>0.13486599922199999</v>
      </c>
      <c r="E48" s="1">
        <v>0.11202788353</v>
      </c>
      <c r="F48" s="1">
        <v>0.129966974258</v>
      </c>
      <c r="G48" s="1">
        <v>0.104005813599</v>
      </c>
      <c r="H48">
        <f t="shared" si="0"/>
        <v>-2.7581179901821858E-2</v>
      </c>
    </row>
    <row r="49" spans="1:8" x14ac:dyDescent="0.3">
      <c r="A49">
        <v>45</v>
      </c>
      <c r="B49" s="1">
        <v>0.124242067337</v>
      </c>
      <c r="C49" s="1">
        <v>9.2434883117699998E-2</v>
      </c>
      <c r="D49" s="1">
        <v>0.13306212425200001</v>
      </c>
      <c r="E49" s="1">
        <v>0.13486599922199999</v>
      </c>
      <c r="F49" s="1">
        <v>0.11202788353</v>
      </c>
      <c r="G49" s="1">
        <v>0.129966974258</v>
      </c>
      <c r="H49">
        <f t="shared" si="0"/>
        <v>4.7830002429850218E-3</v>
      </c>
    </row>
    <row r="50" spans="1:8" x14ac:dyDescent="0.3">
      <c r="A50">
        <v>46</v>
      </c>
      <c r="B50" s="1">
        <v>0.15795707702600001</v>
      </c>
      <c r="C50" s="1">
        <v>0.124242067337</v>
      </c>
      <c r="D50" s="1">
        <v>9.2434883117699998E-2</v>
      </c>
      <c r="E50" s="1">
        <v>0.13306212425200001</v>
      </c>
      <c r="F50" s="1">
        <v>0.13486599922199999</v>
      </c>
      <c r="G50" s="1">
        <v>0.11202788353</v>
      </c>
      <c r="H50">
        <f t="shared" si="0"/>
        <v>4.4010018248199313E-2</v>
      </c>
    </row>
    <row r="51" spans="1:8" x14ac:dyDescent="0.3">
      <c r="A51">
        <v>47</v>
      </c>
      <c r="B51" s="1">
        <v>7.8614950180099993E-2</v>
      </c>
      <c r="C51" s="1">
        <v>0.15795707702600001</v>
      </c>
      <c r="D51" s="1">
        <v>0.124242067337</v>
      </c>
      <c r="E51" s="1">
        <v>9.2434883117699998E-2</v>
      </c>
      <c r="F51" s="1">
        <v>0.13306212425200001</v>
      </c>
      <c r="G51" s="1">
        <v>0.13486599922199999</v>
      </c>
      <c r="H51">
        <f t="shared" si="0"/>
        <v>-3.9441096946500678E-2</v>
      </c>
    </row>
    <row r="52" spans="1:8" x14ac:dyDescent="0.3">
      <c r="A52">
        <v>48</v>
      </c>
      <c r="B52" s="1">
        <v>0.15952897071800001</v>
      </c>
      <c r="C52" s="1">
        <v>7.8614950180099993E-2</v>
      </c>
      <c r="D52" s="1">
        <v>0.15795707702600001</v>
      </c>
      <c r="E52" s="1">
        <v>0.124242067337</v>
      </c>
      <c r="F52" s="1">
        <v>9.2434883117699998E-2</v>
      </c>
      <c r="G52" s="1">
        <v>0.13306212425200001</v>
      </c>
      <c r="H52">
        <f t="shared" si="0"/>
        <v>3.2705911688392937E-2</v>
      </c>
    </row>
    <row r="53" spans="1:8" x14ac:dyDescent="0.3">
      <c r="A53">
        <v>49</v>
      </c>
      <c r="B53" s="1">
        <v>9.3257188796999999E-2</v>
      </c>
      <c r="C53" s="1">
        <v>0.15952897071800001</v>
      </c>
      <c r="D53" s="1">
        <v>7.8614950180099993E-2</v>
      </c>
      <c r="E53" s="1">
        <v>0.15795707702600001</v>
      </c>
      <c r="F53" s="1">
        <v>0.124242067337</v>
      </c>
      <c r="G53" s="1">
        <v>9.2434883117699998E-2</v>
      </c>
      <c r="H53">
        <f t="shared" si="0"/>
        <v>-1.6948824354518298E-2</v>
      </c>
    </row>
    <row r="54" spans="1:8" x14ac:dyDescent="0.3">
      <c r="A54">
        <v>50</v>
      </c>
      <c r="B54" s="1">
        <v>0.13919687271100001</v>
      </c>
      <c r="C54" s="1">
        <v>9.3257188796999999E-2</v>
      </c>
      <c r="D54" s="1">
        <v>0.15952897071800001</v>
      </c>
      <c r="E54" s="1">
        <v>7.8614950180099993E-2</v>
      </c>
      <c r="F54" s="1">
        <v>0.15795707702600001</v>
      </c>
      <c r="G54" s="1">
        <v>0.124242067337</v>
      </c>
      <c r="H54">
        <f t="shared" si="0"/>
        <v>1.6906460962286145E-2</v>
      </c>
    </row>
    <row r="55" spans="1:8" x14ac:dyDescent="0.3">
      <c r="A55">
        <v>51</v>
      </c>
      <c r="B55" s="1">
        <v>7.9038143157999993E-2</v>
      </c>
      <c r="C55" s="1">
        <v>0.13919687271100001</v>
      </c>
      <c r="D55" s="1">
        <v>9.3257188796999999E-2</v>
      </c>
      <c r="E55" s="1">
        <v>0.15952897071800001</v>
      </c>
      <c r="F55" s="1">
        <v>7.8614950180099993E-2</v>
      </c>
      <c r="G55" s="1">
        <v>0.15795707702600001</v>
      </c>
      <c r="H55">
        <f t="shared" si="0"/>
        <v>-3.5235632607303002E-2</v>
      </c>
    </row>
    <row r="56" spans="1:8" x14ac:dyDescent="0.3">
      <c r="A56">
        <v>52</v>
      </c>
      <c r="B56" s="1">
        <v>0.122941017151</v>
      </c>
      <c r="C56" s="1">
        <v>7.9038143157999993E-2</v>
      </c>
      <c r="D56" s="1">
        <v>0.13919687271100001</v>
      </c>
      <c r="E56" s="1">
        <v>9.3257188796999999E-2</v>
      </c>
      <c r="F56" s="1">
        <v>0.15952897071800001</v>
      </c>
      <c r="G56" s="1">
        <v>7.8614950180099993E-2</v>
      </c>
      <c r="H56">
        <f t="shared" si="0"/>
        <v>-1.6882728628596026E-3</v>
      </c>
    </row>
    <row r="57" spans="1:8" x14ac:dyDescent="0.3">
      <c r="A57">
        <v>53</v>
      </c>
      <c r="B57" s="1">
        <v>0.13747310638400001</v>
      </c>
      <c r="C57" s="1">
        <v>0.122941017151</v>
      </c>
      <c r="D57" s="1">
        <v>7.9038143157999993E-2</v>
      </c>
      <c r="E57" s="1">
        <v>0.13919687271100001</v>
      </c>
      <c r="F57" s="1">
        <v>9.3257188796999999E-2</v>
      </c>
      <c r="G57" s="1">
        <v>0.15952897071800001</v>
      </c>
      <c r="H57">
        <f t="shared" si="0"/>
        <v>2.116946873391844E-2</v>
      </c>
    </row>
    <row r="58" spans="1:8" x14ac:dyDescent="0.3">
      <c r="G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8"/>
  <sheetViews>
    <sheetView topLeftCell="B2" workbookViewId="0">
      <selection activeCell="I13" sqref="I13:I58"/>
    </sheetView>
  </sheetViews>
  <sheetFormatPr baseColWidth="10" defaultColWidth="8.88671875" defaultRowHeight="14.4" x14ac:dyDescent="0.3"/>
  <cols>
    <col min="2" max="2" width="11.21875" customWidth="1"/>
    <col min="3" max="3" width="11.44140625" customWidth="1"/>
    <col min="4" max="4" width="12.77734375" customWidth="1"/>
    <col min="5" max="5" width="13.88671875" customWidth="1"/>
    <col min="6" max="6" width="18.44140625" customWidth="1"/>
    <col min="7" max="7" width="17.21875" customWidth="1"/>
    <col min="8" max="8" width="12.88671875" customWidth="1"/>
  </cols>
  <sheetData>
    <row r="5" spans="1:14" x14ac:dyDescent="0.3">
      <c r="A5" s="4" t="s">
        <v>8</v>
      </c>
      <c r="B5" s="5" t="s">
        <v>3</v>
      </c>
      <c r="C5" s="4" t="s">
        <v>4</v>
      </c>
      <c r="D5" s="4" t="s">
        <v>15</v>
      </c>
      <c r="E5" s="4" t="s">
        <v>18</v>
      </c>
      <c r="F5" s="4" t="s">
        <v>20</v>
      </c>
      <c r="G5" s="4" t="s">
        <v>22</v>
      </c>
      <c r="H5" s="4" t="s">
        <v>24</v>
      </c>
      <c r="I5" s="4" t="s">
        <v>11</v>
      </c>
    </row>
    <row r="6" spans="1:14" x14ac:dyDescent="0.3">
      <c r="A6">
        <v>1</v>
      </c>
      <c r="B6" s="1">
        <v>9.7905158996600003E-2</v>
      </c>
    </row>
    <row r="7" spans="1:14" x14ac:dyDescent="0.3">
      <c r="A7">
        <v>2</v>
      </c>
      <c r="B7" s="1">
        <v>7.8669071197499996E-2</v>
      </c>
      <c r="C7" s="1">
        <v>9.7905158996600003E-2</v>
      </c>
    </row>
    <row r="8" spans="1:14" x14ac:dyDescent="0.3">
      <c r="A8">
        <v>3</v>
      </c>
      <c r="B8" s="1">
        <v>0.10796904563900001</v>
      </c>
      <c r="C8" s="1">
        <v>7.8669071197499996E-2</v>
      </c>
      <c r="D8" s="1">
        <v>9.7905158996600003E-2</v>
      </c>
    </row>
    <row r="9" spans="1:14" x14ac:dyDescent="0.3">
      <c r="A9">
        <v>4</v>
      </c>
      <c r="B9" s="1">
        <v>0.10175800323500001</v>
      </c>
      <c r="C9" s="1">
        <v>0.10796904563900001</v>
      </c>
      <c r="D9" s="1">
        <v>7.8669071197499996E-2</v>
      </c>
      <c r="E9" s="1">
        <v>9.7905158996600003E-2</v>
      </c>
    </row>
    <row r="10" spans="1:14" x14ac:dyDescent="0.3">
      <c r="A10">
        <v>5</v>
      </c>
      <c r="B10" s="1">
        <v>9.95609760284E-2</v>
      </c>
      <c r="C10" s="1">
        <v>0.10175800323500001</v>
      </c>
      <c r="D10" s="1">
        <v>0.10796904563900001</v>
      </c>
      <c r="E10" s="1">
        <v>7.8669071197499996E-2</v>
      </c>
      <c r="F10" s="1">
        <v>9.7905158996600003E-2</v>
      </c>
    </row>
    <row r="11" spans="1:14" x14ac:dyDescent="0.3">
      <c r="A11">
        <v>6</v>
      </c>
      <c r="B11" s="1">
        <v>0.104210138321</v>
      </c>
      <c r="C11" s="1">
        <v>9.95609760284E-2</v>
      </c>
      <c r="D11" s="1">
        <v>0.10175800323500001</v>
      </c>
      <c r="E11" s="1">
        <v>0.10796904563900001</v>
      </c>
      <c r="F11" s="1">
        <v>7.8669071197499996E-2</v>
      </c>
      <c r="G11" s="1">
        <v>9.7905158996600003E-2</v>
      </c>
    </row>
    <row r="12" spans="1:14" x14ac:dyDescent="0.3">
      <c r="A12">
        <v>7</v>
      </c>
      <c r="B12" s="1">
        <v>7.7876091003399997E-2</v>
      </c>
      <c r="C12" s="1">
        <v>0.104210138321</v>
      </c>
      <c r="D12" s="1">
        <v>9.95609760284E-2</v>
      </c>
      <c r="E12" s="1">
        <v>0.10175800323500001</v>
      </c>
      <c r="F12" s="1">
        <v>0.10796904563900001</v>
      </c>
      <c r="G12" s="1">
        <v>7.8669071197499996E-2</v>
      </c>
      <c r="H12" s="1">
        <v>9.7905158996600003E-2</v>
      </c>
      <c r="I12">
        <f>B12-N$13-(C12*N$14)-(D12*N$15)-(E12*N$16)-(F12*N$17)-(G12*N$18)-(H12*N$19)</f>
        <v>-6.1586938089829971E-2</v>
      </c>
    </row>
    <row r="13" spans="1:14" x14ac:dyDescent="0.3">
      <c r="A13">
        <v>8</v>
      </c>
      <c r="B13" s="1">
        <v>0.10689687728900001</v>
      </c>
      <c r="C13" s="1">
        <v>7.7876091003399997E-2</v>
      </c>
      <c r="D13" s="1">
        <v>0.104210138321</v>
      </c>
      <c r="E13" s="1">
        <v>9.95609760284E-2</v>
      </c>
      <c r="F13" s="1">
        <v>0.10175800323500001</v>
      </c>
      <c r="G13" s="1">
        <v>0.10796904563900001</v>
      </c>
      <c r="H13" s="1">
        <v>7.8669071197499996E-2</v>
      </c>
      <c r="I13">
        <f t="shared" ref="I13:I58" si="0">B13-N$13-(C13*N$14)-(D13*N$15)-(E13*N$16)-(F13*N$17)-(G13*N$18)-(H13*N$19)</f>
        <v>-3.7956524795813344E-2</v>
      </c>
      <c r="N13">
        <v>0.23617199999999999</v>
      </c>
    </row>
    <row r="14" spans="1:14" x14ac:dyDescent="0.3">
      <c r="A14">
        <v>9</v>
      </c>
      <c r="B14" s="1">
        <v>7.8126192092900004E-2</v>
      </c>
      <c r="C14" s="1">
        <v>0.10689687728900001</v>
      </c>
      <c r="D14" s="1">
        <v>7.7876091003399997E-2</v>
      </c>
      <c r="E14" s="1">
        <v>0.104210138321</v>
      </c>
      <c r="F14" s="1">
        <v>9.95609760284E-2</v>
      </c>
      <c r="G14" s="1">
        <v>0.10175800323500001</v>
      </c>
      <c r="H14" s="1">
        <v>0.10796904563900001</v>
      </c>
      <c r="I14">
        <f t="shared" si="0"/>
        <v>-5.8066341931299933E-2</v>
      </c>
      <c r="N14">
        <v>-0.11562</v>
      </c>
    </row>
    <row r="15" spans="1:14" x14ac:dyDescent="0.3">
      <c r="A15">
        <v>10</v>
      </c>
      <c r="B15" s="1">
        <v>0.10792303085299999</v>
      </c>
      <c r="C15" s="1">
        <v>7.8126192092900004E-2</v>
      </c>
      <c r="D15" s="1">
        <v>0.10689687728900001</v>
      </c>
      <c r="E15" s="1">
        <v>7.7876091003399997E-2</v>
      </c>
      <c r="F15" s="1">
        <v>0.104210138321</v>
      </c>
      <c r="G15" s="1">
        <v>9.95609760284E-2</v>
      </c>
      <c r="H15" s="1">
        <v>0.10175800323500001</v>
      </c>
      <c r="I15">
        <f t="shared" si="0"/>
        <v>-3.7629981648671484E-2</v>
      </c>
      <c r="N15">
        <v>-3.8870000000000002E-2</v>
      </c>
    </row>
    <row r="16" spans="1:14" x14ac:dyDescent="0.3">
      <c r="A16">
        <v>11</v>
      </c>
      <c r="B16" s="1">
        <v>0.124865055084</v>
      </c>
      <c r="C16" s="1">
        <v>0.10792303085299999</v>
      </c>
      <c r="D16" s="1">
        <v>7.8126192092900004E-2</v>
      </c>
      <c r="E16" s="1">
        <v>0.10689687728900001</v>
      </c>
      <c r="F16" s="1">
        <v>7.7876091003399997E-2</v>
      </c>
      <c r="G16" s="1">
        <v>0.104210138321</v>
      </c>
      <c r="H16" s="1">
        <v>9.95609760284E-2</v>
      </c>
      <c r="I16">
        <f t="shared" si="0"/>
        <v>-1.692423597786788E-2</v>
      </c>
      <c r="N16">
        <v>-0.24936</v>
      </c>
    </row>
    <row r="17" spans="1:14" x14ac:dyDescent="0.3">
      <c r="A17">
        <v>12</v>
      </c>
      <c r="B17" s="1">
        <v>0.216845035553</v>
      </c>
      <c r="C17" s="1">
        <v>0.124865055084</v>
      </c>
      <c r="D17" s="1">
        <v>0.10792303085299999</v>
      </c>
      <c r="E17" s="1">
        <v>7.8126192092900004E-2</v>
      </c>
      <c r="F17" s="1">
        <v>0.10689687728900001</v>
      </c>
      <c r="G17" s="1">
        <v>7.7876091003399997E-2</v>
      </c>
      <c r="H17" s="1">
        <v>0.104210138321</v>
      </c>
      <c r="I17">
        <f t="shared" si="0"/>
        <v>7.5248067658465367E-2</v>
      </c>
      <c r="N17">
        <v>-0.22381999999999999</v>
      </c>
    </row>
    <row r="18" spans="1:14" x14ac:dyDescent="0.3">
      <c r="A18">
        <v>13</v>
      </c>
      <c r="B18" s="1">
        <v>0.294300794601</v>
      </c>
      <c r="C18" s="1">
        <v>0.216845035553</v>
      </c>
      <c r="D18" s="1">
        <v>0.124865055084</v>
      </c>
      <c r="E18" s="1">
        <v>0.10792303085299999</v>
      </c>
      <c r="F18" s="1">
        <v>7.8126192092900004E-2</v>
      </c>
      <c r="G18" s="1">
        <v>0.10689687728900001</v>
      </c>
      <c r="H18" s="1">
        <v>7.7876091003399997E-2</v>
      </c>
      <c r="I18">
        <f t="shared" si="0"/>
        <v>0.16280666174648384</v>
      </c>
      <c r="K18" s="7" t="s">
        <v>6</v>
      </c>
      <c r="L18" s="7">
        <v>53</v>
      </c>
      <c r="N18">
        <v>-0.12404</v>
      </c>
    </row>
    <row r="19" spans="1:14" x14ac:dyDescent="0.3">
      <c r="A19">
        <v>14</v>
      </c>
      <c r="B19" s="1">
        <v>7.8400850295999996E-2</v>
      </c>
      <c r="C19" s="1">
        <v>0.294300794601</v>
      </c>
      <c r="D19" s="1">
        <v>0.216845035553</v>
      </c>
      <c r="E19" s="1">
        <v>0.124865055084</v>
      </c>
      <c r="F19" s="1">
        <v>0.10792303085299999</v>
      </c>
      <c r="G19" s="1">
        <v>7.8126192092900004E-2</v>
      </c>
      <c r="H19" s="1">
        <v>0.10689687728900001</v>
      </c>
      <c r="I19">
        <f t="shared" si="0"/>
        <v>-2.6866867029337969E-2</v>
      </c>
      <c r="K19" s="7" t="s">
        <v>7</v>
      </c>
      <c r="L19" s="7">
        <v>6</v>
      </c>
      <c r="N19">
        <v>-0.21951999999999999</v>
      </c>
    </row>
    <row r="20" spans="1:14" x14ac:dyDescent="0.3">
      <c r="A20">
        <v>15</v>
      </c>
      <c r="B20" s="1">
        <v>7.8037023544300005E-2</v>
      </c>
      <c r="C20" s="1">
        <v>7.8400850295999996E-2</v>
      </c>
      <c r="D20" s="1">
        <v>0.294300794601</v>
      </c>
      <c r="E20" s="1">
        <v>0.216845035553</v>
      </c>
      <c r="F20" s="1">
        <v>0.124865055084</v>
      </c>
      <c r="G20" s="1">
        <v>0.10792303085299999</v>
      </c>
      <c r="H20" s="1">
        <v>7.8126192092900004E-2</v>
      </c>
      <c r="I20">
        <f t="shared" si="0"/>
        <v>-2.5073989128699105E-2</v>
      </c>
    </row>
    <row r="21" spans="1:14" x14ac:dyDescent="0.3">
      <c r="A21">
        <v>16</v>
      </c>
      <c r="B21" s="1">
        <v>7.7922821044900004E-2</v>
      </c>
      <c r="C21" s="1">
        <v>7.8037023544300005E-2</v>
      </c>
      <c r="D21" s="1">
        <v>7.8400850295999996E-2</v>
      </c>
      <c r="E21" s="1">
        <v>0.294300794601</v>
      </c>
      <c r="F21" s="1">
        <v>0.216845035553</v>
      </c>
      <c r="G21" s="1">
        <v>0.124865055084</v>
      </c>
      <c r="H21" s="1">
        <v>0.10792303085299999</v>
      </c>
      <c r="I21">
        <f t="shared" si="0"/>
        <v>1.4921529922745234E-2</v>
      </c>
    </row>
    <row r="22" spans="1:14" x14ac:dyDescent="0.3">
      <c r="A22">
        <v>17</v>
      </c>
      <c r="B22" s="1">
        <v>7.8145980835000003E-2</v>
      </c>
      <c r="C22" s="1">
        <v>7.7922821044900004E-2</v>
      </c>
      <c r="D22" s="1">
        <v>7.8037023544300005E-2</v>
      </c>
      <c r="E22" s="1">
        <v>7.8400850295999996E-2</v>
      </c>
      <c r="F22" s="1">
        <v>0.294300794601</v>
      </c>
      <c r="G22" s="1">
        <v>0.216845035553</v>
      </c>
      <c r="H22" s="1">
        <v>0.124865055084</v>
      </c>
      <c r="I22">
        <f t="shared" si="0"/>
        <v>-6.2550085111815201E-3</v>
      </c>
    </row>
    <row r="23" spans="1:14" x14ac:dyDescent="0.3">
      <c r="A23">
        <v>18</v>
      </c>
      <c r="B23" s="1">
        <v>0.109441995621</v>
      </c>
      <c r="C23" s="1">
        <v>7.8145980835000003E-2</v>
      </c>
      <c r="D23" s="1">
        <v>7.7922821044900004E-2</v>
      </c>
      <c r="E23" s="1">
        <v>7.8037023544300005E-2</v>
      </c>
      <c r="F23" s="1">
        <v>7.8400850295999996E-2</v>
      </c>
      <c r="G23" s="1">
        <v>0.294300794601</v>
      </c>
      <c r="H23" s="1">
        <v>0.216845035553</v>
      </c>
      <c r="I23">
        <f t="shared" si="0"/>
        <v>6.4479772503179128E-3</v>
      </c>
      <c r="L23">
        <f>VAR(I12:I58)</f>
        <v>1.6384495628474437E-3</v>
      </c>
    </row>
    <row r="24" spans="1:14" x14ac:dyDescent="0.3">
      <c r="A24">
        <v>19</v>
      </c>
      <c r="B24" s="1">
        <v>0.104266881943</v>
      </c>
      <c r="C24" s="1">
        <v>0.109441995621</v>
      </c>
      <c r="D24" s="1">
        <v>7.8145980835000003E-2</v>
      </c>
      <c r="E24" s="1">
        <v>7.7922821044900004E-2</v>
      </c>
      <c r="F24" s="1">
        <v>7.8037023544300005E-2</v>
      </c>
      <c r="G24" s="1">
        <v>7.8400850295999996E-2</v>
      </c>
      <c r="H24" s="1">
        <v>0.294300794601</v>
      </c>
      <c r="I24">
        <f t="shared" si="0"/>
        <v>-4.9870670812746931E-3</v>
      </c>
    </row>
    <row r="25" spans="1:14" x14ac:dyDescent="0.3">
      <c r="A25">
        <v>20</v>
      </c>
      <c r="B25" s="1">
        <v>0.159222126007</v>
      </c>
      <c r="C25" s="1">
        <v>0.104266881943</v>
      </c>
      <c r="D25" s="1">
        <v>0.109441995621</v>
      </c>
      <c r="E25" s="1">
        <v>7.8145980835000003E-2</v>
      </c>
      <c r="F25" s="1">
        <v>7.7922821044900004E-2</v>
      </c>
      <c r="G25" s="1">
        <v>7.8037023544300005E-2</v>
      </c>
      <c r="H25" s="1">
        <v>7.8400850295999996E-2</v>
      </c>
      <c r="I25">
        <f t="shared" si="0"/>
        <v>3.1769079117359555E-3</v>
      </c>
    </row>
    <row r="26" spans="1:14" x14ac:dyDescent="0.3">
      <c r="A26">
        <v>21</v>
      </c>
      <c r="B26" s="1">
        <v>0.105836868286</v>
      </c>
      <c r="C26" s="1">
        <v>0.159222126007</v>
      </c>
      <c r="D26" s="1">
        <v>0.104266881943</v>
      </c>
      <c r="E26" s="1">
        <v>0.109441995621</v>
      </c>
      <c r="F26" s="1">
        <v>7.8145980835000003E-2</v>
      </c>
      <c r="G26" s="1">
        <v>7.7922821044900004E-2</v>
      </c>
      <c r="H26" s="1">
        <v>7.8037023544300005E-2</v>
      </c>
      <c r="I26">
        <f t="shared" si="0"/>
        <v>-3.6295692214549834E-2</v>
      </c>
    </row>
    <row r="27" spans="1:14" x14ac:dyDescent="0.3">
      <c r="A27">
        <v>22</v>
      </c>
      <c r="B27" s="1">
        <v>0.16237306594799999</v>
      </c>
      <c r="C27" s="1">
        <v>0.105836868286</v>
      </c>
      <c r="D27" s="1">
        <v>0.159222126007</v>
      </c>
      <c r="E27" s="1">
        <v>0.104266881943</v>
      </c>
      <c r="F27" s="1">
        <v>0.109441995621</v>
      </c>
      <c r="G27" s="1">
        <v>7.8145980835000003E-2</v>
      </c>
      <c r="H27" s="1">
        <v>7.7922821044900004E-2</v>
      </c>
      <c r="I27">
        <f t="shared" si="0"/>
        <v>2.1921030976867956E-2</v>
      </c>
      <c r="L27" t="s">
        <v>13</v>
      </c>
    </row>
    <row r="28" spans="1:14" x14ac:dyDescent="0.3">
      <c r="A28">
        <v>23</v>
      </c>
      <c r="B28" s="1">
        <v>9.2618942260699999E-2</v>
      </c>
      <c r="C28" s="1">
        <v>0.16237306594799999</v>
      </c>
      <c r="D28" s="1">
        <v>0.105836868286</v>
      </c>
      <c r="E28" s="1">
        <v>0.159222126007</v>
      </c>
      <c r="F28" s="1">
        <v>0.104266881943</v>
      </c>
      <c r="G28" s="1">
        <v>0.109441995621</v>
      </c>
      <c r="H28" s="1">
        <v>7.8145980835000003E-2</v>
      </c>
      <c r="I28">
        <f t="shared" si="0"/>
        <v>-2.689517107679959E-2</v>
      </c>
    </row>
    <row r="29" spans="1:14" x14ac:dyDescent="0.3">
      <c r="A29">
        <v>24</v>
      </c>
      <c r="B29" s="1">
        <v>0.173292160034</v>
      </c>
      <c r="C29" s="1">
        <v>9.2618942260699999E-2</v>
      </c>
      <c r="D29" s="1">
        <v>0.16237306594799999</v>
      </c>
      <c r="E29" s="1">
        <v>0.105836868286</v>
      </c>
      <c r="F29" s="1">
        <v>0.159222126007</v>
      </c>
      <c r="G29" s="1">
        <v>0.104266881943</v>
      </c>
      <c r="H29" s="1">
        <v>0.109441995621</v>
      </c>
      <c r="I29">
        <f t="shared" si="0"/>
        <v>5.3126751845196232E-2</v>
      </c>
      <c r="L29" t="s">
        <v>25</v>
      </c>
      <c r="M29">
        <f>-2*L18*LN(L23)+2*L19</f>
        <v>691.8845165184166</v>
      </c>
    </row>
    <row r="30" spans="1:14" x14ac:dyDescent="0.3">
      <c r="A30">
        <v>25</v>
      </c>
      <c r="B30" s="1">
        <v>4.7960996627799998E-2</v>
      </c>
      <c r="C30" s="1">
        <v>0.173292160034</v>
      </c>
      <c r="D30" s="1">
        <v>9.2618942260699999E-2</v>
      </c>
      <c r="E30" s="1">
        <v>0.16237306594799999</v>
      </c>
      <c r="F30" s="1">
        <v>0.105836868286</v>
      </c>
      <c r="G30" s="1">
        <v>0.159222126007</v>
      </c>
      <c r="H30" s="1">
        <v>0.104266881943</v>
      </c>
      <c r="I30">
        <f t="shared" si="0"/>
        <v>-5.7758531524794085E-2</v>
      </c>
    </row>
    <row r="31" spans="1:14" x14ac:dyDescent="0.3">
      <c r="A31">
        <v>26</v>
      </c>
      <c r="B31" s="1">
        <v>0.100421190262</v>
      </c>
      <c r="C31" s="1">
        <v>4.7960996627799998E-2</v>
      </c>
      <c r="D31" s="1">
        <v>0.173292160034</v>
      </c>
      <c r="E31" s="1">
        <v>9.2618942260699999E-2</v>
      </c>
      <c r="F31" s="1">
        <v>0.16237306594799999</v>
      </c>
      <c r="G31" s="1">
        <v>0.105836868286</v>
      </c>
      <c r="H31" s="1">
        <v>0.159222126007</v>
      </c>
      <c r="I31">
        <f t="shared" si="0"/>
        <v>-1.5951447741510583E-2</v>
      </c>
    </row>
    <row r="32" spans="1:14" x14ac:dyDescent="0.3">
      <c r="A32">
        <v>27</v>
      </c>
      <c r="B32" s="1">
        <v>0.15751504898099999</v>
      </c>
      <c r="C32" s="1">
        <v>0.100421190262</v>
      </c>
      <c r="D32" s="1">
        <v>4.7960996627799998E-2</v>
      </c>
      <c r="E32" s="1">
        <v>0.173292160034</v>
      </c>
      <c r="F32" s="1">
        <v>9.2618942260699999E-2</v>
      </c>
      <c r="G32" s="1">
        <v>0.16237306594799999</v>
      </c>
      <c r="H32" s="1">
        <v>0.105836868286</v>
      </c>
      <c r="I32">
        <f t="shared" si="0"/>
        <v>4.2134160047215777E-2</v>
      </c>
    </row>
    <row r="33" spans="1:9" x14ac:dyDescent="0.3">
      <c r="A33">
        <v>28</v>
      </c>
      <c r="B33" s="1">
        <v>9.0356111526499999E-2</v>
      </c>
      <c r="C33" s="1">
        <v>0.15751504898099999</v>
      </c>
      <c r="D33" s="1">
        <v>0.100421190262</v>
      </c>
      <c r="E33" s="1">
        <v>4.7960996627799998E-2</v>
      </c>
      <c r="F33" s="1">
        <v>0.173292160034</v>
      </c>
      <c r="G33" s="1">
        <v>9.2618942260699999E-2</v>
      </c>
      <c r="H33" s="1">
        <v>0.16237306594799999</v>
      </c>
      <c r="I33">
        <f t="shared" si="0"/>
        <v>-2.5822232431992574E-2</v>
      </c>
    </row>
    <row r="34" spans="1:9" x14ac:dyDescent="0.3">
      <c r="A34">
        <v>29</v>
      </c>
      <c r="B34" s="1">
        <v>0.14032983779899999</v>
      </c>
      <c r="C34" s="1">
        <v>9.0356111526499999E-2</v>
      </c>
      <c r="D34" s="1">
        <v>0.15751504898099999</v>
      </c>
      <c r="E34" s="1">
        <v>0.100421190262</v>
      </c>
      <c r="F34" s="1">
        <v>4.7960996627799998E-2</v>
      </c>
      <c r="G34" s="1">
        <v>0.173292160034</v>
      </c>
      <c r="H34" s="1">
        <v>9.2618942260699999E-2</v>
      </c>
      <c r="I34">
        <f t="shared" si="0"/>
        <v>-1.6700506277618626E-3</v>
      </c>
    </row>
    <row r="35" spans="1:9" x14ac:dyDescent="0.3">
      <c r="A35">
        <v>30</v>
      </c>
      <c r="B35" s="1">
        <v>0.10997200012199999</v>
      </c>
      <c r="C35" s="1">
        <v>0.14032983779899999</v>
      </c>
      <c r="D35" s="1">
        <v>9.0356111526499999E-2</v>
      </c>
      <c r="E35" s="1">
        <v>0.15751504898099999</v>
      </c>
      <c r="F35" s="1">
        <v>0.100421190262</v>
      </c>
      <c r="G35" s="1">
        <v>4.7960996627799998E-2</v>
      </c>
      <c r="H35" s="1">
        <v>0.173292160034</v>
      </c>
      <c r="I35">
        <f t="shared" si="0"/>
        <v>-7.1852156592559779E-4</v>
      </c>
    </row>
    <row r="36" spans="1:9" x14ac:dyDescent="0.3">
      <c r="A36">
        <v>31</v>
      </c>
      <c r="B36" s="1">
        <v>0.13432908058199999</v>
      </c>
      <c r="C36" s="1">
        <v>0.10997200012199999</v>
      </c>
      <c r="D36" s="1">
        <v>0.14032983779899999</v>
      </c>
      <c r="E36" s="1">
        <v>9.0356111526499999E-2</v>
      </c>
      <c r="F36" s="1">
        <v>0.15751504898099999</v>
      </c>
      <c r="G36" s="1">
        <v>0.100421190262</v>
      </c>
      <c r="H36" s="1">
        <v>4.7960996627799998E-2</v>
      </c>
      <c r="I36">
        <f t="shared" si="0"/>
        <v>-2.902475315638647E-3</v>
      </c>
    </row>
    <row r="37" spans="1:9" x14ac:dyDescent="0.3">
      <c r="A37">
        <v>32</v>
      </c>
      <c r="B37" s="1">
        <v>0.100836038589</v>
      </c>
      <c r="C37" s="1">
        <v>0.13432908058199999</v>
      </c>
      <c r="D37" s="1">
        <v>0.10997200012199999</v>
      </c>
      <c r="E37" s="1">
        <v>0.14032983779899999</v>
      </c>
      <c r="F37" s="1">
        <v>9.0356111526499999E-2</v>
      </c>
      <c r="G37" s="1">
        <v>0.15751504898099999</v>
      </c>
      <c r="H37" s="1">
        <v>0.100421190262</v>
      </c>
      <c r="I37">
        <f t="shared" si="0"/>
        <v>-1.8731441872029662E-2</v>
      </c>
    </row>
    <row r="38" spans="1:9" x14ac:dyDescent="0.3">
      <c r="A38">
        <v>33</v>
      </c>
      <c r="B38" s="1">
        <v>0.146326065063</v>
      </c>
      <c r="C38" s="1">
        <v>0.100836038589</v>
      </c>
      <c r="D38" s="1">
        <v>0.13432908058199999</v>
      </c>
      <c r="E38" s="1">
        <v>0.10997200012199999</v>
      </c>
      <c r="F38" s="1">
        <v>0.14032983779899999</v>
      </c>
      <c r="G38" s="1">
        <v>9.0356111526499999E-2</v>
      </c>
      <c r="H38" s="1">
        <v>0.15751504898099999</v>
      </c>
      <c r="I38">
        <f t="shared" si="0"/>
        <v>3.1650817079532795E-2</v>
      </c>
    </row>
    <row r="39" spans="1:9" x14ac:dyDescent="0.3">
      <c r="A39">
        <v>34</v>
      </c>
      <c r="B39" s="1">
        <v>0.109993219376</v>
      </c>
      <c r="C39" s="1">
        <v>0.146326065063</v>
      </c>
      <c r="D39" s="1">
        <v>0.100836038589</v>
      </c>
      <c r="E39" s="1">
        <v>0.13432908058199999</v>
      </c>
      <c r="F39" s="1">
        <v>0.10997200012199999</v>
      </c>
      <c r="G39" s="1">
        <v>0.14032983779899999</v>
      </c>
      <c r="H39" s="1">
        <v>9.0356111526499999E-2</v>
      </c>
      <c r="I39">
        <f t="shared" si="0"/>
        <v>-9.9893448773427235E-3</v>
      </c>
    </row>
    <row r="40" spans="1:9" x14ac:dyDescent="0.3">
      <c r="A40">
        <v>35</v>
      </c>
      <c r="B40" s="1">
        <v>0.20675086975099999</v>
      </c>
      <c r="C40" s="1">
        <v>0.109993219376</v>
      </c>
      <c r="D40" s="1">
        <v>0.146326065063</v>
      </c>
      <c r="E40" s="1">
        <v>0.100836038589</v>
      </c>
      <c r="F40" s="1">
        <v>0.13432908058199999</v>
      </c>
      <c r="G40" s="1">
        <v>0.10997200012199999</v>
      </c>
      <c r="H40" s="1">
        <v>0.14032983779899999</v>
      </c>
      <c r="I40">
        <f t="shared" si="0"/>
        <v>8.8640122211437564E-2</v>
      </c>
    </row>
    <row r="41" spans="1:9" x14ac:dyDescent="0.3">
      <c r="A41">
        <v>36</v>
      </c>
      <c r="B41" s="1">
        <v>7.8801870346100006E-2</v>
      </c>
      <c r="C41" s="1">
        <v>0.20675086975099999</v>
      </c>
      <c r="D41" s="1">
        <v>0.109993219376</v>
      </c>
      <c r="E41" s="1">
        <v>0.146326065063</v>
      </c>
      <c r="F41" s="1">
        <v>0.100836038589</v>
      </c>
      <c r="G41" s="1">
        <v>0.13432908058199999</v>
      </c>
      <c r="H41" s="1">
        <v>0.10997200012199999</v>
      </c>
      <c r="I41">
        <f t="shared" si="0"/>
        <v>-2.9329935292871871E-2</v>
      </c>
    </row>
    <row r="42" spans="1:9" x14ac:dyDescent="0.3">
      <c r="A42">
        <v>37</v>
      </c>
      <c r="B42" s="1">
        <v>7.8343868255599997E-2</v>
      </c>
      <c r="C42" s="1">
        <v>7.8801870346100006E-2</v>
      </c>
      <c r="D42" s="1">
        <v>0.20675086975099999</v>
      </c>
      <c r="E42" s="1">
        <v>0.109993219376</v>
      </c>
      <c r="F42" s="1">
        <v>0.146326065063</v>
      </c>
      <c r="G42" s="1">
        <v>0.100836038589</v>
      </c>
      <c r="H42" s="1">
        <v>0.13432908058199999</v>
      </c>
      <c r="I42">
        <f t="shared" si="0"/>
        <v>-3.8506422125822358E-2</v>
      </c>
    </row>
    <row r="43" spans="1:9" x14ac:dyDescent="0.3">
      <c r="A43">
        <v>38</v>
      </c>
      <c r="B43" s="1">
        <v>0.139605998993</v>
      </c>
      <c r="C43" s="1">
        <v>7.8343868255599997E-2</v>
      </c>
      <c r="D43" s="1">
        <v>7.8801870346100006E-2</v>
      </c>
      <c r="E43" s="1">
        <v>0.20675086975099999</v>
      </c>
      <c r="F43" s="1">
        <v>0.109993219376</v>
      </c>
      <c r="G43" s="1">
        <v>0.146326065063</v>
      </c>
      <c r="H43" s="1">
        <v>0.100836038589</v>
      </c>
      <c r="I43">
        <f t="shared" si="0"/>
        <v>3.2015037284382861E-2</v>
      </c>
    </row>
    <row r="44" spans="1:9" x14ac:dyDescent="0.3">
      <c r="A44">
        <v>39</v>
      </c>
      <c r="B44" s="1">
        <v>0.104005813599</v>
      </c>
      <c r="C44" s="1">
        <v>0.139605998993</v>
      </c>
      <c r="D44" s="1">
        <v>7.8343868255599997E-2</v>
      </c>
      <c r="E44" s="1">
        <v>7.8801870346100006E-2</v>
      </c>
      <c r="F44" s="1">
        <v>0.20675086975099999</v>
      </c>
      <c r="G44" s="1">
        <v>0.109993219376</v>
      </c>
      <c r="H44" s="1">
        <v>0.146326065063</v>
      </c>
      <c r="I44">
        <f t="shared" si="0"/>
        <v>-1.2896438471330304E-3</v>
      </c>
    </row>
    <row r="45" spans="1:9" x14ac:dyDescent="0.3">
      <c r="A45">
        <v>40</v>
      </c>
      <c r="B45" s="1">
        <v>0.129966974258</v>
      </c>
      <c r="C45" s="1">
        <v>0.104005813599</v>
      </c>
      <c r="D45" s="1">
        <v>0.139605998993</v>
      </c>
      <c r="E45" s="1">
        <v>7.8343868255599997E-2</v>
      </c>
      <c r="F45" s="1">
        <v>7.8801870346100006E-2</v>
      </c>
      <c r="G45" s="1">
        <v>0.20675086975099999</v>
      </c>
      <c r="H45" s="1">
        <v>0.109993219376</v>
      </c>
      <c r="I45">
        <f t="shared" si="0"/>
        <v>-1.7890373824116269E-3</v>
      </c>
    </row>
    <row r="46" spans="1:9" x14ac:dyDescent="0.3">
      <c r="A46">
        <v>41</v>
      </c>
      <c r="B46" s="1">
        <v>0.11202788353</v>
      </c>
      <c r="C46" s="1">
        <v>0.129966974258</v>
      </c>
      <c r="D46" s="1">
        <v>0.104005813599</v>
      </c>
      <c r="E46" s="1">
        <v>0.139605998993</v>
      </c>
      <c r="F46" s="1">
        <v>7.8343868255599997E-2</v>
      </c>
      <c r="G46" s="1">
        <v>7.8801870346100006E-2</v>
      </c>
      <c r="H46" s="1">
        <v>0.20675086975099999</v>
      </c>
      <c r="I46">
        <f t="shared" si="0"/>
        <v>2.432982495635734E-3</v>
      </c>
    </row>
    <row r="47" spans="1:9" x14ac:dyDescent="0.3">
      <c r="A47">
        <v>42</v>
      </c>
      <c r="B47" s="1">
        <v>0.13486599922199999</v>
      </c>
      <c r="C47" s="1">
        <v>0.11202788353</v>
      </c>
      <c r="D47" s="1">
        <v>0.129966974258</v>
      </c>
      <c r="E47" s="1">
        <v>0.104005813599</v>
      </c>
      <c r="F47" s="1">
        <v>0.139605998993</v>
      </c>
      <c r="G47" s="1">
        <v>7.8343868255599997E-2</v>
      </c>
      <c r="H47" s="1">
        <v>7.8801870346100006E-2</v>
      </c>
      <c r="I47">
        <f t="shared" si="0"/>
        <v>8.9634377560744716E-4</v>
      </c>
    </row>
    <row r="48" spans="1:9" x14ac:dyDescent="0.3">
      <c r="A48">
        <v>43</v>
      </c>
      <c r="B48" s="1">
        <v>0.13306212425200001</v>
      </c>
      <c r="C48" s="1">
        <v>0.13486599922199999</v>
      </c>
      <c r="D48" s="1">
        <v>0.11202788353</v>
      </c>
      <c r="E48" s="1">
        <v>0.129966974258</v>
      </c>
      <c r="F48" s="1">
        <v>0.104005813599</v>
      </c>
      <c r="G48" s="1">
        <v>0.139605998993</v>
      </c>
      <c r="H48" s="1">
        <v>7.8343868255599997E-2</v>
      </c>
      <c r="I48">
        <f t="shared" si="0"/>
        <v>7.0397748901228421E-3</v>
      </c>
    </row>
    <row r="49" spans="1:9" x14ac:dyDescent="0.3">
      <c r="A49">
        <v>44</v>
      </c>
      <c r="B49" s="1">
        <v>9.2434883117699998E-2</v>
      </c>
      <c r="C49" s="1">
        <v>0.13306212425200001</v>
      </c>
      <c r="D49" s="1">
        <v>0.13486599922199999</v>
      </c>
      <c r="E49" s="1">
        <v>0.11202788353</v>
      </c>
      <c r="F49" s="1">
        <v>0.129966974258</v>
      </c>
      <c r="G49" s="1">
        <v>0.104005813599</v>
      </c>
      <c r="H49" s="1">
        <v>0.139605998993</v>
      </c>
      <c r="I49">
        <f t="shared" si="0"/>
        <v>-2.2538561453294973E-2</v>
      </c>
    </row>
    <row r="50" spans="1:9" x14ac:dyDescent="0.3">
      <c r="A50">
        <v>45</v>
      </c>
      <c r="B50" s="1">
        <v>0.124242067337</v>
      </c>
      <c r="C50" s="1">
        <v>9.2434883117699998E-2</v>
      </c>
      <c r="D50" s="1">
        <v>0.13306212425200001</v>
      </c>
      <c r="E50" s="1">
        <v>0.13486599922199999</v>
      </c>
      <c r="F50" s="1">
        <v>0.11202788353</v>
      </c>
      <c r="G50" s="1">
        <v>0.129966974258</v>
      </c>
      <c r="H50" s="1">
        <v>0.104005813599</v>
      </c>
      <c r="I50">
        <f t="shared" si="0"/>
        <v>1.5862394386410364E-3</v>
      </c>
    </row>
    <row r="51" spans="1:9" x14ac:dyDescent="0.3">
      <c r="A51">
        <v>46</v>
      </c>
      <c r="B51" s="1">
        <v>0.15795707702600001</v>
      </c>
      <c r="C51" s="1">
        <v>0.124242067337</v>
      </c>
      <c r="D51" s="1">
        <v>9.2434883117699998E-2</v>
      </c>
      <c r="E51" s="1">
        <v>0.13306212425200001</v>
      </c>
      <c r="F51" s="1">
        <v>0.13486599922199999</v>
      </c>
      <c r="G51" s="1">
        <v>0.11202788353</v>
      </c>
      <c r="H51" s="1">
        <v>0.129966974258</v>
      </c>
      <c r="I51">
        <f t="shared" si="0"/>
        <v>4.5535256869813079E-2</v>
      </c>
    </row>
    <row r="52" spans="1:9" x14ac:dyDescent="0.3">
      <c r="A52">
        <v>47</v>
      </c>
      <c r="B52" s="1">
        <v>7.8614950180099993E-2</v>
      </c>
      <c r="C52" s="1">
        <v>0.15795707702600001</v>
      </c>
      <c r="D52" s="1">
        <v>0.124242067337</v>
      </c>
      <c r="E52" s="1">
        <v>9.2434883117699998E-2</v>
      </c>
      <c r="F52" s="1">
        <v>0.13306212425200001</v>
      </c>
      <c r="G52" s="1">
        <v>0.13486599922199999</v>
      </c>
      <c r="H52" s="1">
        <v>0.11202788353</v>
      </c>
      <c r="I52">
        <f t="shared" si="0"/>
        <v>-4.0312096776449854E-2</v>
      </c>
    </row>
    <row r="53" spans="1:9" x14ac:dyDescent="0.3">
      <c r="A53">
        <v>48</v>
      </c>
      <c r="B53" s="1">
        <v>0.15952897071800001</v>
      </c>
      <c r="C53" s="1">
        <v>7.8614950180099993E-2</v>
      </c>
      <c r="D53" s="1">
        <v>0.15795707702600001</v>
      </c>
      <c r="E53" s="1">
        <v>0.124242067337</v>
      </c>
      <c r="F53" s="1">
        <v>9.2434883117699998E-2</v>
      </c>
      <c r="G53" s="1">
        <v>0.13306212425200001</v>
      </c>
      <c r="H53" s="1">
        <v>0.13486599922199999</v>
      </c>
      <c r="I53">
        <f t="shared" si="0"/>
        <v>3.6366810333813254E-2</v>
      </c>
    </row>
    <row r="54" spans="1:9" x14ac:dyDescent="0.3">
      <c r="A54">
        <v>49</v>
      </c>
      <c r="B54" s="1">
        <v>9.3257188796999999E-2</v>
      </c>
      <c r="C54" s="1">
        <v>0.15952897071800001</v>
      </c>
      <c r="D54" s="1">
        <v>7.8614950180099993E-2</v>
      </c>
      <c r="E54" s="1">
        <v>0.15795707702600001</v>
      </c>
      <c r="F54" s="1">
        <v>0.124242067337</v>
      </c>
      <c r="G54" s="1">
        <v>9.2434883117699998E-2</v>
      </c>
      <c r="H54" s="1">
        <v>0.13306212425200001</v>
      </c>
      <c r="I54">
        <f t="shared" si="0"/>
        <v>-1.354285183879508E-2</v>
      </c>
    </row>
    <row r="55" spans="1:9" x14ac:dyDescent="0.3">
      <c r="A55">
        <v>50</v>
      </c>
      <c r="B55" s="1">
        <v>0.13919687271100001</v>
      </c>
      <c r="C55" s="1">
        <v>9.3257188796999999E-2</v>
      </c>
      <c r="D55" s="1">
        <v>0.15952897071800001</v>
      </c>
      <c r="E55" s="1">
        <v>7.8614950180099993E-2</v>
      </c>
      <c r="F55" s="1">
        <v>0.15795707702600001</v>
      </c>
      <c r="G55" s="1">
        <v>0.124242067337</v>
      </c>
      <c r="H55" s="1">
        <v>9.2434883117699998E-2</v>
      </c>
      <c r="I55">
        <f t="shared" si="0"/>
        <v>1.0667828502865856E-2</v>
      </c>
    </row>
    <row r="56" spans="1:9" x14ac:dyDescent="0.3">
      <c r="A56">
        <v>51</v>
      </c>
      <c r="B56" s="1">
        <v>7.9038143157999993E-2</v>
      </c>
      <c r="C56" s="1">
        <v>0.13919687271100001</v>
      </c>
      <c r="D56" s="1">
        <v>9.3257188796999999E-2</v>
      </c>
      <c r="E56" s="1">
        <v>0.15952897071800001</v>
      </c>
      <c r="F56" s="1">
        <v>7.8614950180099993E-2</v>
      </c>
      <c r="G56" s="1">
        <v>0.15795707702600001</v>
      </c>
      <c r="H56" s="1">
        <v>0.124242067337</v>
      </c>
      <c r="I56">
        <f t="shared" si="0"/>
        <v>-3.3172650746941021E-2</v>
      </c>
    </row>
    <row r="57" spans="1:9" x14ac:dyDescent="0.3">
      <c r="A57">
        <v>52</v>
      </c>
      <c r="B57" s="1">
        <v>0.122941017151</v>
      </c>
      <c r="C57" s="1">
        <v>7.9038143157999993E-2</v>
      </c>
      <c r="D57" s="1">
        <v>0.13919687271100001</v>
      </c>
      <c r="E57" s="1">
        <v>9.3257188796999999E-2</v>
      </c>
      <c r="F57" s="1">
        <v>0.15952897071800001</v>
      </c>
      <c r="G57" s="1">
        <v>7.8614950180099993E-2</v>
      </c>
      <c r="H57" s="1">
        <v>0.15795707702600001</v>
      </c>
      <c r="I57">
        <f t="shared" si="0"/>
        <v>4.7045124988143588E-3</v>
      </c>
    </row>
    <row r="58" spans="1:9" x14ac:dyDescent="0.3">
      <c r="A58">
        <v>53</v>
      </c>
      <c r="B58" s="1">
        <v>0.13747310638400001</v>
      </c>
      <c r="C58" s="1">
        <v>0.122941017151</v>
      </c>
      <c r="D58" s="1">
        <v>7.9038143157999993E-2</v>
      </c>
      <c r="E58" s="1">
        <v>0.13919687271100001</v>
      </c>
      <c r="F58" s="1">
        <v>9.3257188796999999E-2</v>
      </c>
      <c r="G58" s="1">
        <v>0.15952897071800001</v>
      </c>
      <c r="H58" s="1">
        <v>7.8614950180099993E-2</v>
      </c>
      <c r="I58">
        <f t="shared" si="0"/>
        <v>1.1216242978705861E-2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59"/>
  <sheetViews>
    <sheetView topLeftCell="A3" workbookViewId="0">
      <selection activeCell="K29" sqref="K29"/>
    </sheetView>
  </sheetViews>
  <sheetFormatPr baseColWidth="10" defaultColWidth="8.88671875" defaultRowHeight="14.4" x14ac:dyDescent="0.3"/>
  <cols>
    <col min="8" max="8" width="12.21875" customWidth="1"/>
    <col min="9" max="9" width="16.33203125" customWidth="1"/>
  </cols>
  <sheetData>
    <row r="5" spans="1:17" x14ac:dyDescent="0.3">
      <c r="A5" s="4" t="s">
        <v>8</v>
      </c>
      <c r="B5" s="5" t="s">
        <v>3</v>
      </c>
      <c r="C5" s="4" t="s">
        <v>4</v>
      </c>
      <c r="D5" s="4" t="s">
        <v>15</v>
      </c>
      <c r="E5" s="4" t="s">
        <v>18</v>
      </c>
      <c r="F5" s="4" t="s">
        <v>20</v>
      </c>
      <c r="G5" s="4" t="s">
        <v>22</v>
      </c>
      <c r="H5" s="4" t="s">
        <v>24</v>
      </c>
      <c r="I5" s="4" t="s">
        <v>26</v>
      </c>
      <c r="J5" s="4" t="s">
        <v>11</v>
      </c>
      <c r="L5" s="7" t="s">
        <v>6</v>
      </c>
      <c r="M5" s="7">
        <v>53</v>
      </c>
    </row>
    <row r="6" spans="1:17" x14ac:dyDescent="0.3">
      <c r="A6">
        <v>1</v>
      </c>
      <c r="B6" s="1">
        <v>9.7905158996600003E-2</v>
      </c>
      <c r="L6" s="7" t="s">
        <v>7</v>
      </c>
      <c r="M6" s="7">
        <v>7</v>
      </c>
    </row>
    <row r="7" spans="1:17" x14ac:dyDescent="0.3">
      <c r="A7">
        <v>2</v>
      </c>
      <c r="B7" s="1">
        <v>7.8669071197499996E-2</v>
      </c>
      <c r="C7" s="1">
        <v>9.7905158996600003E-2</v>
      </c>
    </row>
    <row r="8" spans="1:17" x14ac:dyDescent="0.3">
      <c r="A8">
        <v>3</v>
      </c>
      <c r="B8" s="1">
        <v>0.10796904563900001</v>
      </c>
      <c r="C8" s="1">
        <v>7.8669071197499996E-2</v>
      </c>
      <c r="D8" s="1">
        <v>9.7905158996600003E-2</v>
      </c>
    </row>
    <row r="9" spans="1:17" x14ac:dyDescent="0.3">
      <c r="A9">
        <v>4</v>
      </c>
      <c r="B9" s="1">
        <v>0.10175800323500001</v>
      </c>
      <c r="C9" s="1">
        <v>0.10796904563900001</v>
      </c>
      <c r="D9" s="1">
        <v>7.8669071197499996E-2</v>
      </c>
      <c r="E9" s="1">
        <v>9.7905158996600003E-2</v>
      </c>
    </row>
    <row r="10" spans="1:17" x14ac:dyDescent="0.3">
      <c r="A10">
        <v>5</v>
      </c>
      <c r="B10" s="1">
        <v>9.95609760284E-2</v>
      </c>
      <c r="C10" s="1">
        <v>0.10175800323500001</v>
      </c>
      <c r="D10" s="1">
        <v>0.10796904563900001</v>
      </c>
      <c r="E10" s="1">
        <v>7.8669071197499996E-2</v>
      </c>
      <c r="F10" s="1">
        <v>9.7905158996600003E-2</v>
      </c>
      <c r="Q10">
        <v>0.25253100000000001</v>
      </c>
    </row>
    <row r="11" spans="1:17" x14ac:dyDescent="0.3">
      <c r="A11">
        <v>6</v>
      </c>
      <c r="B11" s="1">
        <v>0.104210138321</v>
      </c>
      <c r="C11" s="1">
        <v>9.95609760284E-2</v>
      </c>
      <c r="D11" s="1">
        <v>0.10175800323500001</v>
      </c>
      <c r="E11" s="1">
        <v>0.10796904563900001</v>
      </c>
      <c r="F11" s="1">
        <v>7.8669071197499996E-2</v>
      </c>
      <c r="G11" s="1">
        <v>9.7905158996600003E-2</v>
      </c>
      <c r="Q11">
        <v>-0.13807</v>
      </c>
    </row>
    <row r="12" spans="1:17" x14ac:dyDescent="0.3">
      <c r="A12">
        <v>7</v>
      </c>
      <c r="B12" s="1">
        <v>7.7876091003399997E-2</v>
      </c>
      <c r="C12" s="1">
        <v>0.104210138321</v>
      </c>
      <c r="D12" s="1">
        <v>9.95609760284E-2</v>
      </c>
      <c r="E12" s="1">
        <v>0.10175800323500001</v>
      </c>
      <c r="F12" s="1">
        <v>0.10796904563900001</v>
      </c>
      <c r="G12" s="1">
        <v>7.8669071197499996E-2</v>
      </c>
      <c r="H12" s="1">
        <v>9.7905158996600003E-2</v>
      </c>
      <c r="Q12">
        <v>-6.5360000000000001E-2</v>
      </c>
    </row>
    <row r="13" spans="1:17" x14ac:dyDescent="0.3">
      <c r="A13">
        <v>8</v>
      </c>
      <c r="B13" s="1">
        <v>0.10689687728900001</v>
      </c>
      <c r="C13" s="1">
        <v>7.7876091003399997E-2</v>
      </c>
      <c r="D13" s="1">
        <v>0.104210138321</v>
      </c>
      <c r="E13" s="1">
        <v>9.95609760284E-2</v>
      </c>
      <c r="F13" s="1">
        <v>0.10175800323500001</v>
      </c>
      <c r="G13" s="1">
        <v>0.10796904563900001</v>
      </c>
      <c r="H13" s="1">
        <v>7.8669071197499996E-2</v>
      </c>
      <c r="I13" s="1">
        <v>9.7905158996600003E-2</v>
      </c>
      <c r="J13">
        <f>B13-Q$10-(C13*Q$11)-(D13*Q$12)-(E13*Q$13)-(F13*Q$14)-(G13*Q$15)-(H13*Q$16)-(I13*Q$17)</f>
        <v>-4.2323351097387607E-2</v>
      </c>
      <c r="Q13">
        <v>-0.26363999999999999</v>
      </c>
    </row>
    <row r="14" spans="1:17" x14ac:dyDescent="0.3">
      <c r="A14">
        <v>9</v>
      </c>
      <c r="B14" s="1">
        <v>7.8126192092900004E-2</v>
      </c>
      <c r="C14" s="1">
        <v>0.10689687728900001</v>
      </c>
      <c r="D14" s="1">
        <v>7.7876091003399997E-2</v>
      </c>
      <c r="E14" s="1">
        <v>0.104210138321</v>
      </c>
      <c r="F14" s="1">
        <v>9.95609760284E-2</v>
      </c>
      <c r="G14" s="1">
        <v>0.10175800323500001</v>
      </c>
      <c r="H14" s="1">
        <v>0.10796904563900001</v>
      </c>
      <c r="I14" s="1">
        <v>7.8669071197499996E-2</v>
      </c>
      <c r="J14">
        <f t="shared" ref="J14:J58" si="0">B14-Q$10-(C14*Q$11)-(D14*Q$12)-(E14*Q$13)-(F14*Q$14)-(G14*Q$15)-(H14*Q$16)-(I14*Q$17)</f>
        <v>-6.1752672500081575E-2</v>
      </c>
      <c r="Q14">
        <v>-0.23352999999999999</v>
      </c>
    </row>
    <row r="15" spans="1:17" x14ac:dyDescent="0.3">
      <c r="A15">
        <v>10</v>
      </c>
      <c r="B15" s="1">
        <v>0.10792303085299999</v>
      </c>
      <c r="C15" s="1">
        <v>7.8126192092900004E-2</v>
      </c>
      <c r="D15" s="1">
        <v>0.10689687728900001</v>
      </c>
      <c r="E15" s="1">
        <v>7.7876091003399997E-2</v>
      </c>
      <c r="F15" s="1">
        <v>0.104210138321</v>
      </c>
      <c r="G15" s="1">
        <v>9.95609760284E-2</v>
      </c>
      <c r="H15" s="1">
        <v>0.10175800323500001</v>
      </c>
      <c r="I15" s="1">
        <v>0.10796904563900001</v>
      </c>
      <c r="J15">
        <f t="shared" si="0"/>
        <v>-4.2076930382232189E-2</v>
      </c>
      <c r="Q15">
        <v>-0.16297</v>
      </c>
    </row>
    <row r="16" spans="1:17" x14ac:dyDescent="0.3">
      <c r="A16">
        <v>11</v>
      </c>
      <c r="B16" s="1">
        <v>0.124865055084</v>
      </c>
      <c r="C16" s="1">
        <v>0.10792303085299999</v>
      </c>
      <c r="D16" s="1">
        <v>7.8126192092900004E-2</v>
      </c>
      <c r="E16" s="1">
        <v>0.10689687728900001</v>
      </c>
      <c r="F16" s="1">
        <v>7.7876091003399997E-2</v>
      </c>
      <c r="G16" s="1">
        <v>0.104210138321</v>
      </c>
      <c r="H16" s="1">
        <v>9.95609760284E-2</v>
      </c>
      <c r="I16" s="1">
        <v>0.10175800323500001</v>
      </c>
      <c r="J16">
        <f>B16-Q$10-(C16*Q$11)-(D16*Q$12)-(E16*Q$13)-(F16*Q$14)-(G16*Q$15)-(H16*Q$16)-(I16*Q$17)</f>
        <v>-2.1111581147415175E-2</v>
      </c>
      <c r="Q16">
        <v>-0.24396999999999999</v>
      </c>
    </row>
    <row r="17" spans="1:17" x14ac:dyDescent="0.3">
      <c r="A17">
        <v>12</v>
      </c>
      <c r="B17" s="1">
        <v>0.216845035553</v>
      </c>
      <c r="C17" s="1">
        <v>0.124865055084</v>
      </c>
      <c r="D17" s="1">
        <v>0.10792303085299999</v>
      </c>
      <c r="E17" s="1">
        <v>7.8126192092900004E-2</v>
      </c>
      <c r="F17" s="1">
        <v>0.10689687728900001</v>
      </c>
      <c r="G17" s="1">
        <v>7.7876091003399997E-2</v>
      </c>
      <c r="H17" s="1">
        <v>0.104210138321</v>
      </c>
      <c r="I17" s="1">
        <v>9.95609760284E-2</v>
      </c>
      <c r="J17">
        <f t="shared" si="0"/>
        <v>7.1213456619533239E-2</v>
      </c>
      <c r="M17">
        <f>VAR(J13:J58)</f>
        <v>1.5837274795156031E-3</v>
      </c>
      <c r="Q17">
        <v>1.0756999999999999E-2</v>
      </c>
    </row>
    <row r="18" spans="1:17" x14ac:dyDescent="0.3">
      <c r="A18">
        <v>13</v>
      </c>
      <c r="B18" s="1">
        <v>0.294300794601</v>
      </c>
      <c r="C18" s="1">
        <v>0.216845035553</v>
      </c>
      <c r="D18" s="1">
        <v>0.124865055084</v>
      </c>
      <c r="E18" s="1">
        <v>0.10792303085299999</v>
      </c>
      <c r="F18" s="1">
        <v>7.8126192092900004E-2</v>
      </c>
      <c r="G18" s="1">
        <v>0.10689687728900001</v>
      </c>
      <c r="H18" s="1">
        <v>7.7876091003399997E-2</v>
      </c>
      <c r="I18" s="1">
        <v>0.104210138321</v>
      </c>
      <c r="J18">
        <f t="shared" si="0"/>
        <v>0.16186783170960162</v>
      </c>
    </row>
    <row r="19" spans="1:17" x14ac:dyDescent="0.3">
      <c r="A19">
        <v>14</v>
      </c>
      <c r="B19" s="1">
        <v>7.8400850295999996E-2</v>
      </c>
      <c r="C19" s="1">
        <v>0.294300794601</v>
      </c>
      <c r="D19" s="1">
        <v>0.216845035553</v>
      </c>
      <c r="E19" s="1">
        <v>0.124865055084</v>
      </c>
      <c r="F19" s="1">
        <v>0.10792303085299999</v>
      </c>
      <c r="G19" s="1">
        <v>7.8126192092900004E-2</v>
      </c>
      <c r="H19" s="1">
        <v>0.10689687728900001</v>
      </c>
      <c r="I19" s="1">
        <v>7.7876091003399997E-2</v>
      </c>
      <c r="J19">
        <f t="shared" si="0"/>
        <v>-2.3226215385595321E-2</v>
      </c>
    </row>
    <row r="20" spans="1:17" x14ac:dyDescent="0.3">
      <c r="A20">
        <v>15</v>
      </c>
      <c r="B20" s="1">
        <v>7.8037023544300005E-2</v>
      </c>
      <c r="C20" s="1">
        <v>7.8400850295999996E-2</v>
      </c>
      <c r="D20" s="1">
        <v>0.294300794601</v>
      </c>
      <c r="E20" s="1">
        <v>0.216845035553</v>
      </c>
      <c r="F20" s="1">
        <v>0.124865055084</v>
      </c>
      <c r="G20" s="1">
        <v>0.10792303085299999</v>
      </c>
      <c r="H20" s="1">
        <v>7.8126192092900004E-2</v>
      </c>
      <c r="I20" s="1">
        <v>0.10689687728900001</v>
      </c>
      <c r="J20">
        <f t="shared" si="0"/>
        <v>-2.2606135919230025E-2</v>
      </c>
    </row>
    <row r="21" spans="1:17" x14ac:dyDescent="0.3">
      <c r="A21">
        <v>16</v>
      </c>
      <c r="B21" s="1">
        <v>7.7922821044900004E-2</v>
      </c>
      <c r="C21" s="1">
        <v>7.8037023544300005E-2</v>
      </c>
      <c r="D21" s="1">
        <v>7.8400850295999996E-2</v>
      </c>
      <c r="E21" s="1">
        <v>0.294300794601</v>
      </c>
      <c r="F21" s="1">
        <v>0.216845035553</v>
      </c>
      <c r="G21" s="1">
        <v>0.124865055084</v>
      </c>
      <c r="H21" s="1">
        <v>0.10792303085299999</v>
      </c>
      <c r="I21" s="1">
        <v>7.8126192092900004E-2</v>
      </c>
      <c r="J21">
        <f t="shared" si="0"/>
        <v>1.5358791518210345E-2</v>
      </c>
      <c r="M21" t="s">
        <v>13</v>
      </c>
    </row>
    <row r="22" spans="1:17" x14ac:dyDescent="0.3">
      <c r="A22">
        <v>17</v>
      </c>
      <c r="B22" s="1">
        <v>7.8145980835000003E-2</v>
      </c>
      <c r="C22" s="1">
        <v>7.7922821044900004E-2</v>
      </c>
      <c r="D22" s="1">
        <v>7.8037023544300005E-2</v>
      </c>
      <c r="E22" s="1">
        <v>7.8400850295999996E-2</v>
      </c>
      <c r="F22" s="1">
        <v>0.294300794601</v>
      </c>
      <c r="G22" s="1">
        <v>0.216845035553</v>
      </c>
      <c r="H22" s="1">
        <v>0.124865055084</v>
      </c>
      <c r="I22" s="1">
        <v>0.10792303085299999</v>
      </c>
      <c r="J22">
        <f t="shared" si="0"/>
        <v>-4.4864157792360686E-3</v>
      </c>
    </row>
    <row r="23" spans="1:17" x14ac:dyDescent="0.3">
      <c r="A23">
        <v>18</v>
      </c>
      <c r="B23" s="1">
        <v>0.109441995621</v>
      </c>
      <c r="C23" s="1">
        <v>7.8145980835000003E-2</v>
      </c>
      <c r="D23" s="1">
        <v>7.7922821044900004E-2</v>
      </c>
      <c r="E23" s="1">
        <v>7.8037023544300005E-2</v>
      </c>
      <c r="F23" s="1">
        <v>7.8400850295999996E-2</v>
      </c>
      <c r="G23" s="1">
        <v>0.294300794601</v>
      </c>
      <c r="H23" s="1">
        <v>0.216845035553</v>
      </c>
      <c r="I23" s="1">
        <v>0.124865055084</v>
      </c>
      <c r="J23">
        <f t="shared" si="0"/>
        <v>1.1198988657679008E-2</v>
      </c>
      <c r="M23" t="s">
        <v>27</v>
      </c>
      <c r="N23">
        <f>-2*M5*LN(M17)+2*M6</f>
        <v>697.4852488920933</v>
      </c>
    </row>
    <row r="24" spans="1:17" x14ac:dyDescent="0.3">
      <c r="A24">
        <v>19</v>
      </c>
      <c r="B24" s="1">
        <v>0.104266881943</v>
      </c>
      <c r="C24" s="1">
        <v>0.109441995621</v>
      </c>
      <c r="D24" s="1">
        <v>7.8145980835000003E-2</v>
      </c>
      <c r="E24" s="1">
        <v>7.7922821044900004E-2</v>
      </c>
      <c r="F24" s="1">
        <v>7.8037023544300005E-2</v>
      </c>
      <c r="G24" s="1">
        <v>7.8400850295999996E-2</v>
      </c>
      <c r="H24" s="1">
        <v>0.294300794601</v>
      </c>
      <c r="I24" s="1">
        <v>0.216845035553</v>
      </c>
      <c r="J24">
        <f t="shared" si="0"/>
        <v>-7.0333323815536522E-3</v>
      </c>
    </row>
    <row r="25" spans="1:17" x14ac:dyDescent="0.3">
      <c r="A25">
        <v>20</v>
      </c>
      <c r="B25" s="1">
        <v>0.159222126007</v>
      </c>
      <c r="C25" s="1">
        <v>0.104266881943</v>
      </c>
      <c r="D25" s="1">
        <v>0.109441995621</v>
      </c>
      <c r="E25" s="1">
        <v>7.8145980835000003E-2</v>
      </c>
      <c r="F25" s="1">
        <v>7.7922821044900004E-2</v>
      </c>
      <c r="G25" s="1">
        <v>7.8037023544300005E-2</v>
      </c>
      <c r="H25" s="1">
        <v>7.8400850295999996E-2</v>
      </c>
      <c r="I25" s="1">
        <v>0.294300794601</v>
      </c>
      <c r="J25">
        <f t="shared" si="0"/>
        <v>-4.28053845717981E-3</v>
      </c>
    </row>
    <row r="26" spans="1:17" x14ac:dyDescent="0.3">
      <c r="A26">
        <v>21</v>
      </c>
      <c r="B26" s="1">
        <v>0.105836868286</v>
      </c>
      <c r="C26" s="1">
        <v>0.159222126007</v>
      </c>
      <c r="D26" s="1">
        <v>0.104266881943</v>
      </c>
      <c r="E26" s="1">
        <v>0.109441995621</v>
      </c>
      <c r="F26" s="1">
        <v>7.8145980835000003E-2</v>
      </c>
      <c r="G26" s="1">
        <v>7.7922821044900004E-2</v>
      </c>
      <c r="H26" s="1">
        <v>7.8037023544300005E-2</v>
      </c>
      <c r="I26" s="1">
        <v>7.8400850295999996E-2</v>
      </c>
      <c r="J26">
        <f t="shared" si="0"/>
        <v>-3.9898313909344896E-2</v>
      </c>
    </row>
    <row r="27" spans="1:17" x14ac:dyDescent="0.3">
      <c r="A27">
        <v>22</v>
      </c>
      <c r="B27" s="1">
        <v>0.16237306594799999</v>
      </c>
      <c r="C27" s="1">
        <v>0.105836868286</v>
      </c>
      <c r="D27" s="1">
        <v>0.159222126007</v>
      </c>
      <c r="E27" s="1">
        <v>0.104266881943</v>
      </c>
      <c r="F27" s="1">
        <v>0.109441995621</v>
      </c>
      <c r="G27" s="1">
        <v>7.8145980835000003E-2</v>
      </c>
      <c r="H27" s="1">
        <v>7.7922821044900004E-2</v>
      </c>
      <c r="I27" s="1">
        <v>7.8037023544300005E-2</v>
      </c>
      <c r="J27">
        <f t="shared" si="0"/>
        <v>1.8815467385628361E-2</v>
      </c>
    </row>
    <row r="28" spans="1:17" x14ac:dyDescent="0.3">
      <c r="A28">
        <v>23</v>
      </c>
      <c r="B28" s="1">
        <v>9.2618942260699999E-2</v>
      </c>
      <c r="C28" s="1">
        <v>0.16237306594799999</v>
      </c>
      <c r="D28" s="1">
        <v>0.105836868286</v>
      </c>
      <c r="E28" s="1">
        <v>0.159222126007</v>
      </c>
      <c r="F28" s="1">
        <v>0.104266881943</v>
      </c>
      <c r="G28" s="1">
        <v>0.109441995621</v>
      </c>
      <c r="H28" s="1">
        <v>7.8145980835000003E-2</v>
      </c>
      <c r="I28" s="1">
        <v>7.7922821044900004E-2</v>
      </c>
      <c r="J28">
        <f t="shared" si="0"/>
        <v>-2.8186123387363107E-2</v>
      </c>
    </row>
    <row r="29" spans="1:17" x14ac:dyDescent="0.3">
      <c r="A29">
        <v>24</v>
      </c>
      <c r="B29" s="1">
        <v>0.173292160034</v>
      </c>
      <c r="C29" s="1">
        <v>9.2618942260699999E-2</v>
      </c>
      <c r="D29" s="1">
        <v>0.16237306594799999</v>
      </c>
      <c r="E29" s="1">
        <v>0.105836868286</v>
      </c>
      <c r="F29" s="1">
        <v>0.159222126007</v>
      </c>
      <c r="G29" s="1">
        <v>0.104266881943</v>
      </c>
      <c r="H29" s="1">
        <v>0.109441995621</v>
      </c>
      <c r="I29" s="1">
        <v>7.8145980835000003E-2</v>
      </c>
      <c r="J29">
        <f t="shared" si="0"/>
        <v>5.210005712969585E-2</v>
      </c>
    </row>
    <row r="30" spans="1:17" x14ac:dyDescent="0.3">
      <c r="A30">
        <v>25</v>
      </c>
      <c r="B30" s="1">
        <v>4.7960996627799998E-2</v>
      </c>
      <c r="C30" s="1">
        <v>0.173292160034</v>
      </c>
      <c r="D30" s="1">
        <v>9.2618942260699999E-2</v>
      </c>
      <c r="E30" s="1">
        <v>0.16237306594799999</v>
      </c>
      <c r="F30" s="1">
        <v>0.105836868286</v>
      </c>
      <c r="G30" s="1">
        <v>0.159222126007</v>
      </c>
      <c r="H30" s="1">
        <v>0.104266881943</v>
      </c>
      <c r="I30" s="1">
        <v>0.109441995621</v>
      </c>
      <c r="J30">
        <f t="shared" si="0"/>
        <v>-5.6856708296686556E-2</v>
      </c>
    </row>
    <row r="31" spans="1:17" x14ac:dyDescent="0.3">
      <c r="A31">
        <v>26</v>
      </c>
      <c r="B31" s="1">
        <v>0.100421190262</v>
      </c>
      <c r="C31" s="1">
        <v>4.7960996627799998E-2</v>
      </c>
      <c r="D31" s="1">
        <v>0.173292160034</v>
      </c>
      <c r="E31" s="1">
        <v>9.2618942260699999E-2</v>
      </c>
      <c r="F31" s="1">
        <v>0.16237306594799999</v>
      </c>
      <c r="G31" s="1">
        <v>0.105836868286</v>
      </c>
      <c r="H31" s="1">
        <v>0.159222126007</v>
      </c>
      <c r="I31" s="1">
        <v>0.104266881943</v>
      </c>
      <c r="J31">
        <f t="shared" si="0"/>
        <v>-1.6852361667893653E-2</v>
      </c>
    </row>
    <row r="32" spans="1:17" x14ac:dyDescent="0.3">
      <c r="A32">
        <v>27</v>
      </c>
      <c r="B32" s="1">
        <v>0.15751504898099999</v>
      </c>
      <c r="C32" s="1">
        <v>0.100421190262</v>
      </c>
      <c r="D32" s="1">
        <v>4.7960996627799998E-2</v>
      </c>
      <c r="E32" s="1">
        <v>0.173292160034</v>
      </c>
      <c r="F32" s="1">
        <v>9.2618942260699999E-2</v>
      </c>
      <c r="G32" s="1">
        <v>0.16237306594799999</v>
      </c>
      <c r="H32" s="1">
        <v>0.105836868286</v>
      </c>
      <c r="I32" s="1">
        <v>0.159222126007</v>
      </c>
      <c r="J32">
        <f t="shared" si="0"/>
        <v>3.9870187021396039E-2</v>
      </c>
    </row>
    <row r="33" spans="1:10" x14ac:dyDescent="0.3">
      <c r="A33">
        <v>28</v>
      </c>
      <c r="B33" s="1">
        <v>9.0356111526499999E-2</v>
      </c>
      <c r="C33" s="1">
        <v>0.15751504898099999</v>
      </c>
      <c r="D33" s="1">
        <v>0.100421190262</v>
      </c>
      <c r="E33" s="1">
        <v>4.7960996627799998E-2</v>
      </c>
      <c r="F33" s="1">
        <v>0.173292160034</v>
      </c>
      <c r="G33" s="1">
        <v>9.2618942260699999E-2</v>
      </c>
      <c r="H33" s="1">
        <v>0.16237306594799999</v>
      </c>
      <c r="I33" s="1">
        <v>0.105836868286</v>
      </c>
      <c r="J33">
        <f t="shared" si="0"/>
        <v>-2.7180122654068481E-2</v>
      </c>
    </row>
    <row r="34" spans="1:10" x14ac:dyDescent="0.3">
      <c r="A34">
        <v>29</v>
      </c>
      <c r="B34" s="1">
        <v>0.14032983779899999</v>
      </c>
      <c r="C34" s="1">
        <v>9.0356111526499999E-2</v>
      </c>
      <c r="D34" s="1">
        <v>0.15751504898099999</v>
      </c>
      <c r="E34" s="1">
        <v>0.100421190262</v>
      </c>
      <c r="F34" s="1">
        <v>4.7960996627799998E-2</v>
      </c>
      <c r="G34" s="1">
        <v>0.173292160034</v>
      </c>
      <c r="H34" s="1">
        <v>9.2618942260699999E-2</v>
      </c>
      <c r="I34" s="1">
        <v>0.16237306594799999</v>
      </c>
      <c r="J34">
        <f t="shared" si="0"/>
        <v>-2.6641165442928584E-3</v>
      </c>
    </row>
    <row r="35" spans="1:10" x14ac:dyDescent="0.3">
      <c r="A35">
        <v>30</v>
      </c>
      <c r="B35" s="1">
        <v>0.10997200012199999</v>
      </c>
      <c r="C35" s="1">
        <v>0.14032983779899999</v>
      </c>
      <c r="D35" s="1">
        <v>9.0356111526499999E-2</v>
      </c>
      <c r="E35" s="1">
        <v>0.15751504898099999</v>
      </c>
      <c r="F35" s="1">
        <v>0.100421190262</v>
      </c>
      <c r="G35" s="1">
        <v>4.7960996627799998E-2</v>
      </c>
      <c r="H35" s="1">
        <v>0.173292160034</v>
      </c>
      <c r="I35" s="1">
        <v>9.2618942260699999E-2</v>
      </c>
      <c r="J35">
        <f t="shared" si="0"/>
        <v>-3.201365706455162E-3</v>
      </c>
    </row>
    <row r="36" spans="1:10" x14ac:dyDescent="0.3">
      <c r="A36">
        <v>31</v>
      </c>
      <c r="B36" s="1">
        <v>0.13432908058199999</v>
      </c>
      <c r="C36" s="1">
        <v>0.10997200012199999</v>
      </c>
      <c r="D36" s="1">
        <v>0.14032983779899999</v>
      </c>
      <c r="E36" s="1">
        <v>9.0356111526499999E-2</v>
      </c>
      <c r="F36" s="1">
        <v>0.15751504898099999</v>
      </c>
      <c r="G36" s="1">
        <v>0.100421190262</v>
      </c>
      <c r="H36" s="1">
        <v>4.7960996627799998E-2</v>
      </c>
      <c r="I36" s="1">
        <v>0.173292160034</v>
      </c>
      <c r="J36">
        <f t="shared" si="0"/>
        <v>-7.0375705724366935E-3</v>
      </c>
    </row>
    <row r="37" spans="1:10" x14ac:dyDescent="0.3">
      <c r="A37">
        <v>32</v>
      </c>
      <c r="B37" s="1">
        <v>0.100836038589</v>
      </c>
      <c r="C37" s="1">
        <v>0.13432908058199999</v>
      </c>
      <c r="D37" s="1">
        <v>0.10997200012199999</v>
      </c>
      <c r="E37" s="1">
        <v>0.14032983779899999</v>
      </c>
      <c r="F37" s="1">
        <v>9.0356111526499999E-2</v>
      </c>
      <c r="G37" s="1">
        <v>0.15751504898099999</v>
      </c>
      <c r="H37" s="1">
        <v>0.100421190262</v>
      </c>
      <c r="I37" s="1">
        <v>4.7960996627799998E-2</v>
      </c>
      <c r="J37">
        <f t="shared" si="0"/>
        <v>-1.8208885285028974E-2</v>
      </c>
    </row>
    <row r="38" spans="1:10" x14ac:dyDescent="0.3">
      <c r="A38">
        <v>33</v>
      </c>
      <c r="B38" s="1">
        <v>0.146326065063</v>
      </c>
      <c r="C38" s="1">
        <v>0.100836038589</v>
      </c>
      <c r="D38" s="1">
        <v>0.13432908058199999</v>
      </c>
      <c r="E38" s="1">
        <v>0.10997200012199999</v>
      </c>
      <c r="F38" s="1">
        <v>0.14032983779899999</v>
      </c>
      <c r="G38" s="1">
        <v>9.0356111526499999E-2</v>
      </c>
      <c r="H38" s="1">
        <v>0.15751504898099999</v>
      </c>
      <c r="I38" s="1">
        <v>0.100421190262</v>
      </c>
      <c r="J38">
        <f t="shared" si="0"/>
        <v>3.033554200290722E-2</v>
      </c>
    </row>
    <row r="39" spans="1:10" x14ac:dyDescent="0.3">
      <c r="A39">
        <v>34</v>
      </c>
      <c r="B39" s="1">
        <v>0.109993219376</v>
      </c>
      <c r="C39" s="1">
        <v>0.146326065063</v>
      </c>
      <c r="D39" s="1">
        <v>0.100836038589</v>
      </c>
      <c r="E39" s="1">
        <v>0.13432908058199999</v>
      </c>
      <c r="F39" s="1">
        <v>0.10997200012199999</v>
      </c>
      <c r="G39" s="1">
        <v>0.14032983779899999</v>
      </c>
      <c r="H39" s="1">
        <v>9.0356111526499999E-2</v>
      </c>
      <c r="I39" s="1">
        <v>0.15751504898099999</v>
      </c>
      <c r="J39">
        <f t="shared" si="0"/>
        <v>-1.1428272532110826E-2</v>
      </c>
    </row>
    <row r="40" spans="1:10" x14ac:dyDescent="0.3">
      <c r="A40">
        <v>35</v>
      </c>
      <c r="B40" s="1">
        <v>0.20675086975099999</v>
      </c>
      <c r="C40" s="1">
        <v>0.109993219376</v>
      </c>
      <c r="D40" s="1">
        <v>0.146326065063</v>
      </c>
      <c r="E40" s="1">
        <v>0.100836038589</v>
      </c>
      <c r="F40" s="1">
        <v>0.13432908058199999</v>
      </c>
      <c r="G40" s="1">
        <v>0.10997200012199999</v>
      </c>
      <c r="H40" s="1">
        <v>0.14032983779899999</v>
      </c>
      <c r="I40" s="1">
        <v>9.0356111526499999E-2</v>
      </c>
      <c r="J40">
        <f t="shared" si="0"/>
        <v>8.8111235260694198E-2</v>
      </c>
    </row>
    <row r="41" spans="1:10" x14ac:dyDescent="0.3">
      <c r="A41">
        <v>36</v>
      </c>
      <c r="B41" s="1">
        <v>7.8801870346100006E-2</v>
      </c>
      <c r="C41" s="1">
        <v>0.20675086975099999</v>
      </c>
      <c r="D41" s="1">
        <v>0.109993219376</v>
      </c>
      <c r="E41" s="1">
        <v>0.146326065063</v>
      </c>
      <c r="F41" s="1">
        <v>0.100836038589</v>
      </c>
      <c r="G41" s="1">
        <v>0.13432908058199999</v>
      </c>
      <c r="H41" s="1">
        <v>0.10997200012199999</v>
      </c>
      <c r="I41" s="1">
        <v>0.14032983779899999</v>
      </c>
      <c r="J41">
        <f t="shared" si="0"/>
        <v>-2.8656285297056539E-2</v>
      </c>
    </row>
    <row r="42" spans="1:10" x14ac:dyDescent="0.3">
      <c r="A42">
        <v>37</v>
      </c>
      <c r="B42" s="1">
        <v>7.8343868255599997E-2</v>
      </c>
      <c r="C42" s="1">
        <v>7.8801870346100006E-2</v>
      </c>
      <c r="D42" s="1">
        <v>0.20675086975099999</v>
      </c>
      <c r="E42" s="1">
        <v>0.109993219376</v>
      </c>
      <c r="F42" s="1">
        <v>0.146326065063</v>
      </c>
      <c r="G42" s="1">
        <v>0.100836038589</v>
      </c>
      <c r="H42" s="1">
        <v>0.13432908058199999</v>
      </c>
      <c r="I42" s="1">
        <v>0.10997200012199999</v>
      </c>
      <c r="J42">
        <f t="shared" si="0"/>
        <v>-3.8601036135210057E-2</v>
      </c>
    </row>
    <row r="43" spans="1:10" x14ac:dyDescent="0.3">
      <c r="A43">
        <v>38</v>
      </c>
      <c r="B43" s="1">
        <v>0.139605998993</v>
      </c>
      <c r="C43" s="1">
        <v>7.8343868255599997E-2</v>
      </c>
      <c r="D43" s="1">
        <v>7.8801870346100006E-2</v>
      </c>
      <c r="E43" s="1">
        <v>0.20675086975099999</v>
      </c>
      <c r="F43" s="1">
        <v>0.109993219376</v>
      </c>
      <c r="G43" s="1">
        <v>0.146326065063</v>
      </c>
      <c r="H43" s="1">
        <v>0.100836038589</v>
      </c>
      <c r="I43" s="1">
        <v>0.13432908058199999</v>
      </c>
      <c r="J43">
        <f t="shared" si="0"/>
        <v>3.0239692188957563E-2</v>
      </c>
    </row>
    <row r="44" spans="1:10" x14ac:dyDescent="0.3">
      <c r="A44">
        <v>39</v>
      </c>
      <c r="B44" s="1">
        <v>0.104005813599</v>
      </c>
      <c r="C44" s="1">
        <v>0.139605998993</v>
      </c>
      <c r="D44" s="1">
        <v>7.8343868255599997E-2</v>
      </c>
      <c r="E44" s="1">
        <v>7.8801870346100006E-2</v>
      </c>
      <c r="F44" s="1">
        <v>0.20675086975099999</v>
      </c>
      <c r="G44" s="1">
        <v>0.109993219376</v>
      </c>
      <c r="H44" s="1">
        <v>0.146326065063</v>
      </c>
      <c r="I44" s="1">
        <v>0.100836038589</v>
      </c>
      <c r="J44">
        <f t="shared" si="0"/>
        <v>-2.5313033918286862E-3</v>
      </c>
    </row>
    <row r="45" spans="1:10" x14ac:dyDescent="0.3">
      <c r="A45">
        <v>40</v>
      </c>
      <c r="B45" s="1">
        <v>0.129966974258</v>
      </c>
      <c r="C45" s="1">
        <v>0.104005813599</v>
      </c>
      <c r="D45" s="1">
        <v>0.139605998993</v>
      </c>
      <c r="E45" s="1">
        <v>7.8343868255599997E-2</v>
      </c>
      <c r="F45" s="1">
        <v>7.8801870346100006E-2</v>
      </c>
      <c r="G45" s="1">
        <v>0.20675086975099999</v>
      </c>
      <c r="H45" s="1">
        <v>0.109993219376</v>
      </c>
      <c r="I45" s="1">
        <v>0.146326065063</v>
      </c>
      <c r="J45">
        <f t="shared" si="0"/>
        <v>-1.0669112627719917E-3</v>
      </c>
    </row>
    <row r="46" spans="1:10" x14ac:dyDescent="0.3">
      <c r="A46">
        <v>41</v>
      </c>
      <c r="B46" s="1">
        <v>0.11202788353</v>
      </c>
      <c r="C46" s="1">
        <v>0.129966974258</v>
      </c>
      <c r="D46" s="1">
        <v>0.104005813599</v>
      </c>
      <c r="E46" s="1">
        <v>0.139605998993</v>
      </c>
      <c r="F46" s="1">
        <v>7.8343868255599997E-2</v>
      </c>
      <c r="G46" s="1">
        <v>7.8801870346100006E-2</v>
      </c>
      <c r="H46" s="1">
        <v>0.20675086975099999</v>
      </c>
      <c r="I46" s="1">
        <v>0.109993219376</v>
      </c>
      <c r="J46">
        <f t="shared" si="0"/>
        <v>1.4407662135052161E-3</v>
      </c>
    </row>
    <row r="47" spans="1:10" x14ac:dyDescent="0.3">
      <c r="A47">
        <v>42</v>
      </c>
      <c r="B47" s="1">
        <v>0.13486599922199999</v>
      </c>
      <c r="C47" s="1">
        <v>0.11202788353</v>
      </c>
      <c r="D47" s="1">
        <v>0.129966974258</v>
      </c>
      <c r="E47" s="1">
        <v>0.104005813599</v>
      </c>
      <c r="F47" s="1">
        <v>0.139605998993</v>
      </c>
      <c r="G47" s="1">
        <v>7.8343868255599997E-2</v>
      </c>
      <c r="H47" s="1">
        <v>7.8801870346100006E-2</v>
      </c>
      <c r="I47" s="1">
        <v>0.20675086975099999</v>
      </c>
      <c r="J47">
        <f t="shared" si="0"/>
        <v>-3.9114144073927543E-3</v>
      </c>
    </row>
    <row r="48" spans="1:10" x14ac:dyDescent="0.3">
      <c r="A48">
        <v>43</v>
      </c>
      <c r="B48" s="1">
        <v>0.13306212425200001</v>
      </c>
      <c r="C48" s="1">
        <v>0.13486599922199999</v>
      </c>
      <c r="D48" s="1">
        <v>0.11202788353</v>
      </c>
      <c r="E48" s="1">
        <v>0.129966974258</v>
      </c>
      <c r="F48" s="1">
        <v>0.104005813599</v>
      </c>
      <c r="G48" s="1">
        <v>0.139605998993</v>
      </c>
      <c r="H48" s="1">
        <v>7.8343868255599997E-2</v>
      </c>
      <c r="I48" s="1">
        <v>7.8801870346100006E-2</v>
      </c>
      <c r="J48">
        <f t="shared" si="0"/>
        <v>6.0446574501508716E-3</v>
      </c>
    </row>
    <row r="49" spans="1:10" x14ac:dyDescent="0.3">
      <c r="A49">
        <v>44</v>
      </c>
      <c r="B49" s="1">
        <v>9.2434883117699998E-2</v>
      </c>
      <c r="C49" s="1">
        <v>0.13306212425200001</v>
      </c>
      <c r="D49" s="1">
        <v>0.13486599922199999</v>
      </c>
      <c r="E49" s="1">
        <v>0.11202788353</v>
      </c>
      <c r="F49" s="1">
        <v>0.129966974258</v>
      </c>
      <c r="G49" s="1">
        <v>0.104005813599</v>
      </c>
      <c r="H49" s="1">
        <v>0.139605998993</v>
      </c>
      <c r="I49" s="1">
        <v>7.8343868255599997E-2</v>
      </c>
      <c r="J49">
        <f t="shared" si="0"/>
        <v>-2.285641093963077E-2</v>
      </c>
    </row>
    <row r="50" spans="1:10" x14ac:dyDescent="0.3">
      <c r="A50">
        <v>45</v>
      </c>
      <c r="B50" s="1">
        <v>0.124242067337</v>
      </c>
      <c r="C50" s="1">
        <v>9.2434883117699998E-2</v>
      </c>
      <c r="D50" s="1">
        <v>0.13306212425200001</v>
      </c>
      <c r="E50" s="1">
        <v>0.13486599922199999</v>
      </c>
      <c r="F50" s="1">
        <v>0.11202788353</v>
      </c>
      <c r="G50" s="1">
        <v>0.129966974258</v>
      </c>
      <c r="H50" s="1">
        <v>0.104005813599</v>
      </c>
      <c r="I50" s="1">
        <v>0.139605998993</v>
      </c>
      <c r="J50">
        <f t="shared" si="0"/>
        <v>-5.8289826772893417E-5</v>
      </c>
    </row>
    <row r="51" spans="1:10" x14ac:dyDescent="0.3">
      <c r="A51">
        <v>46</v>
      </c>
      <c r="B51" s="1">
        <v>0.15795707702600001</v>
      </c>
      <c r="C51" s="1">
        <v>0.124242067337</v>
      </c>
      <c r="D51" s="1">
        <v>9.2434883117699998E-2</v>
      </c>
      <c r="E51" s="1">
        <v>0.13306212425200001</v>
      </c>
      <c r="F51" s="1">
        <v>0.13486599922199999</v>
      </c>
      <c r="G51" s="1">
        <v>0.11202788353</v>
      </c>
      <c r="H51" s="1">
        <v>0.129966974258</v>
      </c>
      <c r="I51" s="1">
        <v>0.104005813599</v>
      </c>
      <c r="J51">
        <f t="shared" si="0"/>
        <v>4.4043914811627304E-2</v>
      </c>
    </row>
    <row r="52" spans="1:10" x14ac:dyDescent="0.3">
      <c r="A52">
        <v>47</v>
      </c>
      <c r="B52" s="1">
        <v>7.8614950180099993E-2</v>
      </c>
      <c r="C52" s="1">
        <v>0.15795707702600001</v>
      </c>
      <c r="D52" s="1">
        <v>0.124242067337</v>
      </c>
      <c r="E52" s="1">
        <v>9.2434883117699998E-2</v>
      </c>
      <c r="F52" s="1">
        <v>0.13306212425200001</v>
      </c>
      <c r="G52" s="1">
        <v>0.13486599922199999</v>
      </c>
      <c r="H52" s="1">
        <v>0.11202788353</v>
      </c>
      <c r="I52" s="1">
        <v>0.129966974258</v>
      </c>
      <c r="J52">
        <f t="shared" si="0"/>
        <v>-4.0630424316123744E-2</v>
      </c>
    </row>
    <row r="53" spans="1:10" x14ac:dyDescent="0.3">
      <c r="A53">
        <v>48</v>
      </c>
      <c r="B53" s="1">
        <v>0.15952897071800001</v>
      </c>
      <c r="C53" s="1">
        <v>7.8614950180099993E-2</v>
      </c>
      <c r="D53" s="1">
        <v>0.15795707702600001</v>
      </c>
      <c r="E53" s="1">
        <v>0.124242067337</v>
      </c>
      <c r="F53" s="1">
        <v>9.2434883117699998E-2</v>
      </c>
      <c r="G53" s="1">
        <v>0.13306212425200001</v>
      </c>
      <c r="H53" s="1">
        <v>0.13486599922199999</v>
      </c>
      <c r="I53" s="1">
        <v>0.11202788353</v>
      </c>
      <c r="J53">
        <f t="shared" si="0"/>
        <v>3.5901216607396508E-2</v>
      </c>
    </row>
    <row r="54" spans="1:10" x14ac:dyDescent="0.3">
      <c r="A54">
        <v>49</v>
      </c>
      <c r="B54" s="1">
        <v>9.3257188796999999E-2</v>
      </c>
      <c r="C54" s="1">
        <v>0.15952897071800001</v>
      </c>
      <c r="D54" s="1">
        <v>7.8614950180099993E-2</v>
      </c>
      <c r="E54" s="1">
        <v>0.15795707702600001</v>
      </c>
      <c r="F54" s="1">
        <v>0.124242067337</v>
      </c>
      <c r="G54" s="1">
        <v>9.2434883117699998E-2</v>
      </c>
      <c r="H54" s="1">
        <v>0.13306212425200001</v>
      </c>
      <c r="I54" s="1">
        <v>0.13486599922199999</v>
      </c>
      <c r="J54">
        <f t="shared" si="0"/>
        <v>-1.5374793498029216E-2</v>
      </c>
    </row>
    <row r="55" spans="1:10" x14ac:dyDescent="0.3">
      <c r="A55">
        <v>50</v>
      </c>
      <c r="B55" s="1">
        <v>0.13919687271100001</v>
      </c>
      <c r="C55" s="1">
        <v>9.3257188796999999E-2</v>
      </c>
      <c r="D55" s="1">
        <v>0.15952897071800001</v>
      </c>
      <c r="E55" s="1">
        <v>7.8614950180099993E-2</v>
      </c>
      <c r="F55" s="1">
        <v>0.15795707702600001</v>
      </c>
      <c r="G55" s="1">
        <v>0.124242067337</v>
      </c>
      <c r="H55" s="1">
        <v>9.2434883117699998E-2</v>
      </c>
      <c r="I55" s="1">
        <v>0.13306212425200001</v>
      </c>
      <c r="J55">
        <f t="shared" si="0"/>
        <v>8.9501868352510148E-3</v>
      </c>
    </row>
    <row r="56" spans="1:10" x14ac:dyDescent="0.3">
      <c r="A56">
        <v>51</v>
      </c>
      <c r="B56" s="1">
        <v>7.9038143157999993E-2</v>
      </c>
      <c r="C56" s="1">
        <v>0.13919687271100001</v>
      </c>
      <c r="D56" s="1">
        <v>9.3257188796999999E-2</v>
      </c>
      <c r="E56" s="1">
        <v>0.15952897071800001</v>
      </c>
      <c r="F56" s="1">
        <v>7.8614950180099993E-2</v>
      </c>
      <c r="G56" s="1">
        <v>0.15795707702600001</v>
      </c>
      <c r="H56" s="1">
        <v>0.124242067337</v>
      </c>
      <c r="I56" s="1">
        <v>9.2434883117699998E-2</v>
      </c>
      <c r="J56">
        <f t="shared" si="0"/>
        <v>-3.2702207637929998E-2</v>
      </c>
    </row>
    <row r="57" spans="1:10" x14ac:dyDescent="0.3">
      <c r="A57">
        <v>52</v>
      </c>
      <c r="B57" s="1">
        <v>0.122941017151</v>
      </c>
      <c r="C57" s="1">
        <v>7.9038143157999993E-2</v>
      </c>
      <c r="D57" s="1">
        <v>0.13919687271100001</v>
      </c>
      <c r="E57" s="1">
        <v>9.3257188796999999E-2</v>
      </c>
      <c r="F57" s="1">
        <v>0.15952897071800001</v>
      </c>
      <c r="G57" s="1">
        <v>7.8614950180099993E-2</v>
      </c>
      <c r="H57" s="1">
        <v>0.15795707702600001</v>
      </c>
      <c r="I57" s="1">
        <v>0.124242067337</v>
      </c>
      <c r="J57">
        <f t="shared" si="0"/>
        <v>2.2740415579716377E-3</v>
      </c>
    </row>
    <row r="58" spans="1:10" x14ac:dyDescent="0.3">
      <c r="A58">
        <v>53</v>
      </c>
      <c r="B58" s="1">
        <v>0.13747310638400001</v>
      </c>
      <c r="C58" s="1">
        <v>0.122941017151</v>
      </c>
      <c r="D58" s="1">
        <v>7.9038143157999993E-2</v>
      </c>
      <c r="E58" s="1">
        <v>0.13919687271100001</v>
      </c>
      <c r="F58" s="1">
        <v>9.3257188796999999E-2</v>
      </c>
      <c r="G58" s="1">
        <v>0.15952897071800001</v>
      </c>
      <c r="H58" s="1">
        <v>7.8614950180099993E-2</v>
      </c>
      <c r="I58" s="1">
        <v>0.15795707702600001</v>
      </c>
      <c r="J58">
        <f t="shared" si="0"/>
        <v>9.0377019559196737E-3</v>
      </c>
    </row>
    <row r="59" spans="1:10" x14ac:dyDescent="0.3">
      <c r="I5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7"/>
  <sheetViews>
    <sheetView workbookViewId="0">
      <selection activeCell="J57" sqref="J57"/>
    </sheetView>
  </sheetViews>
  <sheetFormatPr baseColWidth="10" defaultColWidth="8.88671875" defaultRowHeight="14.4" x14ac:dyDescent="0.3"/>
  <cols>
    <col min="9" max="9" width="10.77734375" customWidth="1"/>
    <col min="10" max="10" width="12.88671875" customWidth="1"/>
  </cols>
  <sheetData>
    <row r="3" spans="1:10" x14ac:dyDescent="0.3">
      <c r="A3" s="4" t="s">
        <v>8</v>
      </c>
      <c r="B3" s="5" t="s">
        <v>3</v>
      </c>
      <c r="C3" s="4" t="s">
        <v>4</v>
      </c>
      <c r="D3" s="4" t="s">
        <v>15</v>
      </c>
      <c r="E3" s="4" t="s">
        <v>18</v>
      </c>
      <c r="F3" s="4" t="s">
        <v>20</v>
      </c>
      <c r="G3" s="4" t="s">
        <v>22</v>
      </c>
      <c r="H3" s="4" t="s">
        <v>24</v>
      </c>
      <c r="I3" s="4" t="s">
        <v>26</v>
      </c>
      <c r="J3" s="4" t="s">
        <v>28</v>
      </c>
    </row>
    <row r="4" spans="1:10" x14ac:dyDescent="0.3">
      <c r="A4">
        <v>1</v>
      </c>
      <c r="B4" s="1">
        <v>9.7905158996600003E-2</v>
      </c>
    </row>
    <row r="5" spans="1:10" x14ac:dyDescent="0.3">
      <c r="A5">
        <v>2</v>
      </c>
      <c r="B5" s="1">
        <v>7.8669071197499996E-2</v>
      </c>
      <c r="C5" s="1">
        <v>9.7905158996600003E-2</v>
      </c>
    </row>
    <row r="6" spans="1:10" x14ac:dyDescent="0.3">
      <c r="A6">
        <v>3</v>
      </c>
      <c r="B6" s="1">
        <v>0.10796904563900001</v>
      </c>
      <c r="C6" s="1">
        <v>7.8669071197499996E-2</v>
      </c>
      <c r="D6" s="1">
        <v>9.7905158996600003E-2</v>
      </c>
    </row>
    <row r="7" spans="1:10" x14ac:dyDescent="0.3">
      <c r="A7">
        <v>4</v>
      </c>
      <c r="B7" s="1">
        <v>0.10175800323500001</v>
      </c>
      <c r="C7" s="1">
        <v>0.10796904563900001</v>
      </c>
      <c r="D7" s="1">
        <v>7.8669071197499996E-2</v>
      </c>
      <c r="E7" s="1">
        <v>9.7905158996600003E-2</v>
      </c>
    </row>
    <row r="8" spans="1:10" x14ac:dyDescent="0.3">
      <c r="A8">
        <v>5</v>
      </c>
      <c r="B8" s="1">
        <v>9.95609760284E-2</v>
      </c>
      <c r="C8" s="1">
        <v>0.10175800323500001</v>
      </c>
      <c r="D8" s="1">
        <v>0.10796904563900001</v>
      </c>
      <c r="E8" s="1">
        <v>7.8669071197499996E-2</v>
      </c>
      <c r="F8" s="1">
        <v>9.7905158996600003E-2</v>
      </c>
    </row>
    <row r="9" spans="1:10" x14ac:dyDescent="0.3">
      <c r="A9">
        <v>6</v>
      </c>
      <c r="B9" s="1">
        <v>0.104210138321</v>
      </c>
      <c r="C9" s="1">
        <v>9.95609760284E-2</v>
      </c>
      <c r="D9" s="1">
        <v>0.10175800323500001</v>
      </c>
      <c r="E9" s="1">
        <v>0.10796904563900001</v>
      </c>
      <c r="F9" s="1">
        <v>7.8669071197499996E-2</v>
      </c>
      <c r="G9" s="1">
        <v>9.7905158996600003E-2</v>
      </c>
    </row>
    <row r="10" spans="1:10" x14ac:dyDescent="0.3">
      <c r="A10">
        <v>7</v>
      </c>
      <c r="B10" s="1">
        <v>7.7876091003399997E-2</v>
      </c>
      <c r="C10" s="1">
        <v>0.104210138321</v>
      </c>
      <c r="D10" s="1">
        <v>9.95609760284E-2</v>
      </c>
      <c r="E10" s="1">
        <v>0.10175800323500001</v>
      </c>
      <c r="F10" s="1">
        <v>0.10796904563900001</v>
      </c>
      <c r="G10" s="1">
        <v>7.8669071197499996E-2</v>
      </c>
      <c r="H10" s="1">
        <v>9.7905158996600003E-2</v>
      </c>
    </row>
    <row r="11" spans="1:10" x14ac:dyDescent="0.3">
      <c r="A11">
        <v>8</v>
      </c>
      <c r="B11" s="1">
        <v>0.10689687728900001</v>
      </c>
      <c r="C11" s="1">
        <v>7.7876091003399997E-2</v>
      </c>
      <c r="D11" s="1">
        <v>0.104210138321</v>
      </c>
      <c r="E11" s="1">
        <v>9.95609760284E-2</v>
      </c>
      <c r="F11" s="1">
        <v>0.10175800323500001</v>
      </c>
      <c r="G11" s="1">
        <v>0.10796904563900001</v>
      </c>
      <c r="H11" s="1">
        <v>7.8669071197499996E-2</v>
      </c>
      <c r="I11" s="1">
        <v>9.7905158996600003E-2</v>
      </c>
    </row>
    <row r="12" spans="1:10" x14ac:dyDescent="0.3">
      <c r="A12">
        <v>9</v>
      </c>
      <c r="B12" s="1">
        <v>7.8126192092900004E-2</v>
      </c>
      <c r="C12" s="1">
        <v>0.10689687728900001</v>
      </c>
      <c r="D12" s="1">
        <v>7.7876091003399997E-2</v>
      </c>
      <c r="E12" s="1">
        <v>0.104210138321</v>
      </c>
      <c r="F12" s="1">
        <v>9.95609760284E-2</v>
      </c>
      <c r="G12" s="1">
        <v>0.10175800323500001</v>
      </c>
      <c r="H12" s="1">
        <v>0.10796904563900001</v>
      </c>
      <c r="I12" s="1">
        <v>7.8669071197499996E-2</v>
      </c>
      <c r="J12" s="1">
        <v>9.7905158996600003E-2</v>
      </c>
    </row>
    <row r="13" spans="1:10" x14ac:dyDescent="0.3">
      <c r="A13">
        <v>10</v>
      </c>
      <c r="B13" s="1">
        <v>0.10792303085299999</v>
      </c>
      <c r="C13" s="1">
        <v>7.8126192092900004E-2</v>
      </c>
      <c r="D13" s="1">
        <v>0.10689687728900001</v>
      </c>
      <c r="E13" s="1">
        <v>7.7876091003399997E-2</v>
      </c>
      <c r="F13" s="1">
        <v>0.104210138321</v>
      </c>
      <c r="G13" s="1">
        <v>9.95609760284E-2</v>
      </c>
      <c r="H13" s="1">
        <v>0.10175800323500001</v>
      </c>
      <c r="I13" s="1">
        <v>0.10796904563900001</v>
      </c>
      <c r="J13" s="1">
        <v>7.8669071197499996E-2</v>
      </c>
    </row>
    <row r="14" spans="1:10" x14ac:dyDescent="0.3">
      <c r="A14">
        <v>11</v>
      </c>
      <c r="B14" s="1">
        <v>0.124865055084</v>
      </c>
      <c r="C14" s="1">
        <v>0.10792303085299999</v>
      </c>
      <c r="D14" s="1">
        <v>7.8126192092900004E-2</v>
      </c>
      <c r="E14" s="1">
        <v>0.10689687728900001</v>
      </c>
      <c r="F14" s="1">
        <v>7.7876091003399997E-2</v>
      </c>
      <c r="G14" s="1">
        <v>0.104210138321</v>
      </c>
      <c r="H14" s="1">
        <v>9.95609760284E-2</v>
      </c>
      <c r="I14" s="1">
        <v>0.10175800323500001</v>
      </c>
      <c r="J14" s="1">
        <v>0.10796904563900001</v>
      </c>
    </row>
    <row r="15" spans="1:10" x14ac:dyDescent="0.3">
      <c r="A15">
        <v>12</v>
      </c>
      <c r="B15" s="1">
        <v>0.216845035553</v>
      </c>
      <c r="C15" s="1">
        <v>0.124865055084</v>
      </c>
      <c r="D15" s="1">
        <v>0.10792303085299999</v>
      </c>
      <c r="E15" s="1">
        <v>7.8126192092900004E-2</v>
      </c>
      <c r="F15" s="1">
        <v>0.10689687728900001</v>
      </c>
      <c r="G15" s="1">
        <v>7.7876091003399997E-2</v>
      </c>
      <c r="H15" s="1">
        <v>0.104210138321</v>
      </c>
      <c r="I15" s="1">
        <v>9.95609760284E-2</v>
      </c>
      <c r="J15" s="1">
        <v>0.10175800323500001</v>
      </c>
    </row>
    <row r="16" spans="1:10" x14ac:dyDescent="0.3">
      <c r="A16">
        <v>13</v>
      </c>
      <c r="B16" s="1">
        <v>0.294300794601</v>
      </c>
      <c r="C16" s="1">
        <v>0.216845035553</v>
      </c>
      <c r="D16" s="1">
        <v>0.124865055084</v>
      </c>
      <c r="E16" s="1">
        <v>0.10792303085299999</v>
      </c>
      <c r="F16" s="1">
        <v>7.8126192092900004E-2</v>
      </c>
      <c r="G16" s="1">
        <v>0.10689687728900001</v>
      </c>
      <c r="H16" s="1">
        <v>7.7876091003399997E-2</v>
      </c>
      <c r="I16" s="1">
        <v>0.104210138321</v>
      </c>
      <c r="J16" s="1">
        <v>9.95609760284E-2</v>
      </c>
    </row>
    <row r="17" spans="1:10" x14ac:dyDescent="0.3">
      <c r="A17">
        <v>14</v>
      </c>
      <c r="B17" s="1">
        <v>7.8400850295999996E-2</v>
      </c>
      <c r="C17" s="1">
        <v>0.294300794601</v>
      </c>
      <c r="D17" s="1">
        <v>0.216845035553</v>
      </c>
      <c r="E17" s="1">
        <v>0.124865055084</v>
      </c>
      <c r="F17" s="1">
        <v>0.10792303085299999</v>
      </c>
      <c r="G17" s="1">
        <v>7.8126192092900004E-2</v>
      </c>
      <c r="H17" s="1">
        <v>0.10689687728900001</v>
      </c>
      <c r="I17" s="1">
        <v>7.7876091003399997E-2</v>
      </c>
      <c r="J17" s="1">
        <v>0.104210138321</v>
      </c>
    </row>
    <row r="18" spans="1:10" x14ac:dyDescent="0.3">
      <c r="A18">
        <v>15</v>
      </c>
      <c r="B18" s="1">
        <v>7.8037023544300005E-2</v>
      </c>
      <c r="C18" s="1">
        <v>7.8400850295999996E-2</v>
      </c>
      <c r="D18" s="1">
        <v>0.294300794601</v>
      </c>
      <c r="E18" s="1">
        <v>0.216845035553</v>
      </c>
      <c r="F18" s="1">
        <v>0.124865055084</v>
      </c>
      <c r="G18" s="1">
        <v>0.10792303085299999</v>
      </c>
      <c r="H18" s="1">
        <v>7.8126192092900004E-2</v>
      </c>
      <c r="I18" s="1">
        <v>0.10689687728900001</v>
      </c>
      <c r="J18" s="1">
        <v>7.7876091003399997E-2</v>
      </c>
    </row>
    <row r="19" spans="1:10" x14ac:dyDescent="0.3">
      <c r="A19">
        <v>16</v>
      </c>
      <c r="B19" s="1">
        <v>7.7922821044900004E-2</v>
      </c>
      <c r="C19" s="1">
        <v>7.8037023544300005E-2</v>
      </c>
      <c r="D19" s="1">
        <v>7.8400850295999996E-2</v>
      </c>
      <c r="E19" s="1">
        <v>0.294300794601</v>
      </c>
      <c r="F19" s="1">
        <v>0.216845035553</v>
      </c>
      <c r="G19" s="1">
        <v>0.124865055084</v>
      </c>
      <c r="H19" s="1">
        <v>0.10792303085299999</v>
      </c>
      <c r="I19" s="1">
        <v>7.8126192092900004E-2</v>
      </c>
      <c r="J19" s="1">
        <v>0.10689687728900001</v>
      </c>
    </row>
    <row r="20" spans="1:10" x14ac:dyDescent="0.3">
      <c r="A20">
        <v>17</v>
      </c>
      <c r="B20" s="1">
        <v>7.8145980835000003E-2</v>
      </c>
      <c r="C20" s="1">
        <v>7.7922821044900004E-2</v>
      </c>
      <c r="D20" s="1">
        <v>7.8037023544300005E-2</v>
      </c>
      <c r="E20" s="1">
        <v>7.8400850295999996E-2</v>
      </c>
      <c r="F20" s="1">
        <v>0.294300794601</v>
      </c>
      <c r="G20" s="1">
        <v>0.216845035553</v>
      </c>
      <c r="H20" s="1">
        <v>0.124865055084</v>
      </c>
      <c r="I20" s="1">
        <v>0.10792303085299999</v>
      </c>
      <c r="J20" s="1">
        <v>7.8126192092900004E-2</v>
      </c>
    </row>
    <row r="21" spans="1:10" x14ac:dyDescent="0.3">
      <c r="A21">
        <v>18</v>
      </c>
      <c r="B21" s="1">
        <v>0.109441995621</v>
      </c>
      <c r="C21" s="1">
        <v>7.8145980835000003E-2</v>
      </c>
      <c r="D21" s="1">
        <v>7.7922821044900004E-2</v>
      </c>
      <c r="E21" s="1">
        <v>7.8037023544300005E-2</v>
      </c>
      <c r="F21" s="1">
        <v>7.8400850295999996E-2</v>
      </c>
      <c r="G21" s="1">
        <v>0.294300794601</v>
      </c>
      <c r="H21" s="1">
        <v>0.216845035553</v>
      </c>
      <c r="I21" s="1">
        <v>0.124865055084</v>
      </c>
      <c r="J21" s="1">
        <v>0.10792303085299999</v>
      </c>
    </row>
    <row r="22" spans="1:10" x14ac:dyDescent="0.3">
      <c r="A22">
        <v>19</v>
      </c>
      <c r="B22" s="1">
        <v>0.104266881943</v>
      </c>
      <c r="C22" s="1">
        <v>0.109441995621</v>
      </c>
      <c r="D22" s="1">
        <v>7.8145980835000003E-2</v>
      </c>
      <c r="E22" s="1">
        <v>7.7922821044900004E-2</v>
      </c>
      <c r="F22" s="1">
        <v>7.8037023544300005E-2</v>
      </c>
      <c r="G22" s="1">
        <v>7.8400850295999996E-2</v>
      </c>
      <c r="H22" s="1">
        <v>0.294300794601</v>
      </c>
      <c r="I22" s="1">
        <v>0.216845035553</v>
      </c>
      <c r="J22" s="1">
        <v>0.124865055084</v>
      </c>
    </row>
    <row r="23" spans="1:10" x14ac:dyDescent="0.3">
      <c r="A23">
        <v>20</v>
      </c>
      <c r="B23" s="1">
        <v>0.159222126007</v>
      </c>
      <c r="C23" s="1">
        <v>0.104266881943</v>
      </c>
      <c r="D23" s="1">
        <v>0.109441995621</v>
      </c>
      <c r="E23" s="1">
        <v>7.8145980835000003E-2</v>
      </c>
      <c r="F23" s="1">
        <v>7.7922821044900004E-2</v>
      </c>
      <c r="G23" s="1">
        <v>7.8037023544300005E-2</v>
      </c>
      <c r="H23" s="1">
        <v>7.8400850295999996E-2</v>
      </c>
      <c r="I23" s="1">
        <v>0.294300794601</v>
      </c>
      <c r="J23" s="1">
        <v>0.216845035553</v>
      </c>
    </row>
    <row r="24" spans="1:10" x14ac:dyDescent="0.3">
      <c r="A24">
        <v>21</v>
      </c>
      <c r="B24" s="1">
        <v>0.105836868286</v>
      </c>
      <c r="C24" s="1">
        <v>0.159222126007</v>
      </c>
      <c r="D24" s="1">
        <v>0.104266881943</v>
      </c>
      <c r="E24" s="1">
        <v>0.109441995621</v>
      </c>
      <c r="F24" s="1">
        <v>7.8145980835000003E-2</v>
      </c>
      <c r="G24" s="1">
        <v>7.7922821044900004E-2</v>
      </c>
      <c r="H24" s="1">
        <v>7.8037023544300005E-2</v>
      </c>
      <c r="I24" s="1">
        <v>7.8400850295999996E-2</v>
      </c>
      <c r="J24" s="1">
        <v>0.294300794601</v>
      </c>
    </row>
    <row r="25" spans="1:10" x14ac:dyDescent="0.3">
      <c r="A25">
        <v>22</v>
      </c>
      <c r="B25" s="1">
        <v>0.16237306594799999</v>
      </c>
      <c r="C25" s="1">
        <v>0.105836868286</v>
      </c>
      <c r="D25" s="1">
        <v>0.159222126007</v>
      </c>
      <c r="E25" s="1">
        <v>0.104266881943</v>
      </c>
      <c r="F25" s="1">
        <v>0.109441995621</v>
      </c>
      <c r="G25" s="1">
        <v>7.8145980835000003E-2</v>
      </c>
      <c r="H25" s="1">
        <v>7.7922821044900004E-2</v>
      </c>
      <c r="I25" s="1">
        <v>7.8037023544300005E-2</v>
      </c>
      <c r="J25" s="1">
        <v>7.8400850295999996E-2</v>
      </c>
    </row>
    <row r="26" spans="1:10" x14ac:dyDescent="0.3">
      <c r="A26">
        <v>23</v>
      </c>
      <c r="B26" s="1">
        <v>9.2618942260699999E-2</v>
      </c>
      <c r="C26" s="1">
        <v>0.16237306594799999</v>
      </c>
      <c r="D26" s="1">
        <v>0.105836868286</v>
      </c>
      <c r="E26" s="1">
        <v>0.159222126007</v>
      </c>
      <c r="F26" s="1">
        <v>0.104266881943</v>
      </c>
      <c r="G26" s="1">
        <v>0.109441995621</v>
      </c>
      <c r="H26" s="1">
        <v>7.8145980835000003E-2</v>
      </c>
      <c r="I26" s="1">
        <v>7.7922821044900004E-2</v>
      </c>
      <c r="J26" s="1">
        <v>7.8037023544300005E-2</v>
      </c>
    </row>
    <row r="27" spans="1:10" x14ac:dyDescent="0.3">
      <c r="A27">
        <v>24</v>
      </c>
      <c r="B27" s="1">
        <v>0.173292160034</v>
      </c>
      <c r="C27" s="1">
        <v>9.2618942260699999E-2</v>
      </c>
      <c r="D27" s="1">
        <v>0.16237306594799999</v>
      </c>
      <c r="E27" s="1">
        <v>0.105836868286</v>
      </c>
      <c r="F27" s="1">
        <v>0.159222126007</v>
      </c>
      <c r="G27" s="1">
        <v>0.104266881943</v>
      </c>
      <c r="H27" s="1">
        <v>0.109441995621</v>
      </c>
      <c r="I27" s="1">
        <v>7.8145980835000003E-2</v>
      </c>
      <c r="J27" s="1">
        <v>7.7922821044900004E-2</v>
      </c>
    </row>
    <row r="28" spans="1:10" x14ac:dyDescent="0.3">
      <c r="A28">
        <v>25</v>
      </c>
      <c r="B28" s="1">
        <v>4.7960996627799998E-2</v>
      </c>
      <c r="C28" s="1">
        <v>0.173292160034</v>
      </c>
      <c r="D28" s="1">
        <v>9.2618942260699999E-2</v>
      </c>
      <c r="E28" s="1">
        <v>0.16237306594799999</v>
      </c>
      <c r="F28" s="1">
        <v>0.105836868286</v>
      </c>
      <c r="G28" s="1">
        <v>0.159222126007</v>
      </c>
      <c r="H28" s="1">
        <v>0.104266881943</v>
      </c>
      <c r="I28" s="1">
        <v>0.109441995621</v>
      </c>
      <c r="J28" s="1">
        <v>7.8145980835000003E-2</v>
      </c>
    </row>
    <row r="29" spans="1:10" x14ac:dyDescent="0.3">
      <c r="A29">
        <v>26</v>
      </c>
      <c r="B29" s="1">
        <v>0.100421190262</v>
      </c>
      <c r="C29" s="1">
        <v>4.7960996627799998E-2</v>
      </c>
      <c r="D29" s="1">
        <v>0.173292160034</v>
      </c>
      <c r="E29" s="1">
        <v>9.2618942260699999E-2</v>
      </c>
      <c r="F29" s="1">
        <v>0.16237306594799999</v>
      </c>
      <c r="G29" s="1">
        <v>0.105836868286</v>
      </c>
      <c r="H29" s="1">
        <v>0.159222126007</v>
      </c>
      <c r="I29" s="1">
        <v>0.104266881943</v>
      </c>
      <c r="J29" s="1">
        <v>0.109441995621</v>
      </c>
    </row>
    <row r="30" spans="1:10" x14ac:dyDescent="0.3">
      <c r="A30">
        <v>27</v>
      </c>
      <c r="B30" s="1">
        <v>0.15751504898099999</v>
      </c>
      <c r="C30" s="1">
        <v>0.100421190262</v>
      </c>
      <c r="D30" s="1">
        <v>4.7960996627799998E-2</v>
      </c>
      <c r="E30" s="1">
        <v>0.173292160034</v>
      </c>
      <c r="F30" s="1">
        <v>9.2618942260699999E-2</v>
      </c>
      <c r="G30" s="1">
        <v>0.16237306594799999</v>
      </c>
      <c r="H30" s="1">
        <v>0.105836868286</v>
      </c>
      <c r="I30" s="1">
        <v>0.159222126007</v>
      </c>
      <c r="J30" s="1">
        <v>0.104266881943</v>
      </c>
    </row>
    <row r="31" spans="1:10" x14ac:dyDescent="0.3">
      <c r="A31">
        <v>28</v>
      </c>
      <c r="B31" s="1">
        <v>9.0356111526499999E-2</v>
      </c>
      <c r="C31" s="1">
        <v>0.15751504898099999</v>
      </c>
      <c r="D31" s="1">
        <v>0.100421190262</v>
      </c>
      <c r="E31" s="1">
        <v>4.7960996627799998E-2</v>
      </c>
      <c r="F31" s="1">
        <v>0.173292160034</v>
      </c>
      <c r="G31" s="1">
        <v>9.2618942260699999E-2</v>
      </c>
      <c r="H31" s="1">
        <v>0.16237306594799999</v>
      </c>
      <c r="I31" s="1">
        <v>0.105836868286</v>
      </c>
      <c r="J31" s="1">
        <v>0.159222126007</v>
      </c>
    </row>
    <row r="32" spans="1:10" x14ac:dyDescent="0.3">
      <c r="A32">
        <v>29</v>
      </c>
      <c r="B32" s="1">
        <v>0.14032983779899999</v>
      </c>
      <c r="C32" s="1">
        <v>9.0356111526499999E-2</v>
      </c>
      <c r="D32" s="1">
        <v>0.15751504898099999</v>
      </c>
      <c r="E32" s="1">
        <v>0.100421190262</v>
      </c>
      <c r="F32" s="1">
        <v>4.7960996627799998E-2</v>
      </c>
      <c r="G32" s="1">
        <v>0.173292160034</v>
      </c>
      <c r="H32" s="1">
        <v>9.2618942260699999E-2</v>
      </c>
      <c r="I32" s="1">
        <v>0.16237306594799999</v>
      </c>
      <c r="J32" s="1">
        <v>0.105836868286</v>
      </c>
    </row>
    <row r="33" spans="1:10" x14ac:dyDescent="0.3">
      <c r="A33">
        <v>30</v>
      </c>
      <c r="B33" s="1">
        <v>0.10997200012199999</v>
      </c>
      <c r="C33" s="1">
        <v>0.14032983779899999</v>
      </c>
      <c r="D33" s="1">
        <v>9.0356111526499999E-2</v>
      </c>
      <c r="E33" s="1">
        <v>0.15751504898099999</v>
      </c>
      <c r="F33" s="1">
        <v>0.100421190262</v>
      </c>
      <c r="G33" s="1">
        <v>4.7960996627799998E-2</v>
      </c>
      <c r="H33" s="1">
        <v>0.173292160034</v>
      </c>
      <c r="I33" s="1">
        <v>9.2618942260699999E-2</v>
      </c>
      <c r="J33" s="1">
        <v>0.16237306594799999</v>
      </c>
    </row>
    <row r="34" spans="1:10" x14ac:dyDescent="0.3">
      <c r="A34">
        <v>31</v>
      </c>
      <c r="B34" s="1">
        <v>0.13432908058199999</v>
      </c>
      <c r="C34" s="1">
        <v>0.10997200012199999</v>
      </c>
      <c r="D34" s="1">
        <v>0.14032983779899999</v>
      </c>
      <c r="E34" s="1">
        <v>9.0356111526499999E-2</v>
      </c>
      <c r="F34" s="1">
        <v>0.15751504898099999</v>
      </c>
      <c r="G34" s="1">
        <v>0.100421190262</v>
      </c>
      <c r="H34" s="1">
        <v>4.7960996627799998E-2</v>
      </c>
      <c r="I34" s="1">
        <v>0.173292160034</v>
      </c>
      <c r="J34" s="1">
        <v>9.2618942260699999E-2</v>
      </c>
    </row>
    <row r="35" spans="1:10" x14ac:dyDescent="0.3">
      <c r="A35">
        <v>32</v>
      </c>
      <c r="B35" s="1">
        <v>0.100836038589</v>
      </c>
      <c r="C35" s="1">
        <v>0.13432908058199999</v>
      </c>
      <c r="D35" s="1">
        <v>0.10997200012199999</v>
      </c>
      <c r="E35" s="1">
        <v>0.14032983779899999</v>
      </c>
      <c r="F35" s="1">
        <v>9.0356111526499999E-2</v>
      </c>
      <c r="G35" s="1">
        <v>0.15751504898099999</v>
      </c>
      <c r="H35" s="1">
        <v>0.100421190262</v>
      </c>
      <c r="I35" s="1">
        <v>4.7960996627799998E-2</v>
      </c>
      <c r="J35" s="1">
        <v>0.173292160034</v>
      </c>
    </row>
    <row r="36" spans="1:10" x14ac:dyDescent="0.3">
      <c r="A36">
        <v>33</v>
      </c>
      <c r="B36" s="1">
        <v>0.146326065063</v>
      </c>
      <c r="C36" s="1">
        <v>0.100836038589</v>
      </c>
      <c r="D36" s="1">
        <v>0.13432908058199999</v>
      </c>
      <c r="E36" s="1">
        <v>0.10997200012199999</v>
      </c>
      <c r="F36" s="1">
        <v>0.14032983779899999</v>
      </c>
      <c r="G36" s="1">
        <v>9.0356111526499999E-2</v>
      </c>
      <c r="H36" s="1">
        <v>0.15751504898099999</v>
      </c>
      <c r="I36" s="1">
        <v>0.100421190262</v>
      </c>
      <c r="J36" s="1">
        <v>4.7960996627799998E-2</v>
      </c>
    </row>
    <row r="37" spans="1:10" x14ac:dyDescent="0.3">
      <c r="A37">
        <v>34</v>
      </c>
      <c r="B37" s="1">
        <v>0.109993219376</v>
      </c>
      <c r="C37" s="1">
        <v>0.146326065063</v>
      </c>
      <c r="D37" s="1">
        <v>0.100836038589</v>
      </c>
      <c r="E37" s="1">
        <v>0.13432908058199999</v>
      </c>
      <c r="F37" s="1">
        <v>0.10997200012199999</v>
      </c>
      <c r="G37" s="1">
        <v>0.14032983779899999</v>
      </c>
      <c r="H37" s="1">
        <v>9.0356111526499999E-2</v>
      </c>
      <c r="I37" s="1">
        <v>0.15751504898099999</v>
      </c>
      <c r="J37" s="1">
        <v>0.100421190262</v>
      </c>
    </row>
    <row r="38" spans="1:10" x14ac:dyDescent="0.3">
      <c r="A38">
        <v>35</v>
      </c>
      <c r="B38" s="1">
        <v>0.20675086975099999</v>
      </c>
      <c r="C38" s="1">
        <v>0.109993219376</v>
      </c>
      <c r="D38" s="1">
        <v>0.146326065063</v>
      </c>
      <c r="E38" s="1">
        <v>0.100836038589</v>
      </c>
      <c r="F38" s="1">
        <v>0.13432908058199999</v>
      </c>
      <c r="G38" s="1">
        <v>0.10997200012199999</v>
      </c>
      <c r="H38" s="1">
        <v>0.14032983779899999</v>
      </c>
      <c r="I38" s="1">
        <v>9.0356111526499999E-2</v>
      </c>
      <c r="J38" s="1">
        <v>0.15751504898099999</v>
      </c>
    </row>
    <row r="39" spans="1:10" x14ac:dyDescent="0.3">
      <c r="A39">
        <v>36</v>
      </c>
      <c r="B39" s="1">
        <v>7.8801870346100006E-2</v>
      </c>
      <c r="C39" s="1">
        <v>0.20675086975099999</v>
      </c>
      <c r="D39" s="1">
        <v>0.109993219376</v>
      </c>
      <c r="E39" s="1">
        <v>0.146326065063</v>
      </c>
      <c r="F39" s="1">
        <v>0.100836038589</v>
      </c>
      <c r="G39" s="1">
        <v>0.13432908058199999</v>
      </c>
      <c r="H39" s="1">
        <v>0.10997200012199999</v>
      </c>
      <c r="I39" s="1">
        <v>0.14032983779899999</v>
      </c>
      <c r="J39" s="1">
        <v>9.0356111526499999E-2</v>
      </c>
    </row>
    <row r="40" spans="1:10" x14ac:dyDescent="0.3">
      <c r="A40">
        <v>37</v>
      </c>
      <c r="B40" s="1">
        <v>7.8343868255599997E-2</v>
      </c>
      <c r="C40" s="1">
        <v>7.8801870346100006E-2</v>
      </c>
      <c r="D40" s="1">
        <v>0.20675086975099999</v>
      </c>
      <c r="E40" s="1">
        <v>0.109993219376</v>
      </c>
      <c r="F40" s="1">
        <v>0.146326065063</v>
      </c>
      <c r="G40" s="1">
        <v>0.100836038589</v>
      </c>
      <c r="H40" s="1">
        <v>0.13432908058199999</v>
      </c>
      <c r="I40" s="1">
        <v>0.10997200012199999</v>
      </c>
      <c r="J40" s="1">
        <v>0.14032983779899999</v>
      </c>
    </row>
    <row r="41" spans="1:10" x14ac:dyDescent="0.3">
      <c r="A41">
        <v>38</v>
      </c>
      <c r="B41" s="1">
        <v>0.139605998993</v>
      </c>
      <c r="C41" s="1">
        <v>7.8343868255599997E-2</v>
      </c>
      <c r="D41" s="1">
        <v>7.8801870346100006E-2</v>
      </c>
      <c r="E41" s="1">
        <v>0.20675086975099999</v>
      </c>
      <c r="F41" s="1">
        <v>0.109993219376</v>
      </c>
      <c r="G41" s="1">
        <v>0.146326065063</v>
      </c>
      <c r="H41" s="1">
        <v>0.100836038589</v>
      </c>
      <c r="I41" s="1">
        <v>0.13432908058199999</v>
      </c>
      <c r="J41" s="1">
        <v>0.10997200012199999</v>
      </c>
    </row>
    <row r="42" spans="1:10" x14ac:dyDescent="0.3">
      <c r="A42">
        <v>39</v>
      </c>
      <c r="B42" s="1">
        <v>0.104005813599</v>
      </c>
      <c r="C42" s="1">
        <v>0.139605998993</v>
      </c>
      <c r="D42" s="1">
        <v>7.8343868255599997E-2</v>
      </c>
      <c r="E42" s="1">
        <v>7.8801870346100006E-2</v>
      </c>
      <c r="F42" s="1">
        <v>0.20675086975099999</v>
      </c>
      <c r="G42" s="1">
        <v>0.109993219376</v>
      </c>
      <c r="H42" s="1">
        <v>0.146326065063</v>
      </c>
      <c r="I42" s="1">
        <v>0.100836038589</v>
      </c>
      <c r="J42" s="1">
        <v>0.13432908058199999</v>
      </c>
    </row>
    <row r="43" spans="1:10" x14ac:dyDescent="0.3">
      <c r="A43">
        <v>40</v>
      </c>
      <c r="B43" s="1">
        <v>0.129966974258</v>
      </c>
      <c r="C43" s="1">
        <v>0.104005813599</v>
      </c>
      <c r="D43" s="1">
        <v>0.139605998993</v>
      </c>
      <c r="E43" s="1">
        <v>7.8343868255599997E-2</v>
      </c>
      <c r="F43" s="1">
        <v>7.8801870346100006E-2</v>
      </c>
      <c r="G43" s="1">
        <v>0.20675086975099999</v>
      </c>
      <c r="H43" s="1">
        <v>0.109993219376</v>
      </c>
      <c r="I43" s="1">
        <v>0.146326065063</v>
      </c>
      <c r="J43" s="1">
        <v>0.100836038589</v>
      </c>
    </row>
    <row r="44" spans="1:10" x14ac:dyDescent="0.3">
      <c r="A44">
        <v>41</v>
      </c>
      <c r="B44" s="1">
        <v>0.11202788353</v>
      </c>
      <c r="C44" s="1">
        <v>0.129966974258</v>
      </c>
      <c r="D44" s="1">
        <v>0.104005813599</v>
      </c>
      <c r="E44" s="1">
        <v>0.139605998993</v>
      </c>
      <c r="F44" s="1">
        <v>7.8343868255599997E-2</v>
      </c>
      <c r="G44" s="1">
        <v>7.8801870346100006E-2</v>
      </c>
      <c r="H44" s="1">
        <v>0.20675086975099999</v>
      </c>
      <c r="I44" s="1">
        <v>0.109993219376</v>
      </c>
      <c r="J44" s="1">
        <v>0.146326065063</v>
      </c>
    </row>
    <row r="45" spans="1:10" x14ac:dyDescent="0.3">
      <c r="A45">
        <v>42</v>
      </c>
      <c r="B45" s="1">
        <v>0.13486599922199999</v>
      </c>
      <c r="C45" s="1">
        <v>0.11202788353</v>
      </c>
      <c r="D45" s="1">
        <v>0.129966974258</v>
      </c>
      <c r="E45" s="1">
        <v>0.104005813599</v>
      </c>
      <c r="F45" s="1">
        <v>0.139605998993</v>
      </c>
      <c r="G45" s="1">
        <v>7.8343868255599997E-2</v>
      </c>
      <c r="H45" s="1">
        <v>7.8801870346100006E-2</v>
      </c>
      <c r="I45" s="1">
        <v>0.20675086975099999</v>
      </c>
      <c r="J45" s="1">
        <v>0.109993219376</v>
      </c>
    </row>
    <row r="46" spans="1:10" x14ac:dyDescent="0.3">
      <c r="A46">
        <v>43</v>
      </c>
      <c r="B46" s="1">
        <v>0.13306212425200001</v>
      </c>
      <c r="C46" s="1">
        <v>0.13486599922199999</v>
      </c>
      <c r="D46" s="1">
        <v>0.11202788353</v>
      </c>
      <c r="E46" s="1">
        <v>0.129966974258</v>
      </c>
      <c r="F46" s="1">
        <v>0.104005813599</v>
      </c>
      <c r="G46" s="1">
        <v>0.139605998993</v>
      </c>
      <c r="H46" s="1">
        <v>7.8343868255599997E-2</v>
      </c>
      <c r="I46" s="1">
        <v>7.8801870346100006E-2</v>
      </c>
      <c r="J46" s="1">
        <v>0.20675086975099999</v>
      </c>
    </row>
    <row r="47" spans="1:10" x14ac:dyDescent="0.3">
      <c r="A47">
        <v>44</v>
      </c>
      <c r="B47" s="1">
        <v>9.2434883117699998E-2</v>
      </c>
      <c r="C47" s="1">
        <v>0.13306212425200001</v>
      </c>
      <c r="D47" s="1">
        <v>0.13486599922199999</v>
      </c>
      <c r="E47" s="1">
        <v>0.11202788353</v>
      </c>
      <c r="F47" s="1">
        <v>0.129966974258</v>
      </c>
      <c r="G47" s="1">
        <v>0.104005813599</v>
      </c>
      <c r="H47" s="1">
        <v>0.139605998993</v>
      </c>
      <c r="I47" s="1">
        <v>7.8343868255599997E-2</v>
      </c>
      <c r="J47" s="1">
        <v>7.8801870346100006E-2</v>
      </c>
    </row>
    <row r="48" spans="1:10" x14ac:dyDescent="0.3">
      <c r="A48">
        <v>45</v>
      </c>
      <c r="B48" s="1">
        <v>0.124242067337</v>
      </c>
      <c r="C48" s="1">
        <v>9.2434883117699998E-2</v>
      </c>
      <c r="D48" s="1">
        <v>0.13306212425200001</v>
      </c>
      <c r="E48" s="1">
        <v>0.13486599922199999</v>
      </c>
      <c r="F48" s="1">
        <v>0.11202788353</v>
      </c>
      <c r="G48" s="1">
        <v>0.129966974258</v>
      </c>
      <c r="H48" s="1">
        <v>0.104005813599</v>
      </c>
      <c r="I48" s="1">
        <v>0.139605998993</v>
      </c>
      <c r="J48" s="1">
        <v>7.8343868255599997E-2</v>
      </c>
    </row>
    <row r="49" spans="1:10" x14ac:dyDescent="0.3">
      <c r="A49">
        <v>46</v>
      </c>
      <c r="B49" s="1">
        <v>0.15795707702600001</v>
      </c>
      <c r="C49" s="1">
        <v>0.124242067337</v>
      </c>
      <c r="D49" s="1">
        <v>9.2434883117699998E-2</v>
      </c>
      <c r="E49" s="1">
        <v>0.13306212425200001</v>
      </c>
      <c r="F49" s="1">
        <v>0.13486599922199999</v>
      </c>
      <c r="G49" s="1">
        <v>0.11202788353</v>
      </c>
      <c r="H49" s="1">
        <v>0.129966974258</v>
      </c>
      <c r="I49" s="1">
        <v>0.104005813599</v>
      </c>
      <c r="J49" s="1">
        <v>0.139605998993</v>
      </c>
    </row>
    <row r="50" spans="1:10" x14ac:dyDescent="0.3">
      <c r="A50">
        <v>47</v>
      </c>
      <c r="B50" s="1">
        <v>7.8614950180099993E-2</v>
      </c>
      <c r="C50" s="1">
        <v>0.15795707702600001</v>
      </c>
      <c r="D50" s="1">
        <v>0.124242067337</v>
      </c>
      <c r="E50" s="1">
        <v>9.2434883117699998E-2</v>
      </c>
      <c r="F50" s="1">
        <v>0.13306212425200001</v>
      </c>
      <c r="G50" s="1">
        <v>0.13486599922199999</v>
      </c>
      <c r="H50" s="1">
        <v>0.11202788353</v>
      </c>
      <c r="I50" s="1">
        <v>0.129966974258</v>
      </c>
      <c r="J50" s="1">
        <v>0.104005813599</v>
      </c>
    </row>
    <row r="51" spans="1:10" x14ac:dyDescent="0.3">
      <c r="A51">
        <v>48</v>
      </c>
      <c r="B51" s="1">
        <v>0.15952897071800001</v>
      </c>
      <c r="C51" s="1">
        <v>7.8614950180099993E-2</v>
      </c>
      <c r="D51" s="1">
        <v>0.15795707702600001</v>
      </c>
      <c r="E51" s="1">
        <v>0.124242067337</v>
      </c>
      <c r="F51" s="1">
        <v>9.2434883117699998E-2</v>
      </c>
      <c r="G51" s="1">
        <v>0.13306212425200001</v>
      </c>
      <c r="H51" s="1">
        <v>0.13486599922199999</v>
      </c>
      <c r="I51" s="1">
        <v>0.11202788353</v>
      </c>
      <c r="J51" s="1">
        <v>0.129966974258</v>
      </c>
    </row>
    <row r="52" spans="1:10" x14ac:dyDescent="0.3">
      <c r="A52">
        <v>49</v>
      </c>
      <c r="B52" s="1">
        <v>9.3257188796999999E-2</v>
      </c>
      <c r="C52" s="1">
        <v>0.15952897071800001</v>
      </c>
      <c r="D52" s="1">
        <v>7.8614950180099993E-2</v>
      </c>
      <c r="E52" s="1">
        <v>0.15795707702600001</v>
      </c>
      <c r="F52" s="1">
        <v>0.124242067337</v>
      </c>
      <c r="G52" s="1">
        <v>9.2434883117699998E-2</v>
      </c>
      <c r="H52" s="1">
        <v>0.13306212425200001</v>
      </c>
      <c r="I52" s="1">
        <v>0.13486599922199999</v>
      </c>
      <c r="J52" s="1">
        <v>0.11202788353</v>
      </c>
    </row>
    <row r="53" spans="1:10" x14ac:dyDescent="0.3">
      <c r="A53">
        <v>50</v>
      </c>
      <c r="B53" s="1">
        <v>0.13919687271100001</v>
      </c>
      <c r="C53" s="1">
        <v>9.3257188796999999E-2</v>
      </c>
      <c r="D53" s="1">
        <v>0.15952897071800001</v>
      </c>
      <c r="E53" s="1">
        <v>7.8614950180099993E-2</v>
      </c>
      <c r="F53" s="1">
        <v>0.15795707702600001</v>
      </c>
      <c r="G53" s="1">
        <v>0.124242067337</v>
      </c>
      <c r="H53" s="1">
        <v>9.2434883117699998E-2</v>
      </c>
      <c r="I53" s="1">
        <v>0.13306212425200001</v>
      </c>
      <c r="J53" s="1">
        <v>0.13486599922199999</v>
      </c>
    </row>
    <row r="54" spans="1:10" x14ac:dyDescent="0.3">
      <c r="A54">
        <v>51</v>
      </c>
      <c r="B54" s="1">
        <v>7.9038143157999993E-2</v>
      </c>
      <c r="C54" s="1">
        <v>0.13919687271100001</v>
      </c>
      <c r="D54" s="1">
        <v>9.3257188796999999E-2</v>
      </c>
      <c r="E54" s="1">
        <v>0.15952897071800001</v>
      </c>
      <c r="F54" s="1">
        <v>7.8614950180099993E-2</v>
      </c>
      <c r="G54" s="1">
        <v>0.15795707702600001</v>
      </c>
      <c r="H54" s="1">
        <v>0.124242067337</v>
      </c>
      <c r="I54" s="1">
        <v>9.2434883117699998E-2</v>
      </c>
      <c r="J54" s="1">
        <v>0.13306212425200001</v>
      </c>
    </row>
    <row r="55" spans="1:10" x14ac:dyDescent="0.3">
      <c r="A55">
        <v>52</v>
      </c>
      <c r="B55" s="1">
        <v>0.122941017151</v>
      </c>
      <c r="C55" s="1">
        <v>7.9038143157999993E-2</v>
      </c>
      <c r="D55" s="1">
        <v>0.13919687271100001</v>
      </c>
      <c r="E55" s="1">
        <v>9.3257188796999999E-2</v>
      </c>
      <c r="F55" s="1">
        <v>0.15952897071800001</v>
      </c>
      <c r="G55" s="1">
        <v>7.8614950180099993E-2</v>
      </c>
      <c r="H55" s="1">
        <v>0.15795707702600001</v>
      </c>
      <c r="I55" s="1">
        <v>0.124242067337</v>
      </c>
      <c r="J55" s="1">
        <v>9.2434883117699998E-2</v>
      </c>
    </row>
    <row r="56" spans="1:10" x14ac:dyDescent="0.3">
      <c r="A56">
        <v>53</v>
      </c>
      <c r="B56" s="1">
        <v>0.13747310638400001</v>
      </c>
      <c r="C56" s="1">
        <v>0.122941017151</v>
      </c>
      <c r="D56" s="1">
        <v>7.9038143157999993E-2</v>
      </c>
      <c r="E56" s="1">
        <v>0.13919687271100001</v>
      </c>
      <c r="F56" s="1">
        <v>9.3257188796999999E-2</v>
      </c>
      <c r="G56" s="1">
        <v>0.15952897071800001</v>
      </c>
      <c r="H56" s="1">
        <v>7.8614950180099993E-2</v>
      </c>
      <c r="I56" s="1">
        <v>0.15795707702600001</v>
      </c>
      <c r="J56" s="1">
        <v>0.124242067337</v>
      </c>
    </row>
    <row r="57" spans="1:10" x14ac:dyDescent="0.3">
      <c r="J5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D1" workbookViewId="0">
      <selection activeCell="Q21" sqref="Q21"/>
    </sheetView>
  </sheetViews>
  <sheetFormatPr baseColWidth="10" defaultColWidth="8.88671875" defaultRowHeight="14.4" x14ac:dyDescent="0.3"/>
  <cols>
    <col min="3" max="3" width="15.88671875" customWidth="1"/>
    <col min="4" max="4" width="14.77734375" customWidth="1"/>
    <col min="5" max="5" width="17" customWidth="1"/>
    <col min="6" max="6" width="13" customWidth="1"/>
    <col min="7" max="7" width="12.6640625" customWidth="1"/>
    <col min="8" max="8" width="12.44140625" customWidth="1"/>
    <col min="9" max="9" width="13.5546875" customWidth="1"/>
    <col min="10" max="10" width="13.21875" customWidth="1"/>
    <col min="11" max="11" width="12.21875" customWidth="1"/>
  </cols>
  <sheetData>
    <row r="1" spans="1:17" x14ac:dyDescent="0.3">
      <c r="A1" s="4" t="s">
        <v>8</v>
      </c>
      <c r="B1" s="5" t="s">
        <v>3</v>
      </c>
      <c r="C1" s="4" t="s">
        <v>4</v>
      </c>
      <c r="D1" s="4" t="s">
        <v>15</v>
      </c>
      <c r="E1" s="4" t="s">
        <v>18</v>
      </c>
      <c r="F1" s="4" t="s">
        <v>20</v>
      </c>
      <c r="G1" s="4" t="s">
        <v>22</v>
      </c>
      <c r="H1" s="4" t="s">
        <v>24</v>
      </c>
      <c r="I1" s="4" t="s">
        <v>26</v>
      </c>
      <c r="J1" s="4" t="s">
        <v>28</v>
      </c>
      <c r="K1" s="4" t="s">
        <v>29</v>
      </c>
      <c r="L1" s="4" t="s">
        <v>11</v>
      </c>
    </row>
    <row r="2" spans="1:17" x14ac:dyDescent="0.3">
      <c r="A2">
        <v>1</v>
      </c>
      <c r="B2" s="1">
        <v>9.7905158996600003E-2</v>
      </c>
    </row>
    <row r="3" spans="1:17" x14ac:dyDescent="0.3">
      <c r="A3">
        <v>2</v>
      </c>
      <c r="B3" s="1">
        <v>7.8669071197499996E-2</v>
      </c>
      <c r="C3" s="1">
        <v>9.7905158996600003E-2</v>
      </c>
      <c r="N3" s="7" t="s">
        <v>6</v>
      </c>
      <c r="O3" s="7">
        <v>53</v>
      </c>
    </row>
    <row r="4" spans="1:17" x14ac:dyDescent="0.3">
      <c r="A4">
        <v>3</v>
      </c>
      <c r="B4" s="1">
        <v>0.10796904563900001</v>
      </c>
      <c r="C4" s="1">
        <v>7.8669071197499996E-2</v>
      </c>
      <c r="D4" s="1">
        <v>9.7905158996600003E-2</v>
      </c>
      <c r="N4" s="7" t="s">
        <v>7</v>
      </c>
      <c r="O4" s="7">
        <v>9</v>
      </c>
    </row>
    <row r="5" spans="1:17" x14ac:dyDescent="0.3">
      <c r="A5">
        <v>4</v>
      </c>
      <c r="B5" s="1">
        <v>0.10175800323500001</v>
      </c>
      <c r="C5" s="1">
        <v>0.10796904563900001</v>
      </c>
      <c r="D5" s="1">
        <v>7.8669071197499996E-2</v>
      </c>
      <c r="E5" s="1">
        <v>9.7905158996600003E-2</v>
      </c>
    </row>
    <row r="6" spans="1:17" x14ac:dyDescent="0.3">
      <c r="A6">
        <v>5</v>
      </c>
      <c r="B6" s="1">
        <v>9.95609760284E-2</v>
      </c>
      <c r="C6" s="1">
        <v>0.10175800323500001</v>
      </c>
      <c r="D6" s="1">
        <v>0.10796904563900001</v>
      </c>
      <c r="E6" s="1">
        <v>7.8669071197499996E-2</v>
      </c>
      <c r="F6" s="1">
        <v>9.7905158996600003E-2</v>
      </c>
    </row>
    <row r="7" spans="1:17" x14ac:dyDescent="0.3">
      <c r="A7">
        <v>6</v>
      </c>
      <c r="B7" s="1">
        <v>0.104210138321</v>
      </c>
      <c r="C7" s="1">
        <v>9.95609760284E-2</v>
      </c>
      <c r="D7" s="1">
        <v>0.10175800323500001</v>
      </c>
      <c r="E7" s="1">
        <v>0.10796904563900001</v>
      </c>
      <c r="F7" s="1">
        <v>7.8669071197499996E-2</v>
      </c>
      <c r="G7" s="1">
        <v>9.7905158996600003E-2</v>
      </c>
    </row>
    <row r="8" spans="1:17" x14ac:dyDescent="0.3">
      <c r="A8">
        <v>7</v>
      </c>
      <c r="B8" s="1">
        <v>7.7876091003399997E-2</v>
      </c>
      <c r="C8" s="1">
        <v>0.104210138321</v>
      </c>
      <c r="D8" s="1">
        <v>9.95609760284E-2</v>
      </c>
      <c r="E8" s="1">
        <v>0.10175800323500001</v>
      </c>
      <c r="F8" s="1">
        <v>0.10796904563900001</v>
      </c>
      <c r="G8" s="1">
        <v>7.8669071197499996E-2</v>
      </c>
      <c r="H8" s="1">
        <v>9.7905158996600003E-2</v>
      </c>
      <c r="Q8">
        <v>0.36743999999999999</v>
      </c>
    </row>
    <row r="9" spans="1:17" x14ac:dyDescent="0.3">
      <c r="A9">
        <v>8</v>
      </c>
      <c r="B9" s="1">
        <v>0.10689687728900001</v>
      </c>
      <c r="C9" s="1">
        <v>7.7876091003399997E-2</v>
      </c>
      <c r="D9" s="1">
        <v>0.104210138321</v>
      </c>
      <c r="E9" s="1">
        <v>9.95609760284E-2</v>
      </c>
      <c r="F9" s="1">
        <v>0.10175800323500001</v>
      </c>
      <c r="G9" s="1">
        <v>0.10796904563900001</v>
      </c>
      <c r="H9" s="1">
        <v>7.8669071197499996E-2</v>
      </c>
      <c r="I9" s="1">
        <v>9.7905158996600003E-2</v>
      </c>
      <c r="Q9">
        <v>-0.23349</v>
      </c>
    </row>
    <row r="10" spans="1:17" x14ac:dyDescent="0.3">
      <c r="A10">
        <v>9</v>
      </c>
      <c r="B10" s="1">
        <v>7.8126192092900004E-2</v>
      </c>
      <c r="C10" s="1">
        <v>0.10689687728900001</v>
      </c>
      <c r="D10" s="1">
        <v>7.7876091003399997E-2</v>
      </c>
      <c r="E10" s="1">
        <v>0.104210138321</v>
      </c>
      <c r="F10" s="1">
        <v>9.95609760284E-2</v>
      </c>
      <c r="G10" s="1">
        <v>0.10175800323500001</v>
      </c>
      <c r="H10" s="1">
        <v>0.10796904563900001</v>
      </c>
      <c r="I10" s="1">
        <v>7.8669071197499996E-2</v>
      </c>
      <c r="J10" s="1">
        <v>9.7905158996600003E-2</v>
      </c>
      <c r="M10" s="4" t="s">
        <v>32</v>
      </c>
      <c r="N10" s="4"/>
      <c r="Q10">
        <v>-0.17771000000000001</v>
      </c>
    </row>
    <row r="11" spans="1:17" x14ac:dyDescent="0.3">
      <c r="A11">
        <v>10</v>
      </c>
      <c r="B11" s="1">
        <v>0.10792303085299999</v>
      </c>
      <c r="C11" s="1">
        <v>7.8126192092900004E-2</v>
      </c>
      <c r="D11" s="1">
        <v>0.10689687728900001</v>
      </c>
      <c r="E11" s="1">
        <v>7.7876091003399997E-2</v>
      </c>
      <c r="F11" s="1">
        <v>0.104210138321</v>
      </c>
      <c r="G11" s="1">
        <v>9.95609760284E-2</v>
      </c>
      <c r="H11" s="1">
        <v>0.10175800323500001</v>
      </c>
      <c r="I11" s="1">
        <v>0.10796904563900001</v>
      </c>
      <c r="J11" s="1">
        <v>7.8669071197499996E-2</v>
      </c>
      <c r="K11" s="1">
        <v>9.7905158996600003E-2</v>
      </c>
      <c r="L11">
        <f>B11-Q$8-(C11*Q$9)-(D11*Q$10)-(E11*Q$11)-(F11*Q$12)-(G11*Q$13)-(H11*Q$14)-(I11*Q$15)-(J11*Q$16)-(K11*Q$17)</f>
        <v>-6.7872940001674154E-2</v>
      </c>
      <c r="M11" s="10" t="s">
        <v>31</v>
      </c>
      <c r="N11">
        <v>1</v>
      </c>
      <c r="Q11">
        <v>-0.35893999999999998</v>
      </c>
    </row>
    <row r="12" spans="1:17" x14ac:dyDescent="0.3">
      <c r="A12">
        <v>11</v>
      </c>
      <c r="B12" s="1">
        <v>0.124865055084</v>
      </c>
      <c r="C12" s="1">
        <v>0.10792303085299999</v>
      </c>
      <c r="D12" s="1">
        <v>7.8126192092900004E-2</v>
      </c>
      <c r="E12" s="1">
        <v>0.10689687728900001</v>
      </c>
      <c r="F12" s="1">
        <v>7.7876091003399997E-2</v>
      </c>
      <c r="G12" s="1">
        <v>0.104210138321</v>
      </c>
      <c r="H12" s="1">
        <v>9.95609760284E-2</v>
      </c>
      <c r="I12" s="1">
        <v>0.10175800323500001</v>
      </c>
      <c r="J12" s="1">
        <v>0.10796904563900001</v>
      </c>
      <c r="K12" s="1">
        <v>7.8669071197499996E-2</v>
      </c>
      <c r="L12">
        <f t="shared" ref="L12:L54" si="0">B12-Q$8-(C12*Q$9)-(D12*Q$10)-(E12*Q$11)-(F12*Q$12)-(G12*Q$13)-(H12*Q$14)-(I12*Q$15)-(J12*Q$16)-(K12*Q$17)</f>
        <v>-4.5994935221890298E-2</v>
      </c>
      <c r="M12" s="10"/>
      <c r="N12">
        <v>2</v>
      </c>
      <c r="Q12">
        <v>-0.33563999999999999</v>
      </c>
    </row>
    <row r="13" spans="1:17" x14ac:dyDescent="0.3">
      <c r="A13">
        <v>12</v>
      </c>
      <c r="B13" s="1">
        <v>0.216845035553</v>
      </c>
      <c r="C13" s="1">
        <v>0.124865055084</v>
      </c>
      <c r="D13" s="1">
        <v>0.10792303085299999</v>
      </c>
      <c r="E13" s="1">
        <v>7.8126192092900004E-2</v>
      </c>
      <c r="F13" s="1">
        <v>0.10689687728900001</v>
      </c>
      <c r="G13" s="1">
        <v>7.7876091003399997E-2</v>
      </c>
      <c r="H13" s="1">
        <v>0.104210138321</v>
      </c>
      <c r="I13" s="1">
        <v>9.95609760284E-2</v>
      </c>
      <c r="J13" s="1">
        <v>0.10175800323500001</v>
      </c>
      <c r="K13" s="1">
        <v>0.10796904563900001</v>
      </c>
      <c r="L13">
        <f t="shared" si="0"/>
        <v>5.1183235726369215E-2</v>
      </c>
      <c r="M13" s="10"/>
      <c r="N13">
        <v>3</v>
      </c>
      <c r="Q13">
        <v>-0.26896999999999999</v>
      </c>
    </row>
    <row r="14" spans="1:17" x14ac:dyDescent="0.3">
      <c r="A14">
        <v>13</v>
      </c>
      <c r="B14" s="1">
        <v>0.294300794601</v>
      </c>
      <c r="C14" s="1">
        <v>0.216845035553</v>
      </c>
      <c r="D14" s="1">
        <v>0.124865055084</v>
      </c>
      <c r="E14" s="1">
        <v>0.10792303085299999</v>
      </c>
      <c r="F14" s="1">
        <v>7.8126192092900004E-2</v>
      </c>
      <c r="G14" s="1">
        <v>0.10689687728900001</v>
      </c>
      <c r="H14" s="1">
        <v>7.7876091003399997E-2</v>
      </c>
      <c r="I14" s="1">
        <v>0.104210138321</v>
      </c>
      <c r="J14" s="1">
        <v>9.95609760284E-2</v>
      </c>
      <c r="K14" s="1">
        <v>0.10175800323500001</v>
      </c>
      <c r="L14">
        <f t="shared" si="0"/>
        <v>0.15251650901504712</v>
      </c>
      <c r="M14" s="10"/>
      <c r="N14">
        <v>4</v>
      </c>
      <c r="Q14">
        <v>-0.34159</v>
      </c>
    </row>
    <row r="15" spans="1:17" x14ac:dyDescent="0.3">
      <c r="A15">
        <v>14</v>
      </c>
      <c r="B15" s="1">
        <v>7.8400850295999996E-2</v>
      </c>
      <c r="C15" s="1">
        <v>0.294300794601</v>
      </c>
      <c r="D15" s="1">
        <v>0.216845035553</v>
      </c>
      <c r="E15" s="1">
        <v>0.124865055084</v>
      </c>
      <c r="F15" s="1">
        <v>0.10792303085299999</v>
      </c>
      <c r="G15" s="1">
        <v>7.8126192092900004E-2</v>
      </c>
      <c r="H15" s="1">
        <v>0.10689687728900001</v>
      </c>
      <c r="I15" s="1">
        <v>7.7876091003399997E-2</v>
      </c>
      <c r="J15" s="1">
        <v>0.104210138321</v>
      </c>
      <c r="K15" s="1">
        <v>9.95609760284E-2</v>
      </c>
      <c r="L15">
        <f t="shared" si="0"/>
        <v>-1.2871621418225327E-2</v>
      </c>
      <c r="M15" s="10"/>
      <c r="N15">
        <v>5</v>
      </c>
      <c r="Q15">
        <v>-9.5640000000000003E-2</v>
      </c>
    </row>
    <row r="16" spans="1:17" x14ac:dyDescent="0.3">
      <c r="A16">
        <v>15</v>
      </c>
      <c r="B16" s="1">
        <v>7.8037023544300005E-2</v>
      </c>
      <c r="C16" s="1">
        <v>7.8400850295999996E-2</v>
      </c>
      <c r="D16" s="1">
        <v>0.294300794601</v>
      </c>
      <c r="E16" s="1">
        <v>0.216845035553</v>
      </c>
      <c r="F16" s="1">
        <v>0.124865055084</v>
      </c>
      <c r="G16" s="1">
        <v>0.10792303085299999</v>
      </c>
      <c r="H16" s="1">
        <v>7.8126192092900004E-2</v>
      </c>
      <c r="I16" s="1">
        <v>0.10689687728900001</v>
      </c>
      <c r="J16" s="1">
        <v>7.7876091003399997E-2</v>
      </c>
      <c r="K16" s="1">
        <v>0.104210138321</v>
      </c>
      <c r="L16">
        <f t="shared" si="0"/>
        <v>-1.2954869942877149E-2</v>
      </c>
      <c r="M16" s="10"/>
      <c r="N16">
        <v>6</v>
      </c>
      <c r="Q16">
        <v>-0.12200999999999999</v>
      </c>
    </row>
    <row r="17" spans="1:17" x14ac:dyDescent="0.3">
      <c r="A17">
        <v>16</v>
      </c>
      <c r="B17" s="1">
        <v>7.7922821044900004E-2</v>
      </c>
      <c r="C17" s="1">
        <v>7.8037023544300005E-2</v>
      </c>
      <c r="D17" s="1">
        <v>7.8400850295999996E-2</v>
      </c>
      <c r="E17" s="1">
        <v>0.294300794601</v>
      </c>
      <c r="F17" s="1">
        <v>0.216845035553</v>
      </c>
      <c r="G17" s="1">
        <v>0.124865055084</v>
      </c>
      <c r="H17" s="1">
        <v>0.10792303085299999</v>
      </c>
      <c r="I17" s="1">
        <v>7.8126192092900004E-2</v>
      </c>
      <c r="J17" s="1">
        <v>0.10689687728900001</v>
      </c>
      <c r="K17" s="1">
        <v>7.7876091003399997E-2</v>
      </c>
      <c r="L17">
        <f t="shared" si="0"/>
        <v>1.9983742537185968E-2</v>
      </c>
      <c r="M17" s="10"/>
      <c r="N17">
        <v>7</v>
      </c>
      <c r="Q17">
        <v>-0.10227</v>
      </c>
    </row>
    <row r="18" spans="1:17" x14ac:dyDescent="0.3">
      <c r="A18">
        <v>17</v>
      </c>
      <c r="B18" s="1">
        <v>7.8145980835000003E-2</v>
      </c>
      <c r="C18" s="1">
        <v>7.7922821044900004E-2</v>
      </c>
      <c r="D18" s="1">
        <v>7.8037023544300005E-2</v>
      </c>
      <c r="E18" s="1">
        <v>7.8400850295999996E-2</v>
      </c>
      <c r="F18" s="1">
        <v>0.294300794601</v>
      </c>
      <c r="G18" s="1">
        <v>0.216845035553</v>
      </c>
      <c r="H18" s="1">
        <v>0.124865055084</v>
      </c>
      <c r="I18" s="1">
        <v>0.10792303085299999</v>
      </c>
      <c r="J18" s="1">
        <v>7.8126192092900004E-2</v>
      </c>
      <c r="K18" s="1">
        <v>0.10689687728900001</v>
      </c>
      <c r="L18">
        <f t="shared" si="0"/>
        <v>1.4522020671728086E-3</v>
      </c>
      <c r="M18" s="10"/>
      <c r="N18">
        <v>8</v>
      </c>
      <c r="Q18">
        <f>VAR(L11:L54)</f>
        <v>1.449385132792295E-3</v>
      </c>
    </row>
    <row r="19" spans="1:17" x14ac:dyDescent="0.3">
      <c r="A19">
        <v>18</v>
      </c>
      <c r="B19" s="1">
        <v>0.109441995621</v>
      </c>
      <c r="C19" s="1">
        <v>7.8145980835000003E-2</v>
      </c>
      <c r="D19" s="1">
        <v>7.7922821044900004E-2</v>
      </c>
      <c r="E19" s="1">
        <v>7.8037023544300005E-2</v>
      </c>
      <c r="F19" s="1">
        <v>7.8400850295999996E-2</v>
      </c>
      <c r="G19" s="1">
        <v>0.294300794601</v>
      </c>
      <c r="H19" s="1">
        <v>0.216845035553</v>
      </c>
      <c r="I19" s="1">
        <v>0.124865055084</v>
      </c>
      <c r="J19" s="1">
        <v>0.10792303085299999</v>
      </c>
      <c r="K19" s="1">
        <v>7.8126192092900004E-2</v>
      </c>
      <c r="L19">
        <f t="shared" si="0"/>
        <v>1.475096478472324E-2</v>
      </c>
      <c r="M19" s="10"/>
      <c r="N19">
        <v>9</v>
      </c>
    </row>
    <row r="20" spans="1:17" x14ac:dyDescent="0.3">
      <c r="A20">
        <v>19</v>
      </c>
      <c r="B20" s="1">
        <v>0.104266881943</v>
      </c>
      <c r="C20" s="1">
        <v>0.109441995621</v>
      </c>
      <c r="D20" s="1">
        <v>7.8145980835000003E-2</v>
      </c>
      <c r="E20" s="1">
        <v>7.7922821044900004E-2</v>
      </c>
      <c r="F20" s="1">
        <v>7.8037023544300005E-2</v>
      </c>
      <c r="G20" s="1">
        <v>7.8400850295999996E-2</v>
      </c>
      <c r="H20" s="1">
        <v>0.294300794601</v>
      </c>
      <c r="I20" s="1">
        <v>0.216845035553</v>
      </c>
      <c r="J20" s="1">
        <v>0.124865055084</v>
      </c>
      <c r="K20" s="1">
        <v>0.10792303085299999</v>
      </c>
      <c r="L20">
        <f t="shared" si="0"/>
        <v>-9.4140220870482863E-4</v>
      </c>
      <c r="M20" s="10"/>
      <c r="N20">
        <v>10</v>
      </c>
      <c r="P20" t="s">
        <v>13</v>
      </c>
    </row>
    <row r="21" spans="1:17" x14ac:dyDescent="0.3">
      <c r="A21">
        <v>20</v>
      </c>
      <c r="B21" s="1">
        <v>0.159222126007</v>
      </c>
      <c r="C21" s="1">
        <v>0.104266881943</v>
      </c>
      <c r="D21" s="1">
        <v>0.109441995621</v>
      </c>
      <c r="E21" s="1">
        <v>7.8145980835000003E-2</v>
      </c>
      <c r="F21" s="1">
        <v>7.7922821044900004E-2</v>
      </c>
      <c r="G21" s="1">
        <v>7.8037023544300005E-2</v>
      </c>
      <c r="H21" s="1">
        <v>7.8400850295999996E-2</v>
      </c>
      <c r="I21" s="1">
        <v>0.294300794601</v>
      </c>
      <c r="J21" s="1">
        <v>0.216845035553</v>
      </c>
      <c r="K21" s="1">
        <v>0.124865055084</v>
      </c>
      <c r="L21">
        <f t="shared" si="0"/>
        <v>4.9247759723270047E-3</v>
      </c>
      <c r="M21" s="10"/>
      <c r="N21">
        <v>11</v>
      </c>
      <c r="P21" t="s">
        <v>30</v>
      </c>
      <c r="Q21">
        <f>-2*53*LN(Q18)+2*O4</f>
        <v>710.88128103628458</v>
      </c>
    </row>
    <row r="22" spans="1:17" x14ac:dyDescent="0.3">
      <c r="A22">
        <v>21</v>
      </c>
      <c r="B22" s="1">
        <v>0.105836868286</v>
      </c>
      <c r="C22" s="1">
        <v>0.159222126007</v>
      </c>
      <c r="D22" s="1">
        <v>0.104266881943</v>
      </c>
      <c r="E22" s="1">
        <v>0.109441995621</v>
      </c>
      <c r="F22" s="1">
        <v>7.8145980835000003E-2</v>
      </c>
      <c r="G22" s="1">
        <v>7.7922821044900004E-2</v>
      </c>
      <c r="H22" s="1">
        <v>7.8037023544300005E-2</v>
      </c>
      <c r="I22" s="1">
        <v>7.8400850295999996E-2</v>
      </c>
      <c r="J22" s="1">
        <v>0.294300794601</v>
      </c>
      <c r="K22" s="1">
        <v>0.216845035553</v>
      </c>
      <c r="L22">
        <f t="shared" si="0"/>
        <v>-2.7186855900346904E-2</v>
      </c>
      <c r="M22" s="10"/>
      <c r="N22">
        <v>12</v>
      </c>
    </row>
    <row r="23" spans="1:17" x14ac:dyDescent="0.3">
      <c r="A23">
        <v>22</v>
      </c>
      <c r="B23" s="1">
        <v>0.16237306594799999</v>
      </c>
      <c r="C23" s="1">
        <v>0.105836868286</v>
      </c>
      <c r="D23" s="1">
        <v>0.159222126007</v>
      </c>
      <c r="E23" s="1">
        <v>0.104266881943</v>
      </c>
      <c r="F23" s="1">
        <v>0.109441995621</v>
      </c>
      <c r="G23" s="1">
        <v>7.8145980835000003E-2</v>
      </c>
      <c r="H23" s="1">
        <v>7.7922821044900004E-2</v>
      </c>
      <c r="I23" s="1">
        <v>7.8037023544300005E-2</v>
      </c>
      <c r="J23" s="1">
        <v>7.8400850295999996E-2</v>
      </c>
      <c r="K23" s="1">
        <v>0.294300794601</v>
      </c>
      <c r="L23">
        <f t="shared" si="0"/>
        <v>1.6862818197808382E-2</v>
      </c>
      <c r="M23" s="10"/>
      <c r="N23">
        <v>13</v>
      </c>
    </row>
    <row r="24" spans="1:17" x14ac:dyDescent="0.3">
      <c r="A24">
        <v>23</v>
      </c>
      <c r="B24" s="1">
        <v>9.2618942260699999E-2</v>
      </c>
      <c r="C24" s="1">
        <v>0.16237306594799999</v>
      </c>
      <c r="D24" s="1">
        <v>0.105836868286</v>
      </c>
      <c r="E24" s="1">
        <v>0.159222126007</v>
      </c>
      <c r="F24" s="1">
        <v>0.104266881943</v>
      </c>
      <c r="G24" s="1">
        <v>0.109441995621</v>
      </c>
      <c r="H24" s="1">
        <v>7.8145980835000003E-2</v>
      </c>
      <c r="I24" s="1">
        <v>7.7922821044900004E-2</v>
      </c>
      <c r="J24" s="1">
        <v>7.8037023544300005E-2</v>
      </c>
      <c r="K24" s="1">
        <v>7.8400850295999996E-2</v>
      </c>
      <c r="L24">
        <f t="shared" si="0"/>
        <v>-4.483058458094108E-2</v>
      </c>
      <c r="M24" s="10"/>
      <c r="N24">
        <v>14</v>
      </c>
    </row>
    <row r="25" spans="1:17" x14ac:dyDescent="0.3">
      <c r="A25">
        <v>24</v>
      </c>
      <c r="B25" s="1">
        <v>0.173292160034</v>
      </c>
      <c r="C25" s="1">
        <v>9.2618942260699999E-2</v>
      </c>
      <c r="D25" s="1">
        <v>0.16237306594799999</v>
      </c>
      <c r="E25" s="1">
        <v>0.105836868286</v>
      </c>
      <c r="F25" s="1">
        <v>0.159222126007</v>
      </c>
      <c r="G25" s="1">
        <v>0.104266881943</v>
      </c>
      <c r="H25" s="1">
        <v>0.109441995621</v>
      </c>
      <c r="I25" s="1">
        <v>7.8145980835000003E-2</v>
      </c>
      <c r="J25" s="1">
        <v>7.7922821044900004E-2</v>
      </c>
      <c r="K25" s="1">
        <v>7.8037023544300005E-2</v>
      </c>
      <c r="L25">
        <f t="shared" si="0"/>
        <v>3.815452020864557E-2</v>
      </c>
      <c r="M25" s="10"/>
      <c r="N25">
        <v>15</v>
      </c>
    </row>
    <row r="26" spans="1:17" x14ac:dyDescent="0.3">
      <c r="A26">
        <v>25</v>
      </c>
      <c r="B26" s="1">
        <v>4.7960996627799998E-2</v>
      </c>
      <c r="C26" s="1">
        <v>0.173292160034</v>
      </c>
      <c r="D26" s="1">
        <v>9.2618942260699999E-2</v>
      </c>
      <c r="E26" s="1">
        <v>0.16237306594799999</v>
      </c>
      <c r="F26" s="1">
        <v>0.105836868286</v>
      </c>
      <c r="G26" s="1">
        <v>0.159222126007</v>
      </c>
      <c r="H26" s="1">
        <v>0.104266881943</v>
      </c>
      <c r="I26" s="1">
        <v>0.109441995621</v>
      </c>
      <c r="J26" s="1">
        <v>7.8145980835000003E-2</v>
      </c>
      <c r="K26" s="1">
        <v>7.7922821044900004E-2</v>
      </c>
      <c r="L26">
        <f t="shared" si="0"/>
        <v>-6.2339140007679331E-2</v>
      </c>
      <c r="M26" s="10"/>
      <c r="N26">
        <v>16</v>
      </c>
    </row>
    <row r="27" spans="1:17" x14ac:dyDescent="0.3">
      <c r="A27">
        <v>26</v>
      </c>
      <c r="B27" s="1">
        <v>0.100421190262</v>
      </c>
      <c r="C27" s="1">
        <v>4.7960996627799998E-2</v>
      </c>
      <c r="D27" s="1">
        <v>0.173292160034</v>
      </c>
      <c r="E27" s="1">
        <v>9.2618942260699999E-2</v>
      </c>
      <c r="F27" s="1">
        <v>0.16237306594799999</v>
      </c>
      <c r="G27" s="1">
        <v>0.105836868286</v>
      </c>
      <c r="H27" s="1">
        <v>0.159222126007</v>
      </c>
      <c r="I27" s="1">
        <v>0.104266881943</v>
      </c>
      <c r="J27" s="1">
        <v>0.109441995621</v>
      </c>
      <c r="K27" s="1">
        <v>7.8145980835000003E-2</v>
      </c>
      <c r="L27">
        <f t="shared" si="0"/>
        <v>-2.3108387465531698E-2</v>
      </c>
      <c r="M27" s="10"/>
      <c r="N27">
        <v>17</v>
      </c>
      <c r="P27">
        <f>SUM(1,2)</f>
        <v>3</v>
      </c>
    </row>
    <row r="28" spans="1:17" x14ac:dyDescent="0.3">
      <c r="A28">
        <v>27</v>
      </c>
      <c r="B28" s="1">
        <v>0.15751504898099999</v>
      </c>
      <c r="C28" s="1">
        <v>0.100421190262</v>
      </c>
      <c r="D28" s="1">
        <v>4.7960996627799998E-2</v>
      </c>
      <c r="E28" s="1">
        <v>0.173292160034</v>
      </c>
      <c r="F28" s="1">
        <v>9.2618942260699999E-2</v>
      </c>
      <c r="G28" s="1">
        <v>0.16237306594799999</v>
      </c>
      <c r="H28" s="1">
        <v>0.105836868286</v>
      </c>
      <c r="I28" s="1">
        <v>0.159222126007</v>
      </c>
      <c r="J28" s="1">
        <v>0.104266881943</v>
      </c>
      <c r="K28" s="1">
        <v>0.109441995621</v>
      </c>
      <c r="L28">
        <f>B28-Q$8-(C28*Q$9)-(D28*Q$10)-(E28*Q$11)-(F28*Q$12)-(G28*Q$13)-(H28*Q$14)-(I28*Q$15)-(J28*Q$16)-(K28*Q$17)</f>
        <v>3.4302189784168914E-2</v>
      </c>
      <c r="M28" s="10"/>
      <c r="N28">
        <v>18</v>
      </c>
    </row>
    <row r="29" spans="1:17" x14ac:dyDescent="0.3">
      <c r="A29">
        <v>28</v>
      </c>
      <c r="B29" s="1">
        <v>9.0356111526499999E-2</v>
      </c>
      <c r="C29" s="1">
        <v>0.15751504898099999</v>
      </c>
      <c r="D29" s="1">
        <v>0.100421190262</v>
      </c>
      <c r="E29" s="1">
        <v>4.7960996627799998E-2</v>
      </c>
      <c r="F29" s="1">
        <v>0.173292160034</v>
      </c>
      <c r="G29" s="1">
        <v>9.2618942260699999E-2</v>
      </c>
      <c r="H29" s="1">
        <v>0.16237306594799999</v>
      </c>
      <c r="I29" s="1">
        <v>0.105836868286</v>
      </c>
      <c r="J29" s="1">
        <v>0.159222126007</v>
      </c>
      <c r="K29" s="1">
        <v>0.104266881943</v>
      </c>
      <c r="L29">
        <f t="shared" si="0"/>
        <v>-2.649191305173644E-2</v>
      </c>
      <c r="M29" s="10"/>
      <c r="N29">
        <v>19</v>
      </c>
    </row>
    <row r="30" spans="1:17" x14ac:dyDescent="0.3">
      <c r="A30">
        <v>29</v>
      </c>
      <c r="B30" s="1">
        <v>0.14032983779899999</v>
      </c>
      <c r="C30" s="1">
        <v>9.0356111526499999E-2</v>
      </c>
      <c r="D30" s="1">
        <v>0.15751504898099999</v>
      </c>
      <c r="E30" s="1">
        <v>0.100421190262</v>
      </c>
      <c r="F30" s="1">
        <v>4.7960996627799998E-2</v>
      </c>
      <c r="G30" s="1">
        <v>0.173292160034</v>
      </c>
      <c r="H30" s="1">
        <v>9.2618942260699999E-2</v>
      </c>
      <c r="I30" s="1">
        <v>0.16237306594799999</v>
      </c>
      <c r="J30" s="1">
        <v>0.105836868286</v>
      </c>
      <c r="K30" s="1">
        <v>0.159222126007</v>
      </c>
      <c r="L30">
        <f t="shared" si="0"/>
        <v>-2.9038435007119438E-3</v>
      </c>
      <c r="M30" s="10"/>
      <c r="N30">
        <v>20</v>
      </c>
    </row>
    <row r="31" spans="1:17" x14ac:dyDescent="0.3">
      <c r="A31">
        <v>30</v>
      </c>
      <c r="B31" s="1">
        <v>0.10997200012199999</v>
      </c>
      <c r="C31" s="1">
        <v>0.14032983779899999</v>
      </c>
      <c r="D31" s="1">
        <v>9.0356111526499999E-2</v>
      </c>
      <c r="E31" s="1">
        <v>0.15751504898099999</v>
      </c>
      <c r="F31" s="1">
        <v>0.100421190262</v>
      </c>
      <c r="G31" s="1">
        <v>4.7960996627799998E-2</v>
      </c>
      <c r="H31" s="1">
        <v>0.173292160034</v>
      </c>
      <c r="I31" s="1">
        <v>9.2618942260699999E-2</v>
      </c>
      <c r="J31" s="1">
        <v>0.16237306594799999</v>
      </c>
      <c r="K31" s="1">
        <v>0.105836868286</v>
      </c>
      <c r="L31">
        <f t="shared" si="0"/>
        <v>-6.8132933474278866E-3</v>
      </c>
      <c r="M31" s="10"/>
      <c r="N31">
        <v>21</v>
      </c>
    </row>
    <row r="32" spans="1:17" x14ac:dyDescent="0.3">
      <c r="A32">
        <v>31</v>
      </c>
      <c r="B32" s="1">
        <v>0.13432908058199999</v>
      </c>
      <c r="C32" s="1">
        <v>0.10997200012199999</v>
      </c>
      <c r="D32" s="1">
        <v>0.14032983779899999</v>
      </c>
      <c r="E32" s="1">
        <v>9.0356111526499999E-2</v>
      </c>
      <c r="F32" s="1">
        <v>0.15751504898099999</v>
      </c>
      <c r="G32" s="1">
        <v>0.100421190262</v>
      </c>
      <c r="H32" s="1">
        <v>4.7960996627799998E-2</v>
      </c>
      <c r="I32" s="1">
        <v>0.173292160034</v>
      </c>
      <c r="J32" s="1">
        <v>9.2618942260699999E-2</v>
      </c>
      <c r="K32" s="1">
        <v>0.16237306594799999</v>
      </c>
      <c r="L32">
        <f t="shared" si="0"/>
        <v>-9.3214907547071318E-3</v>
      </c>
      <c r="M32" s="10"/>
      <c r="N32">
        <v>22</v>
      </c>
    </row>
    <row r="33" spans="1:15" x14ac:dyDescent="0.3">
      <c r="A33">
        <v>32</v>
      </c>
      <c r="B33" s="1">
        <v>0.100836038589</v>
      </c>
      <c r="C33" s="1">
        <v>0.13432908058199999</v>
      </c>
      <c r="D33" s="1">
        <v>0.10997200012199999</v>
      </c>
      <c r="E33" s="1">
        <v>0.14032983779899999</v>
      </c>
      <c r="F33" s="1">
        <v>9.0356111526499999E-2</v>
      </c>
      <c r="G33" s="1">
        <v>0.15751504898099999</v>
      </c>
      <c r="H33" s="1">
        <v>0.100421190262</v>
      </c>
      <c r="I33" s="1">
        <v>4.7960996627799998E-2</v>
      </c>
      <c r="J33" s="1">
        <v>0.173292160034</v>
      </c>
      <c r="K33" s="1">
        <v>9.2618942260699999E-2</v>
      </c>
      <c r="L33">
        <f t="shared" si="0"/>
        <v>-2.3127020497651616E-2</v>
      </c>
      <c r="M33" s="10"/>
      <c r="N33">
        <v>23</v>
      </c>
    </row>
    <row r="34" spans="1:15" x14ac:dyDescent="0.3">
      <c r="A34">
        <v>33</v>
      </c>
      <c r="B34" s="1">
        <v>0.146326065063</v>
      </c>
      <c r="C34" s="1">
        <v>0.100836038589</v>
      </c>
      <c r="D34" s="1">
        <v>0.13432908058199999</v>
      </c>
      <c r="E34" s="1">
        <v>0.10997200012199999</v>
      </c>
      <c r="F34" s="1">
        <v>0.14032983779899999</v>
      </c>
      <c r="G34" s="1">
        <v>9.0356111526499999E-2</v>
      </c>
      <c r="H34" s="1">
        <v>0.15751504898099999</v>
      </c>
      <c r="I34" s="1">
        <v>0.100421190262</v>
      </c>
      <c r="J34" s="1">
        <v>4.7960996627799998E-2</v>
      </c>
      <c r="K34" s="1">
        <v>0.173292160034</v>
      </c>
      <c r="L34">
        <f t="shared" si="0"/>
        <v>2.4162791046615097E-2</v>
      </c>
      <c r="M34" s="10"/>
      <c r="N34">
        <v>24</v>
      </c>
    </row>
    <row r="35" spans="1:15" x14ac:dyDescent="0.3">
      <c r="A35">
        <v>34</v>
      </c>
      <c r="B35" s="1">
        <v>0.109993219376</v>
      </c>
      <c r="C35" s="1">
        <v>0.146326065063</v>
      </c>
      <c r="D35" s="1">
        <v>0.100836038589</v>
      </c>
      <c r="E35" s="1">
        <v>0.13432908058199999</v>
      </c>
      <c r="F35" s="1">
        <v>0.10997200012199999</v>
      </c>
      <c r="G35" s="1">
        <v>0.14032983779899999</v>
      </c>
      <c r="H35" s="1">
        <v>9.0356111526499999E-2</v>
      </c>
      <c r="I35" s="1">
        <v>0.15751504898099999</v>
      </c>
      <c r="J35" s="1">
        <v>0.100421190262</v>
      </c>
      <c r="K35" s="1">
        <v>4.7960996627799998E-2</v>
      </c>
      <c r="L35">
        <f t="shared" si="0"/>
        <v>-1.940309252706908E-2</v>
      </c>
      <c r="M35" s="10"/>
      <c r="N35">
        <v>25</v>
      </c>
    </row>
    <row r="36" spans="1:15" x14ac:dyDescent="0.3">
      <c r="A36">
        <v>35</v>
      </c>
      <c r="B36" s="1">
        <v>0.20675086975099999</v>
      </c>
      <c r="C36" s="1">
        <v>0.109993219376</v>
      </c>
      <c r="D36" s="1">
        <v>0.146326065063</v>
      </c>
      <c r="E36" s="1">
        <v>0.100836038589</v>
      </c>
      <c r="F36" s="1">
        <v>0.13432908058199999</v>
      </c>
      <c r="G36" s="1">
        <v>0.10997200012199999</v>
      </c>
      <c r="H36" s="1">
        <v>0.14032983779899999</v>
      </c>
      <c r="I36" s="1">
        <v>9.0356111526499999E-2</v>
      </c>
      <c r="J36" s="1">
        <v>0.15751504898099999</v>
      </c>
      <c r="K36" s="1">
        <v>0.100421190262</v>
      </c>
      <c r="L36">
        <f t="shared" si="0"/>
        <v>8.7921674790361892E-2</v>
      </c>
      <c r="M36" s="10"/>
      <c r="N36">
        <v>26</v>
      </c>
    </row>
    <row r="37" spans="1:15" x14ac:dyDescent="0.3">
      <c r="A37">
        <v>36</v>
      </c>
      <c r="B37" s="1">
        <v>7.8801870346100006E-2</v>
      </c>
      <c r="C37" s="1">
        <v>0.20675086975099999</v>
      </c>
      <c r="D37" s="1">
        <v>0.109993219376</v>
      </c>
      <c r="E37" s="1">
        <v>0.146326065063</v>
      </c>
      <c r="F37" s="1">
        <v>0.100836038589</v>
      </c>
      <c r="G37" s="1">
        <v>0.13432908058199999</v>
      </c>
      <c r="H37" s="1">
        <v>0.10997200012199999</v>
      </c>
      <c r="I37" s="1">
        <v>0.14032983779899999</v>
      </c>
      <c r="J37" s="1">
        <v>9.0356111526499999E-2</v>
      </c>
      <c r="K37" s="1">
        <v>0.15751504898099999</v>
      </c>
      <c r="L37">
        <f t="shared" si="0"/>
        <v>-2.0199701035158873E-2</v>
      </c>
      <c r="M37" s="10"/>
      <c r="N37">
        <v>27</v>
      </c>
    </row>
    <row r="38" spans="1:15" x14ac:dyDescent="0.3">
      <c r="A38">
        <v>37</v>
      </c>
      <c r="B38" s="1">
        <v>7.8343868255599997E-2</v>
      </c>
      <c r="C38" s="1">
        <v>7.8801870346100006E-2</v>
      </c>
      <c r="D38" s="1">
        <v>0.20675086975099999</v>
      </c>
      <c r="E38" s="1">
        <v>0.109993219376</v>
      </c>
      <c r="F38" s="1">
        <v>0.146326065063</v>
      </c>
      <c r="G38" s="1">
        <v>0.100836038589</v>
      </c>
      <c r="H38" s="1">
        <v>0.13432908058199999</v>
      </c>
      <c r="I38" s="1">
        <v>0.10997200012199999</v>
      </c>
      <c r="J38" s="1">
        <v>0.14032983779899999</v>
      </c>
      <c r="K38" s="1">
        <v>9.0356111526499999E-2</v>
      </c>
      <c r="L38">
        <f t="shared" si="0"/>
        <v>-3.547371427064417E-2</v>
      </c>
      <c r="M38" s="10"/>
      <c r="N38">
        <v>28</v>
      </c>
    </row>
    <row r="39" spans="1:15" x14ac:dyDescent="0.3">
      <c r="A39">
        <v>38</v>
      </c>
      <c r="B39" s="1">
        <v>0.139605998993</v>
      </c>
      <c r="C39" s="1">
        <v>7.8343868255599997E-2</v>
      </c>
      <c r="D39" s="1">
        <v>7.8801870346100006E-2</v>
      </c>
      <c r="E39" s="1">
        <v>0.20675086975099999</v>
      </c>
      <c r="F39" s="1">
        <v>0.109993219376</v>
      </c>
      <c r="G39" s="1">
        <v>0.146326065063</v>
      </c>
      <c r="H39" s="1">
        <v>0.100836038589</v>
      </c>
      <c r="I39" s="1">
        <v>0.13432908058199999</v>
      </c>
      <c r="J39" s="1">
        <v>0.10997200012199999</v>
      </c>
      <c r="K39" s="1">
        <v>0.14032983779899999</v>
      </c>
      <c r="L39">
        <f t="shared" si="0"/>
        <v>3.0010024166053098E-2</v>
      </c>
      <c r="M39" s="10"/>
      <c r="N39">
        <v>29</v>
      </c>
    </row>
    <row r="40" spans="1:15" x14ac:dyDescent="0.3">
      <c r="A40" s="12">
        <v>39</v>
      </c>
      <c r="B40" s="11">
        <v>0.104005813599</v>
      </c>
      <c r="C40" s="11">
        <v>0.139605998993</v>
      </c>
      <c r="D40" s="11">
        <v>7.8343868255599997E-2</v>
      </c>
      <c r="E40" s="11">
        <v>7.8801870346100006E-2</v>
      </c>
      <c r="F40" s="11">
        <v>0.20675086975099999</v>
      </c>
      <c r="G40" s="11">
        <v>0.109993219376</v>
      </c>
      <c r="H40" s="11">
        <v>0.146326065063</v>
      </c>
      <c r="I40" s="11">
        <v>0.100836038589</v>
      </c>
      <c r="J40" s="11">
        <v>0.13432908058199999</v>
      </c>
      <c r="K40" s="11">
        <v>0.10997200012199999</v>
      </c>
      <c r="L40" s="12">
        <f t="shared" si="0"/>
        <v>-2.3874045177953492E-3</v>
      </c>
      <c r="M40" s="12"/>
      <c r="N40" s="12">
        <v>30</v>
      </c>
      <c r="O40" s="11">
        <v>0.104005813599</v>
      </c>
    </row>
    <row r="41" spans="1:15" x14ac:dyDescent="0.3">
      <c r="A41">
        <v>40</v>
      </c>
      <c r="B41" s="1">
        <v>0.129966974258</v>
      </c>
      <c r="C41" s="1">
        <v>0.104005813599</v>
      </c>
      <c r="D41" s="1">
        <v>0.139605998993</v>
      </c>
      <c r="E41" s="1">
        <v>7.8343868255599997E-2</v>
      </c>
      <c r="F41" s="1">
        <v>7.8801870346100006E-2</v>
      </c>
      <c r="G41" s="1">
        <v>0.20675086975099999</v>
      </c>
      <c r="H41" s="1">
        <v>0.109993219376</v>
      </c>
      <c r="I41" s="1">
        <v>0.146326065063</v>
      </c>
      <c r="J41" s="1">
        <v>0.100836038589</v>
      </c>
      <c r="K41" s="1">
        <v>0.13432908058199999</v>
      </c>
      <c r="L41">
        <f t="shared" si="0"/>
        <v>-5.9168816352875991E-4</v>
      </c>
      <c r="M41">
        <f>Q$8+SUM(Q$9:Q$17)*O40</f>
        <v>0.15565712200090023</v>
      </c>
      <c r="N41" s="13"/>
      <c r="O41" s="1">
        <v>0.129966974258</v>
      </c>
    </row>
    <row r="42" spans="1:15" x14ac:dyDescent="0.3">
      <c r="A42">
        <v>41</v>
      </c>
      <c r="B42" s="1">
        <v>0.11202788353</v>
      </c>
      <c r="C42" s="1">
        <v>0.129966974258</v>
      </c>
      <c r="D42" s="1">
        <v>0.104005813599</v>
      </c>
      <c r="E42" s="1">
        <v>0.139605998993</v>
      </c>
      <c r="F42" s="1">
        <v>7.8343868255599997E-2</v>
      </c>
      <c r="G42" s="1">
        <v>7.8801870346100006E-2</v>
      </c>
      <c r="H42" s="1">
        <v>0.20675086975099999</v>
      </c>
      <c r="I42" s="1">
        <v>0.109993219376</v>
      </c>
      <c r="J42" s="1">
        <v>0.146326065063</v>
      </c>
      <c r="K42" s="1">
        <v>0.100836038589</v>
      </c>
      <c r="L42">
        <f t="shared" si="0"/>
        <v>3.2712373522463499E-4</v>
      </c>
      <c r="M42">
        <f>Q$8+SUM(Q$9:Q$17)*O41+O41-M41</f>
        <v>7.7103301254504708E-2</v>
      </c>
      <c r="N42" s="13"/>
      <c r="O42" s="1">
        <v>0.11202788353</v>
      </c>
    </row>
    <row r="43" spans="1:15" x14ac:dyDescent="0.3">
      <c r="A43">
        <v>42</v>
      </c>
      <c r="B43" s="1">
        <v>0.13486599922199999</v>
      </c>
      <c r="C43" s="1">
        <v>0.11202788353</v>
      </c>
      <c r="D43" s="1">
        <v>0.129966974258</v>
      </c>
      <c r="E43" s="1">
        <v>0.104005813599</v>
      </c>
      <c r="F43" s="1">
        <v>0.139605998993</v>
      </c>
      <c r="G43" s="1">
        <v>7.8343868255599997E-2</v>
      </c>
      <c r="H43" s="1">
        <v>7.8801870346100006E-2</v>
      </c>
      <c r="I43" s="1">
        <v>0.20675086975099999</v>
      </c>
      <c r="J43" s="1">
        <v>0.109993219376</v>
      </c>
      <c r="K43" s="1">
        <v>0.146326065063</v>
      </c>
      <c r="L43">
        <f t="shared" si="0"/>
        <v>-2.9822013326780781E-3</v>
      </c>
      <c r="M43">
        <f t="shared" ref="M43:M54" si="1">Q$8+SUM(Q$9:Q$17)*O42+O42-M42</f>
        <v>0.17424668415869748</v>
      </c>
      <c r="N43" s="13"/>
      <c r="O43" s="1">
        <v>0.13486599922199999</v>
      </c>
    </row>
    <row r="44" spans="1:15" x14ac:dyDescent="0.3">
      <c r="A44">
        <v>43</v>
      </c>
      <c r="B44" s="1">
        <v>0.13306212425200001</v>
      </c>
      <c r="C44" s="1">
        <v>0.13486599922199999</v>
      </c>
      <c r="D44" s="1">
        <v>0.11202788353</v>
      </c>
      <c r="E44" s="1">
        <v>0.129966974258</v>
      </c>
      <c r="F44" s="1">
        <v>0.104005813599</v>
      </c>
      <c r="G44" s="1">
        <v>0.139605998993</v>
      </c>
      <c r="H44" s="1">
        <v>7.8343868255599997E-2</v>
      </c>
      <c r="I44" s="1">
        <v>7.8801870346100006E-2</v>
      </c>
      <c r="J44" s="1">
        <v>0.20675086975099999</v>
      </c>
      <c r="K44" s="1">
        <v>0.109993219376</v>
      </c>
      <c r="L44">
        <f t="shared" si="0"/>
        <v>6.9019171593776383E-3</v>
      </c>
      <c r="M44">
        <f t="shared" si="1"/>
        <v>5.3437075487512808E-2</v>
      </c>
      <c r="N44" s="13"/>
      <c r="O44" s="1">
        <v>0.13306212425200001</v>
      </c>
    </row>
    <row r="45" spans="1:15" x14ac:dyDescent="0.3">
      <c r="A45">
        <v>44</v>
      </c>
      <c r="B45" s="1">
        <v>9.2434883117699998E-2</v>
      </c>
      <c r="C45" s="1">
        <v>0.13306212425200001</v>
      </c>
      <c r="D45" s="1">
        <v>0.13486599922199999</v>
      </c>
      <c r="E45" s="1">
        <v>0.11202788353</v>
      </c>
      <c r="F45" s="1">
        <v>0.129966974258</v>
      </c>
      <c r="G45" s="1">
        <v>0.104005813599</v>
      </c>
      <c r="H45" s="1">
        <v>0.139605998993</v>
      </c>
      <c r="I45" s="1">
        <v>7.8343868255599997E-2</v>
      </c>
      <c r="J45" s="1">
        <v>7.8801870346100006E-2</v>
      </c>
      <c r="K45" s="1">
        <v>0.20675086975099999</v>
      </c>
      <c r="L45">
        <f t="shared" si="0"/>
        <v>-2.2221708924675676E-2</v>
      </c>
      <c r="M45">
        <f t="shared" si="1"/>
        <v>0.17611596763510964</v>
      </c>
      <c r="N45" s="13"/>
      <c r="O45" s="1">
        <v>9.2434883117699998E-2</v>
      </c>
    </row>
    <row r="46" spans="1:15" x14ac:dyDescent="0.3">
      <c r="A46">
        <v>45</v>
      </c>
      <c r="B46" s="1">
        <v>0.124242067337</v>
      </c>
      <c r="C46" s="1">
        <v>9.2434883117699998E-2</v>
      </c>
      <c r="D46" s="1">
        <v>0.13306212425200001</v>
      </c>
      <c r="E46" s="1">
        <v>0.13486599922199999</v>
      </c>
      <c r="F46" s="1">
        <v>0.11202788353</v>
      </c>
      <c r="G46" s="1">
        <v>0.129966974258</v>
      </c>
      <c r="H46" s="1">
        <v>0.104005813599</v>
      </c>
      <c r="I46" s="1">
        <v>0.139605998993</v>
      </c>
      <c r="J46" s="1">
        <v>7.8343868255599997E-2</v>
      </c>
      <c r="K46" s="1">
        <v>7.8801870346100006E-2</v>
      </c>
      <c r="L46">
        <f t="shared" si="0"/>
        <v>-1.0504717790962858E-2</v>
      </c>
      <c r="M46">
        <f t="shared" si="1"/>
        <v>9.5537460385342526E-2</v>
      </c>
      <c r="N46" s="13"/>
      <c r="O46" s="1">
        <v>0.124242067337</v>
      </c>
    </row>
    <row r="47" spans="1:15" x14ac:dyDescent="0.3">
      <c r="A47">
        <v>46</v>
      </c>
      <c r="B47" s="1">
        <v>0.15795707702600001</v>
      </c>
      <c r="C47" s="1">
        <v>0.124242067337</v>
      </c>
      <c r="D47" s="1">
        <v>9.2434883117699998E-2</v>
      </c>
      <c r="E47" s="1">
        <v>0.13306212425200001</v>
      </c>
      <c r="F47" s="1">
        <v>0.13486599922199999</v>
      </c>
      <c r="G47" s="1">
        <v>0.11202788353</v>
      </c>
      <c r="H47" s="1">
        <v>0.129966974258</v>
      </c>
      <c r="I47" s="1">
        <v>0.104005813599</v>
      </c>
      <c r="J47" s="1">
        <v>0.139605998993</v>
      </c>
      <c r="K47" s="1">
        <v>7.8343868255599997E-2</v>
      </c>
      <c r="L47">
        <f t="shared" si="0"/>
        <v>3.8500933191346384E-2</v>
      </c>
      <c r="M47">
        <f t="shared" si="1"/>
        <v>0.14315545491601786</v>
      </c>
      <c r="N47" s="13"/>
      <c r="O47" s="1">
        <v>0.15795707702600001</v>
      </c>
    </row>
    <row r="48" spans="1:15" x14ac:dyDescent="0.3">
      <c r="A48">
        <v>47</v>
      </c>
      <c r="B48" s="1">
        <v>7.8614950180099993E-2</v>
      </c>
      <c r="C48" s="1">
        <v>0.15795707702600001</v>
      </c>
      <c r="D48" s="1">
        <v>0.124242067337</v>
      </c>
      <c r="E48" s="1">
        <v>9.2434883117699998E-2</v>
      </c>
      <c r="F48" s="1">
        <v>0.13306212425200001</v>
      </c>
      <c r="G48" s="1">
        <v>0.13486599922199999</v>
      </c>
      <c r="H48" s="1">
        <v>0.11202788353</v>
      </c>
      <c r="I48" s="1">
        <v>0.129966974258</v>
      </c>
      <c r="J48" s="1">
        <v>0.104005813599</v>
      </c>
      <c r="K48" s="1">
        <v>0.139605998993</v>
      </c>
      <c r="L48">
        <f t="shared" si="0"/>
        <v>-3.808523699041523E-2</v>
      </c>
      <c r="M48">
        <f t="shared" si="1"/>
        <v>6.0599944445019371E-2</v>
      </c>
      <c r="N48" s="13"/>
      <c r="O48" s="1">
        <v>7.8614950180099993E-2</v>
      </c>
    </row>
    <row r="49" spans="1:15" x14ac:dyDescent="0.3">
      <c r="A49">
        <v>48</v>
      </c>
      <c r="B49" s="1">
        <v>0.15952897071800001</v>
      </c>
      <c r="C49" s="1">
        <v>7.8614950180099993E-2</v>
      </c>
      <c r="D49" s="1">
        <v>0.15795707702600001</v>
      </c>
      <c r="E49" s="1">
        <v>0.124242067337</v>
      </c>
      <c r="F49" s="1">
        <v>9.2434883117699998E-2</v>
      </c>
      <c r="G49" s="1">
        <v>0.13306212425200001</v>
      </c>
      <c r="H49" s="1">
        <v>0.13486599922199999</v>
      </c>
      <c r="I49" s="1">
        <v>0.11202788353</v>
      </c>
      <c r="J49" s="1">
        <v>0.129966974258</v>
      </c>
      <c r="K49" s="1">
        <v>0.104005813599</v>
      </c>
      <c r="L49">
        <f t="shared" si="0"/>
        <v>3.3202507514510565E-2</v>
      </c>
      <c r="M49">
        <f t="shared" si="1"/>
        <v>0.22537452728135021</v>
      </c>
      <c r="N49" s="13"/>
      <c r="O49" s="1">
        <v>0.15952897071800001</v>
      </c>
    </row>
    <row r="50" spans="1:15" x14ac:dyDescent="0.3">
      <c r="A50">
        <v>49</v>
      </c>
      <c r="B50" s="1">
        <v>9.3257188796999999E-2</v>
      </c>
      <c r="C50" s="1">
        <v>0.15952897071800001</v>
      </c>
      <c r="D50" s="1">
        <v>7.8614950180099993E-2</v>
      </c>
      <c r="E50" s="1">
        <v>0.15795707702600001</v>
      </c>
      <c r="F50" s="1">
        <v>0.124242067337</v>
      </c>
      <c r="G50" s="1">
        <v>9.2434883117699998E-2</v>
      </c>
      <c r="H50" s="1">
        <v>0.13306212425200001</v>
      </c>
      <c r="I50" s="1">
        <v>0.13486599922199999</v>
      </c>
      <c r="J50" s="1">
        <v>0.11202788353</v>
      </c>
      <c r="K50" s="1">
        <v>0.129966974258</v>
      </c>
      <c r="L50">
        <f t="shared" si="0"/>
        <v>-1.4392278096983962E-2</v>
      </c>
      <c r="M50">
        <f t="shared" si="1"/>
        <v>-2.3248018477584925E-2</v>
      </c>
      <c r="N50" s="13"/>
      <c r="O50" s="1">
        <v>9.3257188796999999E-2</v>
      </c>
    </row>
    <row r="51" spans="1:15" x14ac:dyDescent="0.3">
      <c r="A51">
        <v>50</v>
      </c>
      <c r="B51" s="1">
        <v>0.13919687271100001</v>
      </c>
      <c r="C51" s="1">
        <v>9.3257188796999999E-2</v>
      </c>
      <c r="D51" s="1">
        <v>0.15952897071800001</v>
      </c>
      <c r="E51" s="1">
        <v>7.8614950180099993E-2</v>
      </c>
      <c r="F51" s="1">
        <v>0.15795707702600001</v>
      </c>
      <c r="G51" s="1">
        <v>0.124242067337</v>
      </c>
      <c r="H51" s="1">
        <v>9.2434883117699998E-2</v>
      </c>
      <c r="I51" s="1">
        <v>0.13306212425200001</v>
      </c>
      <c r="J51" s="1">
        <v>0.13486599922199999</v>
      </c>
      <c r="K51" s="1">
        <v>0.11202788353</v>
      </c>
      <c r="L51">
        <f t="shared" si="0"/>
        <v>8.7465250131177098E-3</v>
      </c>
      <c r="M51">
        <f t="shared" si="1"/>
        <v>0.29404932401480566</v>
      </c>
      <c r="N51" s="13"/>
      <c r="O51" s="1">
        <v>0.13919687271100001</v>
      </c>
    </row>
    <row r="52" spans="1:15" x14ac:dyDescent="0.3">
      <c r="A52">
        <v>51</v>
      </c>
      <c r="B52" s="1">
        <v>7.9038143157999993E-2</v>
      </c>
      <c r="C52" s="1">
        <v>0.13919687271100001</v>
      </c>
      <c r="D52" s="1">
        <v>9.3257188796999999E-2</v>
      </c>
      <c r="E52" s="1">
        <v>0.15952897071800001</v>
      </c>
      <c r="F52" s="1">
        <v>7.8614950180099993E-2</v>
      </c>
      <c r="G52" s="1">
        <v>0.15795707702600001</v>
      </c>
      <c r="H52" s="1">
        <v>0.124242067337</v>
      </c>
      <c r="I52" s="1">
        <v>9.2434883117699998E-2</v>
      </c>
      <c r="J52" s="1">
        <v>0.13306212425200001</v>
      </c>
      <c r="K52" s="1">
        <v>0.13486599922199999</v>
      </c>
      <c r="L52">
        <f t="shared" si="0"/>
        <v>-3.1886702852499706E-2</v>
      </c>
      <c r="M52">
        <f t="shared" si="1"/>
        <v>-7.0853475330306559E-2</v>
      </c>
      <c r="N52" s="13"/>
      <c r="O52" s="1">
        <v>7.9038143157999993E-2</v>
      </c>
    </row>
    <row r="53" spans="1:15" x14ac:dyDescent="0.3">
      <c r="A53">
        <v>52</v>
      </c>
      <c r="B53" s="1">
        <v>0.122941017151</v>
      </c>
      <c r="C53" s="1">
        <v>7.9038143157999993E-2</v>
      </c>
      <c r="D53" s="1">
        <v>0.13919687271100001</v>
      </c>
      <c r="E53" s="1">
        <v>9.3257188796999999E-2</v>
      </c>
      <c r="F53" s="1">
        <v>0.15952897071800001</v>
      </c>
      <c r="G53" s="1">
        <v>7.8614950180099993E-2</v>
      </c>
      <c r="H53" s="1">
        <v>0.15795707702600001</v>
      </c>
      <c r="I53" s="1">
        <v>0.124242067337</v>
      </c>
      <c r="J53" s="1">
        <v>9.2434883117699998E-2</v>
      </c>
      <c r="K53" s="1">
        <v>0.13306212425200001</v>
      </c>
      <c r="L53">
        <f t="shared" si="0"/>
        <v>-2.4192755271759073E-3</v>
      </c>
      <c r="M53">
        <f t="shared" si="1"/>
        <v>0.35638940910139749</v>
      </c>
      <c r="N53" s="13"/>
      <c r="O53" s="1">
        <v>0.122941017151</v>
      </c>
    </row>
    <row r="54" spans="1:15" x14ac:dyDescent="0.3">
      <c r="A54">
        <v>53</v>
      </c>
      <c r="B54" s="1">
        <v>0.13747310638400001</v>
      </c>
      <c r="C54" s="1">
        <v>0.122941017151</v>
      </c>
      <c r="D54" s="1">
        <v>7.9038143157999993E-2</v>
      </c>
      <c r="E54" s="1">
        <v>0.13919687271100001</v>
      </c>
      <c r="F54" s="1">
        <v>9.3257188796999999E-2</v>
      </c>
      <c r="G54" s="1">
        <v>0.15952897071800001</v>
      </c>
      <c r="H54" s="1">
        <v>7.8614950180099993E-2</v>
      </c>
      <c r="I54" s="1">
        <v>0.15795707702600001</v>
      </c>
      <c r="J54" s="1">
        <v>0.124242067337</v>
      </c>
      <c r="K54" s="1">
        <v>9.2434883117699998E-2</v>
      </c>
      <c r="L54">
        <f t="shared" si="0"/>
        <v>3.5303343029486189E-3</v>
      </c>
      <c r="M54">
        <f t="shared" si="1"/>
        <v>-0.11634826753429275</v>
      </c>
      <c r="N54" s="13"/>
      <c r="O54" s="1">
        <v>0.13747310638400001</v>
      </c>
    </row>
    <row r="55" spans="1:15" x14ac:dyDescent="0.3">
      <c r="K55" s="1"/>
      <c r="N55" s="14"/>
    </row>
    <row r="56" spans="1:15" x14ac:dyDescent="0.3">
      <c r="N56" s="14"/>
    </row>
    <row r="57" spans="1:15" x14ac:dyDescent="0.3">
      <c r="N57" s="14"/>
    </row>
    <row r="58" spans="1:15" x14ac:dyDescent="0.3">
      <c r="N58" s="14"/>
    </row>
    <row r="59" spans="1:15" x14ac:dyDescent="0.3">
      <c r="N59" s="14"/>
    </row>
    <row r="60" spans="1:15" x14ac:dyDescent="0.3">
      <c r="N6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LAAS-CNRS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Yosra Bouassida</dc:creator>
  <cp:lastModifiedBy>DELL</cp:lastModifiedBy>
  <dcterms:created xsi:type="dcterms:W3CDTF">2020-04-09T22:53:58Z</dcterms:created>
  <dcterms:modified xsi:type="dcterms:W3CDTF">2020-12-03T13:27:51Z</dcterms:modified>
</cp:coreProperties>
</file>