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chi\OneDrive\桌面\大二\統計\跨數\"/>
    </mc:Choice>
  </mc:AlternateContent>
  <bookViews>
    <workbookView xWindow="0" yWindow="0" windowWidth="19200" windowHeight="6870" activeTab="1"/>
  </bookViews>
  <sheets>
    <sheet name="提報醫院資料" sheetId="1" r:id="rId1"/>
    <sheet name="英" sheetId="2" r:id="rId2"/>
    <sheet name="中" sheetId="3" r:id="rId3"/>
  </sheets>
  <definedNames>
    <definedName name="_xlnm._FilterDatabase" localSheetId="0" hidden="1">提報醫院資料!$A$2:$W$224</definedName>
    <definedName name="_WEB">!#REF!</definedName>
    <definedName name="_xlnm.Print_Area" localSheetId="0">提報醫院資料!$B$1:$S$236</definedName>
    <definedName name="_xlnm.Print_Titles" localSheetId="0">提報醫院資料!$2:$2</definedName>
    <definedName name="TABLE_4">!#REF!</definedName>
    <definedName name="WEB">!#REF!</definedName>
    <definedName name="WEB_ON">!#REF!</definedName>
  </definedNames>
  <calcPr calcId="162913"/>
</workbook>
</file>

<file path=xl/calcChain.xml><?xml version="1.0" encoding="utf-8"?>
<calcChain xmlns="http://schemas.openxmlformats.org/spreadsheetml/2006/main">
  <c r="AG4" i="1" l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G124" i="1"/>
  <c r="AH124" i="1"/>
  <c r="AG125" i="1"/>
  <c r="AH125" i="1"/>
  <c r="AG126" i="1"/>
  <c r="AH126" i="1"/>
  <c r="AG127" i="1"/>
  <c r="AH127" i="1"/>
  <c r="AG128" i="1"/>
  <c r="AH128" i="1"/>
  <c r="AG129" i="1"/>
  <c r="AH129" i="1"/>
  <c r="AG130" i="1"/>
  <c r="AH130" i="1"/>
  <c r="AG131" i="1"/>
  <c r="AH131" i="1"/>
  <c r="AG132" i="1"/>
  <c r="AH132" i="1"/>
  <c r="AG133" i="1"/>
  <c r="AH133" i="1"/>
  <c r="AG134" i="1"/>
  <c r="AH134" i="1"/>
  <c r="AG135" i="1"/>
  <c r="AH135" i="1"/>
  <c r="AG136" i="1"/>
  <c r="AH136" i="1"/>
  <c r="AG137" i="1"/>
  <c r="AH137" i="1"/>
  <c r="AG138" i="1"/>
  <c r="AH138" i="1"/>
  <c r="AG139" i="1"/>
  <c r="AH139" i="1"/>
  <c r="AG140" i="1"/>
  <c r="AH140" i="1"/>
  <c r="AG141" i="1"/>
  <c r="AH141" i="1"/>
  <c r="AG142" i="1"/>
  <c r="AH142" i="1"/>
  <c r="AG143" i="1"/>
  <c r="AH143" i="1"/>
  <c r="AG144" i="1"/>
  <c r="AH144" i="1"/>
  <c r="AG145" i="1"/>
  <c r="AH145" i="1"/>
  <c r="AG146" i="1"/>
  <c r="AH146" i="1"/>
  <c r="AG147" i="1"/>
  <c r="AH147" i="1"/>
  <c r="AG148" i="1"/>
  <c r="AH148" i="1"/>
  <c r="AG149" i="1"/>
  <c r="AH149" i="1"/>
  <c r="AG150" i="1"/>
  <c r="AH150" i="1"/>
  <c r="AG151" i="1"/>
  <c r="AH151" i="1"/>
  <c r="AG152" i="1"/>
  <c r="AH152" i="1"/>
  <c r="AG153" i="1"/>
  <c r="AH153" i="1"/>
  <c r="AG154" i="1"/>
  <c r="AH154" i="1"/>
  <c r="AG155" i="1"/>
  <c r="AH155" i="1"/>
  <c r="AG156" i="1"/>
  <c r="AH156" i="1"/>
  <c r="AG157" i="1"/>
  <c r="AH157" i="1"/>
  <c r="AG158" i="1"/>
  <c r="AH158" i="1"/>
  <c r="AG159" i="1"/>
  <c r="AH159" i="1"/>
  <c r="AG160" i="1"/>
  <c r="AH160" i="1"/>
  <c r="AG161" i="1"/>
  <c r="AH161" i="1"/>
  <c r="AG162" i="1"/>
  <c r="AH162" i="1"/>
  <c r="AG163" i="1"/>
  <c r="AH163" i="1"/>
  <c r="AG164" i="1"/>
  <c r="AH164" i="1"/>
  <c r="AG165" i="1"/>
  <c r="AH165" i="1"/>
  <c r="AG166" i="1"/>
  <c r="AH166" i="1"/>
  <c r="AG167" i="1"/>
  <c r="AH167" i="1"/>
  <c r="AG168" i="1"/>
  <c r="AH168" i="1"/>
  <c r="AG169" i="1"/>
  <c r="AH169" i="1"/>
  <c r="AG170" i="1"/>
  <c r="AH170" i="1"/>
  <c r="AG171" i="1"/>
  <c r="AH171" i="1"/>
  <c r="AG172" i="1"/>
  <c r="AH172" i="1"/>
  <c r="AG173" i="1"/>
  <c r="AH173" i="1"/>
  <c r="AG174" i="1"/>
  <c r="AH174" i="1"/>
  <c r="AG175" i="1"/>
  <c r="AH175" i="1"/>
  <c r="AG176" i="1"/>
  <c r="AH176" i="1"/>
  <c r="AG177" i="1"/>
  <c r="AH177" i="1"/>
  <c r="AG178" i="1"/>
  <c r="AH178" i="1"/>
  <c r="AG179" i="1"/>
  <c r="AH179" i="1"/>
  <c r="AG180" i="1"/>
  <c r="AH180" i="1"/>
  <c r="AG181" i="1"/>
  <c r="AH181" i="1"/>
  <c r="AG182" i="1"/>
  <c r="AH182" i="1"/>
  <c r="AG183" i="1"/>
  <c r="AH183" i="1"/>
  <c r="AG184" i="1"/>
  <c r="AH184" i="1"/>
  <c r="AG185" i="1"/>
  <c r="AH185" i="1"/>
  <c r="AG186" i="1"/>
  <c r="AH186" i="1"/>
  <c r="AG187" i="1"/>
  <c r="AH187" i="1"/>
  <c r="AG188" i="1"/>
  <c r="AH188" i="1"/>
  <c r="AG189" i="1"/>
  <c r="AH189" i="1"/>
  <c r="AG190" i="1"/>
  <c r="AH190" i="1"/>
  <c r="AG191" i="1"/>
  <c r="AH191" i="1"/>
  <c r="AG192" i="1"/>
  <c r="AH192" i="1"/>
  <c r="AG193" i="1"/>
  <c r="AH193" i="1"/>
  <c r="AG194" i="1"/>
  <c r="AH194" i="1"/>
  <c r="AG195" i="1"/>
  <c r="AH195" i="1"/>
  <c r="AG196" i="1"/>
  <c r="AH196" i="1"/>
  <c r="AG197" i="1"/>
  <c r="AH197" i="1"/>
  <c r="AG198" i="1"/>
  <c r="AH198" i="1"/>
  <c r="AG199" i="1"/>
  <c r="AH199" i="1"/>
  <c r="AG200" i="1"/>
  <c r="AH200" i="1"/>
  <c r="AG201" i="1"/>
  <c r="AH201" i="1"/>
  <c r="AG202" i="1"/>
  <c r="AH202" i="1"/>
  <c r="AG203" i="1"/>
  <c r="AH203" i="1"/>
  <c r="AG204" i="1"/>
  <c r="AH204" i="1"/>
  <c r="AG205" i="1"/>
  <c r="AH205" i="1"/>
  <c r="AG206" i="1"/>
  <c r="AH206" i="1"/>
  <c r="AG207" i="1"/>
  <c r="AH207" i="1"/>
  <c r="AG208" i="1"/>
  <c r="AH208" i="1"/>
  <c r="AG209" i="1"/>
  <c r="AH209" i="1"/>
  <c r="AG210" i="1"/>
  <c r="AH210" i="1"/>
  <c r="AG211" i="1"/>
  <c r="AH211" i="1"/>
  <c r="AG212" i="1"/>
  <c r="AH212" i="1"/>
  <c r="AG213" i="1"/>
  <c r="AH213" i="1"/>
  <c r="AG214" i="1"/>
  <c r="AH214" i="1"/>
  <c r="AG215" i="1"/>
  <c r="AH215" i="1"/>
  <c r="AG216" i="1"/>
  <c r="AH216" i="1"/>
  <c r="AG217" i="1"/>
  <c r="AH217" i="1"/>
  <c r="AG218" i="1"/>
  <c r="AH218" i="1"/>
  <c r="AG219" i="1"/>
  <c r="AH219" i="1"/>
  <c r="AG220" i="1"/>
  <c r="AH220" i="1"/>
  <c r="AG221" i="1"/>
  <c r="AH221" i="1"/>
  <c r="AG222" i="1"/>
  <c r="AH222" i="1"/>
  <c r="AG223" i="1"/>
  <c r="AH223" i="1"/>
  <c r="AG224" i="1"/>
  <c r="AH224" i="1"/>
  <c r="AH3" i="1"/>
  <c r="AG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3" i="1"/>
  <c r="AA4" i="1"/>
  <c r="AB4" i="1"/>
  <c r="AC4" i="1"/>
  <c r="AD4" i="1"/>
  <c r="AE4" i="1"/>
  <c r="AI4" i="1"/>
  <c r="AJ4" i="1"/>
  <c r="AK4" i="1"/>
  <c r="AL4" i="1"/>
  <c r="AM4" i="1"/>
  <c r="AA5" i="1"/>
  <c r="AB5" i="1"/>
  <c r="AC5" i="1"/>
  <c r="AD5" i="1"/>
  <c r="AE5" i="1"/>
  <c r="AI5" i="1"/>
  <c r="AJ5" i="1"/>
  <c r="AK5" i="1"/>
  <c r="AL5" i="1"/>
  <c r="AM5" i="1"/>
  <c r="AA6" i="1"/>
  <c r="AB6" i="1"/>
  <c r="AC6" i="1"/>
  <c r="AD6" i="1"/>
  <c r="AE6" i="1"/>
  <c r="AI6" i="1"/>
  <c r="AJ6" i="1"/>
  <c r="AK6" i="1"/>
  <c r="AL6" i="1"/>
  <c r="AM6" i="1"/>
  <c r="AA7" i="1"/>
  <c r="AB7" i="1"/>
  <c r="AC7" i="1"/>
  <c r="AD7" i="1"/>
  <c r="AE7" i="1"/>
  <c r="AI7" i="1"/>
  <c r="AJ7" i="1"/>
  <c r="AK7" i="1"/>
  <c r="AL7" i="1"/>
  <c r="AM7" i="1"/>
  <c r="AA8" i="1"/>
  <c r="AB8" i="1"/>
  <c r="AC8" i="1"/>
  <c r="AD8" i="1"/>
  <c r="AE8" i="1"/>
  <c r="AI8" i="1"/>
  <c r="AJ8" i="1"/>
  <c r="AK8" i="1"/>
  <c r="AL8" i="1"/>
  <c r="AM8" i="1"/>
  <c r="AA9" i="1"/>
  <c r="AB9" i="1"/>
  <c r="AC9" i="1"/>
  <c r="AD9" i="1"/>
  <c r="AE9" i="1"/>
  <c r="AI9" i="1"/>
  <c r="AJ9" i="1"/>
  <c r="AK9" i="1"/>
  <c r="AL9" i="1"/>
  <c r="AM9" i="1"/>
  <c r="AA10" i="1"/>
  <c r="AB10" i="1"/>
  <c r="AC10" i="1"/>
  <c r="AD10" i="1"/>
  <c r="AE10" i="1"/>
  <c r="AI10" i="1"/>
  <c r="AJ10" i="1"/>
  <c r="AK10" i="1"/>
  <c r="AL10" i="1"/>
  <c r="AM10" i="1"/>
  <c r="AA11" i="1"/>
  <c r="AB11" i="1"/>
  <c r="AC11" i="1"/>
  <c r="AD11" i="1"/>
  <c r="AE11" i="1"/>
  <c r="AI11" i="1"/>
  <c r="AJ11" i="1"/>
  <c r="AK11" i="1"/>
  <c r="AL11" i="1"/>
  <c r="AM11" i="1"/>
  <c r="AA12" i="1"/>
  <c r="AB12" i="1"/>
  <c r="AC12" i="1"/>
  <c r="AD12" i="1"/>
  <c r="AE12" i="1"/>
  <c r="AI12" i="1"/>
  <c r="AJ12" i="1"/>
  <c r="AK12" i="1"/>
  <c r="AL12" i="1"/>
  <c r="AM12" i="1"/>
  <c r="AA13" i="1"/>
  <c r="AB13" i="1"/>
  <c r="AC13" i="1"/>
  <c r="AD13" i="1"/>
  <c r="AE13" i="1"/>
  <c r="AI13" i="1"/>
  <c r="AJ13" i="1"/>
  <c r="AK13" i="1"/>
  <c r="AL13" i="1"/>
  <c r="AM13" i="1"/>
  <c r="AA14" i="1"/>
  <c r="AB14" i="1"/>
  <c r="AC14" i="1"/>
  <c r="AD14" i="1"/>
  <c r="AE14" i="1"/>
  <c r="AI14" i="1"/>
  <c r="AJ14" i="1"/>
  <c r="AK14" i="1"/>
  <c r="AL14" i="1"/>
  <c r="AM14" i="1"/>
  <c r="AA15" i="1"/>
  <c r="AB15" i="1"/>
  <c r="AC15" i="1"/>
  <c r="AD15" i="1"/>
  <c r="AE15" i="1"/>
  <c r="AI15" i="1"/>
  <c r="AJ15" i="1"/>
  <c r="AK15" i="1"/>
  <c r="AL15" i="1"/>
  <c r="AM15" i="1"/>
  <c r="AA16" i="1"/>
  <c r="AB16" i="1"/>
  <c r="AC16" i="1"/>
  <c r="AD16" i="1"/>
  <c r="AE16" i="1"/>
  <c r="AI16" i="1"/>
  <c r="AJ16" i="1"/>
  <c r="AK16" i="1"/>
  <c r="AL16" i="1"/>
  <c r="AM16" i="1"/>
  <c r="AA17" i="1"/>
  <c r="AB17" i="1"/>
  <c r="AC17" i="1"/>
  <c r="AD17" i="1"/>
  <c r="AE17" i="1"/>
  <c r="AI17" i="1"/>
  <c r="AJ17" i="1"/>
  <c r="AK17" i="1"/>
  <c r="AL17" i="1"/>
  <c r="AM17" i="1"/>
  <c r="AA18" i="1"/>
  <c r="AB18" i="1"/>
  <c r="AC18" i="1"/>
  <c r="AD18" i="1"/>
  <c r="AE18" i="1"/>
  <c r="AI18" i="1"/>
  <c r="AJ18" i="1"/>
  <c r="AK18" i="1"/>
  <c r="AL18" i="1"/>
  <c r="AM18" i="1"/>
  <c r="AA19" i="1"/>
  <c r="AB19" i="1"/>
  <c r="AC19" i="1"/>
  <c r="AD19" i="1"/>
  <c r="AE19" i="1"/>
  <c r="AI19" i="1"/>
  <c r="AJ19" i="1"/>
  <c r="AK19" i="1"/>
  <c r="AL19" i="1"/>
  <c r="AM19" i="1"/>
  <c r="AA20" i="1"/>
  <c r="AB20" i="1"/>
  <c r="AC20" i="1"/>
  <c r="AD20" i="1"/>
  <c r="AE20" i="1"/>
  <c r="AI20" i="1"/>
  <c r="AJ20" i="1"/>
  <c r="AK20" i="1"/>
  <c r="AL20" i="1"/>
  <c r="AM20" i="1"/>
  <c r="AA21" i="1"/>
  <c r="AB21" i="1"/>
  <c r="AC21" i="1"/>
  <c r="AD21" i="1"/>
  <c r="AE21" i="1"/>
  <c r="AI21" i="1"/>
  <c r="AJ21" i="1"/>
  <c r="AK21" i="1"/>
  <c r="AL21" i="1"/>
  <c r="AM21" i="1"/>
  <c r="AA22" i="1"/>
  <c r="AB22" i="1"/>
  <c r="AC22" i="1"/>
  <c r="AD22" i="1"/>
  <c r="AE22" i="1"/>
  <c r="AI22" i="1"/>
  <c r="AJ22" i="1"/>
  <c r="AK22" i="1"/>
  <c r="AL22" i="1"/>
  <c r="AM22" i="1"/>
  <c r="AA23" i="1"/>
  <c r="AB23" i="1"/>
  <c r="AC23" i="1"/>
  <c r="AD23" i="1"/>
  <c r="AE23" i="1"/>
  <c r="AI23" i="1"/>
  <c r="AJ23" i="1"/>
  <c r="AK23" i="1"/>
  <c r="AL23" i="1"/>
  <c r="AM23" i="1"/>
  <c r="AA24" i="1"/>
  <c r="AB24" i="1"/>
  <c r="AC24" i="1"/>
  <c r="AD24" i="1"/>
  <c r="AE24" i="1"/>
  <c r="AI24" i="1"/>
  <c r="AJ24" i="1"/>
  <c r="AK24" i="1"/>
  <c r="AL24" i="1"/>
  <c r="AM24" i="1"/>
  <c r="AA25" i="1"/>
  <c r="AB25" i="1"/>
  <c r="AC25" i="1"/>
  <c r="AD25" i="1"/>
  <c r="AE25" i="1"/>
  <c r="AI25" i="1"/>
  <c r="AJ25" i="1"/>
  <c r="AK25" i="1"/>
  <c r="AL25" i="1"/>
  <c r="AM25" i="1"/>
  <c r="AA26" i="1"/>
  <c r="AB26" i="1"/>
  <c r="AC26" i="1"/>
  <c r="AD26" i="1"/>
  <c r="AE26" i="1"/>
  <c r="AI26" i="1"/>
  <c r="AJ26" i="1"/>
  <c r="AK26" i="1"/>
  <c r="AL26" i="1"/>
  <c r="AM26" i="1"/>
  <c r="AA27" i="1"/>
  <c r="AB27" i="1"/>
  <c r="AC27" i="1"/>
  <c r="AD27" i="1"/>
  <c r="AE27" i="1"/>
  <c r="AI27" i="1"/>
  <c r="AJ27" i="1"/>
  <c r="AK27" i="1"/>
  <c r="AL27" i="1"/>
  <c r="AM27" i="1"/>
  <c r="AA28" i="1"/>
  <c r="AB28" i="1"/>
  <c r="AC28" i="1"/>
  <c r="AD28" i="1"/>
  <c r="AE28" i="1"/>
  <c r="AI28" i="1"/>
  <c r="AJ28" i="1"/>
  <c r="AK28" i="1"/>
  <c r="AL28" i="1"/>
  <c r="AM28" i="1"/>
  <c r="AA29" i="1"/>
  <c r="AB29" i="1"/>
  <c r="AC29" i="1"/>
  <c r="AD29" i="1"/>
  <c r="AE29" i="1"/>
  <c r="AI29" i="1"/>
  <c r="AJ29" i="1"/>
  <c r="AK29" i="1"/>
  <c r="AL29" i="1"/>
  <c r="AM29" i="1"/>
  <c r="AA30" i="1"/>
  <c r="AB30" i="1"/>
  <c r="AC30" i="1"/>
  <c r="AD30" i="1"/>
  <c r="AE30" i="1"/>
  <c r="AI30" i="1"/>
  <c r="AJ30" i="1"/>
  <c r="AK30" i="1"/>
  <c r="AL30" i="1"/>
  <c r="AM30" i="1"/>
  <c r="AA31" i="1"/>
  <c r="AB31" i="1"/>
  <c r="AC31" i="1"/>
  <c r="AD31" i="1"/>
  <c r="AE31" i="1"/>
  <c r="AI31" i="1"/>
  <c r="AJ31" i="1"/>
  <c r="AK31" i="1"/>
  <c r="AL31" i="1"/>
  <c r="AM31" i="1"/>
  <c r="AA32" i="1"/>
  <c r="AB32" i="1"/>
  <c r="AC32" i="1"/>
  <c r="AD32" i="1"/>
  <c r="AE32" i="1"/>
  <c r="AI32" i="1"/>
  <c r="AJ32" i="1"/>
  <c r="AK32" i="1"/>
  <c r="AL32" i="1"/>
  <c r="AM32" i="1"/>
  <c r="AA33" i="1"/>
  <c r="AB33" i="1"/>
  <c r="AC33" i="1"/>
  <c r="AD33" i="1"/>
  <c r="AE33" i="1"/>
  <c r="AI33" i="1"/>
  <c r="AJ33" i="1"/>
  <c r="AK33" i="1"/>
  <c r="AL33" i="1"/>
  <c r="AM33" i="1"/>
  <c r="AA34" i="1"/>
  <c r="AB34" i="1"/>
  <c r="AC34" i="1"/>
  <c r="AD34" i="1"/>
  <c r="AE34" i="1"/>
  <c r="AI34" i="1"/>
  <c r="AJ34" i="1"/>
  <c r="AK34" i="1"/>
  <c r="AL34" i="1"/>
  <c r="AM34" i="1"/>
  <c r="AA35" i="1"/>
  <c r="AB35" i="1"/>
  <c r="AC35" i="1"/>
  <c r="AD35" i="1"/>
  <c r="AE35" i="1"/>
  <c r="AI35" i="1"/>
  <c r="AJ35" i="1"/>
  <c r="AK35" i="1"/>
  <c r="AL35" i="1"/>
  <c r="AM35" i="1"/>
  <c r="AA36" i="1"/>
  <c r="AB36" i="1"/>
  <c r="AC36" i="1"/>
  <c r="AD36" i="1"/>
  <c r="AE36" i="1"/>
  <c r="AI36" i="1"/>
  <c r="AJ36" i="1"/>
  <c r="AK36" i="1"/>
  <c r="AL36" i="1"/>
  <c r="AM36" i="1"/>
  <c r="AA37" i="1"/>
  <c r="AB37" i="1"/>
  <c r="AC37" i="1"/>
  <c r="AD37" i="1"/>
  <c r="AE37" i="1"/>
  <c r="AI37" i="1"/>
  <c r="AJ37" i="1"/>
  <c r="AK37" i="1"/>
  <c r="AL37" i="1"/>
  <c r="AM37" i="1"/>
  <c r="AA38" i="1"/>
  <c r="AB38" i="1"/>
  <c r="AC38" i="1"/>
  <c r="AD38" i="1"/>
  <c r="AE38" i="1"/>
  <c r="AI38" i="1"/>
  <c r="AJ38" i="1"/>
  <c r="AK38" i="1"/>
  <c r="AL38" i="1"/>
  <c r="AM38" i="1"/>
  <c r="AA39" i="1"/>
  <c r="AB39" i="1"/>
  <c r="AC39" i="1"/>
  <c r="AD39" i="1"/>
  <c r="AE39" i="1"/>
  <c r="AI39" i="1"/>
  <c r="AJ39" i="1"/>
  <c r="AK39" i="1"/>
  <c r="AL39" i="1"/>
  <c r="AM39" i="1"/>
  <c r="AA40" i="1"/>
  <c r="AB40" i="1"/>
  <c r="AC40" i="1"/>
  <c r="AD40" i="1"/>
  <c r="AE40" i="1"/>
  <c r="AI40" i="1"/>
  <c r="AJ40" i="1"/>
  <c r="AK40" i="1"/>
  <c r="AL40" i="1"/>
  <c r="AM40" i="1"/>
  <c r="AA41" i="1"/>
  <c r="AB41" i="1"/>
  <c r="AC41" i="1"/>
  <c r="AD41" i="1"/>
  <c r="AE41" i="1"/>
  <c r="AI41" i="1"/>
  <c r="AJ41" i="1"/>
  <c r="AK41" i="1"/>
  <c r="AL41" i="1"/>
  <c r="AM41" i="1"/>
  <c r="AA42" i="1"/>
  <c r="AB42" i="1"/>
  <c r="AC42" i="1"/>
  <c r="AD42" i="1"/>
  <c r="AE42" i="1"/>
  <c r="AI42" i="1"/>
  <c r="AJ42" i="1"/>
  <c r="AK42" i="1"/>
  <c r="AL42" i="1"/>
  <c r="AM42" i="1"/>
  <c r="AA43" i="1"/>
  <c r="AB43" i="1"/>
  <c r="AC43" i="1"/>
  <c r="AD43" i="1"/>
  <c r="AE43" i="1"/>
  <c r="AI43" i="1"/>
  <c r="AJ43" i="1"/>
  <c r="AK43" i="1"/>
  <c r="AL43" i="1"/>
  <c r="AM43" i="1"/>
  <c r="AA44" i="1"/>
  <c r="AB44" i="1"/>
  <c r="AC44" i="1"/>
  <c r="AD44" i="1"/>
  <c r="AE44" i="1"/>
  <c r="AI44" i="1"/>
  <c r="AJ44" i="1"/>
  <c r="AK44" i="1"/>
  <c r="AL44" i="1"/>
  <c r="AM44" i="1"/>
  <c r="AA45" i="1"/>
  <c r="AB45" i="1"/>
  <c r="AC45" i="1"/>
  <c r="AD45" i="1"/>
  <c r="AE45" i="1"/>
  <c r="AI45" i="1"/>
  <c r="AJ45" i="1"/>
  <c r="AK45" i="1"/>
  <c r="AL45" i="1"/>
  <c r="AM45" i="1"/>
  <c r="AA46" i="1"/>
  <c r="AB46" i="1"/>
  <c r="AC46" i="1"/>
  <c r="AD46" i="1"/>
  <c r="AE46" i="1"/>
  <c r="AI46" i="1"/>
  <c r="AJ46" i="1"/>
  <c r="AK46" i="1"/>
  <c r="AL46" i="1"/>
  <c r="AM46" i="1"/>
  <c r="AA47" i="1"/>
  <c r="AB47" i="1"/>
  <c r="AC47" i="1"/>
  <c r="AD47" i="1"/>
  <c r="AE47" i="1"/>
  <c r="AI47" i="1"/>
  <c r="AJ47" i="1"/>
  <c r="AK47" i="1"/>
  <c r="AL47" i="1"/>
  <c r="AM47" i="1"/>
  <c r="AA48" i="1"/>
  <c r="AB48" i="1"/>
  <c r="AC48" i="1"/>
  <c r="AD48" i="1"/>
  <c r="AE48" i="1"/>
  <c r="AI48" i="1"/>
  <c r="AJ48" i="1"/>
  <c r="AK48" i="1"/>
  <c r="AL48" i="1"/>
  <c r="AM48" i="1"/>
  <c r="AA49" i="1"/>
  <c r="AB49" i="1"/>
  <c r="AC49" i="1"/>
  <c r="AD49" i="1"/>
  <c r="AE49" i="1"/>
  <c r="AI49" i="1"/>
  <c r="AJ49" i="1"/>
  <c r="AK49" i="1"/>
  <c r="AL49" i="1"/>
  <c r="AM49" i="1"/>
  <c r="AA50" i="1"/>
  <c r="AB50" i="1"/>
  <c r="AC50" i="1"/>
  <c r="AD50" i="1"/>
  <c r="AE50" i="1"/>
  <c r="AI50" i="1"/>
  <c r="AJ50" i="1"/>
  <c r="AK50" i="1"/>
  <c r="AL50" i="1"/>
  <c r="AM50" i="1"/>
  <c r="AA51" i="1"/>
  <c r="AB51" i="1"/>
  <c r="AC51" i="1"/>
  <c r="AD51" i="1"/>
  <c r="AE51" i="1"/>
  <c r="AI51" i="1"/>
  <c r="AJ51" i="1"/>
  <c r="AK51" i="1"/>
  <c r="AL51" i="1"/>
  <c r="AM51" i="1"/>
  <c r="AA52" i="1"/>
  <c r="AB52" i="1"/>
  <c r="AC52" i="1"/>
  <c r="AD52" i="1"/>
  <c r="AE52" i="1"/>
  <c r="AI52" i="1"/>
  <c r="AJ52" i="1"/>
  <c r="AK52" i="1"/>
  <c r="AL52" i="1"/>
  <c r="AM52" i="1"/>
  <c r="AA53" i="1"/>
  <c r="AB53" i="1"/>
  <c r="AC53" i="1"/>
  <c r="AD53" i="1"/>
  <c r="AE53" i="1"/>
  <c r="AI53" i="1"/>
  <c r="AJ53" i="1"/>
  <c r="AK53" i="1"/>
  <c r="AL53" i="1"/>
  <c r="AM53" i="1"/>
  <c r="AA54" i="1"/>
  <c r="AB54" i="1"/>
  <c r="AC54" i="1"/>
  <c r="AD54" i="1"/>
  <c r="AE54" i="1"/>
  <c r="AI54" i="1"/>
  <c r="AJ54" i="1"/>
  <c r="AK54" i="1"/>
  <c r="AL54" i="1"/>
  <c r="AM54" i="1"/>
  <c r="AA55" i="1"/>
  <c r="AB55" i="1"/>
  <c r="AC55" i="1"/>
  <c r="AD55" i="1"/>
  <c r="AE55" i="1"/>
  <c r="AI55" i="1"/>
  <c r="AJ55" i="1"/>
  <c r="AK55" i="1"/>
  <c r="AL55" i="1"/>
  <c r="AM55" i="1"/>
  <c r="AA56" i="1"/>
  <c r="AB56" i="1"/>
  <c r="AC56" i="1"/>
  <c r="AD56" i="1"/>
  <c r="AE56" i="1"/>
  <c r="AI56" i="1"/>
  <c r="AJ56" i="1"/>
  <c r="AK56" i="1"/>
  <c r="AL56" i="1"/>
  <c r="AM56" i="1"/>
  <c r="AA57" i="1"/>
  <c r="AB57" i="1"/>
  <c r="AC57" i="1"/>
  <c r="AD57" i="1"/>
  <c r="AE57" i="1"/>
  <c r="AI57" i="1"/>
  <c r="AJ57" i="1"/>
  <c r="AK57" i="1"/>
  <c r="AL57" i="1"/>
  <c r="AM57" i="1"/>
  <c r="AA58" i="1"/>
  <c r="AB58" i="1"/>
  <c r="AC58" i="1"/>
  <c r="AD58" i="1"/>
  <c r="AE58" i="1"/>
  <c r="AI58" i="1"/>
  <c r="AJ58" i="1"/>
  <c r="AK58" i="1"/>
  <c r="AL58" i="1"/>
  <c r="AM58" i="1"/>
  <c r="AA59" i="1"/>
  <c r="AB59" i="1"/>
  <c r="AC59" i="1"/>
  <c r="AD59" i="1"/>
  <c r="AE59" i="1"/>
  <c r="AI59" i="1"/>
  <c r="AJ59" i="1"/>
  <c r="AK59" i="1"/>
  <c r="AL59" i="1"/>
  <c r="AM59" i="1"/>
  <c r="AA60" i="1"/>
  <c r="AB60" i="1"/>
  <c r="AC60" i="1"/>
  <c r="AD60" i="1"/>
  <c r="AE60" i="1"/>
  <c r="AI60" i="1"/>
  <c r="AJ60" i="1"/>
  <c r="AK60" i="1"/>
  <c r="AL60" i="1"/>
  <c r="AM60" i="1"/>
  <c r="AA61" i="1"/>
  <c r="AB61" i="1"/>
  <c r="AC61" i="1"/>
  <c r="AD61" i="1"/>
  <c r="AE61" i="1"/>
  <c r="AI61" i="1"/>
  <c r="AJ61" i="1"/>
  <c r="AK61" i="1"/>
  <c r="AL61" i="1"/>
  <c r="AM61" i="1"/>
  <c r="AA62" i="1"/>
  <c r="AB62" i="1"/>
  <c r="AC62" i="1"/>
  <c r="AD62" i="1"/>
  <c r="AE62" i="1"/>
  <c r="AI62" i="1"/>
  <c r="AJ62" i="1"/>
  <c r="AK62" i="1"/>
  <c r="AL62" i="1"/>
  <c r="AM62" i="1"/>
  <c r="AA63" i="1"/>
  <c r="AB63" i="1"/>
  <c r="AC63" i="1"/>
  <c r="AD63" i="1"/>
  <c r="AE63" i="1"/>
  <c r="AI63" i="1"/>
  <c r="AJ63" i="1"/>
  <c r="AK63" i="1"/>
  <c r="AL63" i="1"/>
  <c r="AM63" i="1"/>
  <c r="AA64" i="1"/>
  <c r="AB64" i="1"/>
  <c r="AC64" i="1"/>
  <c r="AD64" i="1"/>
  <c r="AE64" i="1"/>
  <c r="AI64" i="1"/>
  <c r="AJ64" i="1"/>
  <c r="AK64" i="1"/>
  <c r="AL64" i="1"/>
  <c r="AM64" i="1"/>
  <c r="AA65" i="1"/>
  <c r="AB65" i="1"/>
  <c r="AC65" i="1"/>
  <c r="AD65" i="1"/>
  <c r="AE65" i="1"/>
  <c r="AI65" i="1"/>
  <c r="AJ65" i="1"/>
  <c r="AK65" i="1"/>
  <c r="AL65" i="1"/>
  <c r="AM65" i="1"/>
  <c r="AA66" i="1"/>
  <c r="AB66" i="1"/>
  <c r="AC66" i="1"/>
  <c r="AD66" i="1"/>
  <c r="AE66" i="1"/>
  <c r="AI66" i="1"/>
  <c r="AJ66" i="1"/>
  <c r="AK66" i="1"/>
  <c r="AL66" i="1"/>
  <c r="AM66" i="1"/>
  <c r="AA67" i="1"/>
  <c r="AB67" i="1"/>
  <c r="AC67" i="1"/>
  <c r="AD67" i="1"/>
  <c r="AE67" i="1"/>
  <c r="AI67" i="1"/>
  <c r="AJ67" i="1"/>
  <c r="AK67" i="1"/>
  <c r="AL67" i="1"/>
  <c r="AM67" i="1"/>
  <c r="AA68" i="1"/>
  <c r="AB68" i="1"/>
  <c r="AC68" i="1"/>
  <c r="AD68" i="1"/>
  <c r="AE68" i="1"/>
  <c r="AI68" i="1"/>
  <c r="AJ68" i="1"/>
  <c r="AK68" i="1"/>
  <c r="AL68" i="1"/>
  <c r="AM68" i="1"/>
  <c r="AA69" i="1"/>
  <c r="AB69" i="1"/>
  <c r="AC69" i="1"/>
  <c r="AD69" i="1"/>
  <c r="AE69" i="1"/>
  <c r="AI69" i="1"/>
  <c r="AJ69" i="1"/>
  <c r="AK69" i="1"/>
  <c r="AL69" i="1"/>
  <c r="AM69" i="1"/>
  <c r="AA70" i="1"/>
  <c r="AB70" i="1"/>
  <c r="AC70" i="1"/>
  <c r="AD70" i="1"/>
  <c r="AE70" i="1"/>
  <c r="AI70" i="1"/>
  <c r="AJ70" i="1"/>
  <c r="AK70" i="1"/>
  <c r="AL70" i="1"/>
  <c r="AM70" i="1"/>
  <c r="AA71" i="1"/>
  <c r="AB71" i="1"/>
  <c r="AC71" i="1"/>
  <c r="AD71" i="1"/>
  <c r="AE71" i="1"/>
  <c r="AI71" i="1"/>
  <c r="AJ71" i="1"/>
  <c r="AK71" i="1"/>
  <c r="AL71" i="1"/>
  <c r="AM71" i="1"/>
  <c r="AA72" i="1"/>
  <c r="AB72" i="1"/>
  <c r="AC72" i="1"/>
  <c r="AD72" i="1"/>
  <c r="AE72" i="1"/>
  <c r="AI72" i="1"/>
  <c r="AJ72" i="1"/>
  <c r="AK72" i="1"/>
  <c r="AL72" i="1"/>
  <c r="AM72" i="1"/>
  <c r="AA73" i="1"/>
  <c r="AB73" i="1"/>
  <c r="AC73" i="1"/>
  <c r="AD73" i="1"/>
  <c r="AE73" i="1"/>
  <c r="AI73" i="1"/>
  <c r="AJ73" i="1"/>
  <c r="AK73" i="1"/>
  <c r="AL73" i="1"/>
  <c r="AM73" i="1"/>
  <c r="AA74" i="1"/>
  <c r="AB74" i="1"/>
  <c r="AC74" i="1"/>
  <c r="AD74" i="1"/>
  <c r="AE74" i="1"/>
  <c r="AI74" i="1"/>
  <c r="AJ74" i="1"/>
  <c r="AK74" i="1"/>
  <c r="AL74" i="1"/>
  <c r="AM74" i="1"/>
  <c r="AA75" i="1"/>
  <c r="AB75" i="1"/>
  <c r="AC75" i="1"/>
  <c r="AD75" i="1"/>
  <c r="AE75" i="1"/>
  <c r="AI75" i="1"/>
  <c r="AJ75" i="1"/>
  <c r="AK75" i="1"/>
  <c r="AL75" i="1"/>
  <c r="AM75" i="1"/>
  <c r="AA76" i="1"/>
  <c r="AB76" i="1"/>
  <c r="AC76" i="1"/>
  <c r="AD76" i="1"/>
  <c r="AE76" i="1"/>
  <c r="AI76" i="1"/>
  <c r="AJ76" i="1"/>
  <c r="AK76" i="1"/>
  <c r="AL76" i="1"/>
  <c r="AM76" i="1"/>
  <c r="AA77" i="1"/>
  <c r="AB77" i="1"/>
  <c r="AC77" i="1"/>
  <c r="AD77" i="1"/>
  <c r="AE77" i="1"/>
  <c r="AI77" i="1"/>
  <c r="AJ77" i="1"/>
  <c r="AK77" i="1"/>
  <c r="AL77" i="1"/>
  <c r="AM77" i="1"/>
  <c r="AA78" i="1"/>
  <c r="AB78" i="1"/>
  <c r="AC78" i="1"/>
  <c r="AD78" i="1"/>
  <c r="AE78" i="1"/>
  <c r="AI78" i="1"/>
  <c r="AJ78" i="1"/>
  <c r="AK78" i="1"/>
  <c r="AL78" i="1"/>
  <c r="AM78" i="1"/>
  <c r="AA79" i="1"/>
  <c r="AB79" i="1"/>
  <c r="AC79" i="1"/>
  <c r="AD79" i="1"/>
  <c r="AE79" i="1"/>
  <c r="AI79" i="1"/>
  <c r="AJ79" i="1"/>
  <c r="AK79" i="1"/>
  <c r="AL79" i="1"/>
  <c r="AM79" i="1"/>
  <c r="AA80" i="1"/>
  <c r="AB80" i="1"/>
  <c r="AC80" i="1"/>
  <c r="AD80" i="1"/>
  <c r="AE80" i="1"/>
  <c r="AI80" i="1"/>
  <c r="AJ80" i="1"/>
  <c r="AK80" i="1"/>
  <c r="AL80" i="1"/>
  <c r="AM80" i="1"/>
  <c r="AA81" i="1"/>
  <c r="AB81" i="1"/>
  <c r="AC81" i="1"/>
  <c r="AD81" i="1"/>
  <c r="AE81" i="1"/>
  <c r="AI81" i="1"/>
  <c r="AJ81" i="1"/>
  <c r="AK81" i="1"/>
  <c r="AL81" i="1"/>
  <c r="AM81" i="1"/>
  <c r="AA82" i="1"/>
  <c r="AB82" i="1"/>
  <c r="AC82" i="1"/>
  <c r="AD82" i="1"/>
  <c r="AE82" i="1"/>
  <c r="AI82" i="1"/>
  <c r="AJ82" i="1"/>
  <c r="AK82" i="1"/>
  <c r="AL82" i="1"/>
  <c r="AM82" i="1"/>
  <c r="AA83" i="1"/>
  <c r="AB83" i="1"/>
  <c r="AC83" i="1"/>
  <c r="AD83" i="1"/>
  <c r="AE83" i="1"/>
  <c r="AI83" i="1"/>
  <c r="AJ83" i="1"/>
  <c r="AK83" i="1"/>
  <c r="AL83" i="1"/>
  <c r="AM83" i="1"/>
  <c r="AA84" i="1"/>
  <c r="AB84" i="1"/>
  <c r="AC84" i="1"/>
  <c r="AD84" i="1"/>
  <c r="AE84" i="1"/>
  <c r="AI84" i="1"/>
  <c r="AJ84" i="1"/>
  <c r="AK84" i="1"/>
  <c r="AL84" i="1"/>
  <c r="AM84" i="1"/>
  <c r="AA85" i="1"/>
  <c r="AB85" i="1"/>
  <c r="AC85" i="1"/>
  <c r="AD85" i="1"/>
  <c r="AE85" i="1"/>
  <c r="AI85" i="1"/>
  <c r="AJ85" i="1"/>
  <c r="AK85" i="1"/>
  <c r="AL85" i="1"/>
  <c r="AM85" i="1"/>
  <c r="AA86" i="1"/>
  <c r="AB86" i="1"/>
  <c r="AC86" i="1"/>
  <c r="AD86" i="1"/>
  <c r="AE86" i="1"/>
  <c r="AI86" i="1"/>
  <c r="AJ86" i="1"/>
  <c r="AK86" i="1"/>
  <c r="AL86" i="1"/>
  <c r="AM86" i="1"/>
  <c r="AA87" i="1"/>
  <c r="AB87" i="1"/>
  <c r="AC87" i="1"/>
  <c r="AD87" i="1"/>
  <c r="AE87" i="1"/>
  <c r="AI87" i="1"/>
  <c r="AJ87" i="1"/>
  <c r="AK87" i="1"/>
  <c r="AL87" i="1"/>
  <c r="AM87" i="1"/>
  <c r="AA88" i="1"/>
  <c r="AB88" i="1"/>
  <c r="AC88" i="1"/>
  <c r="AD88" i="1"/>
  <c r="AE88" i="1"/>
  <c r="AI88" i="1"/>
  <c r="AJ88" i="1"/>
  <c r="AK88" i="1"/>
  <c r="AL88" i="1"/>
  <c r="AM88" i="1"/>
  <c r="AA89" i="1"/>
  <c r="AB89" i="1"/>
  <c r="AC89" i="1"/>
  <c r="AD89" i="1"/>
  <c r="AE89" i="1"/>
  <c r="AI89" i="1"/>
  <c r="AJ89" i="1"/>
  <c r="AK89" i="1"/>
  <c r="AL89" i="1"/>
  <c r="AM89" i="1"/>
  <c r="AA90" i="1"/>
  <c r="AB90" i="1"/>
  <c r="AC90" i="1"/>
  <c r="AD90" i="1"/>
  <c r="AE90" i="1"/>
  <c r="AI90" i="1"/>
  <c r="AJ90" i="1"/>
  <c r="AK90" i="1"/>
  <c r="AL90" i="1"/>
  <c r="AM90" i="1"/>
  <c r="AA91" i="1"/>
  <c r="AB91" i="1"/>
  <c r="AC91" i="1"/>
  <c r="AD91" i="1"/>
  <c r="AE91" i="1"/>
  <c r="AI91" i="1"/>
  <c r="AJ91" i="1"/>
  <c r="AK91" i="1"/>
  <c r="AL91" i="1"/>
  <c r="AM91" i="1"/>
  <c r="AA92" i="1"/>
  <c r="AB92" i="1"/>
  <c r="AC92" i="1"/>
  <c r="AD92" i="1"/>
  <c r="AE92" i="1"/>
  <c r="AI92" i="1"/>
  <c r="AJ92" i="1"/>
  <c r="AK92" i="1"/>
  <c r="AL92" i="1"/>
  <c r="AM92" i="1"/>
  <c r="AA93" i="1"/>
  <c r="AB93" i="1"/>
  <c r="AC93" i="1"/>
  <c r="AD93" i="1"/>
  <c r="AE93" i="1"/>
  <c r="AI93" i="1"/>
  <c r="AJ93" i="1"/>
  <c r="AK93" i="1"/>
  <c r="AL93" i="1"/>
  <c r="AM93" i="1"/>
  <c r="AA94" i="1"/>
  <c r="AB94" i="1"/>
  <c r="AC94" i="1"/>
  <c r="AD94" i="1"/>
  <c r="AE94" i="1"/>
  <c r="AI94" i="1"/>
  <c r="AJ94" i="1"/>
  <c r="AK94" i="1"/>
  <c r="AL94" i="1"/>
  <c r="AM94" i="1"/>
  <c r="AA95" i="1"/>
  <c r="AB95" i="1"/>
  <c r="AC95" i="1"/>
  <c r="AD95" i="1"/>
  <c r="AE95" i="1"/>
  <c r="AI95" i="1"/>
  <c r="AJ95" i="1"/>
  <c r="AK95" i="1"/>
  <c r="AL95" i="1"/>
  <c r="AM95" i="1"/>
  <c r="AA96" i="1"/>
  <c r="AB96" i="1"/>
  <c r="AC96" i="1"/>
  <c r="AD96" i="1"/>
  <c r="AE96" i="1"/>
  <c r="AI96" i="1"/>
  <c r="AJ96" i="1"/>
  <c r="AK96" i="1"/>
  <c r="AL96" i="1"/>
  <c r="AM96" i="1"/>
  <c r="AA97" i="1"/>
  <c r="AB97" i="1"/>
  <c r="AC97" i="1"/>
  <c r="AD97" i="1"/>
  <c r="AE97" i="1"/>
  <c r="AI97" i="1"/>
  <c r="AJ97" i="1"/>
  <c r="AK97" i="1"/>
  <c r="AL97" i="1"/>
  <c r="AM97" i="1"/>
  <c r="AA98" i="1"/>
  <c r="AB98" i="1"/>
  <c r="AC98" i="1"/>
  <c r="AD98" i="1"/>
  <c r="AE98" i="1"/>
  <c r="AI98" i="1"/>
  <c r="AJ98" i="1"/>
  <c r="AK98" i="1"/>
  <c r="AL98" i="1"/>
  <c r="AM98" i="1"/>
  <c r="AA99" i="1"/>
  <c r="AB99" i="1"/>
  <c r="AC99" i="1"/>
  <c r="AD99" i="1"/>
  <c r="AE99" i="1"/>
  <c r="AI99" i="1"/>
  <c r="AJ99" i="1"/>
  <c r="AK99" i="1"/>
  <c r="AL99" i="1"/>
  <c r="AM99" i="1"/>
  <c r="AA100" i="1"/>
  <c r="AB100" i="1"/>
  <c r="AC100" i="1"/>
  <c r="AD100" i="1"/>
  <c r="AE100" i="1"/>
  <c r="AI100" i="1"/>
  <c r="AJ100" i="1"/>
  <c r="AK100" i="1"/>
  <c r="AL100" i="1"/>
  <c r="AM100" i="1"/>
  <c r="AA101" i="1"/>
  <c r="AB101" i="1"/>
  <c r="AC101" i="1"/>
  <c r="AD101" i="1"/>
  <c r="AE101" i="1"/>
  <c r="AI101" i="1"/>
  <c r="AJ101" i="1"/>
  <c r="AK101" i="1"/>
  <c r="AL101" i="1"/>
  <c r="AM101" i="1"/>
  <c r="AA102" i="1"/>
  <c r="AB102" i="1"/>
  <c r="AC102" i="1"/>
  <c r="AD102" i="1"/>
  <c r="AE102" i="1"/>
  <c r="AI102" i="1"/>
  <c r="AJ102" i="1"/>
  <c r="AK102" i="1"/>
  <c r="AL102" i="1"/>
  <c r="AM102" i="1"/>
  <c r="AA103" i="1"/>
  <c r="AB103" i="1"/>
  <c r="AC103" i="1"/>
  <c r="AD103" i="1"/>
  <c r="AE103" i="1"/>
  <c r="AI103" i="1"/>
  <c r="AJ103" i="1"/>
  <c r="AK103" i="1"/>
  <c r="AL103" i="1"/>
  <c r="AM103" i="1"/>
  <c r="AA104" i="1"/>
  <c r="AB104" i="1"/>
  <c r="AC104" i="1"/>
  <c r="AD104" i="1"/>
  <c r="AE104" i="1"/>
  <c r="AI104" i="1"/>
  <c r="AJ104" i="1"/>
  <c r="AK104" i="1"/>
  <c r="AL104" i="1"/>
  <c r="AM104" i="1"/>
  <c r="AA105" i="1"/>
  <c r="AB105" i="1"/>
  <c r="AC105" i="1"/>
  <c r="AD105" i="1"/>
  <c r="AE105" i="1"/>
  <c r="AI105" i="1"/>
  <c r="AJ105" i="1"/>
  <c r="AK105" i="1"/>
  <c r="AL105" i="1"/>
  <c r="AM105" i="1"/>
  <c r="AA106" i="1"/>
  <c r="AB106" i="1"/>
  <c r="AC106" i="1"/>
  <c r="AD106" i="1"/>
  <c r="AE106" i="1"/>
  <c r="AI106" i="1"/>
  <c r="AJ106" i="1"/>
  <c r="AK106" i="1"/>
  <c r="AL106" i="1"/>
  <c r="AM106" i="1"/>
  <c r="AA107" i="1"/>
  <c r="AB107" i="1"/>
  <c r="AC107" i="1"/>
  <c r="AD107" i="1"/>
  <c r="AE107" i="1"/>
  <c r="AI107" i="1"/>
  <c r="AJ107" i="1"/>
  <c r="AK107" i="1"/>
  <c r="AL107" i="1"/>
  <c r="AM107" i="1"/>
  <c r="AA108" i="1"/>
  <c r="AB108" i="1"/>
  <c r="AC108" i="1"/>
  <c r="AD108" i="1"/>
  <c r="AE108" i="1"/>
  <c r="AI108" i="1"/>
  <c r="AJ108" i="1"/>
  <c r="AK108" i="1"/>
  <c r="AL108" i="1"/>
  <c r="AM108" i="1"/>
  <c r="AA109" i="1"/>
  <c r="AB109" i="1"/>
  <c r="AC109" i="1"/>
  <c r="AD109" i="1"/>
  <c r="AE109" i="1"/>
  <c r="AI109" i="1"/>
  <c r="AJ109" i="1"/>
  <c r="AK109" i="1"/>
  <c r="AL109" i="1"/>
  <c r="AM109" i="1"/>
  <c r="AA110" i="1"/>
  <c r="AB110" i="1"/>
  <c r="AC110" i="1"/>
  <c r="AD110" i="1"/>
  <c r="AE110" i="1"/>
  <c r="AI110" i="1"/>
  <c r="AJ110" i="1"/>
  <c r="AK110" i="1"/>
  <c r="AL110" i="1"/>
  <c r="AM110" i="1"/>
  <c r="AA111" i="1"/>
  <c r="AB111" i="1"/>
  <c r="AC111" i="1"/>
  <c r="AD111" i="1"/>
  <c r="AE111" i="1"/>
  <c r="AI111" i="1"/>
  <c r="AJ111" i="1"/>
  <c r="AK111" i="1"/>
  <c r="AL111" i="1"/>
  <c r="AM111" i="1"/>
  <c r="AA112" i="1"/>
  <c r="AB112" i="1"/>
  <c r="AC112" i="1"/>
  <c r="AD112" i="1"/>
  <c r="AE112" i="1"/>
  <c r="AI112" i="1"/>
  <c r="AJ112" i="1"/>
  <c r="AK112" i="1"/>
  <c r="AL112" i="1"/>
  <c r="AM112" i="1"/>
  <c r="AA113" i="1"/>
  <c r="AB113" i="1"/>
  <c r="AC113" i="1"/>
  <c r="AD113" i="1"/>
  <c r="AE113" i="1"/>
  <c r="AI113" i="1"/>
  <c r="AJ113" i="1"/>
  <c r="AK113" i="1"/>
  <c r="AL113" i="1"/>
  <c r="AM113" i="1"/>
  <c r="AA114" i="1"/>
  <c r="AB114" i="1"/>
  <c r="AC114" i="1"/>
  <c r="AD114" i="1"/>
  <c r="AE114" i="1"/>
  <c r="AI114" i="1"/>
  <c r="AJ114" i="1"/>
  <c r="AK114" i="1"/>
  <c r="AL114" i="1"/>
  <c r="AM114" i="1"/>
  <c r="AA115" i="1"/>
  <c r="AB115" i="1"/>
  <c r="AC115" i="1"/>
  <c r="AD115" i="1"/>
  <c r="AE115" i="1"/>
  <c r="AI115" i="1"/>
  <c r="AJ115" i="1"/>
  <c r="AK115" i="1"/>
  <c r="AL115" i="1"/>
  <c r="AM115" i="1"/>
  <c r="AA116" i="1"/>
  <c r="AB116" i="1"/>
  <c r="AC116" i="1"/>
  <c r="AD116" i="1"/>
  <c r="AE116" i="1"/>
  <c r="AI116" i="1"/>
  <c r="AJ116" i="1"/>
  <c r="AK116" i="1"/>
  <c r="AL116" i="1"/>
  <c r="AM116" i="1"/>
  <c r="AA117" i="1"/>
  <c r="AB117" i="1"/>
  <c r="AC117" i="1"/>
  <c r="AD117" i="1"/>
  <c r="AE117" i="1"/>
  <c r="AI117" i="1"/>
  <c r="AJ117" i="1"/>
  <c r="AK117" i="1"/>
  <c r="AL117" i="1"/>
  <c r="AM117" i="1"/>
  <c r="AA118" i="1"/>
  <c r="AB118" i="1"/>
  <c r="AC118" i="1"/>
  <c r="AD118" i="1"/>
  <c r="AE118" i="1"/>
  <c r="AI118" i="1"/>
  <c r="AJ118" i="1"/>
  <c r="AK118" i="1"/>
  <c r="AL118" i="1"/>
  <c r="AM118" i="1"/>
  <c r="AA119" i="1"/>
  <c r="AB119" i="1"/>
  <c r="AC119" i="1"/>
  <c r="AD119" i="1"/>
  <c r="AE119" i="1"/>
  <c r="AI119" i="1"/>
  <c r="AJ119" i="1"/>
  <c r="AK119" i="1"/>
  <c r="AL119" i="1"/>
  <c r="AM119" i="1"/>
  <c r="AA120" i="1"/>
  <c r="AB120" i="1"/>
  <c r="AC120" i="1"/>
  <c r="AD120" i="1"/>
  <c r="AE120" i="1"/>
  <c r="AI120" i="1"/>
  <c r="AJ120" i="1"/>
  <c r="AK120" i="1"/>
  <c r="AL120" i="1"/>
  <c r="AM120" i="1"/>
  <c r="AA121" i="1"/>
  <c r="AB121" i="1"/>
  <c r="AC121" i="1"/>
  <c r="AD121" i="1"/>
  <c r="AE121" i="1"/>
  <c r="AI121" i="1"/>
  <c r="AJ121" i="1"/>
  <c r="AK121" i="1"/>
  <c r="AL121" i="1"/>
  <c r="AM121" i="1"/>
  <c r="AA122" i="1"/>
  <c r="AB122" i="1"/>
  <c r="AC122" i="1"/>
  <c r="AD122" i="1"/>
  <c r="AE122" i="1"/>
  <c r="AI122" i="1"/>
  <c r="AJ122" i="1"/>
  <c r="AK122" i="1"/>
  <c r="AL122" i="1"/>
  <c r="AM122" i="1"/>
  <c r="AA123" i="1"/>
  <c r="AB123" i="1"/>
  <c r="AC123" i="1"/>
  <c r="AD123" i="1"/>
  <c r="AE123" i="1"/>
  <c r="AI123" i="1"/>
  <c r="AJ123" i="1"/>
  <c r="AK123" i="1"/>
  <c r="AL123" i="1"/>
  <c r="AM123" i="1"/>
  <c r="AA124" i="1"/>
  <c r="AB124" i="1"/>
  <c r="AC124" i="1"/>
  <c r="AD124" i="1"/>
  <c r="AE124" i="1"/>
  <c r="AI124" i="1"/>
  <c r="AJ124" i="1"/>
  <c r="AK124" i="1"/>
  <c r="AL124" i="1"/>
  <c r="AM124" i="1"/>
  <c r="AA125" i="1"/>
  <c r="AB125" i="1"/>
  <c r="AC125" i="1"/>
  <c r="AD125" i="1"/>
  <c r="AE125" i="1"/>
  <c r="AI125" i="1"/>
  <c r="AJ125" i="1"/>
  <c r="AK125" i="1"/>
  <c r="AL125" i="1"/>
  <c r="AM125" i="1"/>
  <c r="AA126" i="1"/>
  <c r="AB126" i="1"/>
  <c r="AC126" i="1"/>
  <c r="AD126" i="1"/>
  <c r="AE126" i="1"/>
  <c r="AI126" i="1"/>
  <c r="AJ126" i="1"/>
  <c r="AK126" i="1"/>
  <c r="AL126" i="1"/>
  <c r="AM126" i="1"/>
  <c r="AA127" i="1"/>
  <c r="AB127" i="1"/>
  <c r="AC127" i="1"/>
  <c r="AD127" i="1"/>
  <c r="AE127" i="1"/>
  <c r="AI127" i="1"/>
  <c r="AJ127" i="1"/>
  <c r="AK127" i="1"/>
  <c r="AL127" i="1"/>
  <c r="AM127" i="1"/>
  <c r="AA128" i="1"/>
  <c r="AB128" i="1"/>
  <c r="AC128" i="1"/>
  <c r="AD128" i="1"/>
  <c r="AE128" i="1"/>
  <c r="AI128" i="1"/>
  <c r="AJ128" i="1"/>
  <c r="AK128" i="1"/>
  <c r="AL128" i="1"/>
  <c r="AM128" i="1"/>
  <c r="AA129" i="1"/>
  <c r="AB129" i="1"/>
  <c r="AC129" i="1"/>
  <c r="AD129" i="1"/>
  <c r="AE129" i="1"/>
  <c r="AI129" i="1"/>
  <c r="AJ129" i="1"/>
  <c r="AK129" i="1"/>
  <c r="AL129" i="1"/>
  <c r="AM129" i="1"/>
  <c r="AA130" i="1"/>
  <c r="AB130" i="1"/>
  <c r="AC130" i="1"/>
  <c r="AD130" i="1"/>
  <c r="AE130" i="1"/>
  <c r="AI130" i="1"/>
  <c r="AJ130" i="1"/>
  <c r="AK130" i="1"/>
  <c r="AL130" i="1"/>
  <c r="AM130" i="1"/>
  <c r="AA131" i="1"/>
  <c r="AB131" i="1"/>
  <c r="AC131" i="1"/>
  <c r="AD131" i="1"/>
  <c r="AE131" i="1"/>
  <c r="AI131" i="1"/>
  <c r="AJ131" i="1"/>
  <c r="AK131" i="1"/>
  <c r="AL131" i="1"/>
  <c r="AM131" i="1"/>
  <c r="AA132" i="1"/>
  <c r="AB132" i="1"/>
  <c r="AC132" i="1"/>
  <c r="AD132" i="1"/>
  <c r="AE132" i="1"/>
  <c r="AI132" i="1"/>
  <c r="AJ132" i="1"/>
  <c r="AK132" i="1"/>
  <c r="AL132" i="1"/>
  <c r="AM132" i="1"/>
  <c r="AA133" i="1"/>
  <c r="AB133" i="1"/>
  <c r="AC133" i="1"/>
  <c r="AD133" i="1"/>
  <c r="AE133" i="1"/>
  <c r="AI133" i="1"/>
  <c r="AJ133" i="1"/>
  <c r="AK133" i="1"/>
  <c r="AL133" i="1"/>
  <c r="AM133" i="1"/>
  <c r="AA134" i="1"/>
  <c r="AB134" i="1"/>
  <c r="AC134" i="1"/>
  <c r="AD134" i="1"/>
  <c r="AE134" i="1"/>
  <c r="AI134" i="1"/>
  <c r="AJ134" i="1"/>
  <c r="AK134" i="1"/>
  <c r="AL134" i="1"/>
  <c r="AM134" i="1"/>
  <c r="AA135" i="1"/>
  <c r="AB135" i="1"/>
  <c r="AC135" i="1"/>
  <c r="AD135" i="1"/>
  <c r="AE135" i="1"/>
  <c r="AI135" i="1"/>
  <c r="AJ135" i="1"/>
  <c r="AK135" i="1"/>
  <c r="AL135" i="1"/>
  <c r="AM135" i="1"/>
  <c r="AA136" i="1"/>
  <c r="AB136" i="1"/>
  <c r="AC136" i="1"/>
  <c r="AD136" i="1"/>
  <c r="AE136" i="1"/>
  <c r="AI136" i="1"/>
  <c r="AJ136" i="1"/>
  <c r="AK136" i="1"/>
  <c r="AL136" i="1"/>
  <c r="AM136" i="1"/>
  <c r="AA137" i="1"/>
  <c r="AB137" i="1"/>
  <c r="AC137" i="1"/>
  <c r="AD137" i="1"/>
  <c r="AE137" i="1"/>
  <c r="AI137" i="1"/>
  <c r="AJ137" i="1"/>
  <c r="AK137" i="1"/>
  <c r="AL137" i="1"/>
  <c r="AM137" i="1"/>
  <c r="AA138" i="1"/>
  <c r="AB138" i="1"/>
  <c r="AC138" i="1"/>
  <c r="AD138" i="1"/>
  <c r="AE138" i="1"/>
  <c r="AI138" i="1"/>
  <c r="AJ138" i="1"/>
  <c r="AK138" i="1"/>
  <c r="AL138" i="1"/>
  <c r="AM138" i="1"/>
  <c r="AA139" i="1"/>
  <c r="AB139" i="1"/>
  <c r="AC139" i="1"/>
  <c r="AD139" i="1"/>
  <c r="AE139" i="1"/>
  <c r="AI139" i="1"/>
  <c r="AJ139" i="1"/>
  <c r="AK139" i="1"/>
  <c r="AL139" i="1"/>
  <c r="AM139" i="1"/>
  <c r="AA140" i="1"/>
  <c r="AB140" i="1"/>
  <c r="AC140" i="1"/>
  <c r="AD140" i="1"/>
  <c r="AE140" i="1"/>
  <c r="AI140" i="1"/>
  <c r="AJ140" i="1"/>
  <c r="AK140" i="1"/>
  <c r="AL140" i="1"/>
  <c r="AM140" i="1"/>
  <c r="AA141" i="1"/>
  <c r="AB141" i="1"/>
  <c r="AC141" i="1"/>
  <c r="AD141" i="1"/>
  <c r="AE141" i="1"/>
  <c r="AI141" i="1"/>
  <c r="AJ141" i="1"/>
  <c r="AK141" i="1"/>
  <c r="AL141" i="1"/>
  <c r="AM141" i="1"/>
  <c r="AA142" i="1"/>
  <c r="AB142" i="1"/>
  <c r="AC142" i="1"/>
  <c r="AD142" i="1"/>
  <c r="AE142" i="1"/>
  <c r="AI142" i="1"/>
  <c r="AJ142" i="1"/>
  <c r="AK142" i="1"/>
  <c r="AL142" i="1"/>
  <c r="AM142" i="1"/>
  <c r="AA143" i="1"/>
  <c r="AB143" i="1"/>
  <c r="AC143" i="1"/>
  <c r="AD143" i="1"/>
  <c r="AE143" i="1"/>
  <c r="AI143" i="1"/>
  <c r="AJ143" i="1"/>
  <c r="AK143" i="1"/>
  <c r="AL143" i="1"/>
  <c r="AM143" i="1"/>
  <c r="AA144" i="1"/>
  <c r="AB144" i="1"/>
  <c r="AC144" i="1"/>
  <c r="AD144" i="1"/>
  <c r="AE144" i="1"/>
  <c r="AI144" i="1"/>
  <c r="AJ144" i="1"/>
  <c r="AK144" i="1"/>
  <c r="AL144" i="1"/>
  <c r="AM144" i="1"/>
  <c r="AA145" i="1"/>
  <c r="AB145" i="1"/>
  <c r="AC145" i="1"/>
  <c r="AD145" i="1"/>
  <c r="AE145" i="1"/>
  <c r="AI145" i="1"/>
  <c r="AJ145" i="1"/>
  <c r="AK145" i="1"/>
  <c r="AL145" i="1"/>
  <c r="AM145" i="1"/>
  <c r="AA146" i="1"/>
  <c r="AB146" i="1"/>
  <c r="AC146" i="1"/>
  <c r="AD146" i="1"/>
  <c r="AE146" i="1"/>
  <c r="AI146" i="1"/>
  <c r="AJ146" i="1"/>
  <c r="AK146" i="1"/>
  <c r="AL146" i="1"/>
  <c r="AM146" i="1"/>
  <c r="AA147" i="1"/>
  <c r="AB147" i="1"/>
  <c r="AC147" i="1"/>
  <c r="AD147" i="1"/>
  <c r="AE147" i="1"/>
  <c r="AI147" i="1"/>
  <c r="AJ147" i="1"/>
  <c r="AK147" i="1"/>
  <c r="AL147" i="1"/>
  <c r="AM147" i="1"/>
  <c r="AA148" i="1"/>
  <c r="AB148" i="1"/>
  <c r="AC148" i="1"/>
  <c r="AD148" i="1"/>
  <c r="AE148" i="1"/>
  <c r="AI148" i="1"/>
  <c r="AJ148" i="1"/>
  <c r="AK148" i="1"/>
  <c r="AL148" i="1"/>
  <c r="AM148" i="1"/>
  <c r="AA149" i="1"/>
  <c r="AB149" i="1"/>
  <c r="AC149" i="1"/>
  <c r="AD149" i="1"/>
  <c r="AE149" i="1"/>
  <c r="AI149" i="1"/>
  <c r="AJ149" i="1"/>
  <c r="AK149" i="1"/>
  <c r="AL149" i="1"/>
  <c r="AM149" i="1"/>
  <c r="AA150" i="1"/>
  <c r="AB150" i="1"/>
  <c r="AC150" i="1"/>
  <c r="AD150" i="1"/>
  <c r="AE150" i="1"/>
  <c r="AI150" i="1"/>
  <c r="AJ150" i="1"/>
  <c r="AK150" i="1"/>
  <c r="AL150" i="1"/>
  <c r="AM150" i="1"/>
  <c r="AA151" i="1"/>
  <c r="AB151" i="1"/>
  <c r="AC151" i="1"/>
  <c r="AD151" i="1"/>
  <c r="AE151" i="1"/>
  <c r="AI151" i="1"/>
  <c r="AJ151" i="1"/>
  <c r="AK151" i="1"/>
  <c r="AL151" i="1"/>
  <c r="AM151" i="1"/>
  <c r="AA152" i="1"/>
  <c r="AB152" i="1"/>
  <c r="AC152" i="1"/>
  <c r="AD152" i="1"/>
  <c r="AE152" i="1"/>
  <c r="AI152" i="1"/>
  <c r="AJ152" i="1"/>
  <c r="AK152" i="1"/>
  <c r="AL152" i="1"/>
  <c r="AM152" i="1"/>
  <c r="AA153" i="1"/>
  <c r="AB153" i="1"/>
  <c r="AC153" i="1"/>
  <c r="AD153" i="1"/>
  <c r="AE153" i="1"/>
  <c r="AI153" i="1"/>
  <c r="AJ153" i="1"/>
  <c r="AK153" i="1"/>
  <c r="AL153" i="1"/>
  <c r="AM153" i="1"/>
  <c r="AA154" i="1"/>
  <c r="AB154" i="1"/>
  <c r="AC154" i="1"/>
  <c r="AD154" i="1"/>
  <c r="AE154" i="1"/>
  <c r="AI154" i="1"/>
  <c r="AJ154" i="1"/>
  <c r="AK154" i="1"/>
  <c r="AL154" i="1"/>
  <c r="AM154" i="1"/>
  <c r="AA155" i="1"/>
  <c r="AB155" i="1"/>
  <c r="AC155" i="1"/>
  <c r="AD155" i="1"/>
  <c r="AE155" i="1"/>
  <c r="AI155" i="1"/>
  <c r="AJ155" i="1"/>
  <c r="AK155" i="1"/>
  <c r="AL155" i="1"/>
  <c r="AM155" i="1"/>
  <c r="AA156" i="1"/>
  <c r="AB156" i="1"/>
  <c r="AC156" i="1"/>
  <c r="AD156" i="1"/>
  <c r="AE156" i="1"/>
  <c r="AI156" i="1"/>
  <c r="AJ156" i="1"/>
  <c r="AK156" i="1"/>
  <c r="AL156" i="1"/>
  <c r="AM156" i="1"/>
  <c r="AA157" i="1"/>
  <c r="AB157" i="1"/>
  <c r="AC157" i="1"/>
  <c r="AD157" i="1"/>
  <c r="AE157" i="1"/>
  <c r="AI157" i="1"/>
  <c r="AJ157" i="1"/>
  <c r="AK157" i="1"/>
  <c r="AL157" i="1"/>
  <c r="AM157" i="1"/>
  <c r="AA158" i="1"/>
  <c r="AB158" i="1"/>
  <c r="AC158" i="1"/>
  <c r="AD158" i="1"/>
  <c r="AE158" i="1"/>
  <c r="AI158" i="1"/>
  <c r="AJ158" i="1"/>
  <c r="AK158" i="1"/>
  <c r="AL158" i="1"/>
  <c r="AM158" i="1"/>
  <c r="AA159" i="1"/>
  <c r="AB159" i="1"/>
  <c r="AC159" i="1"/>
  <c r="AD159" i="1"/>
  <c r="AE159" i="1"/>
  <c r="AI159" i="1"/>
  <c r="AJ159" i="1"/>
  <c r="AK159" i="1"/>
  <c r="AL159" i="1"/>
  <c r="AM159" i="1"/>
  <c r="AA160" i="1"/>
  <c r="AB160" i="1"/>
  <c r="AC160" i="1"/>
  <c r="AD160" i="1"/>
  <c r="AE160" i="1"/>
  <c r="AI160" i="1"/>
  <c r="AJ160" i="1"/>
  <c r="AK160" i="1"/>
  <c r="AL160" i="1"/>
  <c r="AM160" i="1"/>
  <c r="AA161" i="1"/>
  <c r="AB161" i="1"/>
  <c r="AC161" i="1"/>
  <c r="AD161" i="1"/>
  <c r="AE161" i="1"/>
  <c r="AI161" i="1"/>
  <c r="AJ161" i="1"/>
  <c r="AK161" i="1"/>
  <c r="AL161" i="1"/>
  <c r="AM161" i="1"/>
  <c r="AA162" i="1"/>
  <c r="AB162" i="1"/>
  <c r="AC162" i="1"/>
  <c r="AD162" i="1"/>
  <c r="AE162" i="1"/>
  <c r="AI162" i="1"/>
  <c r="AJ162" i="1"/>
  <c r="AK162" i="1"/>
  <c r="AL162" i="1"/>
  <c r="AM162" i="1"/>
  <c r="AA163" i="1"/>
  <c r="AB163" i="1"/>
  <c r="AC163" i="1"/>
  <c r="AD163" i="1"/>
  <c r="AE163" i="1"/>
  <c r="AI163" i="1"/>
  <c r="AJ163" i="1"/>
  <c r="AK163" i="1"/>
  <c r="AL163" i="1"/>
  <c r="AM163" i="1"/>
  <c r="AA164" i="1"/>
  <c r="AB164" i="1"/>
  <c r="AC164" i="1"/>
  <c r="AD164" i="1"/>
  <c r="AE164" i="1"/>
  <c r="AI164" i="1"/>
  <c r="AJ164" i="1"/>
  <c r="AK164" i="1"/>
  <c r="AL164" i="1"/>
  <c r="AM164" i="1"/>
  <c r="AA165" i="1"/>
  <c r="AB165" i="1"/>
  <c r="AC165" i="1"/>
  <c r="AD165" i="1"/>
  <c r="AE165" i="1"/>
  <c r="AI165" i="1"/>
  <c r="AJ165" i="1"/>
  <c r="AK165" i="1"/>
  <c r="AL165" i="1"/>
  <c r="AM165" i="1"/>
  <c r="AA166" i="1"/>
  <c r="AB166" i="1"/>
  <c r="AC166" i="1"/>
  <c r="AD166" i="1"/>
  <c r="AE166" i="1"/>
  <c r="AI166" i="1"/>
  <c r="AJ166" i="1"/>
  <c r="AK166" i="1"/>
  <c r="AL166" i="1"/>
  <c r="AM166" i="1"/>
  <c r="AA167" i="1"/>
  <c r="AB167" i="1"/>
  <c r="AC167" i="1"/>
  <c r="AD167" i="1"/>
  <c r="AE167" i="1"/>
  <c r="AI167" i="1"/>
  <c r="AJ167" i="1"/>
  <c r="AK167" i="1"/>
  <c r="AL167" i="1"/>
  <c r="AM167" i="1"/>
  <c r="AA168" i="1"/>
  <c r="AB168" i="1"/>
  <c r="AC168" i="1"/>
  <c r="AD168" i="1"/>
  <c r="AE168" i="1"/>
  <c r="AI168" i="1"/>
  <c r="AJ168" i="1"/>
  <c r="AK168" i="1"/>
  <c r="AL168" i="1"/>
  <c r="AM168" i="1"/>
  <c r="AA169" i="1"/>
  <c r="AB169" i="1"/>
  <c r="AC169" i="1"/>
  <c r="AD169" i="1"/>
  <c r="AE169" i="1"/>
  <c r="AI169" i="1"/>
  <c r="AJ169" i="1"/>
  <c r="AK169" i="1"/>
  <c r="AL169" i="1"/>
  <c r="AM169" i="1"/>
  <c r="AA170" i="1"/>
  <c r="AB170" i="1"/>
  <c r="AC170" i="1"/>
  <c r="AD170" i="1"/>
  <c r="AE170" i="1"/>
  <c r="AI170" i="1"/>
  <c r="AJ170" i="1"/>
  <c r="AK170" i="1"/>
  <c r="AL170" i="1"/>
  <c r="AM170" i="1"/>
  <c r="AA171" i="1"/>
  <c r="AB171" i="1"/>
  <c r="AC171" i="1"/>
  <c r="AD171" i="1"/>
  <c r="AE171" i="1"/>
  <c r="AI171" i="1"/>
  <c r="AJ171" i="1"/>
  <c r="AK171" i="1"/>
  <c r="AL171" i="1"/>
  <c r="AM171" i="1"/>
  <c r="AA172" i="1"/>
  <c r="AB172" i="1"/>
  <c r="AC172" i="1"/>
  <c r="AD172" i="1"/>
  <c r="AE172" i="1"/>
  <c r="AI172" i="1"/>
  <c r="AJ172" i="1"/>
  <c r="AK172" i="1"/>
  <c r="AL172" i="1"/>
  <c r="AM172" i="1"/>
  <c r="AA173" i="1"/>
  <c r="AB173" i="1"/>
  <c r="AC173" i="1"/>
  <c r="AD173" i="1"/>
  <c r="AE173" i="1"/>
  <c r="AI173" i="1"/>
  <c r="AJ173" i="1"/>
  <c r="AK173" i="1"/>
  <c r="AL173" i="1"/>
  <c r="AM173" i="1"/>
  <c r="AA174" i="1"/>
  <c r="AB174" i="1"/>
  <c r="AC174" i="1"/>
  <c r="AD174" i="1"/>
  <c r="AE174" i="1"/>
  <c r="AI174" i="1"/>
  <c r="AJ174" i="1"/>
  <c r="AK174" i="1"/>
  <c r="AL174" i="1"/>
  <c r="AM174" i="1"/>
  <c r="AA175" i="1"/>
  <c r="AB175" i="1"/>
  <c r="AC175" i="1"/>
  <c r="AD175" i="1"/>
  <c r="AE175" i="1"/>
  <c r="AI175" i="1"/>
  <c r="AJ175" i="1"/>
  <c r="AK175" i="1"/>
  <c r="AL175" i="1"/>
  <c r="AM175" i="1"/>
  <c r="AA176" i="1"/>
  <c r="AB176" i="1"/>
  <c r="AC176" i="1"/>
  <c r="AD176" i="1"/>
  <c r="AE176" i="1"/>
  <c r="AI176" i="1"/>
  <c r="AJ176" i="1"/>
  <c r="AK176" i="1"/>
  <c r="AL176" i="1"/>
  <c r="AM176" i="1"/>
  <c r="AA177" i="1"/>
  <c r="AB177" i="1"/>
  <c r="AC177" i="1"/>
  <c r="AD177" i="1"/>
  <c r="AE177" i="1"/>
  <c r="AI177" i="1"/>
  <c r="AJ177" i="1"/>
  <c r="AK177" i="1"/>
  <c r="AL177" i="1"/>
  <c r="AM177" i="1"/>
  <c r="AA178" i="1"/>
  <c r="AB178" i="1"/>
  <c r="AC178" i="1"/>
  <c r="AD178" i="1"/>
  <c r="AE178" i="1"/>
  <c r="AI178" i="1"/>
  <c r="AJ178" i="1"/>
  <c r="AK178" i="1"/>
  <c r="AL178" i="1"/>
  <c r="AM178" i="1"/>
  <c r="AA179" i="1"/>
  <c r="AB179" i="1"/>
  <c r="AC179" i="1"/>
  <c r="AD179" i="1"/>
  <c r="AE179" i="1"/>
  <c r="AI179" i="1"/>
  <c r="AJ179" i="1"/>
  <c r="AK179" i="1"/>
  <c r="AL179" i="1"/>
  <c r="AM179" i="1"/>
  <c r="AA180" i="1"/>
  <c r="AB180" i="1"/>
  <c r="AC180" i="1"/>
  <c r="AD180" i="1"/>
  <c r="AE180" i="1"/>
  <c r="AI180" i="1"/>
  <c r="AJ180" i="1"/>
  <c r="AK180" i="1"/>
  <c r="AL180" i="1"/>
  <c r="AM180" i="1"/>
  <c r="AA181" i="1"/>
  <c r="AB181" i="1"/>
  <c r="AC181" i="1"/>
  <c r="AD181" i="1"/>
  <c r="AE181" i="1"/>
  <c r="AI181" i="1"/>
  <c r="AJ181" i="1"/>
  <c r="AK181" i="1"/>
  <c r="AL181" i="1"/>
  <c r="AM181" i="1"/>
  <c r="AA182" i="1"/>
  <c r="AB182" i="1"/>
  <c r="AC182" i="1"/>
  <c r="AD182" i="1"/>
  <c r="AE182" i="1"/>
  <c r="AI182" i="1"/>
  <c r="AJ182" i="1"/>
  <c r="AK182" i="1"/>
  <c r="AL182" i="1"/>
  <c r="AM182" i="1"/>
  <c r="AA183" i="1"/>
  <c r="AB183" i="1"/>
  <c r="AC183" i="1"/>
  <c r="AD183" i="1"/>
  <c r="AE183" i="1"/>
  <c r="AI183" i="1"/>
  <c r="AJ183" i="1"/>
  <c r="AK183" i="1"/>
  <c r="AL183" i="1"/>
  <c r="AM183" i="1"/>
  <c r="AA184" i="1"/>
  <c r="AB184" i="1"/>
  <c r="AC184" i="1"/>
  <c r="AD184" i="1"/>
  <c r="AE184" i="1"/>
  <c r="AI184" i="1"/>
  <c r="AJ184" i="1"/>
  <c r="AK184" i="1"/>
  <c r="AL184" i="1"/>
  <c r="AM184" i="1"/>
  <c r="AA185" i="1"/>
  <c r="AB185" i="1"/>
  <c r="AC185" i="1"/>
  <c r="AD185" i="1"/>
  <c r="AE185" i="1"/>
  <c r="AI185" i="1"/>
  <c r="AJ185" i="1"/>
  <c r="AK185" i="1"/>
  <c r="AL185" i="1"/>
  <c r="AM185" i="1"/>
  <c r="AA186" i="1"/>
  <c r="AB186" i="1"/>
  <c r="AC186" i="1"/>
  <c r="AD186" i="1"/>
  <c r="AE186" i="1"/>
  <c r="AI186" i="1"/>
  <c r="AJ186" i="1"/>
  <c r="AK186" i="1"/>
  <c r="AL186" i="1"/>
  <c r="AM186" i="1"/>
  <c r="AA187" i="1"/>
  <c r="AB187" i="1"/>
  <c r="AC187" i="1"/>
  <c r="AD187" i="1"/>
  <c r="AE187" i="1"/>
  <c r="AI187" i="1"/>
  <c r="AJ187" i="1"/>
  <c r="AK187" i="1"/>
  <c r="AL187" i="1"/>
  <c r="AM187" i="1"/>
  <c r="AA188" i="1"/>
  <c r="AB188" i="1"/>
  <c r="AC188" i="1"/>
  <c r="AD188" i="1"/>
  <c r="AE188" i="1"/>
  <c r="AI188" i="1"/>
  <c r="AJ188" i="1"/>
  <c r="AK188" i="1"/>
  <c r="AL188" i="1"/>
  <c r="AM188" i="1"/>
  <c r="AA189" i="1"/>
  <c r="AB189" i="1"/>
  <c r="AC189" i="1"/>
  <c r="AD189" i="1"/>
  <c r="AE189" i="1"/>
  <c r="AI189" i="1"/>
  <c r="AJ189" i="1"/>
  <c r="AK189" i="1"/>
  <c r="AL189" i="1"/>
  <c r="AM189" i="1"/>
  <c r="AA190" i="1"/>
  <c r="AB190" i="1"/>
  <c r="AC190" i="1"/>
  <c r="AD190" i="1"/>
  <c r="AE190" i="1"/>
  <c r="AI190" i="1"/>
  <c r="AJ190" i="1"/>
  <c r="AK190" i="1"/>
  <c r="AL190" i="1"/>
  <c r="AM190" i="1"/>
  <c r="AA191" i="1"/>
  <c r="AB191" i="1"/>
  <c r="AC191" i="1"/>
  <c r="AD191" i="1"/>
  <c r="AE191" i="1"/>
  <c r="AI191" i="1"/>
  <c r="AJ191" i="1"/>
  <c r="AK191" i="1"/>
  <c r="AL191" i="1"/>
  <c r="AM191" i="1"/>
  <c r="AA192" i="1"/>
  <c r="AB192" i="1"/>
  <c r="AC192" i="1"/>
  <c r="AD192" i="1"/>
  <c r="AE192" i="1"/>
  <c r="AI192" i="1"/>
  <c r="AJ192" i="1"/>
  <c r="AK192" i="1"/>
  <c r="AL192" i="1"/>
  <c r="AM192" i="1"/>
  <c r="AA193" i="1"/>
  <c r="AB193" i="1"/>
  <c r="AC193" i="1"/>
  <c r="AD193" i="1"/>
  <c r="AE193" i="1"/>
  <c r="AI193" i="1"/>
  <c r="AJ193" i="1"/>
  <c r="AK193" i="1"/>
  <c r="AL193" i="1"/>
  <c r="AM193" i="1"/>
  <c r="AA194" i="1"/>
  <c r="AB194" i="1"/>
  <c r="AC194" i="1"/>
  <c r="AD194" i="1"/>
  <c r="AE194" i="1"/>
  <c r="AI194" i="1"/>
  <c r="AJ194" i="1"/>
  <c r="AK194" i="1"/>
  <c r="AL194" i="1"/>
  <c r="AM194" i="1"/>
  <c r="AA195" i="1"/>
  <c r="AB195" i="1"/>
  <c r="AC195" i="1"/>
  <c r="AD195" i="1"/>
  <c r="AE195" i="1"/>
  <c r="AI195" i="1"/>
  <c r="AJ195" i="1"/>
  <c r="AK195" i="1"/>
  <c r="AL195" i="1"/>
  <c r="AM195" i="1"/>
  <c r="AA196" i="1"/>
  <c r="AB196" i="1"/>
  <c r="AC196" i="1"/>
  <c r="AD196" i="1"/>
  <c r="AE196" i="1"/>
  <c r="AI196" i="1"/>
  <c r="AJ196" i="1"/>
  <c r="AK196" i="1"/>
  <c r="AL196" i="1"/>
  <c r="AM196" i="1"/>
  <c r="AA197" i="1"/>
  <c r="AB197" i="1"/>
  <c r="AC197" i="1"/>
  <c r="AD197" i="1"/>
  <c r="AE197" i="1"/>
  <c r="AI197" i="1"/>
  <c r="AJ197" i="1"/>
  <c r="AK197" i="1"/>
  <c r="AL197" i="1"/>
  <c r="AM197" i="1"/>
  <c r="AA198" i="1"/>
  <c r="AB198" i="1"/>
  <c r="AC198" i="1"/>
  <c r="AD198" i="1"/>
  <c r="AE198" i="1"/>
  <c r="AI198" i="1"/>
  <c r="AJ198" i="1"/>
  <c r="AK198" i="1"/>
  <c r="AL198" i="1"/>
  <c r="AM198" i="1"/>
  <c r="AA199" i="1"/>
  <c r="AB199" i="1"/>
  <c r="AC199" i="1"/>
  <c r="AD199" i="1"/>
  <c r="AE199" i="1"/>
  <c r="AI199" i="1"/>
  <c r="AJ199" i="1"/>
  <c r="AK199" i="1"/>
  <c r="AL199" i="1"/>
  <c r="AM199" i="1"/>
  <c r="AA200" i="1"/>
  <c r="AB200" i="1"/>
  <c r="AC200" i="1"/>
  <c r="AD200" i="1"/>
  <c r="AE200" i="1"/>
  <c r="AI200" i="1"/>
  <c r="AJ200" i="1"/>
  <c r="AK200" i="1"/>
  <c r="AL200" i="1"/>
  <c r="AM200" i="1"/>
  <c r="AA201" i="1"/>
  <c r="AB201" i="1"/>
  <c r="AC201" i="1"/>
  <c r="AD201" i="1"/>
  <c r="AE201" i="1"/>
  <c r="AI201" i="1"/>
  <c r="AJ201" i="1"/>
  <c r="AK201" i="1"/>
  <c r="AL201" i="1"/>
  <c r="AM201" i="1"/>
  <c r="AA202" i="1"/>
  <c r="AB202" i="1"/>
  <c r="AC202" i="1"/>
  <c r="AD202" i="1"/>
  <c r="AE202" i="1"/>
  <c r="AI202" i="1"/>
  <c r="AJ202" i="1"/>
  <c r="AK202" i="1"/>
  <c r="AL202" i="1"/>
  <c r="AM202" i="1"/>
  <c r="AA203" i="1"/>
  <c r="AB203" i="1"/>
  <c r="AC203" i="1"/>
  <c r="AD203" i="1"/>
  <c r="AE203" i="1"/>
  <c r="AI203" i="1"/>
  <c r="AJ203" i="1"/>
  <c r="AK203" i="1"/>
  <c r="AL203" i="1"/>
  <c r="AM203" i="1"/>
  <c r="AA204" i="1"/>
  <c r="AB204" i="1"/>
  <c r="AC204" i="1"/>
  <c r="AD204" i="1"/>
  <c r="AE204" i="1"/>
  <c r="AI204" i="1"/>
  <c r="AJ204" i="1"/>
  <c r="AK204" i="1"/>
  <c r="AL204" i="1"/>
  <c r="AM204" i="1"/>
  <c r="AA205" i="1"/>
  <c r="AB205" i="1"/>
  <c r="AC205" i="1"/>
  <c r="AD205" i="1"/>
  <c r="AE205" i="1"/>
  <c r="AI205" i="1"/>
  <c r="AJ205" i="1"/>
  <c r="AK205" i="1"/>
  <c r="AL205" i="1"/>
  <c r="AM205" i="1"/>
  <c r="AA206" i="1"/>
  <c r="AB206" i="1"/>
  <c r="AC206" i="1"/>
  <c r="AD206" i="1"/>
  <c r="AE206" i="1"/>
  <c r="AI206" i="1"/>
  <c r="AJ206" i="1"/>
  <c r="AK206" i="1"/>
  <c r="AL206" i="1"/>
  <c r="AM206" i="1"/>
  <c r="AA207" i="1"/>
  <c r="AB207" i="1"/>
  <c r="AC207" i="1"/>
  <c r="AD207" i="1"/>
  <c r="AE207" i="1"/>
  <c r="AI207" i="1"/>
  <c r="AJ207" i="1"/>
  <c r="AK207" i="1"/>
  <c r="AL207" i="1"/>
  <c r="AM207" i="1"/>
  <c r="AA208" i="1"/>
  <c r="AB208" i="1"/>
  <c r="AC208" i="1"/>
  <c r="AD208" i="1"/>
  <c r="AE208" i="1"/>
  <c r="AI208" i="1"/>
  <c r="AJ208" i="1"/>
  <c r="AK208" i="1"/>
  <c r="AL208" i="1"/>
  <c r="AM208" i="1"/>
  <c r="AA209" i="1"/>
  <c r="AB209" i="1"/>
  <c r="AC209" i="1"/>
  <c r="AD209" i="1"/>
  <c r="AE209" i="1"/>
  <c r="AI209" i="1"/>
  <c r="AJ209" i="1"/>
  <c r="AK209" i="1"/>
  <c r="AL209" i="1"/>
  <c r="AM209" i="1"/>
  <c r="AA210" i="1"/>
  <c r="AB210" i="1"/>
  <c r="AC210" i="1"/>
  <c r="AD210" i="1"/>
  <c r="AE210" i="1"/>
  <c r="AI210" i="1"/>
  <c r="AJ210" i="1"/>
  <c r="AK210" i="1"/>
  <c r="AL210" i="1"/>
  <c r="AM210" i="1"/>
  <c r="AA211" i="1"/>
  <c r="AB211" i="1"/>
  <c r="AC211" i="1"/>
  <c r="AD211" i="1"/>
  <c r="AE211" i="1"/>
  <c r="AI211" i="1"/>
  <c r="AJ211" i="1"/>
  <c r="AK211" i="1"/>
  <c r="AL211" i="1"/>
  <c r="AM211" i="1"/>
  <c r="AA212" i="1"/>
  <c r="AB212" i="1"/>
  <c r="AC212" i="1"/>
  <c r="AD212" i="1"/>
  <c r="AE212" i="1"/>
  <c r="AI212" i="1"/>
  <c r="AJ212" i="1"/>
  <c r="AK212" i="1"/>
  <c r="AL212" i="1"/>
  <c r="AM212" i="1"/>
  <c r="AA213" i="1"/>
  <c r="AB213" i="1"/>
  <c r="AC213" i="1"/>
  <c r="AD213" i="1"/>
  <c r="AE213" i="1"/>
  <c r="AI213" i="1"/>
  <c r="AJ213" i="1"/>
  <c r="AK213" i="1"/>
  <c r="AL213" i="1"/>
  <c r="AM213" i="1"/>
  <c r="AA214" i="1"/>
  <c r="AB214" i="1"/>
  <c r="AC214" i="1"/>
  <c r="AD214" i="1"/>
  <c r="AE214" i="1"/>
  <c r="AI214" i="1"/>
  <c r="AJ214" i="1"/>
  <c r="AK214" i="1"/>
  <c r="AL214" i="1"/>
  <c r="AM214" i="1"/>
  <c r="AA215" i="1"/>
  <c r="AB215" i="1"/>
  <c r="AC215" i="1"/>
  <c r="AD215" i="1"/>
  <c r="AE215" i="1"/>
  <c r="AI215" i="1"/>
  <c r="AJ215" i="1"/>
  <c r="AK215" i="1"/>
  <c r="AL215" i="1"/>
  <c r="AM215" i="1"/>
  <c r="AA216" i="1"/>
  <c r="AB216" i="1"/>
  <c r="AC216" i="1"/>
  <c r="AD216" i="1"/>
  <c r="AE216" i="1"/>
  <c r="AI216" i="1"/>
  <c r="AJ216" i="1"/>
  <c r="AK216" i="1"/>
  <c r="AL216" i="1"/>
  <c r="AM216" i="1"/>
  <c r="AA217" i="1"/>
  <c r="AB217" i="1"/>
  <c r="AC217" i="1"/>
  <c r="AD217" i="1"/>
  <c r="AE217" i="1"/>
  <c r="AI217" i="1"/>
  <c r="AJ217" i="1"/>
  <c r="AK217" i="1"/>
  <c r="AL217" i="1"/>
  <c r="AM217" i="1"/>
  <c r="AA218" i="1"/>
  <c r="AB218" i="1"/>
  <c r="AC218" i="1"/>
  <c r="AD218" i="1"/>
  <c r="AE218" i="1"/>
  <c r="AI218" i="1"/>
  <c r="AJ218" i="1"/>
  <c r="AK218" i="1"/>
  <c r="AL218" i="1"/>
  <c r="AM218" i="1"/>
  <c r="AA219" i="1"/>
  <c r="AB219" i="1"/>
  <c r="AC219" i="1"/>
  <c r="AD219" i="1"/>
  <c r="AE219" i="1"/>
  <c r="AI219" i="1"/>
  <c r="AJ219" i="1"/>
  <c r="AK219" i="1"/>
  <c r="AL219" i="1"/>
  <c r="AM219" i="1"/>
  <c r="AA220" i="1"/>
  <c r="AB220" i="1"/>
  <c r="AC220" i="1"/>
  <c r="AD220" i="1"/>
  <c r="AE220" i="1"/>
  <c r="AI220" i="1"/>
  <c r="AJ220" i="1"/>
  <c r="AK220" i="1"/>
  <c r="AL220" i="1"/>
  <c r="AM220" i="1"/>
  <c r="AA221" i="1"/>
  <c r="AB221" i="1"/>
  <c r="AC221" i="1"/>
  <c r="AD221" i="1"/>
  <c r="AE221" i="1"/>
  <c r="AI221" i="1"/>
  <c r="AJ221" i="1"/>
  <c r="AK221" i="1"/>
  <c r="AL221" i="1"/>
  <c r="AM221" i="1"/>
  <c r="AA222" i="1"/>
  <c r="AB222" i="1"/>
  <c r="AC222" i="1"/>
  <c r="AD222" i="1"/>
  <c r="AE222" i="1"/>
  <c r="AI222" i="1"/>
  <c r="AJ222" i="1"/>
  <c r="AK222" i="1"/>
  <c r="AL222" i="1"/>
  <c r="AM222" i="1"/>
  <c r="AA223" i="1"/>
  <c r="AB223" i="1"/>
  <c r="AC223" i="1"/>
  <c r="AD223" i="1"/>
  <c r="AE223" i="1"/>
  <c r="AI223" i="1"/>
  <c r="AJ223" i="1"/>
  <c r="AK223" i="1"/>
  <c r="AL223" i="1"/>
  <c r="AM223" i="1"/>
  <c r="AA224" i="1"/>
  <c r="AB224" i="1"/>
  <c r="AC224" i="1"/>
  <c r="AD224" i="1"/>
  <c r="AE224" i="1"/>
  <c r="AI224" i="1"/>
  <c r="AJ224" i="1"/>
  <c r="AK224" i="1"/>
  <c r="AL224" i="1"/>
  <c r="AM224" i="1"/>
  <c r="AM3" i="1"/>
  <c r="AL3" i="1"/>
  <c r="AK3" i="1"/>
  <c r="AJ3" i="1"/>
  <c r="AI3" i="1"/>
  <c r="AE3" i="1"/>
  <c r="AD3" i="1"/>
  <c r="AC3" i="1"/>
  <c r="AB3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3" i="1"/>
</calcChain>
</file>

<file path=xl/sharedStrings.xml><?xml version="1.0" encoding="utf-8"?>
<sst xmlns="http://schemas.openxmlformats.org/spreadsheetml/2006/main" count="1864" uniqueCount="534">
  <si>
    <t>提報109年財務報告院所醫療服務申報情形</t>
  </si>
  <si>
    <t>流水號</t>
  </si>
  <si>
    <t>分區</t>
  </si>
  <si>
    <t>特約
類別</t>
  </si>
  <si>
    <t>院所代號</t>
  </si>
  <si>
    <t>院所名稱</t>
  </si>
  <si>
    <t>醫療本業獲利/虧損
(億元)</t>
  </si>
  <si>
    <t>整體獲利/虧損
(億元)</t>
  </si>
  <si>
    <t>醫師數(人)</t>
  </si>
  <si>
    <t>病床數(床)</t>
  </si>
  <si>
    <t>門住合計醫療點數
(億點)</t>
  </si>
  <si>
    <t>門診
件數
(萬件)</t>
  </si>
  <si>
    <t>門診
醫療
點數
(億點)</t>
  </si>
  <si>
    <t>住診
件數
(萬件)</t>
  </si>
  <si>
    <t>住診
醫療
點數
(億點)</t>
  </si>
  <si>
    <t>住院
天數
(萬日)</t>
  </si>
  <si>
    <t>醫療收入(億元)</t>
  </si>
  <si>
    <t>醫療成本(億元)</t>
  </si>
  <si>
    <t>醫務
利益率</t>
  </si>
  <si>
    <t>全日平均護病比</t>
  </si>
  <si>
    <t>臺北區</t>
  </si>
  <si>
    <t>醫學中心</t>
  </si>
  <si>
    <t>0401180014</t>
  </si>
  <si>
    <t>台大醫院</t>
  </si>
  <si>
    <t>0501110514</t>
  </si>
  <si>
    <t>三軍總醫院</t>
  </si>
  <si>
    <t>0601160016</t>
  </si>
  <si>
    <t>臺北榮總</t>
  </si>
  <si>
    <t>1101020018</t>
  </si>
  <si>
    <t>國泰醫院</t>
  </si>
  <si>
    <t>1101100011</t>
  </si>
  <si>
    <t>台北馬偕</t>
  </si>
  <si>
    <t>1101150011</t>
  </si>
  <si>
    <t>新光醫院</t>
  </si>
  <si>
    <t>1131010011</t>
  </si>
  <si>
    <t>亞東醫院</t>
  </si>
  <si>
    <t>1301200010</t>
  </si>
  <si>
    <t>萬芳醫院</t>
  </si>
  <si>
    <t>區域醫院</t>
  </si>
  <si>
    <t>0111070010</t>
  </si>
  <si>
    <t>部基隆</t>
  </si>
  <si>
    <t>0131020016</t>
  </si>
  <si>
    <t>新北市聯醫</t>
  </si>
  <si>
    <t>0131060029</t>
  </si>
  <si>
    <t>部台北</t>
  </si>
  <si>
    <t>0131230012</t>
  </si>
  <si>
    <t>部八里</t>
  </si>
  <si>
    <t>0434010518</t>
  </si>
  <si>
    <t>陽大醫院</t>
  </si>
  <si>
    <t>0501010019</t>
  </si>
  <si>
    <t>三總松山</t>
  </si>
  <si>
    <t>0501160014</t>
  </si>
  <si>
    <t>三總北投</t>
  </si>
  <si>
    <t>1101010021</t>
  </si>
  <si>
    <t>臺安醫院</t>
  </si>
  <si>
    <t>1101160017</t>
  </si>
  <si>
    <t>振興醫院</t>
  </si>
  <si>
    <t>1101160026</t>
  </si>
  <si>
    <t>和信治癌</t>
  </si>
  <si>
    <t>1111060015</t>
  </si>
  <si>
    <t>長庚基隆</t>
  </si>
  <si>
    <t>1131050515</t>
  </si>
  <si>
    <t>台北慈濟</t>
  </si>
  <si>
    <t>1131090019</t>
  </si>
  <si>
    <t>恩主公醫院</t>
  </si>
  <si>
    <t>1131110516</t>
  </si>
  <si>
    <t>汐止國泰</t>
  </si>
  <si>
    <t>1134020019</t>
  </si>
  <si>
    <t>羅東博愛</t>
  </si>
  <si>
    <t>1134020028</t>
  </si>
  <si>
    <t>羅東聖母</t>
  </si>
  <si>
    <t>1231050017</t>
  </si>
  <si>
    <t>耕莘醫院</t>
  </si>
  <si>
    <t>註2</t>
  </si>
  <si>
    <t>1301170017</t>
  </si>
  <si>
    <t>台北醫大</t>
  </si>
  <si>
    <t>1331040513</t>
  </si>
  <si>
    <t>雙和醫院</t>
  </si>
  <si>
    <t>地區醫院</t>
  </si>
  <si>
    <t>0131060010</t>
  </si>
  <si>
    <t>樂生療養院</t>
  </si>
  <si>
    <t>0190030516</t>
  </si>
  <si>
    <t>衛福部金門</t>
  </si>
  <si>
    <t>0401020013</t>
  </si>
  <si>
    <t>台大癌醫</t>
  </si>
  <si>
    <t>0401190010</t>
  </si>
  <si>
    <t>北護分院</t>
  </si>
  <si>
    <t>0431270012</t>
  </si>
  <si>
    <t>台大金山</t>
  </si>
  <si>
    <t>0511040010</t>
  </si>
  <si>
    <t>三總附基隆</t>
  </si>
  <si>
    <t>0634030014</t>
  </si>
  <si>
    <t>蘇澳榮民醫</t>
  </si>
  <si>
    <t>0634070018</t>
  </si>
  <si>
    <t>員山榮民醫</t>
  </si>
  <si>
    <t>0701160518</t>
  </si>
  <si>
    <t>關渡醫院</t>
  </si>
  <si>
    <t>0901020013</t>
  </si>
  <si>
    <t>中山醫院</t>
  </si>
  <si>
    <t>0901180023</t>
  </si>
  <si>
    <t>郵政醫院</t>
  </si>
  <si>
    <t>0901190010</t>
  </si>
  <si>
    <t>西園醫院</t>
  </si>
  <si>
    <t>0931010016</t>
  </si>
  <si>
    <t>中英醫院</t>
  </si>
  <si>
    <t>1101020027</t>
  </si>
  <si>
    <t>中心綜合</t>
  </si>
  <si>
    <t>1101020036</t>
  </si>
  <si>
    <t>宏恩醫院</t>
  </si>
  <si>
    <t>1101110026</t>
  </si>
  <si>
    <t>康寧醫院</t>
  </si>
  <si>
    <t>1131130018</t>
  </si>
  <si>
    <t>土城醫院</t>
  </si>
  <si>
    <t>1134010022</t>
  </si>
  <si>
    <t>宜蘭仁愛醫</t>
  </si>
  <si>
    <t>1231030015</t>
  </si>
  <si>
    <t>永和耕莘</t>
  </si>
  <si>
    <t>1301110511</t>
  </si>
  <si>
    <t>中國醫臺北</t>
  </si>
  <si>
    <t>1331160010</t>
  </si>
  <si>
    <t>輔大附醫</t>
  </si>
  <si>
    <t>1411030013</t>
  </si>
  <si>
    <t>臺灣礦工</t>
  </si>
  <si>
    <t>1501010010</t>
  </si>
  <si>
    <t>博仁醫院</t>
  </si>
  <si>
    <t>1501201020</t>
  </si>
  <si>
    <t>景美醫院</t>
  </si>
  <si>
    <t>1531010108</t>
  </si>
  <si>
    <t>蕭中正醫院</t>
  </si>
  <si>
    <t>1531010279</t>
  </si>
  <si>
    <t>板橋中興</t>
  </si>
  <si>
    <t>1531020122</t>
  </si>
  <si>
    <t>宏仁醫院</t>
  </si>
  <si>
    <t>1531021174</t>
  </si>
  <si>
    <t>祐民醫院</t>
  </si>
  <si>
    <t>1531060180</t>
  </si>
  <si>
    <t>新泰綜合院</t>
  </si>
  <si>
    <t>1531071030</t>
  </si>
  <si>
    <t>仁愛醫院</t>
  </si>
  <si>
    <t>1531131157</t>
  </si>
  <si>
    <t>恩樺醫院</t>
  </si>
  <si>
    <t>北區</t>
  </si>
  <si>
    <t>1132070011</t>
  </si>
  <si>
    <t>林口長庚</t>
  </si>
  <si>
    <t>0132010014</t>
  </si>
  <si>
    <t>部桃園</t>
  </si>
  <si>
    <t>0132010023</t>
  </si>
  <si>
    <t>桃療</t>
  </si>
  <si>
    <t>0135010016</t>
  </si>
  <si>
    <t>部苗栗</t>
  </si>
  <si>
    <t>0412040012</t>
  </si>
  <si>
    <t>臺大新竹</t>
  </si>
  <si>
    <t>0532090029</t>
  </si>
  <si>
    <t>國軍桃園</t>
  </si>
  <si>
    <t>0632010014</t>
  </si>
  <si>
    <t>北榮桃園</t>
  </si>
  <si>
    <t>0932020025</t>
  </si>
  <si>
    <t>天晟醫院</t>
  </si>
  <si>
    <t>0933050018</t>
  </si>
  <si>
    <t>東元法人</t>
  </si>
  <si>
    <t>1112010519</t>
  </si>
  <si>
    <t>新竹馬偕</t>
  </si>
  <si>
    <t>1132010024</t>
  </si>
  <si>
    <t>聖保祿醫院</t>
  </si>
  <si>
    <t>1135050020</t>
  </si>
  <si>
    <t>為恭醫院</t>
  </si>
  <si>
    <t>1532011154</t>
  </si>
  <si>
    <t>敏盛綜合</t>
  </si>
  <si>
    <t>1532100049</t>
  </si>
  <si>
    <t>聯新國際醫</t>
  </si>
  <si>
    <t>0132110519</t>
  </si>
  <si>
    <t>桃園新屋</t>
  </si>
  <si>
    <t>0433030016</t>
  </si>
  <si>
    <t>臺大竹東</t>
  </si>
  <si>
    <t>0433050018</t>
  </si>
  <si>
    <t>臺大生醫</t>
  </si>
  <si>
    <t>0512040014</t>
  </si>
  <si>
    <t>國軍新竹醫</t>
  </si>
  <si>
    <t>0633030010</t>
  </si>
  <si>
    <t>北榮新竹</t>
  </si>
  <si>
    <t>0932020016</t>
  </si>
  <si>
    <t>宏其婦幼</t>
  </si>
  <si>
    <t>0935010012</t>
  </si>
  <si>
    <t>梓榮弘大</t>
  </si>
  <si>
    <t>0935020027</t>
  </si>
  <si>
    <t>李綜合苑裡</t>
  </si>
  <si>
    <t>1112010528</t>
  </si>
  <si>
    <t>國泰新竹</t>
  </si>
  <si>
    <t>1132071036</t>
  </si>
  <si>
    <t>桃園長庚</t>
  </si>
  <si>
    <t>1133060019</t>
  </si>
  <si>
    <t>湖口仁慈</t>
  </si>
  <si>
    <t>1333050017</t>
  </si>
  <si>
    <t>中醫大新竹</t>
  </si>
  <si>
    <t>1512011185</t>
  </si>
  <si>
    <t>南門醫院</t>
  </si>
  <si>
    <t>1532010120</t>
  </si>
  <si>
    <t>聯新桃新</t>
  </si>
  <si>
    <t>1532021338</t>
  </si>
  <si>
    <t>中壢長榮</t>
  </si>
  <si>
    <t>1532021365</t>
  </si>
  <si>
    <t>華揚醫院</t>
  </si>
  <si>
    <t>1532040039</t>
  </si>
  <si>
    <t>天成醫院</t>
  </si>
  <si>
    <t>1532040066</t>
  </si>
  <si>
    <t>怡仁醫院</t>
  </si>
  <si>
    <t>1532091081</t>
  </si>
  <si>
    <t>龍潭敏盛醫</t>
  </si>
  <si>
    <t>1532101091</t>
  </si>
  <si>
    <t>陽明醫院</t>
  </si>
  <si>
    <t>1535010051</t>
  </si>
  <si>
    <t>大千醫院</t>
  </si>
  <si>
    <t>1535051178</t>
  </si>
  <si>
    <t>重光醫院</t>
  </si>
  <si>
    <t>中區</t>
  </si>
  <si>
    <t>0617060018</t>
  </si>
  <si>
    <t>臺中榮總</t>
  </si>
  <si>
    <t>1137010024</t>
  </si>
  <si>
    <t>彰基</t>
  </si>
  <si>
    <t>1317040011</t>
  </si>
  <si>
    <t>中山附醫</t>
  </si>
  <si>
    <t>1317050017</t>
  </si>
  <si>
    <t>中國附醫</t>
  </si>
  <si>
    <t>0117030010</t>
  </si>
  <si>
    <t>部臺中</t>
  </si>
  <si>
    <t>0136010010</t>
  </si>
  <si>
    <t>部豐原</t>
  </si>
  <si>
    <t>0137170515</t>
  </si>
  <si>
    <t>部彰化</t>
  </si>
  <si>
    <t>0138010027</t>
  </si>
  <si>
    <t>部南投</t>
  </si>
  <si>
    <t>0138030010</t>
  </si>
  <si>
    <t>草屯療養院</t>
  </si>
  <si>
    <t>0536190011</t>
  </si>
  <si>
    <t>國軍台中</t>
  </si>
  <si>
    <t>0917070029</t>
  </si>
  <si>
    <t>林新醫院</t>
  </si>
  <si>
    <t>0936030018</t>
  </si>
  <si>
    <t>大甲李綜合</t>
  </si>
  <si>
    <t>0936050029</t>
  </si>
  <si>
    <t>光田綜合</t>
  </si>
  <si>
    <t>0936060016</t>
  </si>
  <si>
    <t>童綜合醫院</t>
  </si>
  <si>
    <t>0937010019</t>
  </si>
  <si>
    <t>秀傳醫院</t>
  </si>
  <si>
    <t>1136090519</t>
  </si>
  <si>
    <t>台中慈濟</t>
  </si>
  <si>
    <t>1136200015</t>
  </si>
  <si>
    <t>大里仁愛</t>
  </si>
  <si>
    <t>1137020511</t>
  </si>
  <si>
    <t>彰濱秀傳</t>
  </si>
  <si>
    <t>1138020015</t>
  </si>
  <si>
    <t>埔里基督教</t>
  </si>
  <si>
    <t>1517061032</t>
  </si>
  <si>
    <t>澄清中港</t>
  </si>
  <si>
    <t>0638020014</t>
  </si>
  <si>
    <t>榮總埔里分</t>
  </si>
  <si>
    <t>0903150014</t>
  </si>
  <si>
    <t>烏日林新醫</t>
  </si>
  <si>
    <t>0937050014</t>
  </si>
  <si>
    <t>員榮醫院</t>
  </si>
  <si>
    <t>0937050024</t>
  </si>
  <si>
    <t>0938030016</t>
  </si>
  <si>
    <t>佑民醫院</t>
  </si>
  <si>
    <t>1137010051</t>
  </si>
  <si>
    <t>彰基漢銘基</t>
  </si>
  <si>
    <t>1137020520</t>
  </si>
  <si>
    <t>彰基鹿基醫</t>
  </si>
  <si>
    <t>1137050019</t>
  </si>
  <si>
    <t>彰基員林基</t>
  </si>
  <si>
    <t>1137080017</t>
  </si>
  <si>
    <t>彰基二林醫</t>
  </si>
  <si>
    <t>1138010019</t>
  </si>
  <si>
    <t>南投基督教</t>
  </si>
  <si>
    <t>1303180011</t>
  </si>
  <si>
    <t>亞洲大學附</t>
  </si>
  <si>
    <t>1317020519</t>
  </si>
  <si>
    <t>中國台中東</t>
  </si>
  <si>
    <t>1317040039</t>
  </si>
  <si>
    <t>中山中興</t>
  </si>
  <si>
    <t>1436020013</t>
  </si>
  <si>
    <t>東勢農民醫</t>
  </si>
  <si>
    <t>1503190020</t>
  </si>
  <si>
    <t>長安醫院</t>
  </si>
  <si>
    <t>1503200012</t>
  </si>
  <si>
    <t>霧峰澄清醫</t>
  </si>
  <si>
    <t>1503260018</t>
  </si>
  <si>
    <t>臺安雙十分</t>
  </si>
  <si>
    <t>1503290025</t>
  </si>
  <si>
    <t>茂盛醫院</t>
  </si>
  <si>
    <t>1517020040</t>
  </si>
  <si>
    <t>台新醫院</t>
  </si>
  <si>
    <t>1536100081</t>
  </si>
  <si>
    <t>清泉醫院</t>
  </si>
  <si>
    <t>1536190076</t>
  </si>
  <si>
    <t>賢德醫院</t>
  </si>
  <si>
    <t>1537051292</t>
  </si>
  <si>
    <t>員生醫院</t>
  </si>
  <si>
    <t>1538041101</t>
  </si>
  <si>
    <t>竹山秀傳醫</t>
  </si>
  <si>
    <t>南區</t>
  </si>
  <si>
    <t>0421040011</t>
  </si>
  <si>
    <t>成大醫院</t>
  </si>
  <si>
    <t>1141310019</t>
  </si>
  <si>
    <t>奇美醫院</t>
  </si>
  <si>
    <t>0121050011</t>
  </si>
  <si>
    <t>部臺南醫院</t>
  </si>
  <si>
    <t>0141270028</t>
  </si>
  <si>
    <t>嘉南療養院</t>
  </si>
  <si>
    <t>0439010518</t>
  </si>
  <si>
    <t>臺大雲林</t>
  </si>
  <si>
    <t>0622020017</t>
  </si>
  <si>
    <t>中榮嘉義</t>
  </si>
  <si>
    <t>0905320023</t>
  </si>
  <si>
    <t>南市立醫院</t>
  </si>
  <si>
    <t>1105040016</t>
  </si>
  <si>
    <t>新樓麻豆醫</t>
  </si>
  <si>
    <t>1121010018</t>
  </si>
  <si>
    <t>新樓醫院</t>
  </si>
  <si>
    <t>1122010012</t>
  </si>
  <si>
    <t>嘉基醫院</t>
  </si>
  <si>
    <t>1122010021</t>
  </si>
  <si>
    <t>聖馬爾定</t>
  </si>
  <si>
    <t>1140010510</t>
  </si>
  <si>
    <t>長庚嘉義</t>
  </si>
  <si>
    <t>1140030012</t>
  </si>
  <si>
    <t>大林慈濟醫</t>
  </si>
  <si>
    <t>1141090512</t>
  </si>
  <si>
    <t>奇美柳營</t>
  </si>
  <si>
    <t>1305370013</t>
  </si>
  <si>
    <t>市立安南</t>
  </si>
  <si>
    <t>1339060017</t>
  </si>
  <si>
    <t>中國北港醫</t>
  </si>
  <si>
    <t>0122020517</t>
  </si>
  <si>
    <t>部嘉義醫院</t>
  </si>
  <si>
    <t>0140010028</t>
  </si>
  <si>
    <t>部朴子醫院</t>
  </si>
  <si>
    <t>0141010013</t>
  </si>
  <si>
    <t>部新營醫院</t>
  </si>
  <si>
    <t>0141060513</t>
  </si>
  <si>
    <t>部臺南新化</t>
  </si>
  <si>
    <t>0439010527</t>
  </si>
  <si>
    <t>成大斗六</t>
  </si>
  <si>
    <t>0640140012</t>
  </si>
  <si>
    <t>中榮灣橋</t>
  </si>
  <si>
    <t>0641310018</t>
  </si>
  <si>
    <t>高榮台南院</t>
  </si>
  <si>
    <t>0922020022</t>
  </si>
  <si>
    <t>慶昇醫院</t>
  </si>
  <si>
    <t>1105050012</t>
  </si>
  <si>
    <t>奇美佳里醫</t>
  </si>
  <si>
    <t>1139010013</t>
  </si>
  <si>
    <t>斗六慈濟醫</t>
  </si>
  <si>
    <t>1139020019</t>
  </si>
  <si>
    <t>福安醫院</t>
  </si>
  <si>
    <t>1139030015</t>
  </si>
  <si>
    <t>若瑟醫院</t>
  </si>
  <si>
    <t>1139040011</t>
  </si>
  <si>
    <t>彰基雲林</t>
  </si>
  <si>
    <t>1139130010</t>
  </si>
  <si>
    <t>長庚雲林</t>
  </si>
  <si>
    <t>1521031104</t>
  </si>
  <si>
    <t>郭綜合醫院</t>
  </si>
  <si>
    <t>1522011115</t>
  </si>
  <si>
    <t>高屏區</t>
  </si>
  <si>
    <t>0602030026</t>
  </si>
  <si>
    <t>高雄榮總</t>
  </si>
  <si>
    <t>1142100017</t>
  </si>
  <si>
    <t>高雄長庚</t>
  </si>
  <si>
    <t>1302050014</t>
  </si>
  <si>
    <t>高雄醫學大</t>
  </si>
  <si>
    <t>0102020011</t>
  </si>
  <si>
    <t>高雄市聯醫</t>
  </si>
  <si>
    <t>0102070020</t>
  </si>
  <si>
    <t>大同醫院</t>
  </si>
  <si>
    <t>0102080026</t>
  </si>
  <si>
    <t>市立凱旋</t>
  </si>
  <si>
    <t>0143010011</t>
  </si>
  <si>
    <t>部屏東醫院</t>
  </si>
  <si>
    <t>0502030015</t>
  </si>
  <si>
    <t>國軍左營</t>
  </si>
  <si>
    <t>0502080015</t>
  </si>
  <si>
    <t>國軍高雄</t>
  </si>
  <si>
    <t>0902080013</t>
  </si>
  <si>
    <t>阮綜合醫院</t>
  </si>
  <si>
    <t>0943010017</t>
  </si>
  <si>
    <t>寶建醫院</t>
  </si>
  <si>
    <t>0943030019</t>
  </si>
  <si>
    <t>安泰醫院</t>
  </si>
  <si>
    <t>1102110011</t>
  </si>
  <si>
    <t>小港醫院</t>
  </si>
  <si>
    <t>1142120001</t>
  </si>
  <si>
    <t>義大醫院</t>
  </si>
  <si>
    <t>1143010012</t>
  </si>
  <si>
    <t>屏基醫院</t>
  </si>
  <si>
    <t>1343030018</t>
  </si>
  <si>
    <t>輔英醫院</t>
  </si>
  <si>
    <t>1442060014</t>
  </si>
  <si>
    <t>慈惠醫院</t>
  </si>
  <si>
    <t>1543010109</t>
  </si>
  <si>
    <t>國仁醫院</t>
  </si>
  <si>
    <t>0102080017</t>
  </si>
  <si>
    <t>民生醫院</t>
  </si>
  <si>
    <t>0142030019</t>
  </si>
  <si>
    <t>旗山醫院</t>
  </si>
  <si>
    <t>0143040019</t>
  </si>
  <si>
    <t>恆春旅遊醫</t>
  </si>
  <si>
    <t>0144010015</t>
  </si>
  <si>
    <t>澎湖醫院</t>
  </si>
  <si>
    <t>0542020011</t>
  </si>
  <si>
    <t>國軍岡山醫</t>
  </si>
  <si>
    <t>0544010031</t>
  </si>
  <si>
    <t>三軍澎湖</t>
  </si>
  <si>
    <t>0643130018</t>
  </si>
  <si>
    <t>高榮屏東分</t>
  </si>
  <si>
    <t>0942020019</t>
  </si>
  <si>
    <t>岡山秀傳</t>
  </si>
  <si>
    <t>0943020013</t>
  </si>
  <si>
    <t>潮州安泰醫</t>
  </si>
  <si>
    <t>0943060017</t>
  </si>
  <si>
    <t>屏安醫療社</t>
  </si>
  <si>
    <t>0943160012</t>
  </si>
  <si>
    <t>枋寮醫療社</t>
  </si>
  <si>
    <t>1107120017</t>
  </si>
  <si>
    <t>義大癌治療</t>
  </si>
  <si>
    <t>1107320017</t>
  </si>
  <si>
    <t>義大大昌醫</t>
  </si>
  <si>
    <t>1107350015</t>
  </si>
  <si>
    <t>天主教聖功</t>
  </si>
  <si>
    <t>1142010518</t>
  </si>
  <si>
    <t>鳳山醫院</t>
  </si>
  <si>
    <t>1502040021</t>
  </si>
  <si>
    <t>健仁醫院</t>
  </si>
  <si>
    <t>1502041117</t>
  </si>
  <si>
    <t>右昌聯合醫</t>
  </si>
  <si>
    <t>1502051426</t>
  </si>
  <si>
    <t>四季台安醫</t>
  </si>
  <si>
    <t>1507320015</t>
  </si>
  <si>
    <t>新高醫院</t>
  </si>
  <si>
    <t>1507330011</t>
  </si>
  <si>
    <t>七賢脊椎外</t>
  </si>
  <si>
    <t>1507340017</t>
  </si>
  <si>
    <t>中正脊椎骨</t>
  </si>
  <si>
    <t>1542011282</t>
  </si>
  <si>
    <t>杏和醫院</t>
  </si>
  <si>
    <t>1542050056</t>
  </si>
  <si>
    <t>建佑醫院</t>
  </si>
  <si>
    <t>1543020105</t>
  </si>
  <si>
    <t>茂隆骨科醫</t>
  </si>
  <si>
    <t>東區</t>
  </si>
  <si>
    <t>1145010010</t>
  </si>
  <si>
    <t>慈濟醫院</t>
  </si>
  <si>
    <t>0545040515</t>
  </si>
  <si>
    <t>國軍花蓮</t>
  </si>
  <si>
    <t>1145010038</t>
  </si>
  <si>
    <t>門諾醫院</t>
  </si>
  <si>
    <t>1146010014</t>
  </si>
  <si>
    <t>台東馬偕</t>
  </si>
  <si>
    <t>0145010019</t>
  </si>
  <si>
    <t>花蓮醫院</t>
  </si>
  <si>
    <t>0145030020</t>
  </si>
  <si>
    <t>玉里醫院</t>
  </si>
  <si>
    <t>0146010013</t>
  </si>
  <si>
    <t>部東醫院</t>
  </si>
  <si>
    <t>0645030011</t>
  </si>
  <si>
    <t>北榮玉里</t>
  </si>
  <si>
    <t>0646010013</t>
  </si>
  <si>
    <t>北榮台東</t>
  </si>
  <si>
    <t>1145030012</t>
  </si>
  <si>
    <t>玉里慈濟醫</t>
  </si>
  <si>
    <t>1146010032</t>
  </si>
  <si>
    <t>台東基督教</t>
  </si>
  <si>
    <t>1.資料來源:中央健保署三代倉儲門診、住院明細檔。(擷取日期：110年9月28日)、醫務管理子系統醫事人員類別統計檔、醫事機構病床公務統計檔。</t>
  </si>
  <si>
    <t>2.本表醫療費用為申請點數+部分負擔，為該院所申報之所有醫療費用(如：西醫、中醫、牙醫、透析、其他..等)。</t>
  </si>
  <si>
    <t>3.病床數、醫師數及特約類別為當年度最新一筆有效資料。病床數為所有病床數，包含急診處暫留床、洗腎治療床、嬰兒床、產科病房、其他觀察床、腹膜透析床等床。</t>
  </si>
  <si>
    <t>4.醫療費用合併申報院所其醫師數、病床數併計：台大兒童醫院併報台大醫院；馬偕兒童醫院、淡水馬偕併報台北馬偕醫院；台北長庚醫院併報林口長庚醫院；彰化基督教兒童醫院併報彰化基督教醫院；中國醫藥大學附設兒童醫院併報中國醫藥大學附設醫院申報；澄清綜合醫院併報澄清綜合醫院中港分院； 衛福部胸腔病院門診部併報衛福部胸腔病院。合併申報之院所,醫師數及病床數合併計算</t>
  </si>
  <si>
    <t>5.1501190031西園醫院107/06/01改為社團法人西園醫院0901190010合併申報資料與財報資料。</t>
  </si>
  <si>
    <t>5.財報合併提報院所：部立桃園醫院併報新屋分院、榮總蘇澳分院併報員榮分院、中榮嘉義併報灣橋分院、部立台南併報南化分院。</t>
  </si>
  <si>
    <t>6.醫療本業獲利/虧損：公立醫院為收支餘絀結算表之業務賸餘(短絀)項之數值；私立醫院為收支餘絀表之醫務利益項之數值。</t>
  </si>
  <si>
    <t>7.整體獲利/虧損：公立醫院為收支餘絀結算表之本期賸餘(短絀)項之數值；私立醫院為收支餘絀表之本期稅後餘絀項之數值。</t>
  </si>
  <si>
    <t>8.醫療獲利率=(醫療收入-醫療成本)/醫療收入【公立醫院之醫務結餘：摘自收支餘絀表之業務賸餘(短絀)】</t>
  </si>
  <si>
    <t>註1：北市立聯醫7院區護病比(仁愛9.7、中興7.8、忠孝9.4、陽明9、松德9.7、和平婦幼10、林森0.4)。</t>
  </si>
  <si>
    <t>註2：耕莘醫院2院區護病比(新店10.8、安康11.1)。</t>
  </si>
  <si>
    <t>區域</t>
  </si>
  <si>
    <t>特約類別</t>
  </si>
  <si>
    <t>年</t>
  </si>
  <si>
    <t>公私立</t>
  </si>
  <si>
    <t>台北</t>
    <phoneticPr fontId="7" type="noConversion"/>
  </si>
  <si>
    <t>北部</t>
  </si>
  <si>
    <t>中部</t>
  </si>
  <si>
    <t>南部</t>
  </si>
  <si>
    <t>高屏</t>
  </si>
  <si>
    <t>東部</t>
  </si>
  <si>
    <t>醫師負責件數</t>
  </si>
  <si>
    <t>門診平均醫療點數</t>
  </si>
  <si>
    <t>住診平均醫療點數</t>
  </si>
  <si>
    <t>門診占比</t>
  </si>
  <si>
    <t>每床平均住診數</t>
  </si>
  <si>
    <t>年分</t>
    <phoneticPr fontId="7" type="noConversion"/>
  </si>
  <si>
    <t>院所代號</t>
    <phoneticPr fontId="7" type="noConversion"/>
  </si>
  <si>
    <t>院所名稱</t>
    <phoneticPr fontId="7" type="noConversion"/>
  </si>
  <si>
    <t>是否為私立醫院(是1 不是0)</t>
    <phoneticPr fontId="7" type="noConversion"/>
  </si>
  <si>
    <t>醫務利益率</t>
    <phoneticPr fontId="7" type="noConversion"/>
  </si>
  <si>
    <t>全日平均護病比</t>
    <phoneticPr fontId="7" type="noConversion"/>
  </si>
  <si>
    <t>中部地區</t>
    <phoneticPr fontId="7" type="noConversion"/>
  </si>
  <si>
    <t>高屏地區</t>
    <phoneticPr fontId="7" type="noConversion"/>
  </si>
  <si>
    <t>北部地區</t>
    <phoneticPr fontId="7" type="noConversion"/>
  </si>
  <si>
    <t>南部地區</t>
    <phoneticPr fontId="7" type="noConversion"/>
  </si>
  <si>
    <t>東部地區</t>
    <phoneticPr fontId="7" type="noConversion"/>
  </si>
  <si>
    <t>區域醫院</t>
    <phoneticPr fontId="7" type="noConversion"/>
  </si>
  <si>
    <t>醫學中心</t>
    <phoneticPr fontId="7" type="noConversion"/>
  </si>
  <si>
    <t>門診件數+住診件數/醫師數</t>
  </si>
  <si>
    <t>門診醫療點數/門診件數</t>
  </si>
  <si>
    <t>住診醫療點數/住診件數</t>
  </si>
  <si>
    <t>門診件數/（住診+門診）</t>
  </si>
  <si>
    <t>住診件數/病床數</t>
  </si>
  <si>
    <t>year</t>
  </si>
  <si>
    <t>institution_code</t>
  </si>
  <si>
    <t>institution_name</t>
  </si>
  <si>
    <t>is_private</t>
  </si>
  <si>
    <t>medical_operating_margin</t>
  </si>
  <si>
    <t>avg_nurse_to_patient_ratio</t>
  </si>
  <si>
    <t>is_central_region</t>
  </si>
  <si>
    <t>is_kaoping_region</t>
  </si>
  <si>
    <t>is_northern_region</t>
  </si>
  <si>
    <t>is_southern_region</t>
  </si>
  <si>
    <t>is_eastern_region</t>
  </si>
  <si>
    <t>is_regional_hospital</t>
  </si>
  <si>
    <t>is_medical_center</t>
  </si>
  <si>
    <t>case_cnt_per_physician</t>
  </si>
  <si>
    <t>claim_points_per_outpatient_visit</t>
  </si>
  <si>
    <t>claim_points_per_inpatient_admission</t>
  </si>
  <si>
    <t>outpatient_visit_ratio</t>
  </si>
  <si>
    <t>inpatient_admissions_per_bed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</si>
</sst>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&quot; &quot;#,##0.00&quot; &quot;;&quot;-&quot;#,##0.00&quot; &quot;;&quot; -&quot;00&quot; &quot;;&quot; &quot;@&quot; &quot;"/>
    <numFmt numFmtId="177" formatCode="#,##0&quot; &quot;;[Red]&quot;(&quot;#,##0&quot;)&quot;"/>
    <numFmt numFmtId="178" formatCode="0.00&quot; &quot;"/>
    <numFmt numFmtId="179" formatCode="&quot; &quot;#,##0&quot; &quot;;&quot;-&quot;#,##0&quot; &quot;;&quot; -&quot;00&quot; &quot;;&quot; &quot;@&quot; &quot;"/>
    <numFmt numFmtId="180" formatCode="0.00&quot; &quot;;[Red]&quot;-&quot;0.00&quot; &quot;"/>
    <numFmt numFmtId="181" formatCode="0.0%"/>
    <numFmt numFmtId="182" formatCode="0.00000&quot; &quot;"/>
    <numFmt numFmtId="183" formatCode="0.00&quot; &quot;;[Red]&quot;(&quot;0.00&quot;)&quot;"/>
    <numFmt numFmtId="184" formatCode="0&quot; &quot;;[Red]&quot;(&quot;0&quot;)&quot;"/>
  </numFmts>
  <fonts count="12">
    <font>
      <sz val="12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16"/>
      <color rgb="FF000000"/>
      <name val="標楷體"/>
      <family val="4"/>
      <charset val="136"/>
    </font>
    <font>
      <sz val="10"/>
      <color rgb="FF000000"/>
      <name val="標楷體"/>
      <family val="4"/>
      <charset val="136"/>
    </font>
    <font>
      <sz val="10"/>
      <color rgb="FF000000"/>
      <name val="HeiT"/>
      <family val="1"/>
    </font>
    <font>
      <sz val="9"/>
      <name val="新細明體"/>
      <family val="1"/>
      <charset val="136"/>
    </font>
    <font>
      <sz val="10"/>
      <color rgb="FF000000"/>
      <name val="新細明體"/>
      <family val="2"/>
      <scheme val="minor"/>
    </font>
    <font>
      <sz val="10"/>
      <color theme="1"/>
      <name val="新細明體"/>
      <family val="2"/>
      <scheme val="minor"/>
    </font>
    <font>
      <sz val="10"/>
      <color rgb="FF000000"/>
      <name val="新細明體"/>
      <family val="1"/>
      <charset val="136"/>
      <scheme val="minor"/>
    </font>
    <font>
      <sz val="10"/>
      <color rgb="FF000000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Border="0" applyProtection="0"/>
    <xf numFmtId="0" fontId="1" fillId="0" borderId="0" applyNumberFormat="0" applyFont="0" applyBorder="0" applyProtection="0">
      <alignment vertical="center"/>
    </xf>
    <xf numFmtId="0" fontId="2" fillId="0" borderId="0" applyNumberFormat="0" applyBorder="0" applyProtection="0"/>
    <xf numFmtId="0" fontId="1" fillId="0" borderId="0" applyNumberFormat="0" applyFont="0" applyBorder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/>
  </cellStyleXfs>
  <cellXfs count="4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top" textRotation="255"/>
    </xf>
    <xf numFmtId="0" fontId="3" fillId="0" borderId="2" xfId="0" applyFont="1" applyFill="1" applyBorder="1" applyAlignment="1">
      <alignment horizontal="center" vertical="top" wrapText="1"/>
    </xf>
    <xf numFmtId="178" fontId="3" fillId="0" borderId="2" xfId="0" applyNumberFormat="1" applyFont="1" applyFill="1" applyBorder="1" applyAlignment="1">
      <alignment horizontal="center" vertical="top" wrapText="1"/>
    </xf>
    <xf numFmtId="184" fontId="3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2" fontId="3" fillId="0" borderId="2" xfId="0" applyNumberFormat="1" applyFont="1" applyBorder="1" applyAlignment="1">
      <alignment horizontal="center" vertical="top" wrapText="1"/>
    </xf>
    <xf numFmtId="183" fontId="3" fillId="0" borderId="2" xfId="0" applyNumberFormat="1" applyFont="1" applyBorder="1" applyAlignment="1">
      <alignment horizontal="center" vertical="top" wrapText="1"/>
    </xf>
    <xf numFmtId="177" fontId="3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vertical="top"/>
    </xf>
    <xf numFmtId="178" fontId="3" fillId="0" borderId="2" xfId="0" applyNumberFormat="1" applyFont="1" applyBorder="1" applyAlignment="1">
      <alignment vertical="top" wrapText="1"/>
    </xf>
    <xf numFmtId="179" fontId="3" fillId="0" borderId="2" xfId="1" applyNumberFormat="1" applyFont="1" applyBorder="1" applyAlignment="1">
      <alignment horizontal="center" vertical="top" wrapText="1"/>
    </xf>
    <xf numFmtId="179" fontId="3" fillId="0" borderId="2" xfId="1" applyNumberFormat="1" applyFont="1" applyBorder="1" applyAlignment="1">
      <alignment vertical="top" wrapText="1"/>
    </xf>
    <xf numFmtId="10" fontId="3" fillId="0" borderId="2" xfId="2" applyNumberFormat="1" applyFont="1" applyBorder="1" applyAlignment="1">
      <alignment vertical="top" wrapText="1"/>
    </xf>
    <xf numFmtId="178" fontId="3" fillId="0" borderId="2" xfId="0" applyNumberFormat="1" applyFont="1" applyBorder="1" applyAlignment="1">
      <alignment horizontal="righ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5" fillId="0" borderId="0" xfId="0" applyFont="1" applyFill="1" applyAlignment="1">
      <alignment vertical="top"/>
    </xf>
    <xf numFmtId="178" fontId="5" fillId="0" borderId="0" xfId="0" applyNumberFormat="1" applyFont="1" applyFill="1" applyAlignment="1">
      <alignment vertical="top" wrapText="1"/>
    </xf>
    <xf numFmtId="178" fontId="5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2" fontId="5" fillId="0" borderId="0" xfId="0" applyNumberFormat="1" applyFont="1" applyAlignment="1">
      <alignment vertical="top"/>
    </xf>
    <xf numFmtId="180" fontId="5" fillId="0" borderId="0" xfId="0" applyNumberFormat="1" applyFont="1" applyAlignment="1">
      <alignment vertical="top"/>
    </xf>
    <xf numFmtId="2" fontId="5" fillId="0" borderId="0" xfId="0" applyNumberFormat="1" applyFont="1">
      <alignment vertical="center"/>
    </xf>
    <xf numFmtId="181" fontId="5" fillId="0" borderId="0" xfId="2" applyNumberFormat="1" applyFont="1">
      <alignment vertical="center"/>
    </xf>
    <xf numFmtId="0" fontId="5" fillId="0" borderId="0" xfId="1" applyNumberFormat="1" applyFont="1">
      <alignment vertical="center"/>
    </xf>
    <xf numFmtId="182" fontId="5" fillId="0" borderId="0" xfId="0" applyNumberFormat="1" applyFont="1">
      <alignment vertical="center"/>
    </xf>
    <xf numFmtId="0" fontId="5" fillId="0" borderId="0" xfId="0" applyFont="1">
      <alignment vertical="center"/>
    </xf>
    <xf numFmtId="183" fontId="5" fillId="0" borderId="0" xfId="0" applyNumberFormat="1" applyFont="1" applyAlignment="1">
      <alignment vertical="top"/>
    </xf>
    <xf numFmtId="178" fontId="5" fillId="0" borderId="0" xfId="0" applyNumberFormat="1" applyFont="1">
      <alignment vertical="center"/>
    </xf>
    <xf numFmtId="0" fontId="6" fillId="0" borderId="0" xfId="0" applyFont="1" applyAlignment="1">
      <alignment vertical="top" wrapText="1"/>
    </xf>
    <xf numFmtId="0" fontId="4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9" fillId="0" borderId="0" xfId="9" applyFont="1" applyBorder="1" applyAlignment="1"/>
    <xf numFmtId="0" fontId="10" fillId="0" borderId="0" xfId="0" applyFont="1" applyAlignment="1"/>
    <xf numFmtId="0" fontId="11" fillId="0" borderId="0" xfId="0" applyFont="1" applyAlignment="1"/>
  </cellXfs>
  <cellStyles count="10">
    <cellStyle name="一般" xfId="0" builtinId="0" customBuiltin="1"/>
    <cellStyle name="一般 2" xfId="3"/>
    <cellStyle name="一般 3" xfId="4"/>
    <cellStyle name="一般 4" xfId="5"/>
    <cellStyle name="一般 5" xfId="6"/>
    <cellStyle name="一般 6" xfId="9"/>
    <cellStyle name="千分位" xfId="1" builtinId="3" customBuiltin="1"/>
    <cellStyle name="百分比" xfId="2" builtinId="5" customBuiltin="1"/>
    <cellStyle name="百分比 2" xfId="7"/>
    <cellStyle name="百分比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6"/>
  <sheetViews>
    <sheetView topLeftCell="J193" zoomScale="51" workbookViewId="0">
      <selection activeCell="AI3" sqref="AI3:AM224"/>
    </sheetView>
  </sheetViews>
  <sheetFormatPr defaultColWidth="9.81640625" defaultRowHeight="17"/>
  <cols>
    <col min="1" max="1" width="4.54296875" style="1" hidden="1" customWidth="1"/>
    <col min="2" max="2" width="6.6328125" style="18" customWidth="1"/>
    <col min="3" max="3" width="9.81640625" customWidth="1"/>
    <col min="4" max="4" width="16" style="19" customWidth="1"/>
    <col min="5" max="5" width="12.6328125" bestFit="1" customWidth="1"/>
    <col min="6" max="6" width="10.90625" customWidth="1"/>
    <col min="7" max="15" width="9.81640625" customWidth="1"/>
    <col min="16" max="16" width="12.54296875" bestFit="1" customWidth="1"/>
    <col min="17" max="17" width="10.453125" customWidth="1"/>
    <col min="18" max="18" width="9.81640625" customWidth="1"/>
  </cols>
  <sheetData>
    <row r="1" spans="1:39" ht="21.5"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Y1" s="40"/>
      <c r="Z1" s="40"/>
      <c r="AA1" s="41" t="s">
        <v>483</v>
      </c>
      <c r="AB1" s="41"/>
      <c r="AC1" s="41"/>
      <c r="AD1" s="41"/>
      <c r="AE1" s="41"/>
      <c r="AF1" s="41" t="s">
        <v>484</v>
      </c>
      <c r="AG1" s="41"/>
      <c r="AH1" s="41"/>
      <c r="AI1" s="40"/>
      <c r="AJ1" s="40"/>
      <c r="AK1" s="40"/>
      <c r="AL1" s="40"/>
      <c r="AM1" s="40"/>
    </row>
    <row r="2" spans="1:39" ht="68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5" t="s">
        <v>8</v>
      </c>
      <c r="I2" s="6" t="s">
        <v>9</v>
      </c>
      <c r="J2" s="7" t="s">
        <v>10</v>
      </c>
      <c r="K2" s="7" t="s">
        <v>11</v>
      </c>
      <c r="L2" s="8" t="s">
        <v>12</v>
      </c>
      <c r="M2" s="9" t="s">
        <v>13</v>
      </c>
      <c r="N2" s="8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X2" s="42" t="s">
        <v>485</v>
      </c>
      <c r="Y2" s="40" t="s">
        <v>486</v>
      </c>
      <c r="Z2" s="40" t="s">
        <v>487</v>
      </c>
      <c r="AA2" s="40" t="s">
        <v>488</v>
      </c>
      <c r="AB2" s="40" t="s">
        <v>489</v>
      </c>
      <c r="AC2" s="40" t="s">
        <v>490</v>
      </c>
      <c r="AD2" s="40" t="s">
        <v>491</v>
      </c>
      <c r="AE2" s="40" t="s">
        <v>492</v>
      </c>
      <c r="AF2" s="40" t="s">
        <v>21</v>
      </c>
      <c r="AG2" s="40" t="s">
        <v>38</v>
      </c>
      <c r="AH2" s="40" t="s">
        <v>78</v>
      </c>
      <c r="AI2" s="43" t="s">
        <v>493</v>
      </c>
      <c r="AJ2" s="44" t="s">
        <v>494</v>
      </c>
      <c r="AK2" s="44" t="s">
        <v>495</v>
      </c>
      <c r="AL2" s="44" t="s">
        <v>496</v>
      </c>
      <c r="AM2" s="44" t="s">
        <v>497</v>
      </c>
    </row>
    <row r="3" spans="1:39">
      <c r="A3" s="10">
        <v>1</v>
      </c>
      <c r="B3" s="11" t="s">
        <v>20</v>
      </c>
      <c r="C3" s="12" t="s">
        <v>21</v>
      </c>
      <c r="D3" s="11" t="s">
        <v>22</v>
      </c>
      <c r="E3" s="12" t="s">
        <v>23</v>
      </c>
      <c r="F3" s="13">
        <v>13.75022959</v>
      </c>
      <c r="G3" s="13">
        <v>19.933425199999999</v>
      </c>
      <c r="H3" s="14">
        <v>1740</v>
      </c>
      <c r="I3" s="15">
        <v>2545</v>
      </c>
      <c r="J3" s="13">
        <v>227.05158071</v>
      </c>
      <c r="K3" s="13">
        <v>316.07920000000001</v>
      </c>
      <c r="L3" s="13">
        <v>126.97092222000001</v>
      </c>
      <c r="M3" s="13">
        <v>9.7981999999999996</v>
      </c>
      <c r="N3" s="13">
        <v>100.08065849</v>
      </c>
      <c r="O3" s="13">
        <v>81.677300000000002</v>
      </c>
      <c r="P3" s="13">
        <v>273.07260194999998</v>
      </c>
      <c r="Q3" s="13">
        <v>221.88381433999999</v>
      </c>
      <c r="R3" s="16">
        <v>5.0353750218111185E-2</v>
      </c>
      <c r="S3" s="13">
        <v>7.4</v>
      </c>
      <c r="X3">
        <v>2020</v>
      </c>
      <c r="Y3">
        <v>0</v>
      </c>
      <c r="Z3">
        <f>IF(B3="臺北區",1,0)</f>
        <v>1</v>
      </c>
      <c r="AA3">
        <f>IF(B3="北區",1,0)</f>
        <v>0</v>
      </c>
      <c r="AB3">
        <f>IF(B3="中區",1,0)</f>
        <v>0</v>
      </c>
      <c r="AC3">
        <f>IF(B3="南區",1,0)</f>
        <v>0</v>
      </c>
      <c r="AD3">
        <f>IF(B3="高屏區",1,0)</f>
        <v>0</v>
      </c>
      <c r="AE3">
        <f>IF(B3="東區",1,0)</f>
        <v>0</v>
      </c>
      <c r="AF3">
        <f>IF(C3="醫學中心",1,0)</f>
        <v>1</v>
      </c>
      <c r="AG3">
        <f>IF(C3="區域醫院",1,0)</f>
        <v>0</v>
      </c>
      <c r="AH3">
        <f>IF(C3="地區醫院",1,0)</f>
        <v>0</v>
      </c>
      <c r="AI3">
        <f>(K3+M3)/H3</f>
        <v>0.18728586206896553</v>
      </c>
      <c r="AJ3">
        <f>L3/K3</f>
        <v>0.40170603513296665</v>
      </c>
      <c r="AK3">
        <f>N3/M3</f>
        <v>10.214188166193791</v>
      </c>
      <c r="AL3">
        <f>K3/(K3+M3)</f>
        <v>0.96993286432259496</v>
      </c>
      <c r="AM3">
        <f>M3/I3</f>
        <v>3.8499803536345776E-3</v>
      </c>
    </row>
    <row r="4" spans="1:39">
      <c r="A4" s="10">
        <v>2</v>
      </c>
      <c r="B4" s="11" t="s">
        <v>20</v>
      </c>
      <c r="C4" s="12" t="s">
        <v>21</v>
      </c>
      <c r="D4" s="11" t="s">
        <v>24</v>
      </c>
      <c r="E4" s="12" t="s">
        <v>25</v>
      </c>
      <c r="F4" s="13">
        <v>1.34673924</v>
      </c>
      <c r="G4" s="13">
        <v>1.99078</v>
      </c>
      <c r="H4" s="14">
        <v>903</v>
      </c>
      <c r="I4" s="15">
        <v>1810</v>
      </c>
      <c r="J4" s="13">
        <v>109.23193185</v>
      </c>
      <c r="K4" s="13">
        <v>162.25620000000001</v>
      </c>
      <c r="L4" s="13">
        <v>53.534247579999999</v>
      </c>
      <c r="M4" s="13">
        <v>6.3185000000000002</v>
      </c>
      <c r="N4" s="13">
        <v>55.697684270000003</v>
      </c>
      <c r="O4" s="13">
        <v>54.285499999999999</v>
      </c>
      <c r="P4" s="13">
        <v>122.6023469</v>
      </c>
      <c r="Q4" s="13">
        <v>111.19672033000001</v>
      </c>
      <c r="R4" s="16">
        <v>1.0984612236652053E-2</v>
      </c>
      <c r="S4" s="13">
        <v>7.3</v>
      </c>
      <c r="X4">
        <v>2020</v>
      </c>
      <c r="Y4">
        <v>0</v>
      </c>
      <c r="Z4">
        <f>IF(B4="臺北區",1,0)</f>
        <v>1</v>
      </c>
      <c r="AA4">
        <f t="shared" ref="AA4:AA67" si="0">IF(B4="北區",1,0)</f>
        <v>0</v>
      </c>
      <c r="AB4">
        <f t="shared" ref="AB4:AB67" si="1">IF(B4="中區",1,0)</f>
        <v>0</v>
      </c>
      <c r="AC4">
        <f t="shared" ref="AC4:AC67" si="2">IF(B4="南區",1,0)</f>
        <v>0</v>
      </c>
      <c r="AD4">
        <f t="shared" ref="AD4:AD67" si="3">IF(B4="高屏區",1,0)</f>
        <v>0</v>
      </c>
      <c r="AE4">
        <f t="shared" ref="AE4:AE67" si="4">IF(B4="東區",1,0)</f>
        <v>0</v>
      </c>
      <c r="AF4">
        <f t="shared" ref="AF4:AF67" si="5">IF(C4="醫學中心",1,0)</f>
        <v>1</v>
      </c>
      <c r="AG4">
        <f t="shared" ref="AG4:AG67" si="6">IF(C4="區域醫院",1,0)</f>
        <v>0</v>
      </c>
      <c r="AH4">
        <f t="shared" ref="AH4:AH67" si="7">IF(C4="地區醫院",1,0)</f>
        <v>0</v>
      </c>
      <c r="AI4">
        <f t="shared" ref="AI4:AI67" si="8">(K4+M4)/H4</f>
        <v>0.18668294573643412</v>
      </c>
      <c r="AJ4">
        <f t="shared" ref="AJ4:AJ67" si="9">L4/K4</f>
        <v>0.32993652988298749</v>
      </c>
      <c r="AK4">
        <f t="shared" ref="AK4:AK67" si="10">N4/M4</f>
        <v>8.8150168979979426</v>
      </c>
      <c r="AL4">
        <f t="shared" ref="AL4:AL67" si="11">K4/(K4+M4)</f>
        <v>0.96251810028432494</v>
      </c>
      <c r="AM4">
        <f t="shared" ref="AM4:AM67" si="12">M4/I4</f>
        <v>3.4908839779005528E-3</v>
      </c>
    </row>
    <row r="5" spans="1:39">
      <c r="A5" s="10">
        <v>3</v>
      </c>
      <c r="B5" s="11" t="s">
        <v>20</v>
      </c>
      <c r="C5" s="12" t="s">
        <v>21</v>
      </c>
      <c r="D5" s="11" t="s">
        <v>26</v>
      </c>
      <c r="E5" s="12" t="s">
        <v>27</v>
      </c>
      <c r="F5" s="13">
        <v>2.9373413199999998</v>
      </c>
      <c r="G5" s="13">
        <v>11.16214212</v>
      </c>
      <c r="H5" s="14">
        <v>1491</v>
      </c>
      <c r="I5" s="15">
        <v>2765</v>
      </c>
      <c r="J5" s="13">
        <v>208.68543410000001</v>
      </c>
      <c r="K5" s="13">
        <v>259.20580000000001</v>
      </c>
      <c r="L5" s="13">
        <v>105.453908</v>
      </c>
      <c r="M5" s="13">
        <v>10.606299999999999</v>
      </c>
      <c r="N5" s="13">
        <v>103.2315261</v>
      </c>
      <c r="O5" s="13">
        <v>85.686199999999999</v>
      </c>
      <c r="P5" s="13">
        <v>247.95916668000001</v>
      </c>
      <c r="Q5" s="13">
        <v>219.22195113000001</v>
      </c>
      <c r="R5" s="16">
        <v>1.1846068686747693E-2</v>
      </c>
      <c r="S5" s="13">
        <v>7.1</v>
      </c>
      <c r="X5">
        <v>2020</v>
      </c>
      <c r="Y5">
        <v>0</v>
      </c>
      <c r="Z5">
        <f>IF(B5="臺北區",1,0)</f>
        <v>1</v>
      </c>
      <c r="AA5">
        <f t="shared" si="0"/>
        <v>0</v>
      </c>
      <c r="AB5">
        <f t="shared" si="1"/>
        <v>0</v>
      </c>
      <c r="AC5">
        <f t="shared" si="2"/>
        <v>0</v>
      </c>
      <c r="AD5">
        <f t="shared" si="3"/>
        <v>0</v>
      </c>
      <c r="AE5">
        <f t="shared" si="4"/>
        <v>0</v>
      </c>
      <c r="AF5">
        <f t="shared" si="5"/>
        <v>1</v>
      </c>
      <c r="AG5">
        <f t="shared" si="6"/>
        <v>0</v>
      </c>
      <c r="AH5">
        <f t="shared" si="7"/>
        <v>0</v>
      </c>
      <c r="AI5">
        <f t="shared" si="8"/>
        <v>0.18096049631120054</v>
      </c>
      <c r="AJ5">
        <f t="shared" si="9"/>
        <v>0.40683467731046141</v>
      </c>
      <c r="AK5">
        <f t="shared" si="10"/>
        <v>9.7330384865598756</v>
      </c>
      <c r="AL5">
        <f t="shared" si="11"/>
        <v>0.96069005059446932</v>
      </c>
      <c r="AM5">
        <f t="shared" si="12"/>
        <v>3.8359132007233271E-3</v>
      </c>
    </row>
    <row r="6" spans="1:39">
      <c r="A6" s="10">
        <v>4</v>
      </c>
      <c r="B6" s="11" t="s">
        <v>20</v>
      </c>
      <c r="C6" s="12" t="s">
        <v>21</v>
      </c>
      <c r="D6" s="11" t="s">
        <v>28</v>
      </c>
      <c r="E6" s="12" t="s">
        <v>29</v>
      </c>
      <c r="F6" s="13">
        <v>-0.13894487</v>
      </c>
      <c r="G6" s="13">
        <v>1.1303725200000001</v>
      </c>
      <c r="H6" s="14">
        <v>444</v>
      </c>
      <c r="I6" s="15">
        <v>774</v>
      </c>
      <c r="J6" s="13">
        <v>44.077325209999998</v>
      </c>
      <c r="K6" s="13">
        <v>99.172700000000006</v>
      </c>
      <c r="L6" s="13">
        <v>26.637885659999998</v>
      </c>
      <c r="M6" s="13">
        <v>2.2515999999999998</v>
      </c>
      <c r="N6" s="13">
        <v>17.439439549999999</v>
      </c>
      <c r="O6" s="13">
        <v>15.4511</v>
      </c>
      <c r="P6" s="13">
        <v>60.29149031</v>
      </c>
      <c r="Q6" s="13">
        <v>57.213625069999999</v>
      </c>
      <c r="R6" s="16">
        <v>-2.3045519240872782E-3</v>
      </c>
      <c r="S6" s="13">
        <v>7.8</v>
      </c>
      <c r="X6">
        <v>2020</v>
      </c>
      <c r="Y6">
        <v>1</v>
      </c>
      <c r="Z6">
        <f>IF(B6="臺北區",1,0)</f>
        <v>1</v>
      </c>
      <c r="AA6">
        <f t="shared" si="0"/>
        <v>0</v>
      </c>
      <c r="AB6">
        <f t="shared" si="1"/>
        <v>0</v>
      </c>
      <c r="AC6">
        <f t="shared" si="2"/>
        <v>0</v>
      </c>
      <c r="AD6">
        <f t="shared" si="3"/>
        <v>0</v>
      </c>
      <c r="AE6">
        <f t="shared" si="4"/>
        <v>0</v>
      </c>
      <c r="AF6">
        <f t="shared" si="5"/>
        <v>1</v>
      </c>
      <c r="AG6">
        <f t="shared" si="6"/>
        <v>0</v>
      </c>
      <c r="AH6">
        <f t="shared" si="7"/>
        <v>0</v>
      </c>
      <c r="AI6">
        <f t="shared" si="8"/>
        <v>0.2284331081081081</v>
      </c>
      <c r="AJ6">
        <f t="shared" si="9"/>
        <v>0.26860099261187803</v>
      </c>
      <c r="AK6">
        <f t="shared" si="10"/>
        <v>7.7453542147806012</v>
      </c>
      <c r="AL6">
        <f t="shared" si="11"/>
        <v>0.97780019186723499</v>
      </c>
      <c r="AM6">
        <f t="shared" si="12"/>
        <v>2.9090439276485787E-3</v>
      </c>
    </row>
    <row r="7" spans="1:39">
      <c r="A7" s="10">
        <v>5</v>
      </c>
      <c r="B7" s="11" t="s">
        <v>20</v>
      </c>
      <c r="C7" s="12" t="s">
        <v>21</v>
      </c>
      <c r="D7" s="11" t="s">
        <v>30</v>
      </c>
      <c r="E7" s="12" t="s">
        <v>31</v>
      </c>
      <c r="F7" s="13">
        <v>-0.56799557000000001</v>
      </c>
      <c r="G7" s="13">
        <v>0.54634994999999997</v>
      </c>
      <c r="H7" s="14">
        <v>1219</v>
      </c>
      <c r="I7" s="15">
        <v>1977</v>
      </c>
      <c r="J7" s="13">
        <v>134.38961466999999</v>
      </c>
      <c r="K7" s="13">
        <v>257.3381</v>
      </c>
      <c r="L7" s="13">
        <v>78.167683150000002</v>
      </c>
      <c r="M7" s="13">
        <v>6.9295999999999998</v>
      </c>
      <c r="N7" s="13">
        <v>56.221931519999998</v>
      </c>
      <c r="O7" s="13">
        <v>52.956499999999998</v>
      </c>
      <c r="P7" s="13">
        <v>160.04992390000001</v>
      </c>
      <c r="Q7" s="13">
        <v>153.78999014999999</v>
      </c>
      <c r="R7" s="16">
        <v>-3.5488649801226177E-3</v>
      </c>
      <c r="S7" s="13">
        <v>7.2</v>
      </c>
      <c r="X7">
        <v>2020</v>
      </c>
      <c r="Y7">
        <v>1</v>
      </c>
      <c r="Z7">
        <f>IF(B7="臺北區",1,0)</f>
        <v>1</v>
      </c>
      <c r="AA7">
        <f t="shared" si="0"/>
        <v>0</v>
      </c>
      <c r="AB7">
        <f t="shared" si="1"/>
        <v>0</v>
      </c>
      <c r="AC7">
        <f t="shared" si="2"/>
        <v>0</v>
      </c>
      <c r="AD7">
        <f t="shared" si="3"/>
        <v>0</v>
      </c>
      <c r="AE7">
        <f t="shared" si="4"/>
        <v>0</v>
      </c>
      <c r="AF7">
        <f t="shared" si="5"/>
        <v>1</v>
      </c>
      <c r="AG7">
        <f t="shared" si="6"/>
        <v>0</v>
      </c>
      <c r="AH7">
        <f t="shared" si="7"/>
        <v>0</v>
      </c>
      <c r="AI7">
        <f t="shared" si="8"/>
        <v>0.21679056603773583</v>
      </c>
      <c r="AJ7">
        <f t="shared" si="9"/>
        <v>0.30375480020253515</v>
      </c>
      <c r="AK7">
        <f t="shared" si="10"/>
        <v>8.1133011313784351</v>
      </c>
      <c r="AL7">
        <f t="shared" si="11"/>
        <v>0.97377810455080216</v>
      </c>
      <c r="AM7">
        <f t="shared" si="12"/>
        <v>3.505108750632271E-3</v>
      </c>
    </row>
    <row r="8" spans="1:39">
      <c r="A8" s="10">
        <v>6</v>
      </c>
      <c r="B8" s="11" t="s">
        <v>20</v>
      </c>
      <c r="C8" s="12" t="s">
        <v>21</v>
      </c>
      <c r="D8" s="11" t="s">
        <v>32</v>
      </c>
      <c r="E8" s="12" t="s">
        <v>33</v>
      </c>
      <c r="F8" s="13">
        <v>2.1329899999999999</v>
      </c>
      <c r="G8" s="13">
        <v>6.4451799999999997</v>
      </c>
      <c r="H8" s="14">
        <v>489</v>
      </c>
      <c r="I8" s="15">
        <v>817</v>
      </c>
      <c r="J8" s="13">
        <v>58.148416349999998</v>
      </c>
      <c r="K8" s="13">
        <v>114.94750000000001</v>
      </c>
      <c r="L8" s="13">
        <v>35.15244757</v>
      </c>
      <c r="M8" s="13">
        <v>2.9792000000000001</v>
      </c>
      <c r="N8" s="13">
        <v>22.995968779999998</v>
      </c>
      <c r="O8" s="13">
        <v>19.167899999999999</v>
      </c>
      <c r="P8" s="13">
        <v>79.105080000000001</v>
      </c>
      <c r="Q8" s="13">
        <v>69.938270000000003</v>
      </c>
      <c r="R8" s="16">
        <v>2.6964007874083432E-2</v>
      </c>
      <c r="S8" s="13">
        <v>7.4</v>
      </c>
      <c r="X8">
        <v>2020</v>
      </c>
      <c r="Y8">
        <v>1</v>
      </c>
      <c r="Z8">
        <f>IF(B8="臺北區",1,0)</f>
        <v>1</v>
      </c>
      <c r="AA8">
        <f t="shared" si="0"/>
        <v>0</v>
      </c>
      <c r="AB8">
        <f t="shared" si="1"/>
        <v>0</v>
      </c>
      <c r="AC8">
        <f t="shared" si="2"/>
        <v>0</v>
      </c>
      <c r="AD8">
        <f t="shared" si="3"/>
        <v>0</v>
      </c>
      <c r="AE8">
        <f t="shared" si="4"/>
        <v>0</v>
      </c>
      <c r="AF8">
        <f t="shared" si="5"/>
        <v>1</v>
      </c>
      <c r="AG8">
        <f t="shared" si="6"/>
        <v>0</v>
      </c>
      <c r="AH8">
        <f t="shared" si="7"/>
        <v>0</v>
      </c>
      <c r="AI8">
        <f t="shared" si="8"/>
        <v>0.24115889570552149</v>
      </c>
      <c r="AJ8">
        <f t="shared" si="9"/>
        <v>0.30581306744383302</v>
      </c>
      <c r="AK8">
        <f t="shared" si="10"/>
        <v>7.7188402188506977</v>
      </c>
      <c r="AL8">
        <f t="shared" si="11"/>
        <v>0.9747368492461842</v>
      </c>
      <c r="AM8">
        <f t="shared" si="12"/>
        <v>3.6465116279069767E-3</v>
      </c>
    </row>
    <row r="9" spans="1:39">
      <c r="A9" s="10">
        <v>7</v>
      </c>
      <c r="B9" s="11" t="s">
        <v>20</v>
      </c>
      <c r="C9" s="12" t="s">
        <v>21</v>
      </c>
      <c r="D9" s="11" t="s">
        <v>34</v>
      </c>
      <c r="E9" s="12" t="s">
        <v>35</v>
      </c>
      <c r="F9" s="13">
        <v>-3.8649</v>
      </c>
      <c r="G9" s="13">
        <v>-2.8864299999999998</v>
      </c>
      <c r="H9" s="14">
        <v>706</v>
      </c>
      <c r="I9" s="15">
        <v>1316</v>
      </c>
      <c r="J9" s="13">
        <v>95.988727130000001</v>
      </c>
      <c r="K9" s="13">
        <v>177.3</v>
      </c>
      <c r="L9" s="13">
        <v>55.13123178</v>
      </c>
      <c r="M9" s="13">
        <v>4.8977000000000004</v>
      </c>
      <c r="N9" s="13">
        <v>40.857495350000001</v>
      </c>
      <c r="O9" s="13">
        <v>37.6997</v>
      </c>
      <c r="P9" s="13">
        <v>115.24732</v>
      </c>
      <c r="Q9" s="13">
        <v>106.64422</v>
      </c>
      <c r="R9" s="16">
        <v>-3.3535703910511756E-2</v>
      </c>
      <c r="S9" s="13">
        <v>7.5</v>
      </c>
      <c r="X9">
        <v>2020</v>
      </c>
      <c r="Y9">
        <v>1</v>
      </c>
      <c r="Z9">
        <f>IF(B9="臺北區",1,0)</f>
        <v>1</v>
      </c>
      <c r="AA9">
        <f t="shared" si="0"/>
        <v>0</v>
      </c>
      <c r="AB9">
        <f t="shared" si="1"/>
        <v>0</v>
      </c>
      <c r="AC9">
        <f t="shared" si="2"/>
        <v>0</v>
      </c>
      <c r="AD9">
        <f t="shared" si="3"/>
        <v>0</v>
      </c>
      <c r="AE9">
        <f t="shared" si="4"/>
        <v>0</v>
      </c>
      <c r="AF9">
        <f t="shared" si="5"/>
        <v>1</v>
      </c>
      <c r="AG9">
        <f t="shared" si="6"/>
        <v>0</v>
      </c>
      <c r="AH9">
        <f t="shared" si="7"/>
        <v>0</v>
      </c>
      <c r="AI9">
        <f t="shared" si="8"/>
        <v>0.25807039660056658</v>
      </c>
      <c r="AJ9">
        <f t="shared" si="9"/>
        <v>0.31094885380710657</v>
      </c>
      <c r="AK9">
        <f t="shared" si="10"/>
        <v>8.3421800743205985</v>
      </c>
      <c r="AL9">
        <f t="shared" si="11"/>
        <v>0.97311876055515523</v>
      </c>
      <c r="AM9">
        <f t="shared" si="12"/>
        <v>3.7216565349544074E-3</v>
      </c>
    </row>
    <row r="10" spans="1:39">
      <c r="A10" s="10">
        <v>8</v>
      </c>
      <c r="B10" s="11" t="s">
        <v>20</v>
      </c>
      <c r="C10" s="12" t="s">
        <v>21</v>
      </c>
      <c r="D10" s="11" t="s">
        <v>36</v>
      </c>
      <c r="E10" s="12" t="s">
        <v>37</v>
      </c>
      <c r="F10" s="13">
        <v>1.9347000000000001</v>
      </c>
      <c r="G10" s="13">
        <v>3.91072</v>
      </c>
      <c r="H10" s="14">
        <v>488</v>
      </c>
      <c r="I10" s="15">
        <v>733</v>
      </c>
      <c r="J10" s="13">
        <v>47.24406922</v>
      </c>
      <c r="K10" s="13">
        <v>103.8797</v>
      </c>
      <c r="L10" s="13">
        <v>27.78373766</v>
      </c>
      <c r="M10" s="13">
        <v>2.4211</v>
      </c>
      <c r="N10" s="13">
        <v>19.46033156</v>
      </c>
      <c r="O10" s="13">
        <v>19.300799999999999</v>
      </c>
      <c r="P10" s="13">
        <v>59.067230000000002</v>
      </c>
      <c r="Q10" s="13">
        <v>49.382599999999996</v>
      </c>
      <c r="R10" s="16">
        <v>3.275420228779985E-2</v>
      </c>
      <c r="S10" s="13">
        <v>7.5</v>
      </c>
      <c r="X10">
        <v>2020</v>
      </c>
      <c r="Y10">
        <v>1</v>
      </c>
      <c r="Z10">
        <f>IF(B10="臺北區",1,0)</f>
        <v>1</v>
      </c>
      <c r="AA10">
        <f t="shared" si="0"/>
        <v>0</v>
      </c>
      <c r="AB10">
        <f t="shared" si="1"/>
        <v>0</v>
      </c>
      <c r="AC10">
        <f t="shared" si="2"/>
        <v>0</v>
      </c>
      <c r="AD10">
        <f t="shared" si="3"/>
        <v>0</v>
      </c>
      <c r="AE10">
        <f t="shared" si="4"/>
        <v>0</v>
      </c>
      <c r="AF10">
        <f t="shared" si="5"/>
        <v>1</v>
      </c>
      <c r="AG10">
        <f t="shared" si="6"/>
        <v>0</v>
      </c>
      <c r="AH10">
        <f t="shared" si="7"/>
        <v>0</v>
      </c>
      <c r="AI10">
        <f t="shared" si="8"/>
        <v>0.21782950819672131</v>
      </c>
      <c r="AJ10">
        <f t="shared" si="9"/>
        <v>0.26746070367935215</v>
      </c>
      <c r="AK10">
        <f t="shared" si="10"/>
        <v>8.0378057742348528</v>
      </c>
      <c r="AL10">
        <f t="shared" si="11"/>
        <v>0.97722406604653966</v>
      </c>
      <c r="AM10">
        <f t="shared" si="12"/>
        <v>3.3030013642564803E-3</v>
      </c>
    </row>
    <row r="11" spans="1:39">
      <c r="A11" s="10">
        <v>10</v>
      </c>
      <c r="B11" s="11" t="s">
        <v>20</v>
      </c>
      <c r="C11" s="12" t="s">
        <v>38</v>
      </c>
      <c r="D11" s="11" t="s">
        <v>39</v>
      </c>
      <c r="E11" s="12" t="s">
        <v>40</v>
      </c>
      <c r="F11" s="13">
        <v>0.36980338000000001</v>
      </c>
      <c r="G11" s="13">
        <v>0.44029273000000002</v>
      </c>
      <c r="H11" s="14">
        <v>80</v>
      </c>
      <c r="I11" s="15">
        <v>429</v>
      </c>
      <c r="J11" s="13">
        <v>14.060792080000001</v>
      </c>
      <c r="K11" s="13">
        <v>40.877800000000001</v>
      </c>
      <c r="L11" s="13">
        <v>9.0628205699999995</v>
      </c>
      <c r="M11" s="13">
        <v>0.95069999999999999</v>
      </c>
      <c r="N11" s="13">
        <v>4.9979715100000002</v>
      </c>
      <c r="O11" s="13">
        <v>13.498699999999999</v>
      </c>
      <c r="P11" s="13">
        <v>14.16973277</v>
      </c>
      <c r="Q11" s="13">
        <v>14.090291430000001</v>
      </c>
      <c r="R11" s="16">
        <v>2.6098119562490522E-2</v>
      </c>
      <c r="S11" s="13">
        <v>9.9</v>
      </c>
      <c r="X11">
        <v>2020</v>
      </c>
      <c r="Y11">
        <v>0</v>
      </c>
      <c r="Z11">
        <f>IF(B11="臺北區",1,0)</f>
        <v>1</v>
      </c>
      <c r="AA11">
        <f t="shared" si="0"/>
        <v>0</v>
      </c>
      <c r="AB11">
        <f t="shared" si="1"/>
        <v>0</v>
      </c>
      <c r="AC11">
        <f t="shared" si="2"/>
        <v>0</v>
      </c>
      <c r="AD11">
        <f t="shared" si="3"/>
        <v>0</v>
      </c>
      <c r="AE11">
        <f t="shared" si="4"/>
        <v>0</v>
      </c>
      <c r="AF11">
        <f t="shared" si="5"/>
        <v>0</v>
      </c>
      <c r="AG11">
        <f t="shared" si="6"/>
        <v>1</v>
      </c>
      <c r="AH11">
        <f t="shared" si="7"/>
        <v>0</v>
      </c>
      <c r="AI11">
        <f t="shared" si="8"/>
        <v>0.52285625000000002</v>
      </c>
      <c r="AJ11">
        <f t="shared" si="9"/>
        <v>0.22170519377265899</v>
      </c>
      <c r="AK11">
        <f t="shared" si="10"/>
        <v>5.2571489534027558</v>
      </c>
      <c r="AL11">
        <f t="shared" si="11"/>
        <v>0.97727147758107513</v>
      </c>
      <c r="AM11">
        <f t="shared" si="12"/>
        <v>2.216083916083916E-3</v>
      </c>
    </row>
    <row r="12" spans="1:39">
      <c r="A12" s="10">
        <v>11</v>
      </c>
      <c r="B12" s="11" t="s">
        <v>20</v>
      </c>
      <c r="C12" s="12" t="s">
        <v>38</v>
      </c>
      <c r="D12" s="11" t="s">
        <v>41</v>
      </c>
      <c r="E12" s="12" t="s">
        <v>42</v>
      </c>
      <c r="F12" s="13">
        <v>0.85863999999999996</v>
      </c>
      <c r="G12" s="13">
        <v>1.0457724900000001</v>
      </c>
      <c r="H12" s="14">
        <v>88</v>
      </c>
      <c r="I12" s="15">
        <v>498</v>
      </c>
      <c r="J12" s="13">
        <v>15.664881100000001</v>
      </c>
      <c r="K12" s="13">
        <v>48.577300000000001</v>
      </c>
      <c r="L12" s="13">
        <v>10.05873686</v>
      </c>
      <c r="M12" s="13">
        <v>0.92569999999999997</v>
      </c>
      <c r="N12" s="13">
        <v>5.6061442399999999</v>
      </c>
      <c r="O12" s="13">
        <v>8.4807000000000006</v>
      </c>
      <c r="P12" s="13">
        <v>17.8887371</v>
      </c>
      <c r="Q12" s="13">
        <v>16.461818059999999</v>
      </c>
      <c r="R12" s="16">
        <v>4.7998916592049419E-2</v>
      </c>
      <c r="S12" s="13">
        <v>10.8</v>
      </c>
      <c r="X12">
        <v>2020</v>
      </c>
      <c r="Y12">
        <v>0</v>
      </c>
      <c r="Z12">
        <f>IF(B12="臺北區",1,0)</f>
        <v>1</v>
      </c>
      <c r="AA12">
        <f t="shared" si="0"/>
        <v>0</v>
      </c>
      <c r="AB12">
        <f t="shared" si="1"/>
        <v>0</v>
      </c>
      <c r="AC12">
        <f t="shared" si="2"/>
        <v>0</v>
      </c>
      <c r="AD12">
        <f t="shared" si="3"/>
        <v>0</v>
      </c>
      <c r="AE12">
        <f t="shared" si="4"/>
        <v>0</v>
      </c>
      <c r="AF12">
        <f t="shared" si="5"/>
        <v>0</v>
      </c>
      <c r="AG12">
        <f t="shared" si="6"/>
        <v>1</v>
      </c>
      <c r="AH12">
        <f t="shared" si="7"/>
        <v>0</v>
      </c>
      <c r="AI12">
        <f t="shared" si="8"/>
        <v>0.5625340909090909</v>
      </c>
      <c r="AJ12">
        <f t="shared" si="9"/>
        <v>0.20706661053619693</v>
      </c>
      <c r="AK12">
        <f t="shared" si="10"/>
        <v>6.0561134708868964</v>
      </c>
      <c r="AL12">
        <f t="shared" si="11"/>
        <v>0.98130012322485505</v>
      </c>
      <c r="AM12">
        <f t="shared" si="12"/>
        <v>1.8588353413654618E-3</v>
      </c>
    </row>
    <row r="13" spans="1:39">
      <c r="A13" s="10">
        <v>12</v>
      </c>
      <c r="B13" s="11" t="s">
        <v>20</v>
      </c>
      <c r="C13" s="12" t="s">
        <v>38</v>
      </c>
      <c r="D13" s="11" t="s">
        <v>43</v>
      </c>
      <c r="E13" s="12" t="s">
        <v>44</v>
      </c>
      <c r="F13" s="13">
        <v>0.96007220000000004</v>
      </c>
      <c r="G13" s="13">
        <v>0.79142621000000002</v>
      </c>
      <c r="H13" s="14">
        <v>111</v>
      </c>
      <c r="I13" s="15">
        <v>509</v>
      </c>
      <c r="J13" s="13">
        <v>21.815618270000002</v>
      </c>
      <c r="K13" s="13">
        <v>51.497399999999999</v>
      </c>
      <c r="L13" s="13">
        <v>12.586641070000001</v>
      </c>
      <c r="M13" s="13">
        <v>1.4497</v>
      </c>
      <c r="N13" s="13">
        <v>9.2289771999999992</v>
      </c>
      <c r="O13" s="13">
        <v>15.51</v>
      </c>
      <c r="P13" s="13">
        <v>23.20639194</v>
      </c>
      <c r="Q13" s="13">
        <v>22.568188930000002</v>
      </c>
      <c r="R13" s="16">
        <v>4.1371024090356721E-2</v>
      </c>
      <c r="S13" s="13">
        <v>10.9</v>
      </c>
      <c r="X13">
        <v>2020</v>
      </c>
      <c r="Y13">
        <v>0</v>
      </c>
      <c r="Z13">
        <f>IF(B13="臺北區",1,0)</f>
        <v>1</v>
      </c>
      <c r="AA13">
        <f t="shared" si="0"/>
        <v>0</v>
      </c>
      <c r="AB13">
        <f t="shared" si="1"/>
        <v>0</v>
      </c>
      <c r="AC13">
        <f t="shared" si="2"/>
        <v>0</v>
      </c>
      <c r="AD13">
        <f t="shared" si="3"/>
        <v>0</v>
      </c>
      <c r="AE13">
        <f t="shared" si="4"/>
        <v>0</v>
      </c>
      <c r="AF13">
        <f t="shared" si="5"/>
        <v>0</v>
      </c>
      <c r="AG13">
        <f t="shared" si="6"/>
        <v>1</v>
      </c>
      <c r="AH13">
        <f t="shared" si="7"/>
        <v>0</v>
      </c>
      <c r="AI13">
        <f t="shared" si="8"/>
        <v>0.47700090090090091</v>
      </c>
      <c r="AJ13">
        <f t="shared" si="9"/>
        <v>0.24441313677972093</v>
      </c>
      <c r="AK13">
        <f t="shared" si="10"/>
        <v>6.3661289922052831</v>
      </c>
      <c r="AL13">
        <f t="shared" si="11"/>
        <v>0.97261984131331081</v>
      </c>
      <c r="AM13">
        <f t="shared" si="12"/>
        <v>2.8481335952848723E-3</v>
      </c>
    </row>
    <row r="14" spans="1:39">
      <c r="A14" s="10">
        <v>13</v>
      </c>
      <c r="B14" s="11" t="s">
        <v>20</v>
      </c>
      <c r="C14" s="12" t="s">
        <v>38</v>
      </c>
      <c r="D14" s="11" t="s">
        <v>45</v>
      </c>
      <c r="E14" s="12" t="s">
        <v>46</v>
      </c>
      <c r="F14" s="13">
        <v>0.15786339999999999</v>
      </c>
      <c r="G14" s="13">
        <v>0.13384993000000001</v>
      </c>
      <c r="H14" s="14">
        <v>16</v>
      </c>
      <c r="I14" s="15">
        <v>503</v>
      </c>
      <c r="J14" s="13">
        <v>4.1899725200000004</v>
      </c>
      <c r="K14" s="13">
        <v>2.9493</v>
      </c>
      <c r="L14" s="13">
        <v>0.62309811000000004</v>
      </c>
      <c r="M14" s="13">
        <v>0.65359999999999996</v>
      </c>
      <c r="N14" s="13">
        <v>3.5668744100000001</v>
      </c>
      <c r="O14" s="13">
        <v>24.430299999999999</v>
      </c>
      <c r="P14" s="13">
        <v>4.3971869699999999</v>
      </c>
      <c r="Q14" s="13">
        <v>4.6464200800000004</v>
      </c>
      <c r="R14" s="16">
        <v>3.5900997860002296E-2</v>
      </c>
      <c r="S14" s="13">
        <v>11.5</v>
      </c>
      <c r="X14">
        <v>2020</v>
      </c>
      <c r="Y14">
        <v>0</v>
      </c>
      <c r="Z14">
        <f>IF(B14="臺北區",1,0)</f>
        <v>1</v>
      </c>
      <c r="AA14">
        <f t="shared" si="0"/>
        <v>0</v>
      </c>
      <c r="AB14">
        <f t="shared" si="1"/>
        <v>0</v>
      </c>
      <c r="AC14">
        <f t="shared" si="2"/>
        <v>0</v>
      </c>
      <c r="AD14">
        <f t="shared" si="3"/>
        <v>0</v>
      </c>
      <c r="AE14">
        <f t="shared" si="4"/>
        <v>0</v>
      </c>
      <c r="AF14">
        <f t="shared" si="5"/>
        <v>0</v>
      </c>
      <c r="AG14">
        <f t="shared" si="6"/>
        <v>1</v>
      </c>
      <c r="AH14">
        <f t="shared" si="7"/>
        <v>0</v>
      </c>
      <c r="AI14">
        <f t="shared" si="8"/>
        <v>0.22518125</v>
      </c>
      <c r="AJ14">
        <f t="shared" si="9"/>
        <v>0.21126983012918321</v>
      </c>
      <c r="AK14">
        <f t="shared" si="10"/>
        <v>5.4572741891064878</v>
      </c>
      <c r="AL14">
        <f t="shared" si="11"/>
        <v>0.81859057981070804</v>
      </c>
      <c r="AM14">
        <f t="shared" si="12"/>
        <v>1.299403578528827E-3</v>
      </c>
    </row>
    <row r="15" spans="1:39">
      <c r="A15" s="10">
        <v>14</v>
      </c>
      <c r="B15" s="11" t="s">
        <v>20</v>
      </c>
      <c r="C15" s="12" t="s">
        <v>38</v>
      </c>
      <c r="D15" s="11" t="s">
        <v>47</v>
      </c>
      <c r="E15" s="12" t="s">
        <v>48</v>
      </c>
      <c r="F15" s="13">
        <v>-0.92761822000000005</v>
      </c>
      <c r="G15" s="13">
        <v>1.011771E-2</v>
      </c>
      <c r="H15" s="14">
        <v>139</v>
      </c>
      <c r="I15" s="15">
        <v>584</v>
      </c>
      <c r="J15" s="13">
        <v>27.731484139999999</v>
      </c>
      <c r="K15" s="13">
        <v>53.689500000000002</v>
      </c>
      <c r="L15" s="13">
        <v>16.26244148</v>
      </c>
      <c r="M15" s="13">
        <v>1.8937999999999999</v>
      </c>
      <c r="N15" s="13">
        <v>11.46904266</v>
      </c>
      <c r="O15" s="13">
        <v>16.460799999999999</v>
      </c>
      <c r="P15" s="13">
        <v>29.135125339999998</v>
      </c>
      <c r="Q15" s="13">
        <v>28.757057419999999</v>
      </c>
      <c r="R15" s="16">
        <v>-3.1838483932192345E-2</v>
      </c>
      <c r="S15" s="13">
        <v>9.5</v>
      </c>
      <c r="X15">
        <v>2020</v>
      </c>
      <c r="Y15">
        <v>0</v>
      </c>
      <c r="Z15">
        <f>IF(B15="臺北區",1,0)</f>
        <v>1</v>
      </c>
      <c r="AA15">
        <f t="shared" si="0"/>
        <v>0</v>
      </c>
      <c r="AB15">
        <f t="shared" si="1"/>
        <v>0</v>
      </c>
      <c r="AC15">
        <f t="shared" si="2"/>
        <v>0</v>
      </c>
      <c r="AD15">
        <f t="shared" si="3"/>
        <v>0</v>
      </c>
      <c r="AE15">
        <f t="shared" si="4"/>
        <v>0</v>
      </c>
      <c r="AF15">
        <f t="shared" si="5"/>
        <v>0</v>
      </c>
      <c r="AG15">
        <f t="shared" si="6"/>
        <v>1</v>
      </c>
      <c r="AH15">
        <f t="shared" si="7"/>
        <v>0</v>
      </c>
      <c r="AI15">
        <f t="shared" si="8"/>
        <v>0.3998798561151079</v>
      </c>
      <c r="AJ15">
        <f t="shared" si="9"/>
        <v>0.30289798712969945</v>
      </c>
      <c r="AK15">
        <f t="shared" si="10"/>
        <v>6.0561002534586548</v>
      </c>
      <c r="AL15">
        <f t="shared" si="11"/>
        <v>0.96592861524954443</v>
      </c>
      <c r="AM15">
        <f t="shared" si="12"/>
        <v>3.2428082191780822E-3</v>
      </c>
    </row>
    <row r="16" spans="1:39">
      <c r="A16" s="10">
        <v>15</v>
      </c>
      <c r="B16" s="11" t="s">
        <v>20</v>
      </c>
      <c r="C16" s="12" t="s">
        <v>38</v>
      </c>
      <c r="D16" s="11" t="s">
        <v>49</v>
      </c>
      <c r="E16" s="12" t="s">
        <v>50</v>
      </c>
      <c r="F16" s="13">
        <v>0.16479091000000001</v>
      </c>
      <c r="G16" s="13">
        <v>0.20918999999999999</v>
      </c>
      <c r="H16" s="14">
        <v>79</v>
      </c>
      <c r="I16" s="15">
        <v>376</v>
      </c>
      <c r="J16" s="13">
        <v>8.5185089299999994</v>
      </c>
      <c r="K16" s="13">
        <v>28.734400000000001</v>
      </c>
      <c r="L16" s="13">
        <v>5.16058065</v>
      </c>
      <c r="M16" s="13">
        <v>0.56289999999999996</v>
      </c>
      <c r="N16" s="13">
        <v>3.3579282799999999</v>
      </c>
      <c r="O16" s="13">
        <v>6.5012999999999996</v>
      </c>
      <c r="P16" s="13">
        <v>10.038149150000001</v>
      </c>
      <c r="Q16" s="13">
        <v>9.0583968099999996</v>
      </c>
      <c r="R16" s="16">
        <v>1.6416463586815703E-2</v>
      </c>
      <c r="S16" s="13">
        <v>10.1</v>
      </c>
      <c r="X16">
        <v>2020</v>
      </c>
      <c r="Y16">
        <v>0</v>
      </c>
      <c r="Z16">
        <f>IF(B16="臺北區",1,0)</f>
        <v>1</v>
      </c>
      <c r="AA16">
        <f t="shared" si="0"/>
        <v>0</v>
      </c>
      <c r="AB16">
        <f t="shared" si="1"/>
        <v>0</v>
      </c>
      <c r="AC16">
        <f t="shared" si="2"/>
        <v>0</v>
      </c>
      <c r="AD16">
        <f t="shared" si="3"/>
        <v>0</v>
      </c>
      <c r="AE16">
        <f t="shared" si="4"/>
        <v>0</v>
      </c>
      <c r="AF16">
        <f t="shared" si="5"/>
        <v>0</v>
      </c>
      <c r="AG16">
        <f t="shared" si="6"/>
        <v>1</v>
      </c>
      <c r="AH16">
        <f t="shared" si="7"/>
        <v>0</v>
      </c>
      <c r="AI16">
        <f t="shared" si="8"/>
        <v>0.37085189873417723</v>
      </c>
      <c r="AJ16">
        <f t="shared" si="9"/>
        <v>0.17959590769252184</v>
      </c>
      <c r="AK16">
        <f t="shared" si="10"/>
        <v>5.9654082074968917</v>
      </c>
      <c r="AL16">
        <f t="shared" si="11"/>
        <v>0.98078662538868777</v>
      </c>
      <c r="AM16">
        <f t="shared" si="12"/>
        <v>1.4970744680851062E-3</v>
      </c>
    </row>
    <row r="17" spans="1:39">
      <c r="A17" s="10">
        <v>16</v>
      </c>
      <c r="B17" s="11" t="s">
        <v>20</v>
      </c>
      <c r="C17" s="12" t="s">
        <v>38</v>
      </c>
      <c r="D17" s="11" t="s">
        <v>51</v>
      </c>
      <c r="E17" s="12" t="s">
        <v>52</v>
      </c>
      <c r="F17" s="13">
        <v>0.12167006</v>
      </c>
      <c r="G17" s="13">
        <v>0.10575</v>
      </c>
      <c r="H17" s="14">
        <v>35</v>
      </c>
      <c r="I17" s="15">
        <v>558</v>
      </c>
      <c r="J17" s="13">
        <v>5.2812646599999997</v>
      </c>
      <c r="K17" s="13">
        <v>5.3464999999999998</v>
      </c>
      <c r="L17" s="13">
        <v>1.38402504</v>
      </c>
      <c r="M17" s="13">
        <v>0.68559999999999999</v>
      </c>
      <c r="N17" s="13">
        <v>3.8972396200000001</v>
      </c>
      <c r="O17" s="13">
        <v>24.006499999999999</v>
      </c>
      <c r="P17" s="13">
        <v>4.8556614299999996</v>
      </c>
      <c r="Q17" s="13">
        <v>4.1953221100000002</v>
      </c>
      <c r="R17" s="16">
        <v>2.5057360722944805E-2</v>
      </c>
      <c r="S17" s="13">
        <v>11</v>
      </c>
      <c r="X17">
        <v>2020</v>
      </c>
      <c r="Y17">
        <v>0</v>
      </c>
      <c r="Z17">
        <f>IF(B17="臺北區",1,0)</f>
        <v>1</v>
      </c>
      <c r="AA17">
        <f t="shared" si="0"/>
        <v>0</v>
      </c>
      <c r="AB17">
        <f t="shared" si="1"/>
        <v>0</v>
      </c>
      <c r="AC17">
        <f t="shared" si="2"/>
        <v>0</v>
      </c>
      <c r="AD17">
        <f t="shared" si="3"/>
        <v>0</v>
      </c>
      <c r="AE17">
        <f t="shared" si="4"/>
        <v>0</v>
      </c>
      <c r="AF17">
        <f t="shared" si="5"/>
        <v>0</v>
      </c>
      <c r="AG17">
        <f t="shared" si="6"/>
        <v>1</v>
      </c>
      <c r="AH17">
        <f t="shared" si="7"/>
        <v>0</v>
      </c>
      <c r="AI17">
        <f t="shared" si="8"/>
        <v>0.17234571428571427</v>
      </c>
      <c r="AJ17">
        <f t="shared" si="9"/>
        <v>0.25886562049939216</v>
      </c>
      <c r="AK17">
        <f t="shared" si="10"/>
        <v>5.684421849474913</v>
      </c>
      <c r="AL17">
        <f t="shared" si="11"/>
        <v>0.88634140680691631</v>
      </c>
      <c r="AM17">
        <f t="shared" si="12"/>
        <v>1.228673835125448E-3</v>
      </c>
    </row>
    <row r="18" spans="1:39">
      <c r="A18" s="10">
        <v>17</v>
      </c>
      <c r="B18" s="11" t="s">
        <v>20</v>
      </c>
      <c r="C18" s="12" t="s">
        <v>38</v>
      </c>
      <c r="D18" s="11" t="s">
        <v>53</v>
      </c>
      <c r="E18" s="12" t="s">
        <v>54</v>
      </c>
      <c r="F18" s="13">
        <v>0.15042530000000001</v>
      </c>
      <c r="G18" s="13">
        <v>0.45520697999999998</v>
      </c>
      <c r="H18" s="14">
        <v>141</v>
      </c>
      <c r="I18" s="15">
        <v>373</v>
      </c>
      <c r="J18" s="13">
        <v>14.913600840000001</v>
      </c>
      <c r="K18" s="13">
        <v>51.406300000000002</v>
      </c>
      <c r="L18" s="13">
        <v>10.51203209</v>
      </c>
      <c r="M18" s="13">
        <v>0.92689999999999995</v>
      </c>
      <c r="N18" s="13">
        <v>4.40156875</v>
      </c>
      <c r="O18" s="13">
        <v>4.1744000000000003</v>
      </c>
      <c r="P18" s="13">
        <v>28.566786650000001</v>
      </c>
      <c r="Q18" s="13">
        <v>26.906658669999999</v>
      </c>
      <c r="R18" s="16">
        <v>5.2657410104611823E-3</v>
      </c>
      <c r="S18" s="13">
        <v>7.2</v>
      </c>
      <c r="X18">
        <v>2020</v>
      </c>
      <c r="Y18">
        <v>1</v>
      </c>
      <c r="Z18">
        <f>IF(B18="臺北區",1,0)</f>
        <v>1</v>
      </c>
      <c r="AA18">
        <f t="shared" si="0"/>
        <v>0</v>
      </c>
      <c r="AB18">
        <f t="shared" si="1"/>
        <v>0</v>
      </c>
      <c r="AC18">
        <f t="shared" si="2"/>
        <v>0</v>
      </c>
      <c r="AD18">
        <f t="shared" si="3"/>
        <v>0</v>
      </c>
      <c r="AE18">
        <f t="shared" si="4"/>
        <v>0</v>
      </c>
      <c r="AF18">
        <f t="shared" si="5"/>
        <v>0</v>
      </c>
      <c r="AG18">
        <f t="shared" si="6"/>
        <v>1</v>
      </c>
      <c r="AH18">
        <f t="shared" si="7"/>
        <v>0</v>
      </c>
      <c r="AI18">
        <f t="shared" si="8"/>
        <v>0.37115744680851065</v>
      </c>
      <c r="AJ18">
        <f t="shared" si="9"/>
        <v>0.20448917914730294</v>
      </c>
      <c r="AK18">
        <f t="shared" si="10"/>
        <v>4.7486986190527567</v>
      </c>
      <c r="AL18">
        <f t="shared" si="11"/>
        <v>0.98228848990698059</v>
      </c>
      <c r="AM18">
        <f t="shared" si="12"/>
        <v>2.4849865951742625E-3</v>
      </c>
    </row>
    <row r="19" spans="1:39">
      <c r="A19" s="10">
        <v>18</v>
      </c>
      <c r="B19" s="11" t="s">
        <v>20</v>
      </c>
      <c r="C19" s="12" t="s">
        <v>38</v>
      </c>
      <c r="D19" s="11" t="s">
        <v>55</v>
      </c>
      <c r="E19" s="12" t="s">
        <v>56</v>
      </c>
      <c r="F19" s="13">
        <v>-1.9266399999999999</v>
      </c>
      <c r="G19" s="13">
        <v>0.19672999999999999</v>
      </c>
      <c r="H19" s="14">
        <v>291</v>
      </c>
      <c r="I19" s="15">
        <v>1023</v>
      </c>
      <c r="J19" s="13">
        <v>59.28776465</v>
      </c>
      <c r="K19" s="13">
        <v>129.57509999999999</v>
      </c>
      <c r="L19" s="13">
        <v>31.75491572</v>
      </c>
      <c r="M19" s="13">
        <v>3.4592999999999998</v>
      </c>
      <c r="N19" s="13">
        <v>27.53284893</v>
      </c>
      <c r="O19" s="13">
        <v>27.3796</v>
      </c>
      <c r="P19" s="13">
        <v>71.817920000000001</v>
      </c>
      <c r="Q19" s="13">
        <v>66.494590000000002</v>
      </c>
      <c r="R19" s="16">
        <v>-2.682673071010689E-2</v>
      </c>
      <c r="S19" s="13">
        <v>9.4</v>
      </c>
      <c r="X19">
        <v>2020</v>
      </c>
      <c r="Y19">
        <v>1</v>
      </c>
      <c r="Z19">
        <f>IF(B19="臺北區",1,0)</f>
        <v>1</v>
      </c>
      <c r="AA19">
        <f t="shared" si="0"/>
        <v>0</v>
      </c>
      <c r="AB19">
        <f t="shared" si="1"/>
        <v>0</v>
      </c>
      <c r="AC19">
        <f t="shared" si="2"/>
        <v>0</v>
      </c>
      <c r="AD19">
        <f t="shared" si="3"/>
        <v>0</v>
      </c>
      <c r="AE19">
        <f t="shared" si="4"/>
        <v>0</v>
      </c>
      <c r="AF19">
        <f t="shared" si="5"/>
        <v>0</v>
      </c>
      <c r="AG19">
        <f t="shared" si="6"/>
        <v>1</v>
      </c>
      <c r="AH19">
        <f t="shared" si="7"/>
        <v>0</v>
      </c>
      <c r="AI19">
        <f t="shared" si="8"/>
        <v>0.45716288659793819</v>
      </c>
      <c r="AJ19">
        <f t="shared" si="9"/>
        <v>0.24506958296771525</v>
      </c>
      <c r="AK19">
        <f t="shared" si="10"/>
        <v>7.9590810077183249</v>
      </c>
      <c r="AL19">
        <f t="shared" si="11"/>
        <v>0.97399695116451068</v>
      </c>
      <c r="AM19">
        <f t="shared" si="12"/>
        <v>3.3815249266862168E-3</v>
      </c>
    </row>
    <row r="20" spans="1:39">
      <c r="A20" s="10">
        <v>19</v>
      </c>
      <c r="B20" s="11" t="s">
        <v>20</v>
      </c>
      <c r="C20" s="12" t="s">
        <v>38</v>
      </c>
      <c r="D20" s="11" t="s">
        <v>57</v>
      </c>
      <c r="E20" s="12" t="s">
        <v>58</v>
      </c>
      <c r="F20" s="13">
        <v>-2.63157</v>
      </c>
      <c r="G20" s="13">
        <v>0.31675999999999999</v>
      </c>
      <c r="H20" s="14">
        <v>139</v>
      </c>
      <c r="I20" s="15">
        <v>282</v>
      </c>
      <c r="J20" s="13">
        <v>24.74420945</v>
      </c>
      <c r="K20" s="13">
        <v>33.809899999999999</v>
      </c>
      <c r="L20" s="13">
        <v>15.29896179</v>
      </c>
      <c r="M20" s="13">
        <v>1.5327999999999999</v>
      </c>
      <c r="N20" s="13">
        <v>9.4452476599999997</v>
      </c>
      <c r="O20" s="13">
        <v>5.9386999999999999</v>
      </c>
      <c r="P20" s="13">
        <v>33.249560000000002</v>
      </c>
      <c r="Q20" s="13">
        <v>33.209220000000002</v>
      </c>
      <c r="R20" s="16">
        <v>-7.9146009751707991E-2</v>
      </c>
      <c r="S20" s="13">
        <v>4.8</v>
      </c>
      <c r="X20">
        <v>2020</v>
      </c>
      <c r="Y20">
        <v>1</v>
      </c>
      <c r="Z20">
        <f>IF(B20="臺北區",1,0)</f>
        <v>1</v>
      </c>
      <c r="AA20">
        <f t="shared" si="0"/>
        <v>0</v>
      </c>
      <c r="AB20">
        <f t="shared" si="1"/>
        <v>0</v>
      </c>
      <c r="AC20">
        <f t="shared" si="2"/>
        <v>0</v>
      </c>
      <c r="AD20">
        <f t="shared" si="3"/>
        <v>0</v>
      </c>
      <c r="AE20">
        <f t="shared" si="4"/>
        <v>0</v>
      </c>
      <c r="AF20">
        <f t="shared" si="5"/>
        <v>0</v>
      </c>
      <c r="AG20">
        <f t="shared" si="6"/>
        <v>1</v>
      </c>
      <c r="AH20">
        <f t="shared" si="7"/>
        <v>0</v>
      </c>
      <c r="AI20">
        <f t="shared" si="8"/>
        <v>0.2542640287769784</v>
      </c>
      <c r="AJ20">
        <f t="shared" si="9"/>
        <v>0.45249946879464298</v>
      </c>
      <c r="AK20">
        <f t="shared" si="10"/>
        <v>6.1620874608559504</v>
      </c>
      <c r="AL20">
        <f t="shared" si="11"/>
        <v>0.95663036496928644</v>
      </c>
      <c r="AM20">
        <f t="shared" si="12"/>
        <v>5.4354609929078016E-3</v>
      </c>
    </row>
    <row r="21" spans="1:39">
      <c r="A21" s="10">
        <v>20</v>
      </c>
      <c r="B21" s="11" t="s">
        <v>20</v>
      </c>
      <c r="C21" s="12" t="s">
        <v>38</v>
      </c>
      <c r="D21" s="11" t="s">
        <v>59</v>
      </c>
      <c r="E21" s="12" t="s">
        <v>60</v>
      </c>
      <c r="F21" s="13">
        <v>-2.8533413400000001</v>
      </c>
      <c r="G21" s="13">
        <v>9.96951608</v>
      </c>
      <c r="H21" s="14">
        <v>437</v>
      </c>
      <c r="I21" s="15">
        <v>1063</v>
      </c>
      <c r="J21" s="13">
        <v>53.765454089999999</v>
      </c>
      <c r="K21" s="13">
        <v>103.3359</v>
      </c>
      <c r="L21" s="13">
        <v>31.099842880000001</v>
      </c>
      <c r="M21" s="13">
        <v>3.0146999999999999</v>
      </c>
      <c r="N21" s="13">
        <v>22.665611210000002</v>
      </c>
      <c r="O21" s="13">
        <v>28.532699999999998</v>
      </c>
      <c r="P21" s="13">
        <v>59.832511230000001</v>
      </c>
      <c r="Q21" s="13">
        <v>60.339758549999999</v>
      </c>
      <c r="R21" s="16">
        <v>-4.7688811339232834E-2</v>
      </c>
      <c r="S21" s="13">
        <v>9.6</v>
      </c>
      <c r="X21">
        <v>2020</v>
      </c>
      <c r="Y21">
        <v>1</v>
      </c>
      <c r="Z21">
        <f>IF(B21="臺北區",1,0)</f>
        <v>1</v>
      </c>
      <c r="AA21">
        <f t="shared" si="0"/>
        <v>0</v>
      </c>
      <c r="AB21">
        <f t="shared" si="1"/>
        <v>0</v>
      </c>
      <c r="AC21">
        <f t="shared" si="2"/>
        <v>0</v>
      </c>
      <c r="AD21">
        <f t="shared" si="3"/>
        <v>0</v>
      </c>
      <c r="AE21">
        <f t="shared" si="4"/>
        <v>0</v>
      </c>
      <c r="AF21">
        <f t="shared" si="5"/>
        <v>0</v>
      </c>
      <c r="AG21">
        <f t="shared" si="6"/>
        <v>1</v>
      </c>
      <c r="AH21">
        <f t="shared" si="7"/>
        <v>0</v>
      </c>
      <c r="AI21">
        <f t="shared" si="8"/>
        <v>0.24336521739130434</v>
      </c>
      <c r="AJ21">
        <f t="shared" si="9"/>
        <v>0.30095874599243827</v>
      </c>
      <c r="AK21">
        <f t="shared" si="10"/>
        <v>7.5183637542707409</v>
      </c>
      <c r="AL21">
        <f t="shared" si="11"/>
        <v>0.9716531923656283</v>
      </c>
      <c r="AM21">
        <f t="shared" si="12"/>
        <v>2.8360301034807147E-3</v>
      </c>
    </row>
    <row r="22" spans="1:39">
      <c r="A22" s="10">
        <v>21</v>
      </c>
      <c r="B22" s="11" t="s">
        <v>20</v>
      </c>
      <c r="C22" s="12" t="s">
        <v>38</v>
      </c>
      <c r="D22" s="11" t="s">
        <v>61</v>
      </c>
      <c r="E22" s="12" t="s">
        <v>62</v>
      </c>
      <c r="F22" s="13">
        <v>-0.45630258000000001</v>
      </c>
      <c r="G22" s="13">
        <v>3.6604807799999999</v>
      </c>
      <c r="H22" s="14">
        <v>411</v>
      </c>
      <c r="I22" s="15">
        <v>1000</v>
      </c>
      <c r="J22" s="13">
        <v>48.50252596</v>
      </c>
      <c r="K22" s="13">
        <v>112.43170000000001</v>
      </c>
      <c r="L22" s="13">
        <v>27.77226667</v>
      </c>
      <c r="M22" s="13">
        <v>2.9842</v>
      </c>
      <c r="N22" s="13">
        <v>20.730259289999999</v>
      </c>
      <c r="O22" s="13">
        <v>23.502199999999998</v>
      </c>
      <c r="P22" s="13">
        <v>57.355213710000001</v>
      </c>
      <c r="Q22" s="13">
        <v>56.135782200000001</v>
      </c>
      <c r="R22" s="16">
        <v>-7.9557297494724996E-3</v>
      </c>
      <c r="S22" s="13">
        <v>8.5</v>
      </c>
      <c r="X22">
        <v>2020</v>
      </c>
      <c r="Y22">
        <v>1</v>
      </c>
      <c r="Z22">
        <f>IF(B22="臺北區",1,0)</f>
        <v>1</v>
      </c>
      <c r="AA22">
        <f t="shared" si="0"/>
        <v>0</v>
      </c>
      <c r="AB22">
        <f t="shared" si="1"/>
        <v>0</v>
      </c>
      <c r="AC22">
        <f t="shared" si="2"/>
        <v>0</v>
      </c>
      <c r="AD22">
        <f t="shared" si="3"/>
        <v>0</v>
      </c>
      <c r="AE22">
        <f t="shared" si="4"/>
        <v>0</v>
      </c>
      <c r="AF22">
        <f t="shared" si="5"/>
        <v>0</v>
      </c>
      <c r="AG22">
        <f t="shared" si="6"/>
        <v>1</v>
      </c>
      <c r="AH22">
        <f t="shared" si="7"/>
        <v>0</v>
      </c>
      <c r="AI22">
        <f t="shared" si="8"/>
        <v>0.28081727493917275</v>
      </c>
      <c r="AJ22">
        <f t="shared" si="9"/>
        <v>0.24701455790493249</v>
      </c>
      <c r="AK22">
        <f t="shared" si="10"/>
        <v>6.9466722371154743</v>
      </c>
      <c r="AL22">
        <f t="shared" si="11"/>
        <v>0.97414394377204527</v>
      </c>
      <c r="AM22">
        <f t="shared" si="12"/>
        <v>2.9841999999999998E-3</v>
      </c>
    </row>
    <row r="23" spans="1:39">
      <c r="A23" s="10">
        <v>22</v>
      </c>
      <c r="B23" s="11" t="s">
        <v>20</v>
      </c>
      <c r="C23" s="12" t="s">
        <v>38</v>
      </c>
      <c r="D23" s="11" t="s">
        <v>63</v>
      </c>
      <c r="E23" s="12" t="s">
        <v>64</v>
      </c>
      <c r="F23" s="13">
        <v>-0.51424000000000003</v>
      </c>
      <c r="G23" s="13">
        <v>-0.10892</v>
      </c>
      <c r="H23" s="14">
        <v>159</v>
      </c>
      <c r="I23" s="15">
        <v>479</v>
      </c>
      <c r="J23" s="13">
        <v>29.468019210000001</v>
      </c>
      <c r="K23" s="13">
        <v>83.813900000000004</v>
      </c>
      <c r="L23" s="13">
        <v>17.67086913</v>
      </c>
      <c r="M23" s="13">
        <v>1.8915999999999999</v>
      </c>
      <c r="N23" s="13">
        <v>11.79715008</v>
      </c>
      <c r="O23" s="13">
        <v>11.512</v>
      </c>
      <c r="P23" s="13">
        <v>34.112139999999997</v>
      </c>
      <c r="Q23" s="13">
        <v>31.06005</v>
      </c>
      <c r="R23" s="16">
        <v>-1.5074985034653354E-2</v>
      </c>
      <c r="S23" s="13">
        <v>9.6999999999999993</v>
      </c>
      <c r="X23">
        <v>2020</v>
      </c>
      <c r="Y23">
        <v>1</v>
      </c>
      <c r="Z23">
        <f>IF(B23="臺北區",1,0)</f>
        <v>1</v>
      </c>
      <c r="AA23">
        <f t="shared" si="0"/>
        <v>0</v>
      </c>
      <c r="AB23">
        <f t="shared" si="1"/>
        <v>0</v>
      </c>
      <c r="AC23">
        <f t="shared" si="2"/>
        <v>0</v>
      </c>
      <c r="AD23">
        <f t="shared" si="3"/>
        <v>0</v>
      </c>
      <c r="AE23">
        <f t="shared" si="4"/>
        <v>0</v>
      </c>
      <c r="AF23">
        <f t="shared" si="5"/>
        <v>0</v>
      </c>
      <c r="AG23">
        <f t="shared" si="6"/>
        <v>1</v>
      </c>
      <c r="AH23">
        <f t="shared" si="7"/>
        <v>0</v>
      </c>
      <c r="AI23">
        <f t="shared" si="8"/>
        <v>0.5390283018867924</v>
      </c>
      <c r="AJ23">
        <f t="shared" si="9"/>
        <v>0.21083458865414925</v>
      </c>
      <c r="AK23">
        <f t="shared" si="10"/>
        <v>6.2365986889405791</v>
      </c>
      <c r="AL23">
        <f t="shared" si="11"/>
        <v>0.97792907106311733</v>
      </c>
      <c r="AM23">
        <f t="shared" si="12"/>
        <v>3.9490605427974943E-3</v>
      </c>
    </row>
    <row r="24" spans="1:39">
      <c r="A24" s="10">
        <v>23</v>
      </c>
      <c r="B24" s="11" t="s">
        <v>20</v>
      </c>
      <c r="C24" s="12" t="s">
        <v>38</v>
      </c>
      <c r="D24" s="11" t="s">
        <v>65</v>
      </c>
      <c r="E24" s="12" t="s">
        <v>66</v>
      </c>
      <c r="F24" s="13">
        <v>2.4582402399999999</v>
      </c>
      <c r="G24" s="13">
        <v>1.8922764999999999</v>
      </c>
      <c r="H24" s="14">
        <v>88</v>
      </c>
      <c r="I24" s="15">
        <v>626</v>
      </c>
      <c r="J24" s="13">
        <v>28.027834439999999</v>
      </c>
      <c r="K24" s="13">
        <v>67.663200000000003</v>
      </c>
      <c r="L24" s="13">
        <v>17.222125800000001</v>
      </c>
      <c r="M24" s="13">
        <v>1.5698000000000001</v>
      </c>
      <c r="N24" s="13">
        <v>10.805708640000001</v>
      </c>
      <c r="O24" s="13">
        <v>12.7765</v>
      </c>
      <c r="P24" s="13">
        <v>32.74547441</v>
      </c>
      <c r="Q24" s="13">
        <v>28.779160340000001</v>
      </c>
      <c r="R24" s="16">
        <v>7.5071144464753534E-2</v>
      </c>
      <c r="S24" s="13">
        <v>9.5</v>
      </c>
      <c r="X24">
        <v>2020</v>
      </c>
      <c r="Y24">
        <v>1</v>
      </c>
      <c r="Z24">
        <f>IF(B24="臺北區",1,0)</f>
        <v>1</v>
      </c>
      <c r="AA24">
        <f t="shared" si="0"/>
        <v>0</v>
      </c>
      <c r="AB24">
        <f t="shared" si="1"/>
        <v>0</v>
      </c>
      <c r="AC24">
        <f t="shared" si="2"/>
        <v>0</v>
      </c>
      <c r="AD24">
        <f t="shared" si="3"/>
        <v>0</v>
      </c>
      <c r="AE24">
        <f t="shared" si="4"/>
        <v>0</v>
      </c>
      <c r="AF24">
        <f t="shared" si="5"/>
        <v>0</v>
      </c>
      <c r="AG24">
        <f t="shared" si="6"/>
        <v>1</v>
      </c>
      <c r="AH24">
        <f t="shared" si="7"/>
        <v>0</v>
      </c>
      <c r="AI24">
        <f t="shared" si="8"/>
        <v>0.78673863636363639</v>
      </c>
      <c r="AJ24">
        <f t="shared" si="9"/>
        <v>0.25452721420210689</v>
      </c>
      <c r="AK24">
        <f t="shared" si="10"/>
        <v>6.8834938463498538</v>
      </c>
      <c r="AL24">
        <f t="shared" si="11"/>
        <v>0.97732584172287784</v>
      </c>
      <c r="AM24">
        <f t="shared" si="12"/>
        <v>2.5076677316293932E-3</v>
      </c>
    </row>
    <row r="25" spans="1:39">
      <c r="A25" s="10">
        <v>24</v>
      </c>
      <c r="B25" s="11" t="s">
        <v>20</v>
      </c>
      <c r="C25" s="12" t="s">
        <v>38</v>
      </c>
      <c r="D25" s="11" t="s">
        <v>67</v>
      </c>
      <c r="E25" s="12" t="s">
        <v>68</v>
      </c>
      <c r="F25" s="13">
        <v>2.0909738600000001</v>
      </c>
      <c r="G25" s="13">
        <v>2.1502834399999999</v>
      </c>
      <c r="H25" s="14">
        <v>178</v>
      </c>
      <c r="I25" s="15">
        <v>892</v>
      </c>
      <c r="J25" s="13">
        <v>36.377336560000003</v>
      </c>
      <c r="K25" s="13">
        <v>76.070099999999996</v>
      </c>
      <c r="L25" s="13">
        <v>19.58417583</v>
      </c>
      <c r="M25" s="13">
        <v>3.0203000000000002</v>
      </c>
      <c r="N25" s="13">
        <v>16.79316073</v>
      </c>
      <c r="O25" s="13">
        <v>21.018799999999999</v>
      </c>
      <c r="P25" s="13">
        <v>40.171197849999999</v>
      </c>
      <c r="Q25" s="13">
        <v>34.318880489999998</v>
      </c>
      <c r="R25" s="16">
        <v>5.2051568584231302E-2</v>
      </c>
      <c r="S25" s="13">
        <v>9.9</v>
      </c>
      <c r="X25">
        <v>2020</v>
      </c>
      <c r="Y25">
        <v>1</v>
      </c>
      <c r="Z25">
        <f>IF(B25="臺北區",1,0)</f>
        <v>1</v>
      </c>
      <c r="AA25">
        <f t="shared" si="0"/>
        <v>0</v>
      </c>
      <c r="AB25">
        <f t="shared" si="1"/>
        <v>0</v>
      </c>
      <c r="AC25">
        <f t="shared" si="2"/>
        <v>0</v>
      </c>
      <c r="AD25">
        <f t="shared" si="3"/>
        <v>0</v>
      </c>
      <c r="AE25">
        <f t="shared" si="4"/>
        <v>0</v>
      </c>
      <c r="AF25">
        <f t="shared" si="5"/>
        <v>0</v>
      </c>
      <c r="AG25">
        <f t="shared" si="6"/>
        <v>1</v>
      </c>
      <c r="AH25">
        <f t="shared" si="7"/>
        <v>0</v>
      </c>
      <c r="AI25">
        <f t="shared" si="8"/>
        <v>0.44432808988764044</v>
      </c>
      <c r="AJ25">
        <f t="shared" si="9"/>
        <v>0.2574490611948716</v>
      </c>
      <c r="AK25">
        <f t="shared" si="10"/>
        <v>5.5600969208356785</v>
      </c>
      <c r="AL25">
        <f t="shared" si="11"/>
        <v>0.96181205304310002</v>
      </c>
      <c r="AM25">
        <f t="shared" si="12"/>
        <v>3.3859865470852019E-3</v>
      </c>
    </row>
    <row r="26" spans="1:39">
      <c r="A26" s="10">
        <v>25</v>
      </c>
      <c r="B26" s="11" t="s">
        <v>20</v>
      </c>
      <c r="C26" s="12" t="s">
        <v>38</v>
      </c>
      <c r="D26" s="11" t="s">
        <v>69</v>
      </c>
      <c r="E26" s="12" t="s">
        <v>70</v>
      </c>
      <c r="F26" s="13">
        <v>-0.28105000000000002</v>
      </c>
      <c r="G26" s="13">
        <v>-0.20799000000000001</v>
      </c>
      <c r="H26" s="14">
        <v>103</v>
      </c>
      <c r="I26" s="15">
        <v>647</v>
      </c>
      <c r="J26" s="13">
        <v>20.323339709999999</v>
      </c>
      <c r="K26" s="13">
        <v>48.879600000000003</v>
      </c>
      <c r="L26" s="13">
        <v>11.56588275</v>
      </c>
      <c r="M26" s="13">
        <v>1.5250999999999999</v>
      </c>
      <c r="N26" s="13">
        <v>8.7574569600000007</v>
      </c>
      <c r="O26" s="13">
        <v>12.6486</v>
      </c>
      <c r="P26" s="13">
        <v>22.21893</v>
      </c>
      <c r="Q26" s="13">
        <v>20.35249</v>
      </c>
      <c r="R26" s="16">
        <v>-1.2649123967715817E-2</v>
      </c>
      <c r="S26" s="13">
        <v>9.8000000000000007</v>
      </c>
      <c r="X26">
        <v>2020</v>
      </c>
      <c r="Y26">
        <v>1</v>
      </c>
      <c r="Z26">
        <f>IF(B26="臺北區",1,0)</f>
        <v>1</v>
      </c>
      <c r="AA26">
        <f t="shared" si="0"/>
        <v>0</v>
      </c>
      <c r="AB26">
        <f t="shared" si="1"/>
        <v>0</v>
      </c>
      <c r="AC26">
        <f t="shared" si="2"/>
        <v>0</v>
      </c>
      <c r="AD26">
        <f t="shared" si="3"/>
        <v>0</v>
      </c>
      <c r="AE26">
        <f t="shared" si="4"/>
        <v>0</v>
      </c>
      <c r="AF26">
        <f t="shared" si="5"/>
        <v>0</v>
      </c>
      <c r="AG26">
        <f t="shared" si="6"/>
        <v>1</v>
      </c>
      <c r="AH26">
        <f t="shared" si="7"/>
        <v>0</v>
      </c>
      <c r="AI26">
        <f t="shared" si="8"/>
        <v>0.48936601941747576</v>
      </c>
      <c r="AJ26">
        <f t="shared" si="9"/>
        <v>0.23661983219993615</v>
      </c>
      <c r="AK26">
        <f t="shared" si="10"/>
        <v>5.7422181889712158</v>
      </c>
      <c r="AL26">
        <f t="shared" si="11"/>
        <v>0.96974290095963267</v>
      </c>
      <c r="AM26">
        <f t="shared" si="12"/>
        <v>2.3571870170015453E-3</v>
      </c>
    </row>
    <row r="27" spans="1:39">
      <c r="A27" s="10">
        <v>26</v>
      </c>
      <c r="B27" s="11" t="s">
        <v>20</v>
      </c>
      <c r="C27" s="12" t="s">
        <v>38</v>
      </c>
      <c r="D27" s="11" t="s">
        <v>71</v>
      </c>
      <c r="E27" s="12" t="s">
        <v>72</v>
      </c>
      <c r="F27" s="13">
        <v>1.4879199999999999</v>
      </c>
      <c r="G27" s="13">
        <v>2.5021800000000001</v>
      </c>
      <c r="H27" s="14">
        <v>305</v>
      </c>
      <c r="I27" s="15">
        <v>1121</v>
      </c>
      <c r="J27" s="13">
        <v>40.401039310000002</v>
      </c>
      <c r="K27" s="13">
        <v>101.5681</v>
      </c>
      <c r="L27" s="13">
        <v>24.270706730000001</v>
      </c>
      <c r="M27" s="13">
        <v>2.4563999999999999</v>
      </c>
      <c r="N27" s="13">
        <v>16.130332580000001</v>
      </c>
      <c r="O27" s="13">
        <v>21.512799999999999</v>
      </c>
      <c r="P27" s="13">
        <v>49.340159999999997</v>
      </c>
      <c r="Q27" s="13">
        <v>44.436720000000001</v>
      </c>
      <c r="R27" s="16">
        <v>3.0156367551301008E-2</v>
      </c>
      <c r="S27" s="17" t="s">
        <v>73</v>
      </c>
      <c r="X27">
        <v>2020</v>
      </c>
      <c r="Y27">
        <v>1</v>
      </c>
      <c r="Z27">
        <f>IF(B27="臺北區",1,0)</f>
        <v>1</v>
      </c>
      <c r="AA27">
        <f t="shared" si="0"/>
        <v>0</v>
      </c>
      <c r="AB27">
        <f t="shared" si="1"/>
        <v>0</v>
      </c>
      <c r="AC27">
        <f t="shared" si="2"/>
        <v>0</v>
      </c>
      <c r="AD27">
        <f t="shared" si="3"/>
        <v>0</v>
      </c>
      <c r="AE27">
        <f t="shared" si="4"/>
        <v>0</v>
      </c>
      <c r="AF27">
        <f t="shared" si="5"/>
        <v>0</v>
      </c>
      <c r="AG27">
        <f t="shared" si="6"/>
        <v>1</v>
      </c>
      <c r="AH27">
        <f t="shared" si="7"/>
        <v>0</v>
      </c>
      <c r="AI27">
        <f t="shared" si="8"/>
        <v>0.34106393442622951</v>
      </c>
      <c r="AJ27">
        <f t="shared" si="9"/>
        <v>0.23895993653519165</v>
      </c>
      <c r="AK27">
        <f t="shared" si="10"/>
        <v>6.5666555039895789</v>
      </c>
      <c r="AL27">
        <f t="shared" si="11"/>
        <v>0.97638633206600367</v>
      </c>
      <c r="AM27">
        <f t="shared" si="12"/>
        <v>2.191257805530776E-3</v>
      </c>
    </row>
    <row r="28" spans="1:39">
      <c r="A28" s="10">
        <v>27</v>
      </c>
      <c r="B28" s="11" t="s">
        <v>20</v>
      </c>
      <c r="C28" s="12" t="s">
        <v>38</v>
      </c>
      <c r="D28" s="11" t="s">
        <v>74</v>
      </c>
      <c r="E28" s="12" t="s">
        <v>75</v>
      </c>
      <c r="F28" s="13">
        <v>5.7644900000000003</v>
      </c>
      <c r="G28" s="13">
        <v>7.4392399999999999</v>
      </c>
      <c r="H28" s="14">
        <v>522</v>
      </c>
      <c r="I28" s="15">
        <v>709</v>
      </c>
      <c r="J28" s="13">
        <v>54.73482774</v>
      </c>
      <c r="K28" s="13">
        <v>114.9696</v>
      </c>
      <c r="L28" s="13">
        <v>34.118635320000003</v>
      </c>
      <c r="M28" s="13">
        <v>3.0741000000000001</v>
      </c>
      <c r="N28" s="13">
        <v>20.616192420000001</v>
      </c>
      <c r="O28" s="13">
        <v>18.528199999999998</v>
      </c>
      <c r="P28" s="13">
        <v>80.010009999999994</v>
      </c>
      <c r="Q28" s="13">
        <v>64.306039999999996</v>
      </c>
      <c r="R28" s="16">
        <v>7.2047110105348075E-2</v>
      </c>
      <c r="S28" s="13">
        <v>8</v>
      </c>
      <c r="X28">
        <v>2020</v>
      </c>
      <c r="Y28">
        <v>1</v>
      </c>
      <c r="Z28">
        <f>IF(B28="臺北區",1,0)</f>
        <v>1</v>
      </c>
      <c r="AA28">
        <f t="shared" si="0"/>
        <v>0</v>
      </c>
      <c r="AB28">
        <f t="shared" si="1"/>
        <v>0</v>
      </c>
      <c r="AC28">
        <f t="shared" si="2"/>
        <v>0</v>
      </c>
      <c r="AD28">
        <f t="shared" si="3"/>
        <v>0</v>
      </c>
      <c r="AE28">
        <f t="shared" si="4"/>
        <v>0</v>
      </c>
      <c r="AF28">
        <f t="shared" si="5"/>
        <v>0</v>
      </c>
      <c r="AG28">
        <f t="shared" si="6"/>
        <v>1</v>
      </c>
      <c r="AH28">
        <f t="shared" si="7"/>
        <v>0</v>
      </c>
      <c r="AI28">
        <f t="shared" si="8"/>
        <v>0.22613735632183909</v>
      </c>
      <c r="AJ28">
        <f t="shared" si="9"/>
        <v>0.29676223384268541</v>
      </c>
      <c r="AK28">
        <f t="shared" si="10"/>
        <v>6.7064156728798672</v>
      </c>
      <c r="AL28">
        <f t="shared" si="11"/>
        <v>0.97395794947125514</v>
      </c>
      <c r="AM28">
        <f t="shared" si="12"/>
        <v>4.3358251057827929E-3</v>
      </c>
    </row>
    <row r="29" spans="1:39">
      <c r="A29" s="10">
        <v>28</v>
      </c>
      <c r="B29" s="11" t="s">
        <v>20</v>
      </c>
      <c r="C29" s="12" t="s">
        <v>38</v>
      </c>
      <c r="D29" s="11" t="s">
        <v>76</v>
      </c>
      <c r="E29" s="12" t="s">
        <v>77</v>
      </c>
      <c r="F29" s="13">
        <v>4.2236599999999997</v>
      </c>
      <c r="G29" s="13">
        <v>5.9531400000000003</v>
      </c>
      <c r="H29" s="14">
        <v>569</v>
      </c>
      <c r="I29" s="15">
        <v>1145</v>
      </c>
      <c r="J29" s="13">
        <v>72.40394551</v>
      </c>
      <c r="K29" s="13">
        <v>141.63329999999999</v>
      </c>
      <c r="L29" s="13">
        <v>41.381929960000001</v>
      </c>
      <c r="M29" s="13">
        <v>3.9618000000000002</v>
      </c>
      <c r="N29" s="13">
        <v>31.022015549999999</v>
      </c>
      <c r="O29" s="13">
        <v>30.4331</v>
      </c>
      <c r="P29" s="13">
        <v>86.075119999999998</v>
      </c>
      <c r="Q29" s="13">
        <v>71.718810000000005</v>
      </c>
      <c r="R29" s="16">
        <v>4.9069463975188181E-2</v>
      </c>
      <c r="S29" s="13">
        <v>8.6</v>
      </c>
      <c r="X29">
        <v>2020</v>
      </c>
      <c r="Y29">
        <v>1</v>
      </c>
      <c r="Z29">
        <f>IF(B29="臺北區",1,0)</f>
        <v>1</v>
      </c>
      <c r="AA29">
        <f t="shared" si="0"/>
        <v>0</v>
      </c>
      <c r="AB29">
        <f t="shared" si="1"/>
        <v>0</v>
      </c>
      <c r="AC29">
        <f t="shared" si="2"/>
        <v>0</v>
      </c>
      <c r="AD29">
        <f t="shared" si="3"/>
        <v>0</v>
      </c>
      <c r="AE29">
        <f t="shared" si="4"/>
        <v>0</v>
      </c>
      <c r="AF29">
        <f t="shared" si="5"/>
        <v>0</v>
      </c>
      <c r="AG29">
        <f t="shared" si="6"/>
        <v>1</v>
      </c>
      <c r="AH29">
        <f t="shared" si="7"/>
        <v>0</v>
      </c>
      <c r="AI29">
        <f t="shared" si="8"/>
        <v>0.25587891036906857</v>
      </c>
      <c r="AJ29">
        <f t="shared" si="9"/>
        <v>0.29217655706673501</v>
      </c>
      <c r="AK29">
        <f t="shared" si="10"/>
        <v>7.8302830910192327</v>
      </c>
      <c r="AL29">
        <f t="shared" si="11"/>
        <v>0.97278891940731516</v>
      </c>
      <c r="AM29">
        <f t="shared" si="12"/>
        <v>3.4600873362445415E-3</v>
      </c>
    </row>
    <row r="30" spans="1:39">
      <c r="A30" s="10">
        <v>29</v>
      </c>
      <c r="B30" s="11" t="s">
        <v>20</v>
      </c>
      <c r="C30" s="12" t="s">
        <v>78</v>
      </c>
      <c r="D30" s="11" t="s">
        <v>79</v>
      </c>
      <c r="E30" s="12" t="s">
        <v>80</v>
      </c>
      <c r="F30" s="13">
        <v>0.27045789999999997</v>
      </c>
      <c r="G30" s="13">
        <v>0.35034398</v>
      </c>
      <c r="H30" s="14">
        <v>40</v>
      </c>
      <c r="I30" s="15">
        <v>304</v>
      </c>
      <c r="J30" s="13">
        <v>6.6922554200000004</v>
      </c>
      <c r="K30" s="13">
        <v>19.512599999999999</v>
      </c>
      <c r="L30" s="13">
        <v>3.6890880699999999</v>
      </c>
      <c r="M30" s="13">
        <v>0.42180000000000001</v>
      </c>
      <c r="N30" s="13">
        <v>3.00316735</v>
      </c>
      <c r="O30" s="13">
        <v>6.4442000000000004</v>
      </c>
      <c r="P30" s="13">
        <v>6.6159078400000002</v>
      </c>
      <c r="Q30" s="13">
        <v>6.2014322999999996</v>
      </c>
      <c r="R30" s="16">
        <v>4.087993765040112E-2</v>
      </c>
      <c r="S30" s="13">
        <v>12.8</v>
      </c>
      <c r="X30">
        <v>2020</v>
      </c>
      <c r="Y30">
        <v>0</v>
      </c>
      <c r="Z30">
        <f>IF(B30="臺北區",1,0)</f>
        <v>1</v>
      </c>
      <c r="AA30">
        <f t="shared" si="0"/>
        <v>0</v>
      </c>
      <c r="AB30">
        <f t="shared" si="1"/>
        <v>0</v>
      </c>
      <c r="AC30">
        <f t="shared" si="2"/>
        <v>0</v>
      </c>
      <c r="AD30">
        <f t="shared" si="3"/>
        <v>0</v>
      </c>
      <c r="AE30">
        <f t="shared" si="4"/>
        <v>0</v>
      </c>
      <c r="AF30">
        <f t="shared" si="5"/>
        <v>0</v>
      </c>
      <c r="AG30">
        <f t="shared" si="6"/>
        <v>0</v>
      </c>
      <c r="AH30">
        <f t="shared" si="7"/>
        <v>1</v>
      </c>
      <c r="AI30">
        <f t="shared" si="8"/>
        <v>0.49836000000000003</v>
      </c>
      <c r="AJ30">
        <f t="shared" si="9"/>
        <v>0.1890618405543085</v>
      </c>
      <c r="AK30">
        <f t="shared" si="10"/>
        <v>7.1198846609767665</v>
      </c>
      <c r="AL30">
        <f t="shared" si="11"/>
        <v>0.97884059715868044</v>
      </c>
      <c r="AM30">
        <f t="shared" si="12"/>
        <v>1.3875000000000001E-3</v>
      </c>
    </row>
    <row r="31" spans="1:39">
      <c r="A31" s="10">
        <v>30</v>
      </c>
      <c r="B31" s="11" t="s">
        <v>20</v>
      </c>
      <c r="C31" s="12" t="s">
        <v>78</v>
      </c>
      <c r="D31" s="11" t="s">
        <v>81</v>
      </c>
      <c r="E31" s="12" t="s">
        <v>82</v>
      </c>
      <c r="F31" s="13">
        <v>-0.46174560999999997</v>
      </c>
      <c r="G31" s="13">
        <v>-0.41182195999999999</v>
      </c>
      <c r="H31" s="14">
        <v>50</v>
      </c>
      <c r="I31" s="15">
        <v>297</v>
      </c>
      <c r="J31" s="13">
        <v>7.0430887999999996</v>
      </c>
      <c r="K31" s="13">
        <v>25.263500000000001</v>
      </c>
      <c r="L31" s="13">
        <v>4.6056475700000004</v>
      </c>
      <c r="M31" s="13">
        <v>0.44040000000000001</v>
      </c>
      <c r="N31" s="13">
        <v>2.4374412300000001</v>
      </c>
      <c r="O31" s="13">
        <v>5.4981999999999998</v>
      </c>
      <c r="P31" s="13">
        <v>7.4046030099999998</v>
      </c>
      <c r="Q31" s="13">
        <v>9.0948261800000001</v>
      </c>
      <c r="R31" s="16">
        <v>-6.2359266172191452E-2</v>
      </c>
      <c r="S31" s="13">
        <v>9.1</v>
      </c>
      <c r="X31">
        <v>2020</v>
      </c>
      <c r="Y31">
        <v>0</v>
      </c>
      <c r="Z31">
        <f>IF(B31="臺北區",1,0)</f>
        <v>1</v>
      </c>
      <c r="AA31">
        <f t="shared" si="0"/>
        <v>0</v>
      </c>
      <c r="AB31">
        <f t="shared" si="1"/>
        <v>0</v>
      </c>
      <c r="AC31">
        <f t="shared" si="2"/>
        <v>0</v>
      </c>
      <c r="AD31">
        <f t="shared" si="3"/>
        <v>0</v>
      </c>
      <c r="AE31">
        <f t="shared" si="4"/>
        <v>0</v>
      </c>
      <c r="AF31">
        <f t="shared" si="5"/>
        <v>0</v>
      </c>
      <c r="AG31">
        <f t="shared" si="6"/>
        <v>0</v>
      </c>
      <c r="AH31">
        <f t="shared" si="7"/>
        <v>1</v>
      </c>
      <c r="AI31">
        <f t="shared" si="8"/>
        <v>0.51407800000000003</v>
      </c>
      <c r="AJ31">
        <f t="shared" si="9"/>
        <v>0.18230441427355673</v>
      </c>
      <c r="AK31">
        <f t="shared" si="10"/>
        <v>5.5346076975476839</v>
      </c>
      <c r="AL31">
        <f t="shared" si="11"/>
        <v>0.98286641326802549</v>
      </c>
      <c r="AM31">
        <f t="shared" si="12"/>
        <v>1.4828282828282828E-3</v>
      </c>
    </row>
    <row r="32" spans="1:39">
      <c r="A32" s="10">
        <v>31</v>
      </c>
      <c r="B32" s="11" t="s">
        <v>20</v>
      </c>
      <c r="C32" s="12" t="s">
        <v>78</v>
      </c>
      <c r="D32" s="11" t="s">
        <v>83</v>
      </c>
      <c r="E32" s="12" t="s">
        <v>84</v>
      </c>
      <c r="F32" s="13">
        <v>-6.1822310800000002</v>
      </c>
      <c r="G32" s="13">
        <v>-1.3420990699999999</v>
      </c>
      <c r="H32" s="14">
        <v>53</v>
      </c>
      <c r="I32" s="15">
        <v>229</v>
      </c>
      <c r="J32" s="13">
        <v>7.5787243499999999</v>
      </c>
      <c r="K32" s="13">
        <v>6.0225999999999997</v>
      </c>
      <c r="L32" s="13">
        <v>3.9304250399999998</v>
      </c>
      <c r="M32" s="13">
        <v>0.42059999999999997</v>
      </c>
      <c r="N32" s="13">
        <v>3.6482993100000001</v>
      </c>
      <c r="O32" s="13">
        <v>2.3391000000000002</v>
      </c>
      <c r="P32" s="13">
        <v>8.9677170200000003</v>
      </c>
      <c r="Q32" s="13">
        <v>13.444249989999999</v>
      </c>
      <c r="R32" s="16">
        <v>-0.68938739550013139</v>
      </c>
      <c r="S32" s="13">
        <v>9.1</v>
      </c>
      <c r="X32">
        <v>2020</v>
      </c>
      <c r="Y32">
        <v>0</v>
      </c>
      <c r="Z32">
        <f>IF(B32="臺北區",1,0)</f>
        <v>1</v>
      </c>
      <c r="AA32">
        <f t="shared" si="0"/>
        <v>0</v>
      </c>
      <c r="AB32">
        <f t="shared" si="1"/>
        <v>0</v>
      </c>
      <c r="AC32">
        <f t="shared" si="2"/>
        <v>0</v>
      </c>
      <c r="AD32">
        <f t="shared" si="3"/>
        <v>0</v>
      </c>
      <c r="AE32">
        <f t="shared" si="4"/>
        <v>0</v>
      </c>
      <c r="AF32">
        <f t="shared" si="5"/>
        <v>0</v>
      </c>
      <c r="AG32">
        <f t="shared" si="6"/>
        <v>0</v>
      </c>
      <c r="AH32">
        <f t="shared" si="7"/>
        <v>1</v>
      </c>
      <c r="AI32">
        <f t="shared" si="8"/>
        <v>0.12156981132075471</v>
      </c>
      <c r="AJ32">
        <f t="shared" si="9"/>
        <v>0.65261266562614151</v>
      </c>
      <c r="AK32">
        <f t="shared" si="10"/>
        <v>8.67403544935806</v>
      </c>
      <c r="AL32">
        <f t="shared" si="11"/>
        <v>0.93472187732803569</v>
      </c>
      <c r="AM32">
        <f t="shared" si="12"/>
        <v>1.8366812227074234E-3</v>
      </c>
    </row>
    <row r="33" spans="1:39">
      <c r="A33" s="10">
        <v>32</v>
      </c>
      <c r="B33" s="11" t="s">
        <v>20</v>
      </c>
      <c r="C33" s="12" t="s">
        <v>78</v>
      </c>
      <c r="D33" s="11" t="s">
        <v>85</v>
      </c>
      <c r="E33" s="12" t="s">
        <v>86</v>
      </c>
      <c r="F33" s="13">
        <v>0.76726391999999999</v>
      </c>
      <c r="G33" s="13">
        <v>0.81203091000000005</v>
      </c>
      <c r="H33" s="14">
        <v>34</v>
      </c>
      <c r="I33" s="15">
        <v>91</v>
      </c>
      <c r="J33" s="13">
        <v>6.6666996599999999</v>
      </c>
      <c r="K33" s="13">
        <v>33.8264</v>
      </c>
      <c r="L33" s="13">
        <v>6.41562345</v>
      </c>
      <c r="M33" s="13">
        <v>3.78E-2</v>
      </c>
      <c r="N33" s="13">
        <v>0.25107621000000002</v>
      </c>
      <c r="O33" s="13">
        <v>0.78969999999999996</v>
      </c>
      <c r="P33" s="13">
        <v>7.1424046299999997</v>
      </c>
      <c r="Q33" s="13">
        <v>5.7731873499999997</v>
      </c>
      <c r="R33" s="16">
        <v>0.10742375428819692</v>
      </c>
      <c r="S33" s="13">
        <v>12.2</v>
      </c>
      <c r="X33">
        <v>2020</v>
      </c>
      <c r="Y33">
        <v>0</v>
      </c>
      <c r="Z33">
        <f>IF(B33="臺北區",1,0)</f>
        <v>1</v>
      </c>
      <c r="AA33">
        <f t="shared" si="0"/>
        <v>0</v>
      </c>
      <c r="AB33">
        <f t="shared" si="1"/>
        <v>0</v>
      </c>
      <c r="AC33">
        <f t="shared" si="2"/>
        <v>0</v>
      </c>
      <c r="AD33">
        <f t="shared" si="3"/>
        <v>0</v>
      </c>
      <c r="AE33">
        <f t="shared" si="4"/>
        <v>0</v>
      </c>
      <c r="AF33">
        <f t="shared" si="5"/>
        <v>0</v>
      </c>
      <c r="AG33">
        <f t="shared" si="6"/>
        <v>0</v>
      </c>
      <c r="AH33">
        <f t="shared" si="7"/>
        <v>1</v>
      </c>
      <c r="AI33">
        <f t="shared" si="8"/>
        <v>0.99600588235294107</v>
      </c>
      <c r="AJ33">
        <f t="shared" si="9"/>
        <v>0.18966320536622283</v>
      </c>
      <c r="AK33">
        <f t="shared" si="10"/>
        <v>6.6422277777777783</v>
      </c>
      <c r="AL33">
        <f t="shared" si="11"/>
        <v>0.99888377696800756</v>
      </c>
      <c r="AM33">
        <f t="shared" si="12"/>
        <v>4.1538461538461537E-4</v>
      </c>
    </row>
    <row r="34" spans="1:39">
      <c r="A34" s="10">
        <v>33</v>
      </c>
      <c r="B34" s="11" t="s">
        <v>20</v>
      </c>
      <c r="C34" s="12" t="s">
        <v>78</v>
      </c>
      <c r="D34" s="11" t="s">
        <v>87</v>
      </c>
      <c r="E34" s="12" t="s">
        <v>88</v>
      </c>
      <c r="F34" s="13">
        <v>-0.29357991</v>
      </c>
      <c r="G34" s="13">
        <v>-0.12483989</v>
      </c>
      <c r="H34" s="14">
        <v>24</v>
      </c>
      <c r="I34" s="15">
        <v>79</v>
      </c>
      <c r="J34" s="13">
        <v>2.6279279799999999</v>
      </c>
      <c r="K34" s="13">
        <v>10.318300000000001</v>
      </c>
      <c r="L34" s="13">
        <v>2.2098250199999998</v>
      </c>
      <c r="M34" s="13">
        <v>0.125</v>
      </c>
      <c r="N34" s="13">
        <v>0.41810296000000002</v>
      </c>
      <c r="O34" s="13">
        <v>0.73780000000000001</v>
      </c>
      <c r="P34" s="13">
        <v>2.8405451899999998</v>
      </c>
      <c r="Q34" s="13">
        <v>2.9909117599999999</v>
      </c>
      <c r="R34" s="16">
        <v>-0.10335336717526399</v>
      </c>
      <c r="S34" s="13">
        <v>6</v>
      </c>
      <c r="X34">
        <v>2020</v>
      </c>
      <c r="Y34">
        <v>0</v>
      </c>
      <c r="Z34">
        <f>IF(B34="臺北區",1,0)</f>
        <v>1</v>
      </c>
      <c r="AA34">
        <f t="shared" si="0"/>
        <v>0</v>
      </c>
      <c r="AB34">
        <f t="shared" si="1"/>
        <v>0</v>
      </c>
      <c r="AC34">
        <f t="shared" si="2"/>
        <v>0</v>
      </c>
      <c r="AD34">
        <f t="shared" si="3"/>
        <v>0</v>
      </c>
      <c r="AE34">
        <f t="shared" si="4"/>
        <v>0</v>
      </c>
      <c r="AF34">
        <f t="shared" si="5"/>
        <v>0</v>
      </c>
      <c r="AG34">
        <f t="shared" si="6"/>
        <v>0</v>
      </c>
      <c r="AH34">
        <f t="shared" si="7"/>
        <v>1</v>
      </c>
      <c r="AI34">
        <f t="shared" si="8"/>
        <v>0.43513750000000001</v>
      </c>
      <c r="AJ34">
        <f t="shared" si="9"/>
        <v>0.21416561061415151</v>
      </c>
      <c r="AK34">
        <f t="shared" si="10"/>
        <v>3.3448236800000002</v>
      </c>
      <c r="AL34">
        <f t="shared" si="11"/>
        <v>0.98803060335334614</v>
      </c>
      <c r="AM34">
        <f t="shared" si="12"/>
        <v>1.5822784810126582E-3</v>
      </c>
    </row>
    <row r="35" spans="1:39">
      <c r="A35" s="10">
        <v>34</v>
      </c>
      <c r="B35" s="11" t="s">
        <v>20</v>
      </c>
      <c r="C35" s="12" t="s">
        <v>78</v>
      </c>
      <c r="D35" s="11" t="s">
        <v>89</v>
      </c>
      <c r="E35" s="12" t="s">
        <v>90</v>
      </c>
      <c r="F35" s="13">
        <v>8.0625989999999995E-2</v>
      </c>
      <c r="G35" s="13">
        <v>9.7439999999999999E-2</v>
      </c>
      <c r="H35" s="14">
        <v>30</v>
      </c>
      <c r="I35" s="15">
        <v>189</v>
      </c>
      <c r="J35" s="13">
        <v>6.24680517</v>
      </c>
      <c r="K35" s="13">
        <v>20.314699999999998</v>
      </c>
      <c r="L35" s="13">
        <v>4.3839357400000001</v>
      </c>
      <c r="M35" s="13">
        <v>0.30070000000000002</v>
      </c>
      <c r="N35" s="13">
        <v>1.8628694299999999</v>
      </c>
      <c r="O35" s="13">
        <v>3.0560999999999998</v>
      </c>
      <c r="P35" s="13">
        <v>6.3239131899999999</v>
      </c>
      <c r="Q35" s="13">
        <v>5.7258833600000001</v>
      </c>
      <c r="R35" s="16">
        <v>1.2749382791574974E-2</v>
      </c>
      <c r="S35" s="13">
        <v>11.1</v>
      </c>
      <c r="X35">
        <v>2020</v>
      </c>
      <c r="Y35">
        <v>0</v>
      </c>
      <c r="Z35">
        <f>IF(B35="臺北區",1,0)</f>
        <v>1</v>
      </c>
      <c r="AA35">
        <f t="shared" si="0"/>
        <v>0</v>
      </c>
      <c r="AB35">
        <f t="shared" si="1"/>
        <v>0</v>
      </c>
      <c r="AC35">
        <f t="shared" si="2"/>
        <v>0</v>
      </c>
      <c r="AD35">
        <f t="shared" si="3"/>
        <v>0</v>
      </c>
      <c r="AE35">
        <f t="shared" si="4"/>
        <v>0</v>
      </c>
      <c r="AF35">
        <f t="shared" si="5"/>
        <v>0</v>
      </c>
      <c r="AG35">
        <f t="shared" si="6"/>
        <v>0</v>
      </c>
      <c r="AH35">
        <f t="shared" si="7"/>
        <v>1</v>
      </c>
      <c r="AI35">
        <f t="shared" si="8"/>
        <v>0.6871799999999999</v>
      </c>
      <c r="AJ35">
        <f t="shared" si="9"/>
        <v>0.21580115581327808</v>
      </c>
      <c r="AK35">
        <f t="shared" si="10"/>
        <v>6.1951095111406707</v>
      </c>
      <c r="AL35">
        <f t="shared" si="11"/>
        <v>0.98541381685536056</v>
      </c>
      <c r="AM35">
        <f t="shared" si="12"/>
        <v>1.5910052910052912E-3</v>
      </c>
    </row>
    <row r="36" spans="1:39">
      <c r="A36" s="10">
        <v>35</v>
      </c>
      <c r="B36" s="11" t="s">
        <v>20</v>
      </c>
      <c r="C36" s="12" t="s">
        <v>78</v>
      </c>
      <c r="D36" s="11" t="s">
        <v>91</v>
      </c>
      <c r="E36" s="12" t="s">
        <v>92</v>
      </c>
      <c r="F36" s="13">
        <v>-1.538926E-2</v>
      </c>
      <c r="G36" s="13">
        <v>0.25455102000000002</v>
      </c>
      <c r="H36" s="14">
        <v>17</v>
      </c>
      <c r="I36" s="15">
        <v>290</v>
      </c>
      <c r="J36" s="13">
        <v>3.92917074</v>
      </c>
      <c r="K36" s="13">
        <v>9.8482000000000003</v>
      </c>
      <c r="L36" s="13">
        <v>1.7893705600000001</v>
      </c>
      <c r="M36" s="13">
        <v>0.36270000000000002</v>
      </c>
      <c r="N36" s="13">
        <v>2.1398001799999999</v>
      </c>
      <c r="O36" s="13">
        <v>9.7635000000000005</v>
      </c>
      <c r="P36" s="13">
        <v>10.55259055</v>
      </c>
      <c r="Q36" s="13">
        <v>11.614366609999999</v>
      </c>
      <c r="R36" s="16">
        <v>-1.4583395354044132E-3</v>
      </c>
      <c r="S36" s="13">
        <v>12.5</v>
      </c>
      <c r="X36">
        <v>2020</v>
      </c>
      <c r="Y36">
        <v>0</v>
      </c>
      <c r="Z36">
        <f>IF(B36="臺北區",1,0)</f>
        <v>1</v>
      </c>
      <c r="AA36">
        <f t="shared" si="0"/>
        <v>0</v>
      </c>
      <c r="AB36">
        <f t="shared" si="1"/>
        <v>0</v>
      </c>
      <c r="AC36">
        <f t="shared" si="2"/>
        <v>0</v>
      </c>
      <c r="AD36">
        <f t="shared" si="3"/>
        <v>0</v>
      </c>
      <c r="AE36">
        <f t="shared" si="4"/>
        <v>0</v>
      </c>
      <c r="AF36">
        <f t="shared" si="5"/>
        <v>0</v>
      </c>
      <c r="AG36">
        <f t="shared" si="6"/>
        <v>0</v>
      </c>
      <c r="AH36">
        <f t="shared" si="7"/>
        <v>1</v>
      </c>
      <c r="AI36">
        <f t="shared" si="8"/>
        <v>0.60064117647058823</v>
      </c>
      <c r="AJ36">
        <f t="shared" si="9"/>
        <v>0.18169518896854248</v>
      </c>
      <c r="AK36">
        <f t="shared" si="10"/>
        <v>5.899642073338847</v>
      </c>
      <c r="AL36">
        <f t="shared" si="11"/>
        <v>0.96447913504196492</v>
      </c>
      <c r="AM36">
        <f t="shared" si="12"/>
        <v>1.2506896551724139E-3</v>
      </c>
    </row>
    <row r="37" spans="1:39">
      <c r="A37" s="10">
        <v>36</v>
      </c>
      <c r="B37" s="11" t="s">
        <v>20</v>
      </c>
      <c r="C37" s="12" t="s">
        <v>78</v>
      </c>
      <c r="D37" s="11" t="s">
        <v>93</v>
      </c>
      <c r="E37" s="12" t="s">
        <v>94</v>
      </c>
      <c r="F37" s="13">
        <v>-1.538926E-2</v>
      </c>
      <c r="G37" s="13">
        <v>0.25455102000000002</v>
      </c>
      <c r="H37" s="14">
        <v>34</v>
      </c>
      <c r="I37" s="15">
        <v>459</v>
      </c>
      <c r="J37" s="13">
        <v>5.7097030499999999</v>
      </c>
      <c r="K37" s="13">
        <v>15.560700000000001</v>
      </c>
      <c r="L37" s="13">
        <v>2.5996603199999999</v>
      </c>
      <c r="M37" s="13">
        <v>0.59570000000000001</v>
      </c>
      <c r="N37" s="13">
        <v>3.11004273</v>
      </c>
      <c r="O37" s="13">
        <v>16.615600000000001</v>
      </c>
      <c r="P37" s="13">
        <v>10.55259055</v>
      </c>
      <c r="Q37" s="13">
        <v>11.614366609999999</v>
      </c>
      <c r="R37" s="16">
        <v>-1.4583395354044132E-3</v>
      </c>
      <c r="S37" s="13">
        <v>12</v>
      </c>
      <c r="X37">
        <v>2020</v>
      </c>
      <c r="Y37">
        <v>0</v>
      </c>
      <c r="Z37">
        <f>IF(B37="臺北區",1,0)</f>
        <v>1</v>
      </c>
      <c r="AA37">
        <f t="shared" si="0"/>
        <v>0</v>
      </c>
      <c r="AB37">
        <f t="shared" si="1"/>
        <v>0</v>
      </c>
      <c r="AC37">
        <f t="shared" si="2"/>
        <v>0</v>
      </c>
      <c r="AD37">
        <f t="shared" si="3"/>
        <v>0</v>
      </c>
      <c r="AE37">
        <f t="shared" si="4"/>
        <v>0</v>
      </c>
      <c r="AF37">
        <f t="shared" si="5"/>
        <v>0</v>
      </c>
      <c r="AG37">
        <f t="shared" si="6"/>
        <v>0</v>
      </c>
      <c r="AH37">
        <f t="shared" si="7"/>
        <v>1</v>
      </c>
      <c r="AI37">
        <f t="shared" si="8"/>
        <v>0.47518823529411769</v>
      </c>
      <c r="AJ37">
        <f t="shared" si="9"/>
        <v>0.16706576953478955</v>
      </c>
      <c r="AK37">
        <f t="shared" si="10"/>
        <v>5.2208204297465164</v>
      </c>
      <c r="AL37">
        <f t="shared" si="11"/>
        <v>0.9631291624371765</v>
      </c>
      <c r="AM37">
        <f t="shared" si="12"/>
        <v>1.2978213507625273E-3</v>
      </c>
    </row>
    <row r="38" spans="1:39">
      <c r="A38" s="10">
        <v>37</v>
      </c>
      <c r="B38" s="11" t="s">
        <v>20</v>
      </c>
      <c r="C38" s="12" t="s">
        <v>78</v>
      </c>
      <c r="D38" s="11" t="s">
        <v>95</v>
      </c>
      <c r="E38" s="12" t="s">
        <v>96</v>
      </c>
      <c r="F38" s="13">
        <v>0.10339291</v>
      </c>
      <c r="G38" s="13">
        <v>0.31825515999999998</v>
      </c>
      <c r="H38" s="14">
        <v>39</v>
      </c>
      <c r="I38" s="15">
        <v>179</v>
      </c>
      <c r="J38" s="13">
        <v>9.0935492700000005</v>
      </c>
      <c r="K38" s="13">
        <v>48.309800000000003</v>
      </c>
      <c r="L38" s="13">
        <v>7.7826524399999997</v>
      </c>
      <c r="M38" s="13">
        <v>0.18590000000000001</v>
      </c>
      <c r="N38" s="13">
        <v>1.3108968299999999</v>
      </c>
      <c r="O38" s="13">
        <v>4.2537000000000003</v>
      </c>
      <c r="P38" s="13">
        <v>9.6020166600000003</v>
      </c>
      <c r="Q38" s="13">
        <v>8.0968286799999998</v>
      </c>
      <c r="R38" s="16">
        <v>1.0767832806488799E-2</v>
      </c>
      <c r="S38" s="13">
        <v>10.3</v>
      </c>
      <c r="X38">
        <v>2020</v>
      </c>
      <c r="Y38">
        <v>0</v>
      </c>
      <c r="Z38">
        <f>IF(B38="臺北區",1,0)</f>
        <v>1</v>
      </c>
      <c r="AA38">
        <f t="shared" si="0"/>
        <v>0</v>
      </c>
      <c r="AB38">
        <f t="shared" si="1"/>
        <v>0</v>
      </c>
      <c r="AC38">
        <f t="shared" si="2"/>
        <v>0</v>
      </c>
      <c r="AD38">
        <f t="shared" si="3"/>
        <v>0</v>
      </c>
      <c r="AE38">
        <f t="shared" si="4"/>
        <v>0</v>
      </c>
      <c r="AF38">
        <f t="shared" si="5"/>
        <v>0</v>
      </c>
      <c r="AG38">
        <f t="shared" si="6"/>
        <v>0</v>
      </c>
      <c r="AH38">
        <f t="shared" si="7"/>
        <v>1</v>
      </c>
      <c r="AI38">
        <f t="shared" si="8"/>
        <v>1.2434794871794872</v>
      </c>
      <c r="AJ38">
        <f t="shared" si="9"/>
        <v>0.1610988337769976</v>
      </c>
      <c r="AK38">
        <f t="shared" si="10"/>
        <v>7.0516236148466911</v>
      </c>
      <c r="AL38">
        <f t="shared" si="11"/>
        <v>0.99616667044707063</v>
      </c>
      <c r="AM38">
        <f t="shared" si="12"/>
        <v>1.0385474860335195E-3</v>
      </c>
    </row>
    <row r="39" spans="1:39">
      <c r="A39" s="10">
        <v>38</v>
      </c>
      <c r="B39" s="11" t="s">
        <v>20</v>
      </c>
      <c r="C39" s="12" t="s">
        <v>78</v>
      </c>
      <c r="D39" s="11" t="s">
        <v>97</v>
      </c>
      <c r="E39" s="12" t="s">
        <v>98</v>
      </c>
      <c r="F39" s="13">
        <v>-0.35904999999999998</v>
      </c>
      <c r="G39" s="13">
        <v>-0.25219999999999998</v>
      </c>
      <c r="H39" s="14">
        <v>53</v>
      </c>
      <c r="I39" s="15">
        <v>207</v>
      </c>
      <c r="J39" s="13">
        <v>5.87861966</v>
      </c>
      <c r="K39" s="13">
        <v>20.737400000000001</v>
      </c>
      <c r="L39" s="13">
        <v>3.48720214</v>
      </c>
      <c r="M39" s="13">
        <v>0.50349999999999995</v>
      </c>
      <c r="N39" s="13">
        <v>2.3914175200000001</v>
      </c>
      <c r="O39" s="13">
        <v>2.4497</v>
      </c>
      <c r="P39" s="13">
        <v>11.58117</v>
      </c>
      <c r="Q39" s="13">
        <v>11.283720000000001</v>
      </c>
      <c r="R39" s="16">
        <v>-3.1002912486389544E-2</v>
      </c>
      <c r="S39" s="13">
        <v>7.9</v>
      </c>
      <c r="X39">
        <v>2020</v>
      </c>
      <c r="Y39">
        <v>0</v>
      </c>
      <c r="Z39">
        <f>IF(B39="臺北區",1,0)</f>
        <v>1</v>
      </c>
      <c r="AA39">
        <f t="shared" si="0"/>
        <v>0</v>
      </c>
      <c r="AB39">
        <f t="shared" si="1"/>
        <v>0</v>
      </c>
      <c r="AC39">
        <f t="shared" si="2"/>
        <v>0</v>
      </c>
      <c r="AD39">
        <f t="shared" si="3"/>
        <v>0</v>
      </c>
      <c r="AE39">
        <f t="shared" si="4"/>
        <v>0</v>
      </c>
      <c r="AF39">
        <f t="shared" si="5"/>
        <v>0</v>
      </c>
      <c r="AG39">
        <f t="shared" si="6"/>
        <v>0</v>
      </c>
      <c r="AH39">
        <f t="shared" si="7"/>
        <v>1</v>
      </c>
      <c r="AI39">
        <f t="shared" si="8"/>
        <v>0.40077169811320756</v>
      </c>
      <c r="AJ39">
        <f t="shared" si="9"/>
        <v>0.16816004610028257</v>
      </c>
      <c r="AK39">
        <f t="shared" si="10"/>
        <v>4.7495879245283028</v>
      </c>
      <c r="AL39">
        <f t="shared" si="11"/>
        <v>0.97629573134848335</v>
      </c>
      <c r="AM39">
        <f t="shared" si="12"/>
        <v>2.4323671497584539E-3</v>
      </c>
    </row>
    <row r="40" spans="1:39">
      <c r="A40" s="10">
        <v>39</v>
      </c>
      <c r="B40" s="11" t="s">
        <v>20</v>
      </c>
      <c r="C40" s="12" t="s">
        <v>78</v>
      </c>
      <c r="D40" s="11" t="s">
        <v>99</v>
      </c>
      <c r="E40" s="12" t="s">
        <v>100</v>
      </c>
      <c r="F40" s="13">
        <v>3.4634989999999997E-2</v>
      </c>
      <c r="G40" s="13">
        <v>2.8426880000000002E-2</v>
      </c>
      <c r="H40" s="14">
        <v>16</v>
      </c>
      <c r="I40" s="15">
        <v>40</v>
      </c>
      <c r="J40" s="13">
        <v>4.9613096800000003</v>
      </c>
      <c r="K40" s="13">
        <v>18.167300000000001</v>
      </c>
      <c r="L40" s="13">
        <v>3.4130303</v>
      </c>
      <c r="M40" s="13">
        <v>0.19439999999999999</v>
      </c>
      <c r="N40" s="13">
        <v>1.5482793800000001</v>
      </c>
      <c r="O40" s="13">
        <v>0.67190000000000005</v>
      </c>
      <c r="P40" s="13">
        <v>6.8686302399999999</v>
      </c>
      <c r="Q40" s="13">
        <v>6.1798486400000003</v>
      </c>
      <c r="R40" s="16">
        <v>5.0424886461787463E-3</v>
      </c>
      <c r="S40" s="13">
        <v>7.6</v>
      </c>
      <c r="X40">
        <v>2020</v>
      </c>
      <c r="Y40">
        <v>0</v>
      </c>
      <c r="Z40">
        <f>IF(B40="臺北區",1,0)</f>
        <v>1</v>
      </c>
      <c r="AA40">
        <f t="shared" si="0"/>
        <v>0</v>
      </c>
      <c r="AB40">
        <f t="shared" si="1"/>
        <v>0</v>
      </c>
      <c r="AC40">
        <f t="shared" si="2"/>
        <v>0</v>
      </c>
      <c r="AD40">
        <f t="shared" si="3"/>
        <v>0</v>
      </c>
      <c r="AE40">
        <f t="shared" si="4"/>
        <v>0</v>
      </c>
      <c r="AF40">
        <f t="shared" si="5"/>
        <v>0</v>
      </c>
      <c r="AG40">
        <f t="shared" si="6"/>
        <v>0</v>
      </c>
      <c r="AH40">
        <f t="shared" si="7"/>
        <v>1</v>
      </c>
      <c r="AI40">
        <f t="shared" si="8"/>
        <v>1.1476062500000002</v>
      </c>
      <c r="AJ40">
        <f t="shared" si="9"/>
        <v>0.18786667804241686</v>
      </c>
      <c r="AK40">
        <f t="shared" si="10"/>
        <v>7.964400102880659</v>
      </c>
      <c r="AL40">
        <f t="shared" si="11"/>
        <v>0.9894127450072705</v>
      </c>
      <c r="AM40">
        <f t="shared" si="12"/>
        <v>4.8599999999999997E-3</v>
      </c>
    </row>
    <row r="41" spans="1:39">
      <c r="A41" s="10">
        <v>40</v>
      </c>
      <c r="B41" s="11" t="s">
        <v>20</v>
      </c>
      <c r="C41" s="12" t="s">
        <v>78</v>
      </c>
      <c r="D41" s="11" t="s">
        <v>101</v>
      </c>
      <c r="E41" s="12" t="s">
        <v>102</v>
      </c>
      <c r="F41" s="13">
        <v>9.7181249999999997E-2</v>
      </c>
      <c r="G41" s="13">
        <v>0.11580898000000001</v>
      </c>
      <c r="H41" s="14">
        <v>60</v>
      </c>
      <c r="I41" s="15">
        <v>154</v>
      </c>
      <c r="J41" s="13">
        <v>6.0323717500000003</v>
      </c>
      <c r="K41" s="13">
        <v>29.970600000000001</v>
      </c>
      <c r="L41" s="13">
        <v>4.52504727</v>
      </c>
      <c r="M41" s="13">
        <v>0.3039</v>
      </c>
      <c r="N41" s="13">
        <v>1.5073244800000001</v>
      </c>
      <c r="O41" s="13">
        <v>1.4470000000000001</v>
      </c>
      <c r="P41" s="13">
        <v>10.883231589999999</v>
      </c>
      <c r="Q41" s="13">
        <v>9.7645791400000004</v>
      </c>
      <c r="R41" s="16">
        <v>8.929447949016768E-3</v>
      </c>
      <c r="S41" s="13">
        <v>6</v>
      </c>
      <c r="X41">
        <v>2020</v>
      </c>
      <c r="Y41">
        <v>0</v>
      </c>
      <c r="Z41">
        <f>IF(B41="臺北區",1,0)</f>
        <v>1</v>
      </c>
      <c r="AA41">
        <f t="shared" si="0"/>
        <v>0</v>
      </c>
      <c r="AB41">
        <f t="shared" si="1"/>
        <v>0</v>
      </c>
      <c r="AC41">
        <f t="shared" si="2"/>
        <v>0</v>
      </c>
      <c r="AD41">
        <f t="shared" si="3"/>
        <v>0</v>
      </c>
      <c r="AE41">
        <f t="shared" si="4"/>
        <v>0</v>
      </c>
      <c r="AF41">
        <f t="shared" si="5"/>
        <v>0</v>
      </c>
      <c r="AG41">
        <f t="shared" si="6"/>
        <v>0</v>
      </c>
      <c r="AH41">
        <f t="shared" si="7"/>
        <v>1</v>
      </c>
      <c r="AI41">
        <f t="shared" si="8"/>
        <v>0.504575</v>
      </c>
      <c r="AJ41">
        <f t="shared" si="9"/>
        <v>0.15098287221477047</v>
      </c>
      <c r="AK41">
        <f t="shared" si="10"/>
        <v>4.9599357683448506</v>
      </c>
      <c r="AL41">
        <f t="shared" si="11"/>
        <v>0.98996184908090967</v>
      </c>
      <c r="AM41">
        <f t="shared" si="12"/>
        <v>1.9733766233766235E-3</v>
      </c>
    </row>
    <row r="42" spans="1:39">
      <c r="A42" s="10">
        <v>41</v>
      </c>
      <c r="B42" s="11" t="s">
        <v>20</v>
      </c>
      <c r="C42" s="12" t="s">
        <v>78</v>
      </c>
      <c r="D42" s="11" t="s">
        <v>103</v>
      </c>
      <c r="E42" s="12" t="s">
        <v>104</v>
      </c>
      <c r="F42" s="13">
        <v>2.500813E-2</v>
      </c>
      <c r="G42" s="13">
        <v>6.3643359999999996E-2</v>
      </c>
      <c r="H42" s="14">
        <v>23</v>
      </c>
      <c r="I42" s="15">
        <v>135</v>
      </c>
      <c r="J42" s="13">
        <v>3.6482765599999998</v>
      </c>
      <c r="K42" s="13">
        <v>7.5555000000000003</v>
      </c>
      <c r="L42" s="13">
        <v>1.97188645</v>
      </c>
      <c r="M42" s="13">
        <v>9.64E-2</v>
      </c>
      <c r="N42" s="13">
        <v>1.67639011</v>
      </c>
      <c r="O42" s="13">
        <v>3.3130999999999999</v>
      </c>
      <c r="P42" s="13">
        <v>12.07810767</v>
      </c>
      <c r="Q42" s="13">
        <v>11.144002260000001</v>
      </c>
      <c r="R42" s="16">
        <v>2.0705337858608441E-3</v>
      </c>
      <c r="S42" s="13">
        <v>8.3000000000000007</v>
      </c>
      <c r="X42">
        <v>2020</v>
      </c>
      <c r="Y42">
        <v>0</v>
      </c>
      <c r="Z42">
        <f>IF(B42="臺北區",1,0)</f>
        <v>1</v>
      </c>
      <c r="AA42">
        <f t="shared" si="0"/>
        <v>0</v>
      </c>
      <c r="AB42">
        <f t="shared" si="1"/>
        <v>0</v>
      </c>
      <c r="AC42">
        <f t="shared" si="2"/>
        <v>0</v>
      </c>
      <c r="AD42">
        <f t="shared" si="3"/>
        <v>0</v>
      </c>
      <c r="AE42">
        <f t="shared" si="4"/>
        <v>0</v>
      </c>
      <c r="AF42">
        <f t="shared" si="5"/>
        <v>0</v>
      </c>
      <c r="AG42">
        <f t="shared" si="6"/>
        <v>0</v>
      </c>
      <c r="AH42">
        <f t="shared" si="7"/>
        <v>1</v>
      </c>
      <c r="AI42">
        <f t="shared" si="8"/>
        <v>0.33269130434782612</v>
      </c>
      <c r="AJ42">
        <f t="shared" si="9"/>
        <v>0.26098689034478195</v>
      </c>
      <c r="AK42">
        <f t="shared" si="10"/>
        <v>17.38993890041494</v>
      </c>
      <c r="AL42">
        <f t="shared" si="11"/>
        <v>0.98740182176975655</v>
      </c>
      <c r="AM42">
        <f t="shared" si="12"/>
        <v>7.1407407407407411E-4</v>
      </c>
    </row>
    <row r="43" spans="1:39">
      <c r="A43" s="10">
        <v>42</v>
      </c>
      <c r="B43" s="11" t="s">
        <v>20</v>
      </c>
      <c r="C43" s="12" t="s">
        <v>78</v>
      </c>
      <c r="D43" s="11" t="s">
        <v>105</v>
      </c>
      <c r="E43" s="12" t="s">
        <v>106</v>
      </c>
      <c r="F43" s="13">
        <v>-0.42798000000000003</v>
      </c>
      <c r="G43" s="13">
        <v>1.5299999999999999E-3</v>
      </c>
      <c r="H43" s="14">
        <v>53</v>
      </c>
      <c r="I43" s="15">
        <v>173</v>
      </c>
      <c r="J43" s="13">
        <v>7.4178253500000002</v>
      </c>
      <c r="K43" s="13">
        <v>20.550899999999999</v>
      </c>
      <c r="L43" s="13">
        <v>6.4835849799999998</v>
      </c>
      <c r="M43" s="13">
        <v>0.1797</v>
      </c>
      <c r="N43" s="13">
        <v>0.93424037000000004</v>
      </c>
      <c r="O43" s="13">
        <v>0.86099999999999999</v>
      </c>
      <c r="P43" s="13">
        <v>11.26013</v>
      </c>
      <c r="Q43" s="13">
        <v>11.278119999999999</v>
      </c>
      <c r="R43" s="16">
        <v>-3.8008442176067241E-2</v>
      </c>
      <c r="S43" s="13">
        <v>6.1</v>
      </c>
      <c r="X43">
        <v>2020</v>
      </c>
      <c r="Y43">
        <v>1</v>
      </c>
      <c r="Z43">
        <f>IF(B43="臺北區",1,0)</f>
        <v>1</v>
      </c>
      <c r="AA43">
        <f t="shared" si="0"/>
        <v>0</v>
      </c>
      <c r="AB43">
        <f t="shared" si="1"/>
        <v>0</v>
      </c>
      <c r="AC43">
        <f t="shared" si="2"/>
        <v>0</v>
      </c>
      <c r="AD43">
        <f t="shared" si="3"/>
        <v>0</v>
      </c>
      <c r="AE43">
        <f t="shared" si="4"/>
        <v>0</v>
      </c>
      <c r="AF43">
        <f t="shared" si="5"/>
        <v>0</v>
      </c>
      <c r="AG43">
        <f t="shared" si="6"/>
        <v>0</v>
      </c>
      <c r="AH43">
        <f t="shared" si="7"/>
        <v>1</v>
      </c>
      <c r="AI43">
        <f t="shared" si="8"/>
        <v>0.39114339622641509</v>
      </c>
      <c r="AJ43">
        <f t="shared" si="9"/>
        <v>0.31548910169384309</v>
      </c>
      <c r="AK43">
        <f t="shared" si="10"/>
        <v>5.1988890929326654</v>
      </c>
      <c r="AL43">
        <f t="shared" si="11"/>
        <v>0.99133165465543682</v>
      </c>
      <c r="AM43">
        <f t="shared" si="12"/>
        <v>1.0387283236994219E-3</v>
      </c>
    </row>
    <row r="44" spans="1:39">
      <c r="A44" s="10">
        <v>43</v>
      </c>
      <c r="B44" s="11" t="s">
        <v>20</v>
      </c>
      <c r="C44" s="12" t="s">
        <v>78</v>
      </c>
      <c r="D44" s="11" t="s">
        <v>107</v>
      </c>
      <c r="E44" s="12" t="s">
        <v>108</v>
      </c>
      <c r="F44" s="13">
        <v>8.0049999999999996E-2</v>
      </c>
      <c r="G44" s="13">
        <v>9.6110000000000001E-2</v>
      </c>
      <c r="H44" s="14">
        <v>42</v>
      </c>
      <c r="I44" s="15">
        <v>132</v>
      </c>
      <c r="J44" s="13">
        <v>3.3543607</v>
      </c>
      <c r="K44" s="13">
        <v>9.7164999999999999</v>
      </c>
      <c r="L44" s="13">
        <v>2.3028299699999999</v>
      </c>
      <c r="M44" s="13">
        <v>9.2899999999999996E-2</v>
      </c>
      <c r="N44" s="13">
        <v>1.0515307300000001</v>
      </c>
      <c r="O44" s="13">
        <v>2.4018999999999999</v>
      </c>
      <c r="P44" s="13">
        <v>6.1988000000000003</v>
      </c>
      <c r="Q44" s="13">
        <v>5.6896300000000002</v>
      </c>
      <c r="R44" s="16">
        <v>1.2913789765761114E-2</v>
      </c>
      <c r="S44" s="13">
        <v>12.9</v>
      </c>
      <c r="X44">
        <v>2020</v>
      </c>
      <c r="Y44">
        <v>1</v>
      </c>
      <c r="Z44">
        <f>IF(B44="臺北區",1,0)</f>
        <v>1</v>
      </c>
      <c r="AA44">
        <f t="shared" si="0"/>
        <v>0</v>
      </c>
      <c r="AB44">
        <f t="shared" si="1"/>
        <v>0</v>
      </c>
      <c r="AC44">
        <f t="shared" si="2"/>
        <v>0</v>
      </c>
      <c r="AD44">
        <f t="shared" si="3"/>
        <v>0</v>
      </c>
      <c r="AE44">
        <f t="shared" si="4"/>
        <v>0</v>
      </c>
      <c r="AF44">
        <f t="shared" si="5"/>
        <v>0</v>
      </c>
      <c r="AG44">
        <f t="shared" si="6"/>
        <v>0</v>
      </c>
      <c r="AH44">
        <f t="shared" si="7"/>
        <v>1</v>
      </c>
      <c r="AI44">
        <f t="shared" si="8"/>
        <v>0.23355714285714285</v>
      </c>
      <c r="AJ44">
        <f t="shared" si="9"/>
        <v>0.23700200380795552</v>
      </c>
      <c r="AK44">
        <f t="shared" si="10"/>
        <v>11.318952960172229</v>
      </c>
      <c r="AL44">
        <f t="shared" si="11"/>
        <v>0.99052949211980346</v>
      </c>
      <c r="AM44">
        <f t="shared" si="12"/>
        <v>7.0378787878787872E-4</v>
      </c>
    </row>
    <row r="45" spans="1:39">
      <c r="A45" s="10">
        <v>44</v>
      </c>
      <c r="B45" s="11" t="s">
        <v>20</v>
      </c>
      <c r="C45" s="12" t="s">
        <v>78</v>
      </c>
      <c r="D45" s="11" t="s">
        <v>109</v>
      </c>
      <c r="E45" s="12" t="s">
        <v>110</v>
      </c>
      <c r="F45" s="13">
        <v>0.96904999999999997</v>
      </c>
      <c r="G45" s="13">
        <v>0.63859999999999995</v>
      </c>
      <c r="H45" s="14">
        <v>29</v>
      </c>
      <c r="I45" s="15">
        <v>268</v>
      </c>
      <c r="J45" s="13">
        <v>4.2923247399999997</v>
      </c>
      <c r="K45" s="13">
        <v>12.895300000000001</v>
      </c>
      <c r="L45" s="13">
        <v>3.1207352300000002</v>
      </c>
      <c r="M45" s="13">
        <v>0.12920000000000001</v>
      </c>
      <c r="N45" s="13">
        <v>1.17158951</v>
      </c>
      <c r="O45" s="13">
        <v>2.2469000000000001</v>
      </c>
      <c r="P45" s="13">
        <v>6.6880899999999999</v>
      </c>
      <c r="Q45" s="13">
        <v>5.1574200000000001</v>
      </c>
      <c r="R45" s="16">
        <v>0.14489188991176852</v>
      </c>
      <c r="S45" s="13">
        <v>9.6</v>
      </c>
      <c r="X45">
        <v>2020</v>
      </c>
      <c r="Y45">
        <v>1</v>
      </c>
      <c r="Z45">
        <f>IF(B45="臺北區",1,0)</f>
        <v>1</v>
      </c>
      <c r="AA45">
        <f t="shared" si="0"/>
        <v>0</v>
      </c>
      <c r="AB45">
        <f t="shared" si="1"/>
        <v>0</v>
      </c>
      <c r="AC45">
        <f t="shared" si="2"/>
        <v>0</v>
      </c>
      <c r="AD45">
        <f t="shared" si="3"/>
        <v>0</v>
      </c>
      <c r="AE45">
        <f t="shared" si="4"/>
        <v>0</v>
      </c>
      <c r="AF45">
        <f t="shared" si="5"/>
        <v>0</v>
      </c>
      <c r="AG45">
        <f t="shared" si="6"/>
        <v>0</v>
      </c>
      <c r="AH45">
        <f t="shared" si="7"/>
        <v>1</v>
      </c>
      <c r="AI45">
        <f t="shared" si="8"/>
        <v>0.44912068965517249</v>
      </c>
      <c r="AJ45">
        <f t="shared" si="9"/>
        <v>0.24200563228463084</v>
      </c>
      <c r="AK45">
        <f t="shared" si="10"/>
        <v>9.068030263157894</v>
      </c>
      <c r="AL45">
        <f t="shared" si="11"/>
        <v>0.99008023340627271</v>
      </c>
      <c r="AM45">
        <f t="shared" si="12"/>
        <v>4.8208955223880601E-4</v>
      </c>
    </row>
    <row r="46" spans="1:39">
      <c r="A46" s="10">
        <v>45</v>
      </c>
      <c r="B46" s="11" t="s">
        <v>20</v>
      </c>
      <c r="C46" s="12" t="s">
        <v>78</v>
      </c>
      <c r="D46" s="11" t="s">
        <v>111</v>
      </c>
      <c r="E46" s="12" t="s">
        <v>112</v>
      </c>
      <c r="F46" s="13">
        <v>-5.5534820700000003</v>
      </c>
      <c r="G46" s="13">
        <v>-5.6322699399999996</v>
      </c>
      <c r="H46" s="14">
        <v>127</v>
      </c>
      <c r="I46" s="15">
        <v>390</v>
      </c>
      <c r="J46" s="13">
        <v>10.11049197</v>
      </c>
      <c r="K46" s="13">
        <v>28.087399999999999</v>
      </c>
      <c r="L46" s="13">
        <v>6.0406931999999998</v>
      </c>
      <c r="M46" s="13">
        <v>0.69259999999999999</v>
      </c>
      <c r="N46" s="13">
        <v>4.0697987700000002</v>
      </c>
      <c r="O46" s="13">
        <v>4.5502000000000002</v>
      </c>
      <c r="P46" s="13">
        <v>12.21783681</v>
      </c>
      <c r="Q46" s="13">
        <v>16.73124477</v>
      </c>
      <c r="R46" s="16">
        <v>-0.45453889721743634</v>
      </c>
      <c r="S46" s="13">
        <v>7.6</v>
      </c>
      <c r="X46">
        <v>2020</v>
      </c>
      <c r="Y46">
        <v>1</v>
      </c>
      <c r="Z46">
        <f>IF(B46="臺北區",1,0)</f>
        <v>1</v>
      </c>
      <c r="AA46">
        <f t="shared" si="0"/>
        <v>0</v>
      </c>
      <c r="AB46">
        <f t="shared" si="1"/>
        <v>0</v>
      </c>
      <c r="AC46">
        <f t="shared" si="2"/>
        <v>0</v>
      </c>
      <c r="AD46">
        <f t="shared" si="3"/>
        <v>0</v>
      </c>
      <c r="AE46">
        <f t="shared" si="4"/>
        <v>0</v>
      </c>
      <c r="AF46">
        <f t="shared" si="5"/>
        <v>0</v>
      </c>
      <c r="AG46">
        <f t="shared" si="6"/>
        <v>0</v>
      </c>
      <c r="AH46">
        <f t="shared" si="7"/>
        <v>1</v>
      </c>
      <c r="AI46">
        <f t="shared" si="8"/>
        <v>0.22661417322834643</v>
      </c>
      <c r="AJ46">
        <f t="shared" si="9"/>
        <v>0.21506772431766558</v>
      </c>
      <c r="AK46">
        <f t="shared" si="10"/>
        <v>5.8761171960727694</v>
      </c>
      <c r="AL46">
        <f t="shared" si="11"/>
        <v>0.97593467685892987</v>
      </c>
      <c r="AM46">
        <f t="shared" si="12"/>
        <v>1.7758974358974358E-3</v>
      </c>
    </row>
    <row r="47" spans="1:39">
      <c r="A47" s="10">
        <v>46</v>
      </c>
      <c r="B47" s="11" t="s">
        <v>20</v>
      </c>
      <c r="C47" s="12" t="s">
        <v>78</v>
      </c>
      <c r="D47" s="11" t="s">
        <v>113</v>
      </c>
      <c r="E47" s="12" t="s">
        <v>114</v>
      </c>
      <c r="F47" s="13">
        <v>8.9579900000000004E-2</v>
      </c>
      <c r="G47" s="13">
        <v>9.494321E-2</v>
      </c>
      <c r="H47" s="14">
        <v>14</v>
      </c>
      <c r="I47" s="15">
        <v>58</v>
      </c>
      <c r="J47" s="13">
        <v>2.7973843899999999</v>
      </c>
      <c r="K47" s="13">
        <v>17.174499999999998</v>
      </c>
      <c r="L47" s="13">
        <v>2.1634742299999998</v>
      </c>
      <c r="M47" s="13">
        <v>0.436</v>
      </c>
      <c r="N47" s="13">
        <v>0.63391016</v>
      </c>
      <c r="O47" s="13">
        <v>1.3081</v>
      </c>
      <c r="P47" s="13">
        <v>3.2580604499999999</v>
      </c>
      <c r="Q47" s="13">
        <v>2.7110839499999999</v>
      </c>
      <c r="R47" s="16">
        <v>2.7494855106202837E-2</v>
      </c>
      <c r="S47" s="13">
        <v>8.4</v>
      </c>
      <c r="X47">
        <v>2020</v>
      </c>
      <c r="Y47">
        <v>1</v>
      </c>
      <c r="Z47">
        <f>IF(B47="臺北區",1,0)</f>
        <v>1</v>
      </c>
      <c r="AA47">
        <f t="shared" si="0"/>
        <v>0</v>
      </c>
      <c r="AB47">
        <f t="shared" si="1"/>
        <v>0</v>
      </c>
      <c r="AC47">
        <f t="shared" si="2"/>
        <v>0</v>
      </c>
      <c r="AD47">
        <f t="shared" si="3"/>
        <v>0</v>
      </c>
      <c r="AE47">
        <f t="shared" si="4"/>
        <v>0</v>
      </c>
      <c r="AF47">
        <f t="shared" si="5"/>
        <v>0</v>
      </c>
      <c r="AG47">
        <f t="shared" si="6"/>
        <v>0</v>
      </c>
      <c r="AH47">
        <f t="shared" si="7"/>
        <v>1</v>
      </c>
      <c r="AI47">
        <f t="shared" si="8"/>
        <v>1.2578928571428569</v>
      </c>
      <c r="AJ47">
        <f t="shared" si="9"/>
        <v>0.12597014352674024</v>
      </c>
      <c r="AK47">
        <f t="shared" si="10"/>
        <v>1.453922385321101</v>
      </c>
      <c r="AL47">
        <f t="shared" si="11"/>
        <v>0.9752420430992873</v>
      </c>
      <c r="AM47">
        <f t="shared" si="12"/>
        <v>7.5172413793103444E-3</v>
      </c>
    </row>
    <row r="48" spans="1:39">
      <c r="A48" s="10">
        <v>47</v>
      </c>
      <c r="B48" s="11" t="s">
        <v>20</v>
      </c>
      <c r="C48" s="12" t="s">
        <v>78</v>
      </c>
      <c r="D48" s="11" t="s">
        <v>115</v>
      </c>
      <c r="E48" s="12" t="s">
        <v>116</v>
      </c>
      <c r="F48" s="13">
        <v>0.17824000000000001</v>
      </c>
      <c r="G48" s="13">
        <v>1.39235</v>
      </c>
      <c r="H48" s="14">
        <v>104</v>
      </c>
      <c r="I48" s="15">
        <v>311</v>
      </c>
      <c r="J48" s="13">
        <v>13.631502360000001</v>
      </c>
      <c r="K48" s="13">
        <v>58.918799999999997</v>
      </c>
      <c r="L48" s="13">
        <v>10.06881765</v>
      </c>
      <c r="M48" s="13">
        <v>0.76200000000000001</v>
      </c>
      <c r="N48" s="13">
        <v>3.5626847100000001</v>
      </c>
      <c r="O48" s="13">
        <v>4.9843999999999999</v>
      </c>
      <c r="P48" s="13">
        <v>16.841270000000002</v>
      </c>
      <c r="Q48" s="13">
        <v>15.48301</v>
      </c>
      <c r="R48" s="16">
        <v>1.0583524876686852E-2</v>
      </c>
      <c r="S48" s="13">
        <v>10.6</v>
      </c>
      <c r="X48">
        <v>2020</v>
      </c>
      <c r="Y48">
        <v>1</v>
      </c>
      <c r="Z48">
        <f>IF(B48="臺北區",1,0)</f>
        <v>1</v>
      </c>
      <c r="AA48">
        <f t="shared" si="0"/>
        <v>0</v>
      </c>
      <c r="AB48">
        <f t="shared" si="1"/>
        <v>0</v>
      </c>
      <c r="AC48">
        <f t="shared" si="2"/>
        <v>0</v>
      </c>
      <c r="AD48">
        <f t="shared" si="3"/>
        <v>0</v>
      </c>
      <c r="AE48">
        <f t="shared" si="4"/>
        <v>0</v>
      </c>
      <c r="AF48">
        <f t="shared" si="5"/>
        <v>0</v>
      </c>
      <c r="AG48">
        <f t="shared" si="6"/>
        <v>0</v>
      </c>
      <c r="AH48">
        <f t="shared" si="7"/>
        <v>1</v>
      </c>
      <c r="AI48">
        <f t="shared" si="8"/>
        <v>0.57385384615384616</v>
      </c>
      <c r="AJ48">
        <f t="shared" si="9"/>
        <v>0.17089312155033709</v>
      </c>
      <c r="AK48">
        <f t="shared" si="10"/>
        <v>4.6754392519685037</v>
      </c>
      <c r="AL48">
        <f t="shared" si="11"/>
        <v>0.98723207463706919</v>
      </c>
      <c r="AM48">
        <f t="shared" si="12"/>
        <v>2.45016077170418E-3</v>
      </c>
    </row>
    <row r="49" spans="1:39">
      <c r="A49" s="10">
        <v>48</v>
      </c>
      <c r="B49" s="11" t="s">
        <v>20</v>
      </c>
      <c r="C49" s="12" t="s">
        <v>78</v>
      </c>
      <c r="D49" s="11" t="s">
        <v>117</v>
      </c>
      <c r="E49" s="12" t="s">
        <v>118</v>
      </c>
      <c r="F49" s="13">
        <v>0.47525000000000001</v>
      </c>
      <c r="G49" s="13">
        <v>0.51900000000000002</v>
      </c>
      <c r="H49" s="14">
        <v>29</v>
      </c>
      <c r="I49" s="15">
        <v>114</v>
      </c>
      <c r="J49" s="13">
        <v>4.6632819000000003</v>
      </c>
      <c r="K49" s="13">
        <v>24.818999999999999</v>
      </c>
      <c r="L49" s="13">
        <v>4.0145167600000002</v>
      </c>
      <c r="M49" s="13">
        <v>8.8499999999999995E-2</v>
      </c>
      <c r="N49" s="13">
        <v>0.64876513999999996</v>
      </c>
      <c r="O49" s="13">
        <v>1.5347</v>
      </c>
      <c r="P49" s="13">
        <v>5.5080900000000002</v>
      </c>
      <c r="Q49" s="13">
        <v>4.76145</v>
      </c>
      <c r="R49" s="16">
        <v>8.6282177669573301E-2</v>
      </c>
      <c r="S49" s="13">
        <v>13.6</v>
      </c>
      <c r="X49">
        <v>2020</v>
      </c>
      <c r="Y49">
        <v>1</v>
      </c>
      <c r="Z49">
        <f>IF(B49="臺北區",1,0)</f>
        <v>1</v>
      </c>
      <c r="AA49">
        <f t="shared" si="0"/>
        <v>0</v>
      </c>
      <c r="AB49">
        <f t="shared" si="1"/>
        <v>0</v>
      </c>
      <c r="AC49">
        <f t="shared" si="2"/>
        <v>0</v>
      </c>
      <c r="AD49">
        <f t="shared" si="3"/>
        <v>0</v>
      </c>
      <c r="AE49">
        <f t="shared" si="4"/>
        <v>0</v>
      </c>
      <c r="AF49">
        <f t="shared" si="5"/>
        <v>0</v>
      </c>
      <c r="AG49">
        <f t="shared" si="6"/>
        <v>0</v>
      </c>
      <c r="AH49">
        <f t="shared" si="7"/>
        <v>1</v>
      </c>
      <c r="AI49">
        <f t="shared" si="8"/>
        <v>0.85887931034482756</v>
      </c>
      <c r="AJ49">
        <f t="shared" si="9"/>
        <v>0.1617517530923889</v>
      </c>
      <c r="AK49">
        <f t="shared" si="10"/>
        <v>7.3306795480225988</v>
      </c>
      <c r="AL49">
        <f t="shared" si="11"/>
        <v>0.99644685335742245</v>
      </c>
      <c r="AM49">
        <f t="shared" si="12"/>
        <v>7.763157894736842E-4</v>
      </c>
    </row>
    <row r="50" spans="1:39">
      <c r="A50" s="10">
        <v>49</v>
      </c>
      <c r="B50" s="11" t="s">
        <v>20</v>
      </c>
      <c r="C50" s="12" t="s">
        <v>78</v>
      </c>
      <c r="D50" s="11" t="s">
        <v>119</v>
      </c>
      <c r="E50" s="12" t="s">
        <v>120</v>
      </c>
      <c r="F50" s="13">
        <v>-3.21041</v>
      </c>
      <c r="G50" s="13">
        <v>-2.7396500000000001</v>
      </c>
      <c r="H50" s="14">
        <v>184</v>
      </c>
      <c r="I50" s="15">
        <v>571</v>
      </c>
      <c r="J50" s="13">
        <v>29.94914477</v>
      </c>
      <c r="K50" s="13">
        <v>84.526499999999999</v>
      </c>
      <c r="L50" s="13">
        <v>17.953641829999999</v>
      </c>
      <c r="M50" s="13">
        <v>1.998</v>
      </c>
      <c r="N50" s="13">
        <v>11.99550294</v>
      </c>
      <c r="O50" s="13">
        <v>11.2971</v>
      </c>
      <c r="P50" s="13">
        <v>33.266939999999998</v>
      </c>
      <c r="Q50" s="13">
        <v>34.480890000000002</v>
      </c>
      <c r="R50" s="16">
        <v>-9.6504517698351583E-2</v>
      </c>
      <c r="S50" s="13">
        <v>9.3000000000000007</v>
      </c>
      <c r="X50">
        <v>2020</v>
      </c>
      <c r="Y50">
        <v>1</v>
      </c>
      <c r="Z50">
        <f>IF(B50="臺北區",1,0)</f>
        <v>1</v>
      </c>
      <c r="AA50">
        <f t="shared" si="0"/>
        <v>0</v>
      </c>
      <c r="AB50">
        <f t="shared" si="1"/>
        <v>0</v>
      </c>
      <c r="AC50">
        <f t="shared" si="2"/>
        <v>0</v>
      </c>
      <c r="AD50">
        <f t="shared" si="3"/>
        <v>0</v>
      </c>
      <c r="AE50">
        <f t="shared" si="4"/>
        <v>0</v>
      </c>
      <c r="AF50">
        <f t="shared" si="5"/>
        <v>0</v>
      </c>
      <c r="AG50">
        <f t="shared" si="6"/>
        <v>0</v>
      </c>
      <c r="AH50">
        <f t="shared" si="7"/>
        <v>1</v>
      </c>
      <c r="AI50">
        <f t="shared" si="8"/>
        <v>0.47024184782608697</v>
      </c>
      <c r="AJ50">
        <f t="shared" si="9"/>
        <v>0.21240252264082859</v>
      </c>
      <c r="AK50">
        <f t="shared" si="10"/>
        <v>6.0037552252252251</v>
      </c>
      <c r="AL50">
        <f t="shared" si="11"/>
        <v>0.97690827453495821</v>
      </c>
      <c r="AM50">
        <f t="shared" si="12"/>
        <v>3.499124343257443E-3</v>
      </c>
    </row>
    <row r="51" spans="1:39">
      <c r="A51" s="10">
        <v>51</v>
      </c>
      <c r="B51" s="11" t="s">
        <v>20</v>
      </c>
      <c r="C51" s="12" t="s">
        <v>78</v>
      </c>
      <c r="D51" s="11" t="s">
        <v>121</v>
      </c>
      <c r="E51" s="12" t="s">
        <v>122</v>
      </c>
      <c r="F51" s="13">
        <v>4.5900000000000003E-2</v>
      </c>
      <c r="G51" s="13">
        <v>7.4639999999999998E-2</v>
      </c>
      <c r="H51" s="14">
        <v>14</v>
      </c>
      <c r="I51" s="15">
        <v>129</v>
      </c>
      <c r="J51" s="13">
        <v>2.7942758400000001</v>
      </c>
      <c r="K51" s="13">
        <v>6.7248000000000001</v>
      </c>
      <c r="L51" s="13">
        <v>1.53334485</v>
      </c>
      <c r="M51" s="13">
        <v>0.1721</v>
      </c>
      <c r="N51" s="13">
        <v>1.2609309900000001</v>
      </c>
      <c r="O51" s="13">
        <v>2.8420000000000001</v>
      </c>
      <c r="P51" s="13">
        <v>3.9626199999999998</v>
      </c>
      <c r="Q51" s="13">
        <v>3.7866499999999998</v>
      </c>
      <c r="R51" s="16">
        <v>1.158324542852961E-2</v>
      </c>
      <c r="S51" s="13">
        <v>10.7</v>
      </c>
      <c r="X51">
        <v>2020</v>
      </c>
      <c r="Y51">
        <v>1</v>
      </c>
      <c r="Z51">
        <f>IF(B51="臺北區",1,0)</f>
        <v>1</v>
      </c>
      <c r="AA51">
        <f t="shared" si="0"/>
        <v>0</v>
      </c>
      <c r="AB51">
        <f t="shared" si="1"/>
        <v>0</v>
      </c>
      <c r="AC51">
        <f t="shared" si="2"/>
        <v>0</v>
      </c>
      <c r="AD51">
        <f t="shared" si="3"/>
        <v>0</v>
      </c>
      <c r="AE51">
        <f t="shared" si="4"/>
        <v>0</v>
      </c>
      <c r="AF51">
        <f t="shared" si="5"/>
        <v>0</v>
      </c>
      <c r="AG51">
        <f t="shared" si="6"/>
        <v>0</v>
      </c>
      <c r="AH51">
        <f t="shared" si="7"/>
        <v>1</v>
      </c>
      <c r="AI51">
        <f t="shared" si="8"/>
        <v>0.49263571428571434</v>
      </c>
      <c r="AJ51">
        <f t="shared" si="9"/>
        <v>0.22801345021413275</v>
      </c>
      <c r="AK51">
        <f t="shared" si="10"/>
        <v>7.3267343986054625</v>
      </c>
      <c r="AL51">
        <f t="shared" si="11"/>
        <v>0.97504676013861291</v>
      </c>
      <c r="AM51">
        <f t="shared" si="12"/>
        <v>1.334108527131783E-3</v>
      </c>
    </row>
    <row r="52" spans="1:39">
      <c r="A52" s="10">
        <v>52</v>
      </c>
      <c r="B52" s="11" t="s">
        <v>20</v>
      </c>
      <c r="C52" s="12" t="s">
        <v>78</v>
      </c>
      <c r="D52" s="11" t="s">
        <v>123</v>
      </c>
      <c r="E52" s="12" t="s">
        <v>124</v>
      </c>
      <c r="F52" s="13">
        <v>-7.041E-2</v>
      </c>
      <c r="G52" s="13">
        <v>-4.1059999999999999E-2</v>
      </c>
      <c r="H52" s="14">
        <v>51</v>
      </c>
      <c r="I52" s="15">
        <v>180</v>
      </c>
      <c r="J52" s="13">
        <v>4.8615159800000001</v>
      </c>
      <c r="K52" s="13">
        <v>17.603000000000002</v>
      </c>
      <c r="L52" s="13">
        <v>3.1837940599999999</v>
      </c>
      <c r="M52" s="13">
        <v>0.25440000000000002</v>
      </c>
      <c r="N52" s="13">
        <v>1.67772192</v>
      </c>
      <c r="O52" s="13">
        <v>2.8374999999999999</v>
      </c>
      <c r="P52" s="13">
        <v>6.8396600000000003</v>
      </c>
      <c r="Q52" s="13">
        <v>6.20627</v>
      </c>
      <c r="R52" s="16">
        <v>-1.0294371357640584E-2</v>
      </c>
      <c r="S52" s="13">
        <v>12.1</v>
      </c>
      <c r="X52">
        <v>2020</v>
      </c>
      <c r="Y52">
        <v>1</v>
      </c>
      <c r="Z52">
        <f>IF(B52="臺北區",1,0)</f>
        <v>1</v>
      </c>
      <c r="AA52">
        <f t="shared" si="0"/>
        <v>0</v>
      </c>
      <c r="AB52">
        <f t="shared" si="1"/>
        <v>0</v>
      </c>
      <c r="AC52">
        <f t="shared" si="2"/>
        <v>0</v>
      </c>
      <c r="AD52">
        <f t="shared" si="3"/>
        <v>0</v>
      </c>
      <c r="AE52">
        <f t="shared" si="4"/>
        <v>0</v>
      </c>
      <c r="AF52">
        <f t="shared" si="5"/>
        <v>0</v>
      </c>
      <c r="AG52">
        <f t="shared" si="6"/>
        <v>0</v>
      </c>
      <c r="AH52">
        <f t="shared" si="7"/>
        <v>1</v>
      </c>
      <c r="AI52">
        <f t="shared" si="8"/>
        <v>0.35014509803921573</v>
      </c>
      <c r="AJ52">
        <f t="shared" si="9"/>
        <v>0.1808665602454127</v>
      </c>
      <c r="AK52">
        <f t="shared" si="10"/>
        <v>6.5948188679245279</v>
      </c>
      <c r="AL52">
        <f t="shared" si="11"/>
        <v>0.98575380514520594</v>
      </c>
      <c r="AM52">
        <f t="shared" si="12"/>
        <v>1.4133333333333335E-3</v>
      </c>
    </row>
    <row r="53" spans="1:39">
      <c r="A53" s="10">
        <v>53</v>
      </c>
      <c r="B53" s="11" t="s">
        <v>20</v>
      </c>
      <c r="C53" s="12" t="s">
        <v>78</v>
      </c>
      <c r="D53" s="11" t="s">
        <v>125</v>
      </c>
      <c r="E53" s="12" t="s">
        <v>126</v>
      </c>
      <c r="F53" s="13">
        <v>-0.10949</v>
      </c>
      <c r="G53" s="13">
        <v>-3.8739999999999997E-2</v>
      </c>
      <c r="H53" s="14">
        <v>20</v>
      </c>
      <c r="I53" s="15">
        <v>117</v>
      </c>
      <c r="J53" s="13">
        <v>2.88586776</v>
      </c>
      <c r="K53" s="13">
        <v>12.185600000000001</v>
      </c>
      <c r="L53" s="13">
        <v>1.6189769199999999</v>
      </c>
      <c r="M53" s="13">
        <v>8.8900000000000007E-2</v>
      </c>
      <c r="N53" s="13">
        <v>1.2668908400000001</v>
      </c>
      <c r="O53" s="13">
        <v>2.9529000000000001</v>
      </c>
      <c r="P53" s="13">
        <v>3.4603700000000002</v>
      </c>
      <c r="Q53" s="13">
        <v>3.0831499999999998</v>
      </c>
      <c r="R53" s="16">
        <v>-3.1641125081999899E-2</v>
      </c>
      <c r="S53" s="13">
        <v>12</v>
      </c>
      <c r="X53">
        <v>2020</v>
      </c>
      <c r="Y53">
        <v>1</v>
      </c>
      <c r="Z53">
        <f>IF(B53="臺北區",1,0)</f>
        <v>1</v>
      </c>
      <c r="AA53">
        <f t="shared" si="0"/>
        <v>0</v>
      </c>
      <c r="AB53">
        <f t="shared" si="1"/>
        <v>0</v>
      </c>
      <c r="AC53">
        <f t="shared" si="2"/>
        <v>0</v>
      </c>
      <c r="AD53">
        <f t="shared" si="3"/>
        <v>0</v>
      </c>
      <c r="AE53">
        <f t="shared" si="4"/>
        <v>0</v>
      </c>
      <c r="AF53">
        <f t="shared" si="5"/>
        <v>0</v>
      </c>
      <c r="AG53">
        <f t="shared" si="6"/>
        <v>0</v>
      </c>
      <c r="AH53">
        <f t="shared" si="7"/>
        <v>1</v>
      </c>
      <c r="AI53">
        <f t="shared" si="8"/>
        <v>0.61372500000000008</v>
      </c>
      <c r="AJ53">
        <f t="shared" si="9"/>
        <v>0.13285984440651258</v>
      </c>
      <c r="AK53">
        <f t="shared" si="10"/>
        <v>14.250740607424072</v>
      </c>
      <c r="AL53">
        <f t="shared" si="11"/>
        <v>0.99275734245794123</v>
      </c>
      <c r="AM53">
        <f t="shared" si="12"/>
        <v>7.5982905982905984E-4</v>
      </c>
    </row>
    <row r="54" spans="1:39">
      <c r="A54" s="10">
        <v>54</v>
      </c>
      <c r="B54" s="11" t="s">
        <v>20</v>
      </c>
      <c r="C54" s="12" t="s">
        <v>78</v>
      </c>
      <c r="D54" s="11" t="s">
        <v>127</v>
      </c>
      <c r="E54" s="12" t="s">
        <v>128</v>
      </c>
      <c r="F54" s="13">
        <v>-3.1808309999999999E-2</v>
      </c>
      <c r="G54" s="13">
        <v>3.05594E-3</v>
      </c>
      <c r="H54" s="14">
        <v>12</v>
      </c>
      <c r="I54" s="15">
        <v>118</v>
      </c>
      <c r="J54" s="13">
        <v>2.7824079899999998</v>
      </c>
      <c r="K54" s="13">
        <v>4.1357999999999997</v>
      </c>
      <c r="L54" s="13">
        <v>1.4760099</v>
      </c>
      <c r="M54" s="13">
        <v>5.4800000000000001E-2</v>
      </c>
      <c r="N54" s="13">
        <v>1.3063980900000001</v>
      </c>
      <c r="O54" s="13">
        <v>2.9921000000000002</v>
      </c>
      <c r="P54" s="13">
        <v>2.75920582</v>
      </c>
      <c r="Q54" s="13">
        <v>2.4572095200000001</v>
      </c>
      <c r="R54" s="16">
        <v>-1.1528067159556803E-2</v>
      </c>
      <c r="S54" s="13">
        <v>10.7</v>
      </c>
      <c r="X54">
        <v>2020</v>
      </c>
      <c r="Y54">
        <v>1</v>
      </c>
      <c r="Z54">
        <f>IF(B54="臺北區",1,0)</f>
        <v>1</v>
      </c>
      <c r="AA54">
        <f t="shared" si="0"/>
        <v>0</v>
      </c>
      <c r="AB54">
        <f t="shared" si="1"/>
        <v>0</v>
      </c>
      <c r="AC54">
        <f t="shared" si="2"/>
        <v>0</v>
      </c>
      <c r="AD54">
        <f t="shared" si="3"/>
        <v>0</v>
      </c>
      <c r="AE54">
        <f t="shared" si="4"/>
        <v>0</v>
      </c>
      <c r="AF54">
        <f t="shared" si="5"/>
        <v>0</v>
      </c>
      <c r="AG54">
        <f t="shared" si="6"/>
        <v>0</v>
      </c>
      <c r="AH54">
        <f t="shared" si="7"/>
        <v>1</v>
      </c>
      <c r="AI54">
        <f t="shared" si="8"/>
        <v>0.34921666666666668</v>
      </c>
      <c r="AJ54">
        <f t="shared" si="9"/>
        <v>0.35688618888727697</v>
      </c>
      <c r="AK54">
        <f t="shared" si="10"/>
        <v>23.839381204379563</v>
      </c>
      <c r="AL54">
        <f t="shared" si="11"/>
        <v>0.98692311363527896</v>
      </c>
      <c r="AM54">
        <f t="shared" si="12"/>
        <v>4.6440677966101695E-4</v>
      </c>
    </row>
    <row r="55" spans="1:39">
      <c r="A55" s="10">
        <v>55</v>
      </c>
      <c r="B55" s="11" t="s">
        <v>20</v>
      </c>
      <c r="C55" s="12" t="s">
        <v>78</v>
      </c>
      <c r="D55" s="11" t="s">
        <v>129</v>
      </c>
      <c r="E55" s="12" t="s">
        <v>130</v>
      </c>
      <c r="F55" s="13">
        <v>-3.5020000000000003E-2</v>
      </c>
      <c r="G55" s="13">
        <v>4.5809999999999997E-2</v>
      </c>
      <c r="H55" s="14">
        <v>9</v>
      </c>
      <c r="I55" s="15">
        <v>69</v>
      </c>
      <c r="J55" s="13">
        <v>2.6113780900000001</v>
      </c>
      <c r="K55" s="13">
        <v>11.4434</v>
      </c>
      <c r="L55" s="13">
        <v>1.7263709199999999</v>
      </c>
      <c r="M55" s="13">
        <v>8.0699999999999994E-2</v>
      </c>
      <c r="N55" s="13">
        <v>0.88500716999999995</v>
      </c>
      <c r="O55" s="13">
        <v>1.7835000000000001</v>
      </c>
      <c r="P55" s="13">
        <v>3.0382199999999999</v>
      </c>
      <c r="Q55" s="13">
        <v>2.8081100000000001</v>
      </c>
      <c r="R55" s="16">
        <v>-1.1526485902930006E-2</v>
      </c>
      <c r="S55" s="13">
        <v>9.3000000000000007</v>
      </c>
      <c r="X55">
        <v>2020</v>
      </c>
      <c r="Y55">
        <v>1</v>
      </c>
      <c r="Z55">
        <f>IF(B55="臺北區",1,0)</f>
        <v>1</v>
      </c>
      <c r="AA55">
        <f t="shared" si="0"/>
        <v>0</v>
      </c>
      <c r="AB55">
        <f t="shared" si="1"/>
        <v>0</v>
      </c>
      <c r="AC55">
        <f t="shared" si="2"/>
        <v>0</v>
      </c>
      <c r="AD55">
        <f t="shared" si="3"/>
        <v>0</v>
      </c>
      <c r="AE55">
        <f t="shared" si="4"/>
        <v>0</v>
      </c>
      <c r="AF55">
        <f t="shared" si="5"/>
        <v>0</v>
      </c>
      <c r="AG55">
        <f t="shared" si="6"/>
        <v>0</v>
      </c>
      <c r="AH55">
        <f t="shared" si="7"/>
        <v>1</v>
      </c>
      <c r="AI55">
        <f t="shared" si="8"/>
        <v>1.2804555555555557</v>
      </c>
      <c r="AJ55">
        <f t="shared" si="9"/>
        <v>0.15086171242812449</v>
      </c>
      <c r="AK55">
        <f t="shared" si="10"/>
        <v>10.966631598513011</v>
      </c>
      <c r="AL55">
        <f t="shared" si="11"/>
        <v>0.99299728395275988</v>
      </c>
      <c r="AM55">
        <f t="shared" si="12"/>
        <v>1.1695652173913042E-3</v>
      </c>
    </row>
    <row r="56" spans="1:39">
      <c r="A56" s="10">
        <v>56</v>
      </c>
      <c r="B56" s="11" t="s">
        <v>20</v>
      </c>
      <c r="C56" s="12" t="s">
        <v>78</v>
      </c>
      <c r="D56" s="11" t="s">
        <v>131</v>
      </c>
      <c r="E56" s="12" t="s">
        <v>132</v>
      </c>
      <c r="F56" s="13">
        <v>-4.5690000000000001E-2</v>
      </c>
      <c r="G56" s="13">
        <v>-3.6179999999999997E-2</v>
      </c>
      <c r="H56" s="14">
        <v>13</v>
      </c>
      <c r="I56" s="15">
        <v>94</v>
      </c>
      <c r="J56" s="13">
        <v>3.4075491599999999</v>
      </c>
      <c r="K56" s="13">
        <v>7.2704000000000004</v>
      </c>
      <c r="L56" s="13">
        <v>2.4131959300000001</v>
      </c>
      <c r="M56" s="13">
        <v>7.7600000000000002E-2</v>
      </c>
      <c r="N56" s="13">
        <v>0.99435322999999998</v>
      </c>
      <c r="O56" s="13">
        <v>1.7413000000000001</v>
      </c>
      <c r="P56" s="13">
        <v>3.2575599999999998</v>
      </c>
      <c r="Q56" s="13">
        <v>3.1181899999999998</v>
      </c>
      <c r="R56" s="16">
        <v>-1.4025835287761393E-2</v>
      </c>
      <c r="S56" s="13">
        <v>10.7</v>
      </c>
      <c r="X56">
        <v>2020</v>
      </c>
      <c r="Y56">
        <v>1</v>
      </c>
      <c r="Z56">
        <f>IF(B56="臺北區",1,0)</f>
        <v>1</v>
      </c>
      <c r="AA56">
        <f t="shared" si="0"/>
        <v>0</v>
      </c>
      <c r="AB56">
        <f t="shared" si="1"/>
        <v>0</v>
      </c>
      <c r="AC56">
        <f t="shared" si="2"/>
        <v>0</v>
      </c>
      <c r="AD56">
        <f t="shared" si="3"/>
        <v>0</v>
      </c>
      <c r="AE56">
        <f t="shared" si="4"/>
        <v>0</v>
      </c>
      <c r="AF56">
        <f t="shared" si="5"/>
        <v>0</v>
      </c>
      <c r="AG56">
        <f t="shared" si="6"/>
        <v>0</v>
      </c>
      <c r="AH56">
        <f t="shared" si="7"/>
        <v>1</v>
      </c>
      <c r="AI56">
        <f t="shared" si="8"/>
        <v>0.56523076923076931</v>
      </c>
      <c r="AJ56">
        <f t="shared" si="9"/>
        <v>0.33192065498459505</v>
      </c>
      <c r="AK56">
        <f t="shared" si="10"/>
        <v>12.813830283505155</v>
      </c>
      <c r="AL56">
        <f t="shared" si="11"/>
        <v>0.98943930321175821</v>
      </c>
      <c r="AM56">
        <f t="shared" si="12"/>
        <v>8.2553191489361704E-4</v>
      </c>
    </row>
    <row r="57" spans="1:39">
      <c r="A57" s="10">
        <v>57</v>
      </c>
      <c r="B57" s="11" t="s">
        <v>20</v>
      </c>
      <c r="C57" s="12" t="s">
        <v>78</v>
      </c>
      <c r="D57" s="11" t="s">
        <v>133</v>
      </c>
      <c r="E57" s="12" t="s">
        <v>134</v>
      </c>
      <c r="F57" s="13">
        <v>-2.9479999999999999E-2</v>
      </c>
      <c r="G57" s="13">
        <v>-1.8270000000000002E-2</v>
      </c>
      <c r="H57" s="14">
        <v>10</v>
      </c>
      <c r="I57" s="15">
        <v>110</v>
      </c>
      <c r="J57" s="13">
        <v>3.3687794499999999</v>
      </c>
      <c r="K57" s="13">
        <v>7.2606999999999999</v>
      </c>
      <c r="L57" s="13">
        <v>2.0487880399999998</v>
      </c>
      <c r="M57" s="13">
        <v>0.12330000000000001</v>
      </c>
      <c r="N57" s="13">
        <v>1.3199914100000001</v>
      </c>
      <c r="O57" s="13">
        <v>2.8995000000000002</v>
      </c>
      <c r="P57" s="13">
        <v>3.2701600000000002</v>
      </c>
      <c r="Q57" s="13">
        <v>3.1639699999999999</v>
      </c>
      <c r="R57" s="16">
        <v>-9.0148494263277631E-3</v>
      </c>
      <c r="S57" s="13">
        <v>11.4</v>
      </c>
      <c r="X57">
        <v>2020</v>
      </c>
      <c r="Y57">
        <v>1</v>
      </c>
      <c r="Z57">
        <f>IF(B57="臺北區",1,0)</f>
        <v>1</v>
      </c>
      <c r="AA57">
        <f t="shared" si="0"/>
        <v>0</v>
      </c>
      <c r="AB57">
        <f t="shared" si="1"/>
        <v>0</v>
      </c>
      <c r="AC57">
        <f t="shared" si="2"/>
        <v>0</v>
      </c>
      <c r="AD57">
        <f t="shared" si="3"/>
        <v>0</v>
      </c>
      <c r="AE57">
        <f t="shared" si="4"/>
        <v>0</v>
      </c>
      <c r="AF57">
        <f t="shared" si="5"/>
        <v>0</v>
      </c>
      <c r="AG57">
        <f t="shared" si="6"/>
        <v>0</v>
      </c>
      <c r="AH57">
        <f t="shared" si="7"/>
        <v>1</v>
      </c>
      <c r="AI57">
        <f t="shared" si="8"/>
        <v>0.73840000000000006</v>
      </c>
      <c r="AJ57">
        <f t="shared" si="9"/>
        <v>0.28217500241023591</v>
      </c>
      <c r="AK57">
        <f t="shared" si="10"/>
        <v>10.705526439578264</v>
      </c>
      <c r="AL57">
        <f t="shared" si="11"/>
        <v>0.98330173347778971</v>
      </c>
      <c r="AM57">
        <f t="shared" si="12"/>
        <v>1.120909090909091E-3</v>
      </c>
    </row>
    <row r="58" spans="1:39">
      <c r="A58" s="10">
        <v>58</v>
      </c>
      <c r="B58" s="11" t="s">
        <v>20</v>
      </c>
      <c r="C58" s="12" t="s">
        <v>78</v>
      </c>
      <c r="D58" s="11" t="s">
        <v>135</v>
      </c>
      <c r="E58" s="12" t="s">
        <v>136</v>
      </c>
      <c r="F58" s="13">
        <v>-0.18975</v>
      </c>
      <c r="G58" s="13">
        <v>-4.4049999999999999E-2</v>
      </c>
      <c r="H58" s="14">
        <v>32</v>
      </c>
      <c r="I58" s="15">
        <v>186</v>
      </c>
      <c r="J58" s="13">
        <v>6.3562660500000003</v>
      </c>
      <c r="K58" s="13">
        <v>18.616499999999998</v>
      </c>
      <c r="L58" s="13">
        <v>4.2135364300000004</v>
      </c>
      <c r="M58" s="13">
        <v>0.33160000000000001</v>
      </c>
      <c r="N58" s="13">
        <v>2.1427296199999999</v>
      </c>
      <c r="O58" s="13">
        <v>4.1574999999999998</v>
      </c>
      <c r="P58" s="13">
        <v>7.4669499999999998</v>
      </c>
      <c r="Q58" s="13">
        <v>6.7955699999999997</v>
      </c>
      <c r="R58" s="16">
        <v>-2.5411982134606499E-2</v>
      </c>
      <c r="S58" s="13">
        <v>10.6</v>
      </c>
      <c r="X58">
        <v>2020</v>
      </c>
      <c r="Y58">
        <v>1</v>
      </c>
      <c r="Z58">
        <f>IF(B58="臺北區",1,0)</f>
        <v>1</v>
      </c>
      <c r="AA58">
        <f t="shared" si="0"/>
        <v>0</v>
      </c>
      <c r="AB58">
        <f t="shared" si="1"/>
        <v>0</v>
      </c>
      <c r="AC58">
        <f t="shared" si="2"/>
        <v>0</v>
      </c>
      <c r="AD58">
        <f t="shared" si="3"/>
        <v>0</v>
      </c>
      <c r="AE58">
        <f t="shared" si="4"/>
        <v>0</v>
      </c>
      <c r="AF58">
        <f t="shared" si="5"/>
        <v>0</v>
      </c>
      <c r="AG58">
        <f t="shared" si="6"/>
        <v>0</v>
      </c>
      <c r="AH58">
        <f t="shared" si="7"/>
        <v>1</v>
      </c>
      <c r="AI58">
        <f t="shared" si="8"/>
        <v>0.59212812500000001</v>
      </c>
      <c r="AJ58">
        <f t="shared" si="9"/>
        <v>0.2263334370048076</v>
      </c>
      <c r="AK58">
        <f t="shared" si="10"/>
        <v>6.4617901688781663</v>
      </c>
      <c r="AL58">
        <f t="shared" si="11"/>
        <v>0.98249956460014454</v>
      </c>
      <c r="AM58">
        <f t="shared" si="12"/>
        <v>1.7827956989247312E-3</v>
      </c>
    </row>
    <row r="59" spans="1:39">
      <c r="A59" s="10">
        <v>59</v>
      </c>
      <c r="B59" s="11" t="s">
        <v>20</v>
      </c>
      <c r="C59" s="12" t="s">
        <v>78</v>
      </c>
      <c r="D59" s="11" t="s">
        <v>137</v>
      </c>
      <c r="E59" s="12" t="s">
        <v>138</v>
      </c>
      <c r="F59" s="13">
        <v>0.10178</v>
      </c>
      <c r="G59" s="13">
        <v>0.10972</v>
      </c>
      <c r="H59" s="14">
        <v>20</v>
      </c>
      <c r="I59" s="15">
        <v>186</v>
      </c>
      <c r="J59" s="13">
        <v>4.0585869499999996</v>
      </c>
      <c r="K59" s="13">
        <v>9.9943000000000008</v>
      </c>
      <c r="L59" s="13">
        <v>2.0147363899999999</v>
      </c>
      <c r="M59" s="13">
        <v>0.26590000000000003</v>
      </c>
      <c r="N59" s="13">
        <v>2.0438505600000001</v>
      </c>
      <c r="O59" s="13">
        <v>4.4612999999999996</v>
      </c>
      <c r="P59" s="13">
        <v>4.4364800000000004</v>
      </c>
      <c r="Q59" s="13">
        <v>3.4127399999999999</v>
      </c>
      <c r="R59" s="16">
        <v>2.2941611367570683E-2</v>
      </c>
      <c r="S59" s="13">
        <v>11.4</v>
      </c>
      <c r="X59">
        <v>2020</v>
      </c>
      <c r="Y59">
        <v>1</v>
      </c>
      <c r="Z59">
        <f>IF(B59="臺北區",1,0)</f>
        <v>1</v>
      </c>
      <c r="AA59">
        <f t="shared" si="0"/>
        <v>0</v>
      </c>
      <c r="AB59">
        <f t="shared" si="1"/>
        <v>0</v>
      </c>
      <c r="AC59">
        <f t="shared" si="2"/>
        <v>0</v>
      </c>
      <c r="AD59">
        <f t="shared" si="3"/>
        <v>0</v>
      </c>
      <c r="AE59">
        <f t="shared" si="4"/>
        <v>0</v>
      </c>
      <c r="AF59">
        <f t="shared" si="5"/>
        <v>0</v>
      </c>
      <c r="AG59">
        <f t="shared" si="6"/>
        <v>0</v>
      </c>
      <c r="AH59">
        <f t="shared" si="7"/>
        <v>1</v>
      </c>
      <c r="AI59">
        <f t="shared" si="8"/>
        <v>0.51301000000000008</v>
      </c>
      <c r="AJ59">
        <f t="shared" si="9"/>
        <v>0.20158854447034807</v>
      </c>
      <c r="AK59">
        <f t="shared" si="10"/>
        <v>7.686538397893945</v>
      </c>
      <c r="AL59">
        <f t="shared" si="11"/>
        <v>0.97408432584160154</v>
      </c>
      <c r="AM59">
        <f t="shared" si="12"/>
        <v>1.4295698924731185E-3</v>
      </c>
    </row>
    <row r="60" spans="1:39">
      <c r="A60" s="10">
        <v>60</v>
      </c>
      <c r="B60" s="11" t="s">
        <v>20</v>
      </c>
      <c r="C60" s="12" t="s">
        <v>78</v>
      </c>
      <c r="D60" s="11" t="s">
        <v>139</v>
      </c>
      <c r="E60" s="12" t="s">
        <v>140</v>
      </c>
      <c r="F60" s="13">
        <v>6.2611159999999999E-2</v>
      </c>
      <c r="G60" s="13">
        <v>0.10311605</v>
      </c>
      <c r="H60" s="14">
        <v>11</v>
      </c>
      <c r="I60" s="15">
        <v>155</v>
      </c>
      <c r="J60" s="13">
        <v>3.13779897</v>
      </c>
      <c r="K60" s="13">
        <v>1.9572000000000001</v>
      </c>
      <c r="L60" s="13">
        <v>0.99739595000000003</v>
      </c>
      <c r="M60" s="13">
        <v>0.152</v>
      </c>
      <c r="N60" s="13">
        <v>2.1404030199999999</v>
      </c>
      <c r="O60" s="13">
        <v>4.3823999999999996</v>
      </c>
      <c r="P60" s="13">
        <v>3.1818645000000001</v>
      </c>
      <c r="Q60" s="13">
        <v>2.88615172</v>
      </c>
      <c r="R60" s="16">
        <v>1.9677506694581116E-2</v>
      </c>
      <c r="S60" s="13">
        <v>9.6999999999999993</v>
      </c>
      <c r="X60">
        <v>2020</v>
      </c>
      <c r="Y60">
        <v>1</v>
      </c>
      <c r="Z60">
        <f>IF(B60="臺北區",1,0)</f>
        <v>1</v>
      </c>
      <c r="AA60">
        <f t="shared" si="0"/>
        <v>0</v>
      </c>
      <c r="AB60">
        <f t="shared" si="1"/>
        <v>0</v>
      </c>
      <c r="AC60">
        <f t="shared" si="2"/>
        <v>0</v>
      </c>
      <c r="AD60">
        <f t="shared" si="3"/>
        <v>0</v>
      </c>
      <c r="AE60">
        <f t="shared" si="4"/>
        <v>0</v>
      </c>
      <c r="AF60">
        <f t="shared" si="5"/>
        <v>0</v>
      </c>
      <c r="AG60">
        <f t="shared" si="6"/>
        <v>0</v>
      </c>
      <c r="AH60">
        <f t="shared" si="7"/>
        <v>1</v>
      </c>
      <c r="AI60">
        <f t="shared" si="8"/>
        <v>0.19174545454545455</v>
      </c>
      <c r="AJ60">
        <f t="shared" si="9"/>
        <v>0.50960348967913349</v>
      </c>
      <c r="AK60">
        <f t="shared" si="10"/>
        <v>14.081598815789473</v>
      </c>
      <c r="AL60">
        <f t="shared" si="11"/>
        <v>0.9279347619950693</v>
      </c>
      <c r="AM60">
        <f t="shared" si="12"/>
        <v>9.806451612903225E-4</v>
      </c>
    </row>
    <row r="61" spans="1:39">
      <c r="A61" s="10">
        <v>61</v>
      </c>
      <c r="B61" s="11" t="s">
        <v>141</v>
      </c>
      <c r="C61" s="12" t="s">
        <v>21</v>
      </c>
      <c r="D61" s="11" t="s">
        <v>142</v>
      </c>
      <c r="E61" s="12" t="s">
        <v>143</v>
      </c>
      <c r="F61" s="13">
        <v>-5.1848053800000002</v>
      </c>
      <c r="G61" s="13">
        <v>43.47484</v>
      </c>
      <c r="H61" s="14">
        <v>1908</v>
      </c>
      <c r="I61" s="15">
        <v>3653</v>
      </c>
      <c r="J61" s="13">
        <v>241.55984384999999</v>
      </c>
      <c r="K61" s="13">
        <v>342.9151</v>
      </c>
      <c r="L61" s="13">
        <v>128.60466545</v>
      </c>
      <c r="M61" s="13">
        <v>11.8109</v>
      </c>
      <c r="N61" s="13">
        <v>112.95517839999999</v>
      </c>
      <c r="O61" s="13">
        <v>95.639300000000006</v>
      </c>
      <c r="P61" s="13">
        <v>303.75992078000002</v>
      </c>
      <c r="Q61" s="13">
        <v>299.44693876000002</v>
      </c>
      <c r="R61" s="16">
        <v>-1.7068760640595267E-2</v>
      </c>
      <c r="S61" s="13">
        <v>7.5</v>
      </c>
      <c r="X61">
        <v>2020</v>
      </c>
      <c r="Y61">
        <v>1</v>
      </c>
      <c r="Z61">
        <f>IF(B61="臺北區",1,0)</f>
        <v>0</v>
      </c>
      <c r="AA61">
        <f t="shared" si="0"/>
        <v>1</v>
      </c>
      <c r="AB61">
        <f t="shared" si="1"/>
        <v>0</v>
      </c>
      <c r="AC61">
        <f t="shared" si="2"/>
        <v>0</v>
      </c>
      <c r="AD61">
        <f t="shared" si="3"/>
        <v>0</v>
      </c>
      <c r="AE61">
        <f t="shared" si="4"/>
        <v>0</v>
      </c>
      <c r="AF61">
        <f t="shared" si="5"/>
        <v>1</v>
      </c>
      <c r="AG61">
        <f t="shared" si="6"/>
        <v>0</v>
      </c>
      <c r="AH61">
        <f t="shared" si="7"/>
        <v>0</v>
      </c>
      <c r="AI61">
        <f t="shared" si="8"/>
        <v>0.18591509433962264</v>
      </c>
      <c r="AJ61">
        <f t="shared" si="9"/>
        <v>0.37503354460039817</v>
      </c>
      <c r="AK61">
        <f t="shared" si="10"/>
        <v>9.5636385372833566</v>
      </c>
      <c r="AL61">
        <f t="shared" si="11"/>
        <v>0.9667041603942198</v>
      </c>
      <c r="AM61">
        <f t="shared" si="12"/>
        <v>3.2332055844511362E-3</v>
      </c>
    </row>
    <row r="62" spans="1:39">
      <c r="A62" s="10">
        <v>62</v>
      </c>
      <c r="B62" s="11" t="s">
        <v>141</v>
      </c>
      <c r="C62" s="12" t="s">
        <v>38</v>
      </c>
      <c r="D62" s="11" t="s">
        <v>144</v>
      </c>
      <c r="E62" s="12" t="s">
        <v>145</v>
      </c>
      <c r="F62" s="13">
        <v>2.3299669999999999</v>
      </c>
      <c r="G62" s="13">
        <v>2.9126442899999998</v>
      </c>
      <c r="H62" s="14">
        <v>245</v>
      </c>
      <c r="I62" s="15">
        <v>1042</v>
      </c>
      <c r="J62" s="13">
        <v>51.904563000000003</v>
      </c>
      <c r="K62" s="13">
        <v>85.041499999999999</v>
      </c>
      <c r="L62" s="13">
        <v>28.369493070000001</v>
      </c>
      <c r="M62" s="13">
        <v>3.3433999999999999</v>
      </c>
      <c r="N62" s="13">
        <v>23.535069929999999</v>
      </c>
      <c r="O62" s="13">
        <v>26.416699999999999</v>
      </c>
      <c r="P62" s="13">
        <v>62.788440729999998</v>
      </c>
      <c r="Q62" s="13">
        <v>60.087460460000003</v>
      </c>
      <c r="R62" s="16">
        <v>3.7108215666944465E-2</v>
      </c>
      <c r="S62" s="13">
        <v>7.6</v>
      </c>
      <c r="X62">
        <v>2020</v>
      </c>
      <c r="Y62">
        <v>0</v>
      </c>
      <c r="Z62">
        <f>IF(B62="臺北區",1,0)</f>
        <v>0</v>
      </c>
      <c r="AA62">
        <f t="shared" si="0"/>
        <v>1</v>
      </c>
      <c r="AB62">
        <f t="shared" si="1"/>
        <v>0</v>
      </c>
      <c r="AC62">
        <f t="shared" si="2"/>
        <v>0</v>
      </c>
      <c r="AD62">
        <f t="shared" si="3"/>
        <v>0</v>
      </c>
      <c r="AE62">
        <f t="shared" si="4"/>
        <v>0</v>
      </c>
      <c r="AF62">
        <f t="shared" si="5"/>
        <v>0</v>
      </c>
      <c r="AG62">
        <f t="shared" si="6"/>
        <v>1</v>
      </c>
      <c r="AH62">
        <f t="shared" si="7"/>
        <v>0</v>
      </c>
      <c r="AI62">
        <f t="shared" si="8"/>
        <v>0.36075469387755105</v>
      </c>
      <c r="AJ62">
        <f t="shared" si="9"/>
        <v>0.33359586872291763</v>
      </c>
      <c r="AK62">
        <f t="shared" si="10"/>
        <v>7.0392624065322726</v>
      </c>
      <c r="AL62">
        <f t="shared" si="11"/>
        <v>0.96217227150791595</v>
      </c>
      <c r="AM62">
        <f t="shared" si="12"/>
        <v>3.2086372360844531E-3</v>
      </c>
    </row>
    <row r="63" spans="1:39">
      <c r="A63" s="10">
        <v>63</v>
      </c>
      <c r="B63" s="11" t="s">
        <v>141</v>
      </c>
      <c r="C63" s="12" t="s">
        <v>38</v>
      </c>
      <c r="D63" s="11" t="s">
        <v>146</v>
      </c>
      <c r="E63" s="12" t="s">
        <v>147</v>
      </c>
      <c r="F63" s="13">
        <v>0.43860711000000002</v>
      </c>
      <c r="G63" s="13">
        <v>0.58001314000000004</v>
      </c>
      <c r="H63" s="14">
        <v>46</v>
      </c>
      <c r="I63" s="15">
        <v>661</v>
      </c>
      <c r="J63" s="13">
        <v>8.8031453099999997</v>
      </c>
      <c r="K63" s="13">
        <v>12.2058</v>
      </c>
      <c r="L63" s="13">
        <v>2.9704256199999999</v>
      </c>
      <c r="M63" s="13">
        <v>1.2974000000000001</v>
      </c>
      <c r="N63" s="13">
        <v>5.8327196900000002</v>
      </c>
      <c r="O63" s="13">
        <v>35.939</v>
      </c>
      <c r="P63" s="13">
        <v>8.1319123700000002</v>
      </c>
      <c r="Q63" s="13">
        <v>7.9547194899999996</v>
      </c>
      <c r="R63" s="16">
        <v>5.3936526863975542E-2</v>
      </c>
      <c r="S63" s="13">
        <v>11.4</v>
      </c>
      <c r="X63">
        <v>2020</v>
      </c>
      <c r="Y63">
        <v>0</v>
      </c>
      <c r="Z63">
        <f>IF(B63="臺北區",1,0)</f>
        <v>0</v>
      </c>
      <c r="AA63">
        <f t="shared" si="0"/>
        <v>1</v>
      </c>
      <c r="AB63">
        <f t="shared" si="1"/>
        <v>0</v>
      </c>
      <c r="AC63">
        <f t="shared" si="2"/>
        <v>0</v>
      </c>
      <c r="AD63">
        <f t="shared" si="3"/>
        <v>0</v>
      </c>
      <c r="AE63">
        <f t="shared" si="4"/>
        <v>0</v>
      </c>
      <c r="AF63">
        <f t="shared" si="5"/>
        <v>0</v>
      </c>
      <c r="AG63">
        <f t="shared" si="6"/>
        <v>1</v>
      </c>
      <c r="AH63">
        <f t="shared" si="7"/>
        <v>0</v>
      </c>
      <c r="AI63">
        <f t="shared" si="8"/>
        <v>0.29354782608695651</v>
      </c>
      <c r="AJ63">
        <f t="shared" si="9"/>
        <v>0.24336181323633027</v>
      </c>
      <c r="AK63">
        <f t="shared" si="10"/>
        <v>4.4956988515492524</v>
      </c>
      <c r="AL63">
        <f t="shared" si="11"/>
        <v>0.9039190710350139</v>
      </c>
      <c r="AM63">
        <f t="shared" si="12"/>
        <v>1.962783661119516E-3</v>
      </c>
    </row>
    <row r="64" spans="1:39">
      <c r="A64" s="10">
        <v>64</v>
      </c>
      <c r="B64" s="11" t="s">
        <v>141</v>
      </c>
      <c r="C64" s="12" t="s">
        <v>38</v>
      </c>
      <c r="D64" s="11" t="s">
        <v>148</v>
      </c>
      <c r="E64" s="12" t="s">
        <v>149</v>
      </c>
      <c r="F64" s="13">
        <v>0.46571803000000001</v>
      </c>
      <c r="G64" s="13">
        <v>0.49957427999999998</v>
      </c>
      <c r="H64" s="14">
        <v>55</v>
      </c>
      <c r="I64" s="15">
        <v>414</v>
      </c>
      <c r="J64" s="13">
        <v>10.042557329999999</v>
      </c>
      <c r="K64" s="13">
        <v>20.819900000000001</v>
      </c>
      <c r="L64" s="13">
        <v>4.7741521200000001</v>
      </c>
      <c r="M64" s="13">
        <v>0.91649999999999998</v>
      </c>
      <c r="N64" s="13">
        <v>5.2684052100000001</v>
      </c>
      <c r="O64" s="13">
        <v>9.9460999999999995</v>
      </c>
      <c r="P64" s="13">
        <v>11.432823989999999</v>
      </c>
      <c r="Q64" s="13">
        <v>11.024518479999999</v>
      </c>
      <c r="R64" s="16">
        <v>4.0735170103847633E-2</v>
      </c>
      <c r="S64" s="13">
        <v>10.5</v>
      </c>
      <c r="X64">
        <v>2020</v>
      </c>
      <c r="Y64">
        <v>0</v>
      </c>
      <c r="Z64">
        <f>IF(B64="臺北區",1,0)</f>
        <v>0</v>
      </c>
      <c r="AA64">
        <f t="shared" si="0"/>
        <v>1</v>
      </c>
      <c r="AB64">
        <f t="shared" si="1"/>
        <v>0</v>
      </c>
      <c r="AC64">
        <f t="shared" si="2"/>
        <v>0</v>
      </c>
      <c r="AD64">
        <f t="shared" si="3"/>
        <v>0</v>
      </c>
      <c r="AE64">
        <f t="shared" si="4"/>
        <v>0</v>
      </c>
      <c r="AF64">
        <f t="shared" si="5"/>
        <v>0</v>
      </c>
      <c r="AG64">
        <f t="shared" si="6"/>
        <v>1</v>
      </c>
      <c r="AH64">
        <f t="shared" si="7"/>
        <v>0</v>
      </c>
      <c r="AI64">
        <f t="shared" si="8"/>
        <v>0.39520727272727274</v>
      </c>
      <c r="AJ64">
        <f t="shared" si="9"/>
        <v>0.2293071590161336</v>
      </c>
      <c r="AK64">
        <f t="shared" si="10"/>
        <v>5.7483963011456627</v>
      </c>
      <c r="AL64">
        <f t="shared" si="11"/>
        <v>0.95783570416444308</v>
      </c>
      <c r="AM64">
        <f t="shared" si="12"/>
        <v>2.2137681159420291E-3</v>
      </c>
    </row>
    <row r="65" spans="1:39">
      <c r="A65" s="10">
        <v>65</v>
      </c>
      <c r="B65" s="11" t="s">
        <v>141</v>
      </c>
      <c r="C65" s="12" t="s">
        <v>38</v>
      </c>
      <c r="D65" s="11" t="s">
        <v>150</v>
      </c>
      <c r="E65" s="12" t="s">
        <v>151</v>
      </c>
      <c r="F65" s="13">
        <v>2.1882783899999998</v>
      </c>
      <c r="G65" s="13">
        <v>3.6243088700000001</v>
      </c>
      <c r="H65" s="14">
        <v>262</v>
      </c>
      <c r="I65" s="15">
        <v>813</v>
      </c>
      <c r="J65" s="13">
        <v>45.546414380000002</v>
      </c>
      <c r="K65" s="13">
        <v>77.2547</v>
      </c>
      <c r="L65" s="13">
        <v>26.093745380000001</v>
      </c>
      <c r="M65" s="13">
        <v>2.5764</v>
      </c>
      <c r="N65" s="13">
        <v>19.452669</v>
      </c>
      <c r="O65" s="13">
        <v>19.4376</v>
      </c>
      <c r="P65" s="13">
        <v>51.502217659999999</v>
      </c>
      <c r="Q65" s="13">
        <v>47.307703400000001</v>
      </c>
      <c r="R65" s="16">
        <v>4.2489012889624755E-2</v>
      </c>
      <c r="S65" s="13">
        <v>8.6999999999999993</v>
      </c>
      <c r="X65">
        <v>2020</v>
      </c>
      <c r="Y65">
        <v>0</v>
      </c>
      <c r="Z65">
        <f>IF(B65="臺北區",1,0)</f>
        <v>0</v>
      </c>
      <c r="AA65">
        <f t="shared" si="0"/>
        <v>1</v>
      </c>
      <c r="AB65">
        <f t="shared" si="1"/>
        <v>0</v>
      </c>
      <c r="AC65">
        <f t="shared" si="2"/>
        <v>0</v>
      </c>
      <c r="AD65">
        <f t="shared" si="3"/>
        <v>0</v>
      </c>
      <c r="AE65">
        <f t="shared" si="4"/>
        <v>0</v>
      </c>
      <c r="AF65">
        <f t="shared" si="5"/>
        <v>0</v>
      </c>
      <c r="AG65">
        <f t="shared" si="6"/>
        <v>1</v>
      </c>
      <c r="AH65">
        <f t="shared" si="7"/>
        <v>0</v>
      </c>
      <c r="AI65">
        <f t="shared" si="8"/>
        <v>0.30469885496183208</v>
      </c>
      <c r="AJ65">
        <f t="shared" si="9"/>
        <v>0.33776256175999647</v>
      </c>
      <c r="AK65">
        <f t="shared" si="10"/>
        <v>7.5503295295761532</v>
      </c>
      <c r="AL65">
        <f t="shared" si="11"/>
        <v>0.96772686334022695</v>
      </c>
      <c r="AM65">
        <f t="shared" si="12"/>
        <v>3.1690036900369005E-3</v>
      </c>
    </row>
    <row r="66" spans="1:39">
      <c r="A66" s="10">
        <v>66</v>
      </c>
      <c r="B66" s="11" t="s">
        <v>141</v>
      </c>
      <c r="C66" s="12" t="s">
        <v>38</v>
      </c>
      <c r="D66" s="11" t="s">
        <v>152</v>
      </c>
      <c r="E66" s="12" t="s">
        <v>153</v>
      </c>
      <c r="F66" s="13">
        <v>0.46813429000000001</v>
      </c>
      <c r="G66" s="13">
        <v>0.50548999999999999</v>
      </c>
      <c r="H66" s="14">
        <v>145</v>
      </c>
      <c r="I66" s="15">
        <v>675</v>
      </c>
      <c r="J66" s="13">
        <v>19.912790390000001</v>
      </c>
      <c r="K66" s="13">
        <v>46.817900000000002</v>
      </c>
      <c r="L66" s="13">
        <v>9.4210364299999991</v>
      </c>
      <c r="M66" s="13">
        <v>1.5164</v>
      </c>
      <c r="N66" s="13">
        <v>10.49175396</v>
      </c>
      <c r="O66" s="13">
        <v>17.3109</v>
      </c>
      <c r="P66" s="13">
        <v>22.468144349999999</v>
      </c>
      <c r="Q66" s="13">
        <v>18.622604549999998</v>
      </c>
      <c r="R66" s="16">
        <v>2.0835467438146491E-2</v>
      </c>
      <c r="S66" s="13">
        <v>9.6999999999999993</v>
      </c>
      <c r="X66">
        <v>2020</v>
      </c>
      <c r="Y66">
        <v>0</v>
      </c>
      <c r="Z66">
        <f t="shared" ref="Z66:Z129" si="13">IF(B66="臺北區",1,0)</f>
        <v>0</v>
      </c>
      <c r="AA66">
        <f t="shared" si="0"/>
        <v>1</v>
      </c>
      <c r="AB66">
        <f t="shared" si="1"/>
        <v>0</v>
      </c>
      <c r="AC66">
        <f t="shared" si="2"/>
        <v>0</v>
      </c>
      <c r="AD66">
        <f t="shared" si="3"/>
        <v>0</v>
      </c>
      <c r="AE66">
        <f t="shared" si="4"/>
        <v>0</v>
      </c>
      <c r="AF66">
        <f t="shared" si="5"/>
        <v>0</v>
      </c>
      <c r="AG66">
        <f t="shared" si="6"/>
        <v>1</v>
      </c>
      <c r="AH66">
        <f t="shared" si="7"/>
        <v>0</v>
      </c>
      <c r="AI66">
        <f t="shared" si="8"/>
        <v>0.33333999999999997</v>
      </c>
      <c r="AJ66">
        <f t="shared" si="9"/>
        <v>0.20122723210566895</v>
      </c>
      <c r="AK66">
        <f t="shared" si="10"/>
        <v>6.9188564758638886</v>
      </c>
      <c r="AL66">
        <f t="shared" si="11"/>
        <v>0.96862683435986463</v>
      </c>
      <c r="AM66">
        <f t="shared" si="12"/>
        <v>2.2465185185185184E-3</v>
      </c>
    </row>
    <row r="67" spans="1:39">
      <c r="A67" s="10">
        <v>67</v>
      </c>
      <c r="B67" s="11" t="s">
        <v>141</v>
      </c>
      <c r="C67" s="12" t="s">
        <v>38</v>
      </c>
      <c r="D67" s="11" t="s">
        <v>154</v>
      </c>
      <c r="E67" s="12" t="s">
        <v>155</v>
      </c>
      <c r="F67" s="13">
        <v>-3.3238650000000002E-2</v>
      </c>
      <c r="G67" s="13">
        <v>0.18683881999999999</v>
      </c>
      <c r="H67" s="14">
        <v>54</v>
      </c>
      <c r="I67" s="15">
        <v>531</v>
      </c>
      <c r="J67" s="13">
        <v>9.5842793900000007</v>
      </c>
      <c r="K67" s="13">
        <v>20.076899999999998</v>
      </c>
      <c r="L67" s="13">
        <v>4.5754183499999996</v>
      </c>
      <c r="M67" s="13">
        <v>0.64510000000000001</v>
      </c>
      <c r="N67" s="13">
        <v>5.0088610400000002</v>
      </c>
      <c r="O67" s="13">
        <v>11.01</v>
      </c>
      <c r="P67" s="13">
        <v>11.93658606</v>
      </c>
      <c r="Q67" s="13">
        <v>12.128209740000001</v>
      </c>
      <c r="R67" s="16">
        <v>-2.7846027191463152E-3</v>
      </c>
      <c r="S67" s="13">
        <v>9.9</v>
      </c>
      <c r="X67">
        <v>2020</v>
      </c>
      <c r="Y67">
        <v>0</v>
      </c>
      <c r="Z67">
        <f t="shared" si="13"/>
        <v>0</v>
      </c>
      <c r="AA67">
        <f t="shared" si="0"/>
        <v>1</v>
      </c>
      <c r="AB67">
        <f t="shared" si="1"/>
        <v>0</v>
      </c>
      <c r="AC67">
        <f t="shared" si="2"/>
        <v>0</v>
      </c>
      <c r="AD67">
        <f t="shared" si="3"/>
        <v>0</v>
      </c>
      <c r="AE67">
        <f t="shared" si="4"/>
        <v>0</v>
      </c>
      <c r="AF67">
        <f t="shared" si="5"/>
        <v>0</v>
      </c>
      <c r="AG67">
        <f t="shared" si="6"/>
        <v>1</v>
      </c>
      <c r="AH67">
        <f t="shared" si="7"/>
        <v>0</v>
      </c>
      <c r="AI67">
        <f t="shared" si="8"/>
        <v>0.38374074074074072</v>
      </c>
      <c r="AJ67">
        <f t="shared" si="9"/>
        <v>0.2278946625226006</v>
      </c>
      <c r="AK67">
        <f t="shared" si="10"/>
        <v>7.7644722368625025</v>
      </c>
      <c r="AL67">
        <f t="shared" si="11"/>
        <v>0.96886883505453147</v>
      </c>
      <c r="AM67">
        <f t="shared" si="12"/>
        <v>1.2148775894538606E-3</v>
      </c>
    </row>
    <row r="68" spans="1:39">
      <c r="A68" s="10">
        <v>68</v>
      </c>
      <c r="B68" s="11" t="s">
        <v>141</v>
      </c>
      <c r="C68" s="12" t="s">
        <v>38</v>
      </c>
      <c r="D68" s="11" t="s">
        <v>156</v>
      </c>
      <c r="E68" s="12" t="s">
        <v>157</v>
      </c>
      <c r="F68" s="13">
        <v>0.34991784999999997</v>
      </c>
      <c r="G68" s="13">
        <v>0.24367319000000001</v>
      </c>
      <c r="H68" s="14">
        <v>64</v>
      </c>
      <c r="I68" s="15">
        <v>336</v>
      </c>
      <c r="J68" s="13">
        <v>11.42876015</v>
      </c>
      <c r="K68" s="13">
        <v>33.813299999999998</v>
      </c>
      <c r="L68" s="13">
        <v>7.2345680200000002</v>
      </c>
      <c r="M68" s="13">
        <v>0.78590000000000004</v>
      </c>
      <c r="N68" s="13">
        <v>4.1941921300000002</v>
      </c>
      <c r="O68" s="13">
        <v>4.5068000000000001</v>
      </c>
      <c r="P68" s="13">
        <v>16.088517830000001</v>
      </c>
      <c r="Q68" s="13">
        <v>14.46580037</v>
      </c>
      <c r="R68" s="16">
        <v>2.1749539248886791E-2</v>
      </c>
      <c r="S68" s="13">
        <v>9.9</v>
      </c>
      <c r="X68">
        <v>2020</v>
      </c>
      <c r="Y68">
        <v>0</v>
      </c>
      <c r="Z68">
        <f t="shared" si="13"/>
        <v>0</v>
      </c>
      <c r="AA68">
        <f t="shared" ref="AA68:AA131" si="14">IF(B68="北區",1,0)</f>
        <v>1</v>
      </c>
      <c r="AB68">
        <f t="shared" ref="AB68:AB131" si="15">IF(B68="中區",1,0)</f>
        <v>0</v>
      </c>
      <c r="AC68">
        <f t="shared" ref="AC68:AC131" si="16">IF(B68="南區",1,0)</f>
        <v>0</v>
      </c>
      <c r="AD68">
        <f t="shared" ref="AD68:AD131" si="17">IF(B68="高屏區",1,0)</f>
        <v>0</v>
      </c>
      <c r="AE68">
        <f t="shared" ref="AE68:AE131" si="18">IF(B68="東區",1,0)</f>
        <v>0</v>
      </c>
      <c r="AF68">
        <f t="shared" ref="AF68:AF131" si="19">IF(C68="醫學中心",1,0)</f>
        <v>0</v>
      </c>
      <c r="AG68">
        <f t="shared" ref="AG68:AG131" si="20">IF(C68="區域醫院",1,0)</f>
        <v>1</v>
      </c>
      <c r="AH68">
        <f t="shared" ref="AH68:AH131" si="21">IF(C68="地區醫院",1,0)</f>
        <v>0</v>
      </c>
      <c r="AI68">
        <f t="shared" ref="AI68:AI131" si="22">(K68+M68)/H68</f>
        <v>0.54061249999999994</v>
      </c>
      <c r="AJ68">
        <f t="shared" ref="AJ68:AJ131" si="23">L68/K68</f>
        <v>0.21395628406573747</v>
      </c>
      <c r="AK68">
        <f t="shared" ref="AK68:AK131" si="24">N68/M68</f>
        <v>5.3368012851507824</v>
      </c>
      <c r="AL68">
        <f t="shared" ref="AL68:AL131" si="25">K68/(K68+M68)</f>
        <v>0.97728560197923653</v>
      </c>
      <c r="AM68">
        <f t="shared" ref="AM68:AM131" si="26">M68/I68</f>
        <v>2.3389880952380954E-3</v>
      </c>
    </row>
    <row r="69" spans="1:39">
      <c r="A69" s="10">
        <v>69</v>
      </c>
      <c r="B69" s="11" t="s">
        <v>141</v>
      </c>
      <c r="C69" s="12" t="s">
        <v>38</v>
      </c>
      <c r="D69" s="11" t="s">
        <v>158</v>
      </c>
      <c r="E69" s="12" t="s">
        <v>159</v>
      </c>
      <c r="F69" s="13">
        <v>-0.69604557</v>
      </c>
      <c r="G69" s="13">
        <v>-0.65837513999999997</v>
      </c>
      <c r="H69" s="14">
        <v>80</v>
      </c>
      <c r="I69" s="15">
        <v>413</v>
      </c>
      <c r="J69" s="13">
        <v>14.78322479</v>
      </c>
      <c r="K69" s="13">
        <v>35.317599999999999</v>
      </c>
      <c r="L69" s="13">
        <v>9.8338601299999997</v>
      </c>
      <c r="M69" s="13">
        <v>0.88549999999999995</v>
      </c>
      <c r="N69" s="13">
        <v>4.9493646599999996</v>
      </c>
      <c r="O69" s="13">
        <v>4.8970000000000002</v>
      </c>
      <c r="P69" s="13">
        <v>18.71307461</v>
      </c>
      <c r="Q69" s="13">
        <v>18.1379497</v>
      </c>
      <c r="R69" s="16">
        <v>-3.7195681869832506E-2</v>
      </c>
      <c r="S69" s="13">
        <v>9.5</v>
      </c>
      <c r="X69">
        <v>2020</v>
      </c>
      <c r="Y69">
        <v>0</v>
      </c>
      <c r="Z69">
        <f t="shared" si="13"/>
        <v>0</v>
      </c>
      <c r="AA69">
        <f t="shared" si="14"/>
        <v>1</v>
      </c>
      <c r="AB69">
        <f t="shared" si="15"/>
        <v>0</v>
      </c>
      <c r="AC69">
        <f t="shared" si="16"/>
        <v>0</v>
      </c>
      <c r="AD69">
        <f t="shared" si="17"/>
        <v>0</v>
      </c>
      <c r="AE69">
        <f t="shared" si="18"/>
        <v>0</v>
      </c>
      <c r="AF69">
        <f t="shared" si="19"/>
        <v>0</v>
      </c>
      <c r="AG69">
        <f t="shared" si="20"/>
        <v>1</v>
      </c>
      <c r="AH69">
        <f t="shared" si="21"/>
        <v>0</v>
      </c>
      <c r="AI69">
        <f t="shared" si="22"/>
        <v>0.45253874999999999</v>
      </c>
      <c r="AJ69">
        <f t="shared" si="23"/>
        <v>0.27844078108365233</v>
      </c>
      <c r="AK69">
        <f t="shared" si="24"/>
        <v>5.5893446188594016</v>
      </c>
      <c r="AL69">
        <f t="shared" si="25"/>
        <v>0.97554076860821315</v>
      </c>
      <c r="AM69">
        <f t="shared" si="26"/>
        <v>2.1440677966101693E-3</v>
      </c>
    </row>
    <row r="70" spans="1:39">
      <c r="A70" s="10">
        <v>70</v>
      </c>
      <c r="B70" s="11" t="s">
        <v>141</v>
      </c>
      <c r="C70" s="12" t="s">
        <v>38</v>
      </c>
      <c r="D70" s="11" t="s">
        <v>160</v>
      </c>
      <c r="E70" s="12" t="s">
        <v>161</v>
      </c>
      <c r="F70" s="13">
        <v>4.3765564000000001</v>
      </c>
      <c r="G70" s="13">
        <v>4.0278551900000004</v>
      </c>
      <c r="H70" s="14">
        <v>194</v>
      </c>
      <c r="I70" s="15">
        <v>616</v>
      </c>
      <c r="J70" s="13">
        <v>39.9112747</v>
      </c>
      <c r="K70" s="13">
        <v>90.776300000000006</v>
      </c>
      <c r="L70" s="13">
        <v>25.081524340000001</v>
      </c>
      <c r="M70" s="13">
        <v>2.6097000000000001</v>
      </c>
      <c r="N70" s="13">
        <v>14.82975036</v>
      </c>
      <c r="O70" s="13">
        <v>14.3134</v>
      </c>
      <c r="P70" s="13">
        <v>49.738816730000003</v>
      </c>
      <c r="Q70" s="13">
        <v>43.102685540000003</v>
      </c>
      <c r="R70" s="16">
        <v>8.7990762300549002E-2</v>
      </c>
      <c r="S70" s="13">
        <v>8.5</v>
      </c>
      <c r="X70">
        <v>2020</v>
      </c>
      <c r="Y70">
        <v>1</v>
      </c>
      <c r="Z70">
        <f t="shared" si="13"/>
        <v>0</v>
      </c>
      <c r="AA70">
        <f t="shared" si="14"/>
        <v>1</v>
      </c>
      <c r="AB70">
        <f t="shared" si="15"/>
        <v>0</v>
      </c>
      <c r="AC70">
        <f t="shared" si="16"/>
        <v>0</v>
      </c>
      <c r="AD70">
        <f t="shared" si="17"/>
        <v>0</v>
      </c>
      <c r="AE70">
        <f t="shared" si="18"/>
        <v>0</v>
      </c>
      <c r="AF70">
        <f t="shared" si="19"/>
        <v>0</v>
      </c>
      <c r="AG70">
        <f t="shared" si="20"/>
        <v>1</v>
      </c>
      <c r="AH70">
        <f t="shared" si="21"/>
        <v>0</v>
      </c>
      <c r="AI70">
        <f t="shared" si="22"/>
        <v>0.4813711340206186</v>
      </c>
      <c r="AJ70">
        <f t="shared" si="23"/>
        <v>0.2763003596753778</v>
      </c>
      <c r="AK70">
        <f t="shared" si="24"/>
        <v>5.6825498563053225</v>
      </c>
      <c r="AL70">
        <f t="shared" si="25"/>
        <v>0.97205469770629427</v>
      </c>
      <c r="AM70">
        <f t="shared" si="26"/>
        <v>4.2365259740259741E-3</v>
      </c>
    </row>
    <row r="71" spans="1:39">
      <c r="A71" s="10">
        <v>71</v>
      </c>
      <c r="B71" s="11" t="s">
        <v>141</v>
      </c>
      <c r="C71" s="12" t="s">
        <v>38</v>
      </c>
      <c r="D71" s="11" t="s">
        <v>162</v>
      </c>
      <c r="E71" s="12" t="s">
        <v>163</v>
      </c>
      <c r="F71" s="13">
        <v>0.53972750999999997</v>
      </c>
      <c r="G71" s="13">
        <v>0.63106494000000002</v>
      </c>
      <c r="H71" s="14">
        <v>93</v>
      </c>
      <c r="I71" s="15">
        <v>413</v>
      </c>
      <c r="J71" s="13">
        <v>17.705308800000001</v>
      </c>
      <c r="K71" s="13">
        <v>48.9253</v>
      </c>
      <c r="L71" s="13">
        <v>11.362765250000001</v>
      </c>
      <c r="M71" s="13">
        <v>1.4278</v>
      </c>
      <c r="N71" s="13">
        <v>6.3425435500000003</v>
      </c>
      <c r="O71" s="13">
        <v>8.5341000000000005</v>
      </c>
      <c r="P71" s="13">
        <v>21.01238717</v>
      </c>
      <c r="Q71" s="13">
        <v>18.650607650000001</v>
      </c>
      <c r="R71" s="16">
        <v>2.5686158627925185E-2</v>
      </c>
      <c r="S71" s="13">
        <v>9.1</v>
      </c>
      <c r="X71">
        <v>2020</v>
      </c>
      <c r="Y71">
        <v>1</v>
      </c>
      <c r="Z71">
        <f t="shared" si="13"/>
        <v>0</v>
      </c>
      <c r="AA71">
        <f t="shared" si="14"/>
        <v>1</v>
      </c>
      <c r="AB71">
        <f t="shared" si="15"/>
        <v>0</v>
      </c>
      <c r="AC71">
        <f t="shared" si="16"/>
        <v>0</v>
      </c>
      <c r="AD71">
        <f t="shared" si="17"/>
        <v>0</v>
      </c>
      <c r="AE71">
        <f t="shared" si="18"/>
        <v>0</v>
      </c>
      <c r="AF71">
        <f t="shared" si="19"/>
        <v>0</v>
      </c>
      <c r="AG71">
        <f t="shared" si="20"/>
        <v>1</v>
      </c>
      <c r="AH71">
        <f t="shared" si="21"/>
        <v>0</v>
      </c>
      <c r="AI71">
        <f t="shared" si="22"/>
        <v>0.54143118279569891</v>
      </c>
      <c r="AJ71">
        <f t="shared" si="23"/>
        <v>0.23224722689487853</v>
      </c>
      <c r="AK71">
        <f t="shared" si="24"/>
        <v>4.4421792618013729</v>
      </c>
      <c r="AL71">
        <f t="shared" si="25"/>
        <v>0.9716442483183757</v>
      </c>
      <c r="AM71">
        <f t="shared" si="26"/>
        <v>3.457142857142857E-3</v>
      </c>
    </row>
    <row r="72" spans="1:39">
      <c r="A72" s="10">
        <v>72</v>
      </c>
      <c r="B72" s="11" t="s">
        <v>141</v>
      </c>
      <c r="C72" s="12" t="s">
        <v>38</v>
      </c>
      <c r="D72" s="11" t="s">
        <v>164</v>
      </c>
      <c r="E72" s="12" t="s">
        <v>165</v>
      </c>
      <c r="F72" s="13">
        <v>0.53417155999999999</v>
      </c>
      <c r="G72" s="13">
        <v>0.64698374999999997</v>
      </c>
      <c r="H72" s="14">
        <v>83</v>
      </c>
      <c r="I72" s="15">
        <v>837</v>
      </c>
      <c r="J72" s="13">
        <v>19.191629949999999</v>
      </c>
      <c r="K72" s="13">
        <v>37.689599999999999</v>
      </c>
      <c r="L72" s="13">
        <v>9.9277313399999993</v>
      </c>
      <c r="M72" s="13">
        <v>1.5799000000000001</v>
      </c>
      <c r="N72" s="13">
        <v>9.26389861</v>
      </c>
      <c r="O72" s="13">
        <v>25.012499999999999</v>
      </c>
      <c r="P72" s="13">
        <v>22.661436550000001</v>
      </c>
      <c r="Q72" s="13">
        <v>19.72746849</v>
      </c>
      <c r="R72" s="16">
        <v>2.3571831327701066E-2</v>
      </c>
      <c r="S72" s="13">
        <v>9.6</v>
      </c>
      <c r="X72">
        <v>2020</v>
      </c>
      <c r="Y72">
        <v>1</v>
      </c>
      <c r="Z72">
        <f t="shared" si="13"/>
        <v>0</v>
      </c>
      <c r="AA72">
        <f t="shared" si="14"/>
        <v>1</v>
      </c>
      <c r="AB72">
        <f t="shared" si="15"/>
        <v>0</v>
      </c>
      <c r="AC72">
        <f t="shared" si="16"/>
        <v>0</v>
      </c>
      <c r="AD72">
        <f t="shared" si="17"/>
        <v>0</v>
      </c>
      <c r="AE72">
        <f t="shared" si="18"/>
        <v>0</v>
      </c>
      <c r="AF72">
        <f t="shared" si="19"/>
        <v>0</v>
      </c>
      <c r="AG72">
        <f t="shared" si="20"/>
        <v>1</v>
      </c>
      <c r="AH72">
        <f t="shared" si="21"/>
        <v>0</v>
      </c>
      <c r="AI72">
        <f t="shared" si="22"/>
        <v>0.47312650602409639</v>
      </c>
      <c r="AJ72">
        <f t="shared" si="23"/>
        <v>0.26340771300305654</v>
      </c>
      <c r="AK72">
        <f t="shared" si="24"/>
        <v>5.8635980821570985</v>
      </c>
      <c r="AL72">
        <f t="shared" si="25"/>
        <v>0.95976775869313324</v>
      </c>
      <c r="AM72">
        <f t="shared" si="26"/>
        <v>1.8875746714456393E-3</v>
      </c>
    </row>
    <row r="73" spans="1:39">
      <c r="A73" s="10">
        <v>73</v>
      </c>
      <c r="B73" s="11" t="s">
        <v>141</v>
      </c>
      <c r="C73" s="12" t="s">
        <v>38</v>
      </c>
      <c r="D73" s="11" t="s">
        <v>166</v>
      </c>
      <c r="E73" s="12" t="s">
        <v>167</v>
      </c>
      <c r="F73" s="13">
        <v>-0.45065</v>
      </c>
      <c r="G73" s="13">
        <v>-1.86856</v>
      </c>
      <c r="H73" s="14">
        <v>102</v>
      </c>
      <c r="I73" s="15">
        <v>663</v>
      </c>
      <c r="J73" s="13">
        <v>23.853947999999999</v>
      </c>
      <c r="K73" s="13">
        <v>50.837800000000001</v>
      </c>
      <c r="L73" s="13">
        <v>13.35064715</v>
      </c>
      <c r="M73" s="13">
        <v>1.708</v>
      </c>
      <c r="N73" s="13">
        <v>10.50330085</v>
      </c>
      <c r="O73" s="13">
        <v>9.7184000000000008</v>
      </c>
      <c r="P73" s="13">
        <v>32.106630000000003</v>
      </c>
      <c r="Q73" s="13">
        <v>28.279140000000002</v>
      </c>
      <c r="R73" s="16">
        <v>-1.4036041777041064E-2</v>
      </c>
      <c r="S73" s="13">
        <v>10.3</v>
      </c>
      <c r="X73">
        <v>2020</v>
      </c>
      <c r="Y73">
        <v>1</v>
      </c>
      <c r="Z73">
        <f t="shared" si="13"/>
        <v>0</v>
      </c>
      <c r="AA73">
        <f t="shared" si="14"/>
        <v>1</v>
      </c>
      <c r="AB73">
        <f t="shared" si="15"/>
        <v>0</v>
      </c>
      <c r="AC73">
        <f t="shared" si="16"/>
        <v>0</v>
      </c>
      <c r="AD73">
        <f t="shared" si="17"/>
        <v>0</v>
      </c>
      <c r="AE73">
        <f t="shared" si="18"/>
        <v>0</v>
      </c>
      <c r="AF73">
        <f t="shared" si="19"/>
        <v>0</v>
      </c>
      <c r="AG73">
        <f t="shared" si="20"/>
        <v>1</v>
      </c>
      <c r="AH73">
        <f t="shared" si="21"/>
        <v>0</v>
      </c>
      <c r="AI73">
        <f t="shared" si="22"/>
        <v>0.51515490196078428</v>
      </c>
      <c r="AJ73">
        <f t="shared" si="23"/>
        <v>0.26261260617099874</v>
      </c>
      <c r="AK73">
        <f t="shared" si="24"/>
        <v>6.1494735655737713</v>
      </c>
      <c r="AL73">
        <f t="shared" si="25"/>
        <v>0.96749502338911963</v>
      </c>
      <c r="AM73">
        <f t="shared" si="26"/>
        <v>2.5761689291101055E-3</v>
      </c>
    </row>
    <row r="74" spans="1:39">
      <c r="A74" s="10">
        <v>74</v>
      </c>
      <c r="B74" s="11" t="s">
        <v>141</v>
      </c>
      <c r="C74" s="12" t="s">
        <v>38</v>
      </c>
      <c r="D74" s="11" t="s">
        <v>168</v>
      </c>
      <c r="E74" s="12" t="s">
        <v>169</v>
      </c>
      <c r="F74" s="13">
        <v>0.53456999999999999</v>
      </c>
      <c r="G74" s="13">
        <v>1.8192900000000001</v>
      </c>
      <c r="H74" s="14">
        <v>178</v>
      </c>
      <c r="I74" s="15">
        <v>594</v>
      </c>
      <c r="J74" s="13">
        <v>31.549244430000002</v>
      </c>
      <c r="K74" s="13">
        <v>75.188000000000002</v>
      </c>
      <c r="L74" s="13">
        <v>19.32426135</v>
      </c>
      <c r="M74" s="13">
        <v>2.1850000000000001</v>
      </c>
      <c r="N74" s="13">
        <v>12.224983079999999</v>
      </c>
      <c r="O74" s="13">
        <v>12.186199999999999</v>
      </c>
      <c r="P74" s="13">
        <v>38.259729999999998</v>
      </c>
      <c r="Q74" s="13">
        <v>33.421779999999998</v>
      </c>
      <c r="R74" s="16">
        <v>1.3972132056342269E-2</v>
      </c>
      <c r="S74" s="13">
        <v>9</v>
      </c>
      <c r="X74">
        <v>2020</v>
      </c>
      <c r="Y74">
        <v>1</v>
      </c>
      <c r="Z74">
        <f t="shared" si="13"/>
        <v>0</v>
      </c>
      <c r="AA74">
        <f t="shared" si="14"/>
        <v>1</v>
      </c>
      <c r="AB74">
        <f t="shared" si="15"/>
        <v>0</v>
      </c>
      <c r="AC74">
        <f t="shared" si="16"/>
        <v>0</v>
      </c>
      <c r="AD74">
        <f t="shared" si="17"/>
        <v>0</v>
      </c>
      <c r="AE74">
        <f t="shared" si="18"/>
        <v>0</v>
      </c>
      <c r="AF74">
        <f t="shared" si="19"/>
        <v>0</v>
      </c>
      <c r="AG74">
        <f t="shared" si="20"/>
        <v>1</v>
      </c>
      <c r="AH74">
        <f t="shared" si="21"/>
        <v>0</v>
      </c>
      <c r="AI74">
        <f t="shared" si="22"/>
        <v>0.43467977528089891</v>
      </c>
      <c r="AJ74">
        <f t="shared" si="23"/>
        <v>0.25701257314997072</v>
      </c>
      <c r="AK74">
        <f t="shared" si="24"/>
        <v>5.5949579313501143</v>
      </c>
      <c r="AL74">
        <f t="shared" si="25"/>
        <v>0.97176017473795762</v>
      </c>
      <c r="AM74">
        <f t="shared" si="26"/>
        <v>3.6784511784511784E-3</v>
      </c>
    </row>
    <row r="75" spans="1:39">
      <c r="A75" s="10">
        <v>75</v>
      </c>
      <c r="B75" s="11" t="s">
        <v>141</v>
      </c>
      <c r="C75" s="12" t="s">
        <v>78</v>
      </c>
      <c r="D75" s="11" t="s">
        <v>170</v>
      </c>
      <c r="E75" s="12" t="s">
        <v>171</v>
      </c>
      <c r="F75" s="13">
        <v>2.3299669999999999</v>
      </c>
      <c r="G75" s="13">
        <v>2.9126442899999998</v>
      </c>
      <c r="H75" s="14">
        <v>34</v>
      </c>
      <c r="I75" s="15">
        <v>215</v>
      </c>
      <c r="J75" s="13">
        <v>6.6998491800000002</v>
      </c>
      <c r="K75" s="13">
        <v>18.4194</v>
      </c>
      <c r="L75" s="13">
        <v>4.62510566</v>
      </c>
      <c r="M75" s="13">
        <v>0.3175</v>
      </c>
      <c r="N75" s="13">
        <v>2.0747435200000002</v>
      </c>
      <c r="O75" s="13">
        <v>4.1124000000000001</v>
      </c>
      <c r="P75" s="13">
        <v>62.788440729999998</v>
      </c>
      <c r="Q75" s="13">
        <v>60.087460460000003</v>
      </c>
      <c r="R75" s="16">
        <v>3.7108215666944465E-2</v>
      </c>
      <c r="S75" s="13">
        <v>10.9</v>
      </c>
      <c r="X75">
        <v>2020</v>
      </c>
      <c r="Y75">
        <v>0</v>
      </c>
      <c r="Z75">
        <f t="shared" si="13"/>
        <v>0</v>
      </c>
      <c r="AA75">
        <f t="shared" si="14"/>
        <v>1</v>
      </c>
      <c r="AB75">
        <f t="shared" si="15"/>
        <v>0</v>
      </c>
      <c r="AC75">
        <f t="shared" si="16"/>
        <v>0</v>
      </c>
      <c r="AD75">
        <f t="shared" si="17"/>
        <v>0</v>
      </c>
      <c r="AE75">
        <f t="shared" si="18"/>
        <v>0</v>
      </c>
      <c r="AF75">
        <f t="shared" si="19"/>
        <v>0</v>
      </c>
      <c r="AG75">
        <f t="shared" si="20"/>
        <v>0</v>
      </c>
      <c r="AH75">
        <f t="shared" si="21"/>
        <v>1</v>
      </c>
      <c r="AI75">
        <f t="shared" si="22"/>
        <v>0.55108529411764706</v>
      </c>
      <c r="AJ75">
        <f t="shared" si="23"/>
        <v>0.25109969162947759</v>
      </c>
      <c r="AK75">
        <f t="shared" si="24"/>
        <v>6.5346252598425201</v>
      </c>
      <c r="AL75">
        <f t="shared" si="25"/>
        <v>0.98305482763957752</v>
      </c>
      <c r="AM75">
        <f t="shared" si="26"/>
        <v>1.4767441860465116E-3</v>
      </c>
    </row>
    <row r="76" spans="1:39">
      <c r="A76" s="10">
        <v>76</v>
      </c>
      <c r="B76" s="11" t="s">
        <v>141</v>
      </c>
      <c r="C76" s="12" t="s">
        <v>78</v>
      </c>
      <c r="D76" s="11" t="s">
        <v>172</v>
      </c>
      <c r="E76" s="12" t="s">
        <v>173</v>
      </c>
      <c r="F76" s="13">
        <v>-4.7120839999999997E-2</v>
      </c>
      <c r="G76" s="13">
        <v>0.11945415</v>
      </c>
      <c r="H76" s="14">
        <v>32</v>
      </c>
      <c r="I76" s="15">
        <v>364</v>
      </c>
      <c r="J76" s="13">
        <v>5.8163972700000004</v>
      </c>
      <c r="K76" s="13">
        <v>13.1782</v>
      </c>
      <c r="L76" s="13">
        <v>3.4687549299999998</v>
      </c>
      <c r="M76" s="13">
        <v>0.38119999999999998</v>
      </c>
      <c r="N76" s="13">
        <v>2.3476423400000002</v>
      </c>
      <c r="O76" s="13">
        <v>7.5578000000000003</v>
      </c>
      <c r="P76" s="13">
        <v>6.8007980400000001</v>
      </c>
      <c r="Q76" s="13">
        <v>6.6974327699999998</v>
      </c>
      <c r="R76" s="16">
        <v>-6.9287221474378614E-3</v>
      </c>
      <c r="S76" s="13">
        <v>10.1</v>
      </c>
      <c r="X76">
        <v>2020</v>
      </c>
      <c r="Y76">
        <v>0</v>
      </c>
      <c r="Z76">
        <f t="shared" si="13"/>
        <v>0</v>
      </c>
      <c r="AA76">
        <f t="shared" si="14"/>
        <v>1</v>
      </c>
      <c r="AB76">
        <f t="shared" si="15"/>
        <v>0</v>
      </c>
      <c r="AC76">
        <f t="shared" si="16"/>
        <v>0</v>
      </c>
      <c r="AD76">
        <f t="shared" si="17"/>
        <v>0</v>
      </c>
      <c r="AE76">
        <f t="shared" si="18"/>
        <v>0</v>
      </c>
      <c r="AF76">
        <f t="shared" si="19"/>
        <v>0</v>
      </c>
      <c r="AG76">
        <f t="shared" si="20"/>
        <v>0</v>
      </c>
      <c r="AH76">
        <f t="shared" si="21"/>
        <v>1</v>
      </c>
      <c r="AI76">
        <f t="shared" si="22"/>
        <v>0.42373125</v>
      </c>
      <c r="AJ76">
        <f t="shared" si="23"/>
        <v>0.26321917484937241</v>
      </c>
      <c r="AK76">
        <f t="shared" si="24"/>
        <v>6.1585580797481647</v>
      </c>
      <c r="AL76">
        <f t="shared" si="25"/>
        <v>0.97188666165169557</v>
      </c>
      <c r="AM76">
        <f t="shared" si="26"/>
        <v>1.0472527472527471E-3</v>
      </c>
    </row>
    <row r="77" spans="1:39">
      <c r="A77" s="10">
        <v>77</v>
      </c>
      <c r="B77" s="11" t="s">
        <v>141</v>
      </c>
      <c r="C77" s="12" t="s">
        <v>78</v>
      </c>
      <c r="D77" s="11" t="s">
        <v>174</v>
      </c>
      <c r="E77" s="12" t="s">
        <v>175</v>
      </c>
      <c r="F77" s="13">
        <v>-1.1569035000000001</v>
      </c>
      <c r="G77" s="13">
        <v>-1.09250907</v>
      </c>
      <c r="H77" s="14">
        <v>59</v>
      </c>
      <c r="I77" s="15">
        <v>153</v>
      </c>
      <c r="J77" s="13">
        <v>2.8825860699999999</v>
      </c>
      <c r="K77" s="13">
        <v>8.7094000000000005</v>
      </c>
      <c r="L77" s="13">
        <v>1.80360371</v>
      </c>
      <c r="M77" s="13">
        <v>0.1847</v>
      </c>
      <c r="N77" s="13">
        <v>1.0789823599999999</v>
      </c>
      <c r="O77" s="13">
        <v>1.1456</v>
      </c>
      <c r="P77" s="13">
        <v>3.3830304099999999</v>
      </c>
      <c r="Q77" s="13">
        <v>6.3084422699999996</v>
      </c>
      <c r="R77" s="16">
        <v>-0.34197253934823485</v>
      </c>
      <c r="S77" s="13">
        <v>6.3</v>
      </c>
      <c r="X77">
        <v>2020</v>
      </c>
      <c r="Y77">
        <v>0</v>
      </c>
      <c r="Z77">
        <f t="shared" si="13"/>
        <v>0</v>
      </c>
      <c r="AA77">
        <f t="shared" si="14"/>
        <v>1</v>
      </c>
      <c r="AB77">
        <f t="shared" si="15"/>
        <v>0</v>
      </c>
      <c r="AC77">
        <f t="shared" si="16"/>
        <v>0</v>
      </c>
      <c r="AD77">
        <f t="shared" si="17"/>
        <v>0</v>
      </c>
      <c r="AE77">
        <f t="shared" si="18"/>
        <v>0</v>
      </c>
      <c r="AF77">
        <f t="shared" si="19"/>
        <v>0</v>
      </c>
      <c r="AG77">
        <f t="shared" si="20"/>
        <v>0</v>
      </c>
      <c r="AH77">
        <f t="shared" si="21"/>
        <v>1</v>
      </c>
      <c r="AI77">
        <f t="shared" si="22"/>
        <v>0.15074745762711864</v>
      </c>
      <c r="AJ77">
        <f t="shared" si="23"/>
        <v>0.2070870220681103</v>
      </c>
      <c r="AK77">
        <f t="shared" si="24"/>
        <v>5.8418102869518131</v>
      </c>
      <c r="AL77">
        <f t="shared" si="25"/>
        <v>0.97923342440494265</v>
      </c>
      <c r="AM77">
        <f t="shared" si="26"/>
        <v>1.2071895424836602E-3</v>
      </c>
    </row>
    <row r="78" spans="1:39">
      <c r="A78" s="10">
        <v>78</v>
      </c>
      <c r="B78" s="11" t="s">
        <v>141</v>
      </c>
      <c r="C78" s="12" t="s">
        <v>78</v>
      </c>
      <c r="D78" s="11" t="s">
        <v>176</v>
      </c>
      <c r="E78" s="12" t="s">
        <v>177</v>
      </c>
      <c r="F78" s="13">
        <v>0.12032946</v>
      </c>
      <c r="G78" s="13">
        <v>0.14116000000000001</v>
      </c>
      <c r="H78" s="14">
        <v>35</v>
      </c>
      <c r="I78" s="15">
        <v>282</v>
      </c>
      <c r="J78" s="13">
        <v>6.2565616000000004</v>
      </c>
      <c r="K78" s="13">
        <v>27.456700000000001</v>
      </c>
      <c r="L78" s="13">
        <v>4.0741379100000001</v>
      </c>
      <c r="M78" s="13">
        <v>0.40210000000000001</v>
      </c>
      <c r="N78" s="13">
        <v>2.1824236899999998</v>
      </c>
      <c r="O78" s="13">
        <v>4.0190999999999999</v>
      </c>
      <c r="P78" s="13">
        <v>7.4973907500000001</v>
      </c>
      <c r="Q78" s="13">
        <v>6.5766886400000004</v>
      </c>
      <c r="R78" s="16">
        <v>1.6049511625094371E-2</v>
      </c>
      <c r="S78" s="13">
        <v>10.8</v>
      </c>
      <c r="X78">
        <v>2020</v>
      </c>
      <c r="Y78">
        <v>0</v>
      </c>
      <c r="Z78">
        <f t="shared" si="13"/>
        <v>0</v>
      </c>
      <c r="AA78">
        <f t="shared" si="14"/>
        <v>1</v>
      </c>
      <c r="AB78">
        <f t="shared" si="15"/>
        <v>0</v>
      </c>
      <c r="AC78">
        <f t="shared" si="16"/>
        <v>0</v>
      </c>
      <c r="AD78">
        <f t="shared" si="17"/>
        <v>0</v>
      </c>
      <c r="AE78">
        <f t="shared" si="18"/>
        <v>0</v>
      </c>
      <c r="AF78">
        <f t="shared" si="19"/>
        <v>0</v>
      </c>
      <c r="AG78">
        <f t="shared" si="20"/>
        <v>0</v>
      </c>
      <c r="AH78">
        <f t="shared" si="21"/>
        <v>1</v>
      </c>
      <c r="AI78">
        <f t="shared" si="22"/>
        <v>0.79596571428571439</v>
      </c>
      <c r="AJ78">
        <f t="shared" si="23"/>
        <v>0.14838410697571083</v>
      </c>
      <c r="AK78">
        <f t="shared" si="24"/>
        <v>5.4275645113155928</v>
      </c>
      <c r="AL78">
        <f t="shared" si="25"/>
        <v>0.98556649963386789</v>
      </c>
      <c r="AM78">
        <f t="shared" si="26"/>
        <v>1.425886524822695E-3</v>
      </c>
    </row>
    <row r="79" spans="1:39">
      <c r="A79" s="10">
        <v>79</v>
      </c>
      <c r="B79" s="11" t="s">
        <v>141</v>
      </c>
      <c r="C79" s="12" t="s">
        <v>78</v>
      </c>
      <c r="D79" s="11" t="s">
        <v>178</v>
      </c>
      <c r="E79" s="12" t="s">
        <v>179</v>
      </c>
      <c r="F79" s="13">
        <v>4.6893999999999998E-2</v>
      </c>
      <c r="G79" s="13">
        <v>0.22949104000000001</v>
      </c>
      <c r="H79" s="14">
        <v>49</v>
      </c>
      <c r="I79" s="15">
        <v>447</v>
      </c>
      <c r="J79" s="13">
        <v>8.9407699100000002</v>
      </c>
      <c r="K79" s="13">
        <v>19.549600000000002</v>
      </c>
      <c r="L79" s="13">
        <v>4.83104684</v>
      </c>
      <c r="M79" s="13">
        <v>0.622</v>
      </c>
      <c r="N79" s="13">
        <v>4.1097230700000003</v>
      </c>
      <c r="O79" s="13">
        <v>13.433199999999999</v>
      </c>
      <c r="P79" s="13">
        <v>10.165818270000001</v>
      </c>
      <c r="Q79" s="13">
        <v>10.06585198</v>
      </c>
      <c r="R79" s="16">
        <v>4.6129095321708908E-3</v>
      </c>
      <c r="S79" s="13">
        <v>11.2</v>
      </c>
      <c r="X79">
        <v>2020</v>
      </c>
      <c r="Y79">
        <v>0</v>
      </c>
      <c r="Z79">
        <f t="shared" si="13"/>
        <v>0</v>
      </c>
      <c r="AA79">
        <f t="shared" si="14"/>
        <v>1</v>
      </c>
      <c r="AB79">
        <f t="shared" si="15"/>
        <v>0</v>
      </c>
      <c r="AC79">
        <f t="shared" si="16"/>
        <v>0</v>
      </c>
      <c r="AD79">
        <f t="shared" si="17"/>
        <v>0</v>
      </c>
      <c r="AE79">
        <f t="shared" si="18"/>
        <v>0</v>
      </c>
      <c r="AF79">
        <f t="shared" si="19"/>
        <v>0</v>
      </c>
      <c r="AG79">
        <f t="shared" si="20"/>
        <v>0</v>
      </c>
      <c r="AH79">
        <f t="shared" si="21"/>
        <v>1</v>
      </c>
      <c r="AI79">
        <f t="shared" si="22"/>
        <v>0.411665306122449</v>
      </c>
      <c r="AJ79">
        <f t="shared" si="23"/>
        <v>0.24711742644350776</v>
      </c>
      <c r="AK79">
        <f t="shared" si="24"/>
        <v>6.6072718167202575</v>
      </c>
      <c r="AL79">
        <f t="shared" si="25"/>
        <v>0.96916456800650419</v>
      </c>
      <c r="AM79">
        <f t="shared" si="26"/>
        <v>1.3914988814317673E-3</v>
      </c>
    </row>
    <row r="80" spans="1:39">
      <c r="A80" s="10">
        <v>80</v>
      </c>
      <c r="B80" s="11" t="s">
        <v>141</v>
      </c>
      <c r="C80" s="12" t="s">
        <v>78</v>
      </c>
      <c r="D80" s="11" t="s">
        <v>180</v>
      </c>
      <c r="E80" s="12" t="s">
        <v>181</v>
      </c>
      <c r="F80" s="13">
        <v>0.61659509000000001</v>
      </c>
      <c r="G80" s="13">
        <v>0.49942524999999999</v>
      </c>
      <c r="H80" s="14">
        <v>16</v>
      </c>
      <c r="I80" s="15">
        <v>105</v>
      </c>
      <c r="J80" s="13">
        <v>2.8204662100000002</v>
      </c>
      <c r="K80" s="13">
        <v>21.096</v>
      </c>
      <c r="L80" s="13">
        <v>1.33694907</v>
      </c>
      <c r="M80" s="13">
        <v>0.374</v>
      </c>
      <c r="N80" s="13">
        <v>1.48351714</v>
      </c>
      <c r="O80" s="13">
        <v>1.4811000000000001</v>
      </c>
      <c r="P80" s="13">
        <v>5.6024526899999998</v>
      </c>
      <c r="Q80" s="13">
        <v>4.7476972699999997</v>
      </c>
      <c r="R80" s="16">
        <v>0.1100580628017762</v>
      </c>
      <c r="S80" s="13">
        <v>8.5</v>
      </c>
      <c r="X80">
        <v>2020</v>
      </c>
      <c r="Y80">
        <v>0</v>
      </c>
      <c r="Z80">
        <f t="shared" si="13"/>
        <v>0</v>
      </c>
      <c r="AA80">
        <f t="shared" si="14"/>
        <v>1</v>
      </c>
      <c r="AB80">
        <f t="shared" si="15"/>
        <v>0</v>
      </c>
      <c r="AC80">
        <f t="shared" si="16"/>
        <v>0</v>
      </c>
      <c r="AD80">
        <f t="shared" si="17"/>
        <v>0</v>
      </c>
      <c r="AE80">
        <f t="shared" si="18"/>
        <v>0</v>
      </c>
      <c r="AF80">
        <f t="shared" si="19"/>
        <v>0</v>
      </c>
      <c r="AG80">
        <f t="shared" si="20"/>
        <v>0</v>
      </c>
      <c r="AH80">
        <f t="shared" si="21"/>
        <v>1</v>
      </c>
      <c r="AI80">
        <f t="shared" si="22"/>
        <v>1.3418749999999999</v>
      </c>
      <c r="AJ80">
        <f t="shared" si="23"/>
        <v>6.3374529294653009E-2</v>
      </c>
      <c r="AK80">
        <f t="shared" si="24"/>
        <v>3.9666233689839574</v>
      </c>
      <c r="AL80">
        <f t="shared" si="25"/>
        <v>0.98258034466697719</v>
      </c>
      <c r="AM80">
        <f t="shared" si="26"/>
        <v>3.5619047619047618E-3</v>
      </c>
    </row>
    <row r="81" spans="1:39">
      <c r="A81" s="10">
        <v>81</v>
      </c>
      <c r="B81" s="11" t="s">
        <v>141</v>
      </c>
      <c r="C81" s="12" t="s">
        <v>78</v>
      </c>
      <c r="D81" s="11" t="s">
        <v>182</v>
      </c>
      <c r="E81" s="12" t="s">
        <v>183</v>
      </c>
      <c r="F81" s="13">
        <v>5.7399270000000002E-2</v>
      </c>
      <c r="G81" s="13">
        <v>6.3985509999999995E-2</v>
      </c>
      <c r="H81" s="14">
        <v>15</v>
      </c>
      <c r="I81" s="15">
        <v>124</v>
      </c>
      <c r="J81" s="13">
        <v>2.5639423300000002</v>
      </c>
      <c r="K81" s="13">
        <v>8.9809999999999999</v>
      </c>
      <c r="L81" s="13">
        <v>1.3805092400000001</v>
      </c>
      <c r="M81" s="13">
        <v>0.18490000000000001</v>
      </c>
      <c r="N81" s="13">
        <v>1.1834330900000001</v>
      </c>
      <c r="O81" s="13">
        <v>1.359</v>
      </c>
      <c r="P81" s="13">
        <v>3.2096958500000001</v>
      </c>
      <c r="Q81" s="13">
        <v>2.7966307600000002</v>
      </c>
      <c r="R81" s="16">
        <v>1.7883086959781563E-2</v>
      </c>
      <c r="S81" s="13">
        <v>8.8000000000000007</v>
      </c>
      <c r="X81">
        <v>2020</v>
      </c>
      <c r="Y81">
        <v>0</v>
      </c>
      <c r="Z81">
        <f t="shared" si="13"/>
        <v>0</v>
      </c>
      <c r="AA81">
        <f t="shared" si="14"/>
        <v>1</v>
      </c>
      <c r="AB81">
        <f t="shared" si="15"/>
        <v>0</v>
      </c>
      <c r="AC81">
        <f t="shared" si="16"/>
        <v>0</v>
      </c>
      <c r="AD81">
        <f t="shared" si="17"/>
        <v>0</v>
      </c>
      <c r="AE81">
        <f t="shared" si="18"/>
        <v>0</v>
      </c>
      <c r="AF81">
        <f t="shared" si="19"/>
        <v>0</v>
      </c>
      <c r="AG81">
        <f t="shared" si="20"/>
        <v>0</v>
      </c>
      <c r="AH81">
        <f t="shared" si="21"/>
        <v>1</v>
      </c>
      <c r="AI81">
        <f t="shared" si="22"/>
        <v>0.61106000000000005</v>
      </c>
      <c r="AJ81">
        <f t="shared" si="23"/>
        <v>0.15371442378354305</v>
      </c>
      <c r="AK81">
        <f t="shared" si="24"/>
        <v>6.4003952947539213</v>
      </c>
      <c r="AL81">
        <f t="shared" si="25"/>
        <v>0.97982740374649513</v>
      </c>
      <c r="AM81">
        <f t="shared" si="26"/>
        <v>1.4911290322580646E-3</v>
      </c>
    </row>
    <row r="82" spans="1:39">
      <c r="A82" s="10">
        <v>82</v>
      </c>
      <c r="B82" s="11" t="s">
        <v>141</v>
      </c>
      <c r="C82" s="12" t="s">
        <v>78</v>
      </c>
      <c r="D82" s="11" t="s">
        <v>184</v>
      </c>
      <c r="E82" s="12" t="s">
        <v>185</v>
      </c>
      <c r="F82" s="13">
        <v>3.4018359999999997E-2</v>
      </c>
      <c r="G82" s="13">
        <v>1.258216E-2</v>
      </c>
      <c r="H82" s="14">
        <v>17</v>
      </c>
      <c r="I82" s="15">
        <v>234</v>
      </c>
      <c r="J82" s="13">
        <v>4.7339303399999997</v>
      </c>
      <c r="K82" s="13">
        <v>13.2172</v>
      </c>
      <c r="L82" s="13">
        <v>2.9933885899999999</v>
      </c>
      <c r="M82" s="13">
        <v>0.37940000000000002</v>
      </c>
      <c r="N82" s="13">
        <v>1.74054175</v>
      </c>
      <c r="O82" s="13">
        <v>2.8025000000000002</v>
      </c>
      <c r="P82" s="13">
        <v>5.2922722100000001</v>
      </c>
      <c r="Q82" s="13">
        <v>4.9283909599999998</v>
      </c>
      <c r="R82" s="16">
        <v>6.4279308867976762E-3</v>
      </c>
      <c r="S82" s="13">
        <v>8.8000000000000007</v>
      </c>
      <c r="X82">
        <v>2020</v>
      </c>
      <c r="Y82">
        <v>0</v>
      </c>
      <c r="Z82">
        <f t="shared" si="13"/>
        <v>0</v>
      </c>
      <c r="AA82">
        <f t="shared" si="14"/>
        <v>1</v>
      </c>
      <c r="AB82">
        <f t="shared" si="15"/>
        <v>0</v>
      </c>
      <c r="AC82">
        <f t="shared" si="16"/>
        <v>0</v>
      </c>
      <c r="AD82">
        <f t="shared" si="17"/>
        <v>0</v>
      </c>
      <c r="AE82">
        <f t="shared" si="18"/>
        <v>0</v>
      </c>
      <c r="AF82">
        <f t="shared" si="19"/>
        <v>0</v>
      </c>
      <c r="AG82">
        <f t="shared" si="20"/>
        <v>0</v>
      </c>
      <c r="AH82">
        <f t="shared" si="21"/>
        <v>1</v>
      </c>
      <c r="AI82">
        <f t="shared" si="22"/>
        <v>0.79980000000000007</v>
      </c>
      <c r="AJ82">
        <f t="shared" si="23"/>
        <v>0.22647675680174317</v>
      </c>
      <c r="AK82">
        <f t="shared" si="24"/>
        <v>4.5876166315234581</v>
      </c>
      <c r="AL82">
        <f t="shared" si="25"/>
        <v>0.97209596516776253</v>
      </c>
      <c r="AM82">
        <f t="shared" si="26"/>
        <v>1.6213675213675215E-3</v>
      </c>
    </row>
    <row r="83" spans="1:39">
      <c r="A83" s="10">
        <v>83</v>
      </c>
      <c r="B83" s="11" t="s">
        <v>141</v>
      </c>
      <c r="C83" s="12" t="s">
        <v>78</v>
      </c>
      <c r="D83" s="11" t="s">
        <v>186</v>
      </c>
      <c r="E83" s="12" t="s">
        <v>187</v>
      </c>
      <c r="F83" s="13">
        <v>1.5901274000000001</v>
      </c>
      <c r="G83" s="13">
        <v>1.32380717</v>
      </c>
      <c r="H83" s="14">
        <v>59</v>
      </c>
      <c r="I83" s="15">
        <v>340</v>
      </c>
      <c r="J83" s="13">
        <v>13.582872289999999</v>
      </c>
      <c r="K83" s="13">
        <v>41.462600000000002</v>
      </c>
      <c r="L83" s="13">
        <v>8.4841554600000002</v>
      </c>
      <c r="M83" s="13">
        <v>0.9304</v>
      </c>
      <c r="N83" s="13">
        <v>5.0987168299999999</v>
      </c>
      <c r="O83" s="13">
        <v>5.1262999999999996</v>
      </c>
      <c r="P83" s="13">
        <v>17.69913983</v>
      </c>
      <c r="Q83" s="13">
        <v>15.235106719999999</v>
      </c>
      <c r="R83" s="16">
        <v>8.9842072285611183E-2</v>
      </c>
      <c r="S83" s="13">
        <v>9.1</v>
      </c>
      <c r="X83">
        <v>2020</v>
      </c>
      <c r="Y83">
        <v>1</v>
      </c>
      <c r="Z83">
        <f t="shared" si="13"/>
        <v>0</v>
      </c>
      <c r="AA83">
        <f t="shared" si="14"/>
        <v>1</v>
      </c>
      <c r="AB83">
        <f t="shared" si="15"/>
        <v>0</v>
      </c>
      <c r="AC83">
        <f t="shared" si="16"/>
        <v>0</v>
      </c>
      <c r="AD83">
        <f t="shared" si="17"/>
        <v>0</v>
      </c>
      <c r="AE83">
        <f t="shared" si="18"/>
        <v>0</v>
      </c>
      <c r="AF83">
        <f t="shared" si="19"/>
        <v>0</v>
      </c>
      <c r="AG83">
        <f t="shared" si="20"/>
        <v>0</v>
      </c>
      <c r="AH83">
        <f t="shared" si="21"/>
        <v>1</v>
      </c>
      <c r="AI83">
        <f t="shared" si="22"/>
        <v>0.71852542372881356</v>
      </c>
      <c r="AJ83">
        <f t="shared" si="23"/>
        <v>0.20462188719472488</v>
      </c>
      <c r="AK83">
        <f t="shared" si="24"/>
        <v>5.4801341680997417</v>
      </c>
      <c r="AL83">
        <f t="shared" si="25"/>
        <v>0.97805298044488476</v>
      </c>
      <c r="AM83">
        <f t="shared" si="26"/>
        <v>2.7364705882352942E-3</v>
      </c>
    </row>
    <row r="84" spans="1:39">
      <c r="A84" s="10">
        <v>84</v>
      </c>
      <c r="B84" s="11" t="s">
        <v>141</v>
      </c>
      <c r="C84" s="12" t="s">
        <v>78</v>
      </c>
      <c r="D84" s="11" t="s">
        <v>188</v>
      </c>
      <c r="E84" s="12" t="s">
        <v>189</v>
      </c>
      <c r="F84" s="13">
        <v>4.3524900300000002</v>
      </c>
      <c r="G84" s="13">
        <v>16.355145629999999</v>
      </c>
      <c r="H84" s="14">
        <v>137</v>
      </c>
      <c r="I84" s="15">
        <v>664</v>
      </c>
      <c r="J84" s="13">
        <v>28.782914389999998</v>
      </c>
      <c r="K84" s="13">
        <v>89.596299999999999</v>
      </c>
      <c r="L84" s="13">
        <v>25.08521657</v>
      </c>
      <c r="M84" s="13">
        <v>0.64829999999999999</v>
      </c>
      <c r="N84" s="13">
        <v>3.6976978200000001</v>
      </c>
      <c r="O84" s="13">
        <v>11.0053</v>
      </c>
      <c r="P84" s="13">
        <v>38.246770920000003</v>
      </c>
      <c r="Q84" s="13">
        <v>32.439146100000002</v>
      </c>
      <c r="R84" s="16">
        <v>0.11380019607678817</v>
      </c>
      <c r="S84" s="13">
        <v>9.4</v>
      </c>
      <c r="X84">
        <v>2020</v>
      </c>
      <c r="Y84">
        <v>1</v>
      </c>
      <c r="Z84">
        <f t="shared" si="13"/>
        <v>0</v>
      </c>
      <c r="AA84">
        <f t="shared" si="14"/>
        <v>1</v>
      </c>
      <c r="AB84">
        <f t="shared" si="15"/>
        <v>0</v>
      </c>
      <c r="AC84">
        <f t="shared" si="16"/>
        <v>0</v>
      </c>
      <c r="AD84">
        <f t="shared" si="17"/>
        <v>0</v>
      </c>
      <c r="AE84">
        <f t="shared" si="18"/>
        <v>0</v>
      </c>
      <c r="AF84">
        <f t="shared" si="19"/>
        <v>0</v>
      </c>
      <c r="AG84">
        <f t="shared" si="20"/>
        <v>0</v>
      </c>
      <c r="AH84">
        <f t="shared" si="21"/>
        <v>1</v>
      </c>
      <c r="AI84">
        <f t="shared" si="22"/>
        <v>0.6587197080291971</v>
      </c>
      <c r="AJ84">
        <f t="shared" si="23"/>
        <v>0.2799804966276509</v>
      </c>
      <c r="AK84">
        <f t="shared" si="24"/>
        <v>5.7036832022211943</v>
      </c>
      <c r="AL84">
        <f t="shared" si="25"/>
        <v>0.9928161906640397</v>
      </c>
      <c r="AM84">
        <f t="shared" si="26"/>
        <v>9.7635542168674698E-4</v>
      </c>
    </row>
    <row r="85" spans="1:39">
      <c r="A85" s="10">
        <v>85</v>
      </c>
      <c r="B85" s="11" t="s">
        <v>141</v>
      </c>
      <c r="C85" s="12" t="s">
        <v>78</v>
      </c>
      <c r="D85" s="11" t="s">
        <v>190</v>
      </c>
      <c r="E85" s="12" t="s">
        <v>191</v>
      </c>
      <c r="F85" s="13">
        <v>3.5099999999999999E-2</v>
      </c>
      <c r="G85" s="13">
        <v>0.17856</v>
      </c>
      <c r="H85" s="14">
        <v>31</v>
      </c>
      <c r="I85" s="15">
        <v>389</v>
      </c>
      <c r="J85" s="13">
        <v>6.51767903</v>
      </c>
      <c r="K85" s="13">
        <v>18.638999999999999</v>
      </c>
      <c r="L85" s="13">
        <v>4.1248780800000002</v>
      </c>
      <c r="M85" s="13">
        <v>0.50239999999999996</v>
      </c>
      <c r="N85" s="13">
        <v>2.3928009499999998</v>
      </c>
      <c r="O85" s="13">
        <v>9.4246999999999996</v>
      </c>
      <c r="P85" s="13">
        <v>7.8521799999999997</v>
      </c>
      <c r="Q85" s="13">
        <v>6.6327199999999999</v>
      </c>
      <c r="R85" s="16">
        <v>4.4700962025832321E-3</v>
      </c>
      <c r="S85" s="13">
        <v>11.5</v>
      </c>
      <c r="X85">
        <v>2020</v>
      </c>
      <c r="Y85">
        <v>1</v>
      </c>
      <c r="Z85">
        <f t="shared" si="13"/>
        <v>0</v>
      </c>
      <c r="AA85">
        <f t="shared" si="14"/>
        <v>1</v>
      </c>
      <c r="AB85">
        <f t="shared" si="15"/>
        <v>0</v>
      </c>
      <c r="AC85">
        <f t="shared" si="16"/>
        <v>0</v>
      </c>
      <c r="AD85">
        <f t="shared" si="17"/>
        <v>0</v>
      </c>
      <c r="AE85">
        <f t="shared" si="18"/>
        <v>0</v>
      </c>
      <c r="AF85">
        <f t="shared" si="19"/>
        <v>0</v>
      </c>
      <c r="AG85">
        <f t="shared" si="20"/>
        <v>0</v>
      </c>
      <c r="AH85">
        <f t="shared" si="21"/>
        <v>1</v>
      </c>
      <c r="AI85">
        <f t="shared" si="22"/>
        <v>0.6174645161290323</v>
      </c>
      <c r="AJ85">
        <f t="shared" si="23"/>
        <v>0.22130361500080478</v>
      </c>
      <c r="AK85">
        <f t="shared" si="24"/>
        <v>4.7627407444267513</v>
      </c>
      <c r="AL85">
        <f t="shared" si="25"/>
        <v>0.97375322599182912</v>
      </c>
      <c r="AM85">
        <f t="shared" si="26"/>
        <v>1.2915167095115679E-3</v>
      </c>
    </row>
    <row r="86" spans="1:39">
      <c r="A86" s="10">
        <v>86</v>
      </c>
      <c r="B86" s="11" t="s">
        <v>141</v>
      </c>
      <c r="C86" s="12" t="s">
        <v>78</v>
      </c>
      <c r="D86" s="11" t="s">
        <v>192</v>
      </c>
      <c r="E86" s="12" t="s">
        <v>193</v>
      </c>
      <c r="F86" s="13">
        <v>0.78671000000000002</v>
      </c>
      <c r="G86" s="13">
        <v>1.1567400000000001</v>
      </c>
      <c r="H86" s="14">
        <v>82</v>
      </c>
      <c r="I86" s="15">
        <v>364</v>
      </c>
      <c r="J86" s="13">
        <v>16.93528865</v>
      </c>
      <c r="K86" s="13">
        <v>46.921799999999998</v>
      </c>
      <c r="L86" s="13">
        <v>10.28808435</v>
      </c>
      <c r="M86" s="13">
        <v>1.1807000000000001</v>
      </c>
      <c r="N86" s="13">
        <v>6.6472043000000003</v>
      </c>
      <c r="O86" s="13">
        <v>6.4741999999999997</v>
      </c>
      <c r="P86" s="13">
        <v>22.804839999999999</v>
      </c>
      <c r="Q86" s="13">
        <v>21.52261</v>
      </c>
      <c r="R86" s="16">
        <v>3.4497501407595936E-2</v>
      </c>
      <c r="S86" s="13">
        <v>10.9</v>
      </c>
      <c r="X86">
        <v>2020</v>
      </c>
      <c r="Y86">
        <v>1</v>
      </c>
      <c r="Z86">
        <f t="shared" si="13"/>
        <v>0</v>
      </c>
      <c r="AA86">
        <f t="shared" si="14"/>
        <v>1</v>
      </c>
      <c r="AB86">
        <f t="shared" si="15"/>
        <v>0</v>
      </c>
      <c r="AC86">
        <f t="shared" si="16"/>
        <v>0</v>
      </c>
      <c r="AD86">
        <f t="shared" si="17"/>
        <v>0</v>
      </c>
      <c r="AE86">
        <f t="shared" si="18"/>
        <v>0</v>
      </c>
      <c r="AF86">
        <f t="shared" si="19"/>
        <v>0</v>
      </c>
      <c r="AG86">
        <f t="shared" si="20"/>
        <v>0</v>
      </c>
      <c r="AH86">
        <f t="shared" si="21"/>
        <v>1</v>
      </c>
      <c r="AI86">
        <f t="shared" si="22"/>
        <v>0.58661585365853652</v>
      </c>
      <c r="AJ86">
        <f t="shared" si="23"/>
        <v>0.21926022339296447</v>
      </c>
      <c r="AK86">
        <f t="shared" si="24"/>
        <v>5.6298842212246969</v>
      </c>
      <c r="AL86">
        <f t="shared" si="25"/>
        <v>0.97545449820695385</v>
      </c>
      <c r="AM86">
        <f t="shared" si="26"/>
        <v>3.2436813186813187E-3</v>
      </c>
    </row>
    <row r="87" spans="1:39">
      <c r="A87" s="10">
        <v>87</v>
      </c>
      <c r="B87" s="11" t="s">
        <v>141</v>
      </c>
      <c r="C87" s="12" t="s">
        <v>78</v>
      </c>
      <c r="D87" s="11" t="s">
        <v>194</v>
      </c>
      <c r="E87" s="12" t="s">
        <v>195</v>
      </c>
      <c r="F87" s="13">
        <v>6.2839999999999993E-2</v>
      </c>
      <c r="G87" s="13">
        <v>9.3479999999999994E-2</v>
      </c>
      <c r="H87" s="14">
        <v>49</v>
      </c>
      <c r="I87" s="15">
        <v>136</v>
      </c>
      <c r="J87" s="13">
        <v>5.1525311800000004</v>
      </c>
      <c r="K87" s="13">
        <v>20.7422</v>
      </c>
      <c r="L87" s="13">
        <v>3.69055862</v>
      </c>
      <c r="M87" s="13">
        <v>0.2772</v>
      </c>
      <c r="N87" s="13">
        <v>1.46197256</v>
      </c>
      <c r="O87" s="13">
        <v>1.7910999999999999</v>
      </c>
      <c r="P87" s="13">
        <v>6.5667499999999999</v>
      </c>
      <c r="Q87" s="13">
        <v>6.5039199999999999</v>
      </c>
      <c r="R87" s="16">
        <v>9.5694217078463456E-3</v>
      </c>
      <c r="S87" s="13">
        <v>10.3</v>
      </c>
      <c r="X87">
        <v>2020</v>
      </c>
      <c r="Y87">
        <v>1</v>
      </c>
      <c r="Z87">
        <f t="shared" si="13"/>
        <v>0</v>
      </c>
      <c r="AA87">
        <f t="shared" si="14"/>
        <v>1</v>
      </c>
      <c r="AB87">
        <f t="shared" si="15"/>
        <v>0</v>
      </c>
      <c r="AC87">
        <f t="shared" si="16"/>
        <v>0</v>
      </c>
      <c r="AD87">
        <f t="shared" si="17"/>
        <v>0</v>
      </c>
      <c r="AE87">
        <f t="shared" si="18"/>
        <v>0</v>
      </c>
      <c r="AF87">
        <f t="shared" si="19"/>
        <v>0</v>
      </c>
      <c r="AG87">
        <f t="shared" si="20"/>
        <v>0</v>
      </c>
      <c r="AH87">
        <f t="shared" si="21"/>
        <v>1</v>
      </c>
      <c r="AI87">
        <f t="shared" si="22"/>
        <v>0.42896734693877553</v>
      </c>
      <c r="AJ87">
        <f t="shared" si="23"/>
        <v>0.17792512944624966</v>
      </c>
      <c r="AK87">
        <f t="shared" si="24"/>
        <v>5.274071284271284</v>
      </c>
      <c r="AL87">
        <f t="shared" si="25"/>
        <v>0.98681218303091423</v>
      </c>
      <c r="AM87">
        <f t="shared" si="26"/>
        <v>2.0382352941176471E-3</v>
      </c>
    </row>
    <row r="88" spans="1:39">
      <c r="A88" s="10">
        <v>88</v>
      </c>
      <c r="B88" s="11" t="s">
        <v>141</v>
      </c>
      <c r="C88" s="12" t="s">
        <v>78</v>
      </c>
      <c r="D88" s="11" t="s">
        <v>196</v>
      </c>
      <c r="E88" s="12" t="s">
        <v>197</v>
      </c>
      <c r="F88" s="13">
        <v>0.20988000000000001</v>
      </c>
      <c r="G88" s="13">
        <v>0.28743999999999997</v>
      </c>
      <c r="H88" s="14">
        <v>13</v>
      </c>
      <c r="I88" s="15">
        <v>43</v>
      </c>
      <c r="J88" s="13">
        <v>2.8722047800000001</v>
      </c>
      <c r="K88" s="13">
        <v>11.475099999999999</v>
      </c>
      <c r="L88" s="13">
        <v>2.81026584</v>
      </c>
      <c r="M88" s="13">
        <v>1.7600000000000001E-2</v>
      </c>
      <c r="N88" s="13">
        <v>6.1938939999999998E-2</v>
      </c>
      <c r="O88" s="13">
        <v>0.14610000000000001</v>
      </c>
      <c r="P88" s="13">
        <v>3.07334</v>
      </c>
      <c r="Q88" s="13">
        <v>1.91808</v>
      </c>
      <c r="R88" s="16">
        <v>6.8290524315565482E-2</v>
      </c>
      <c r="S88" s="13">
        <v>3.1</v>
      </c>
      <c r="X88">
        <v>2020</v>
      </c>
      <c r="Y88">
        <v>1</v>
      </c>
      <c r="Z88">
        <f t="shared" si="13"/>
        <v>0</v>
      </c>
      <c r="AA88">
        <f t="shared" si="14"/>
        <v>1</v>
      </c>
      <c r="AB88">
        <f t="shared" si="15"/>
        <v>0</v>
      </c>
      <c r="AC88">
        <f t="shared" si="16"/>
        <v>0</v>
      </c>
      <c r="AD88">
        <f t="shared" si="17"/>
        <v>0</v>
      </c>
      <c r="AE88">
        <f t="shared" si="18"/>
        <v>0</v>
      </c>
      <c r="AF88">
        <f t="shared" si="19"/>
        <v>0</v>
      </c>
      <c r="AG88">
        <f t="shared" si="20"/>
        <v>0</v>
      </c>
      <c r="AH88">
        <f t="shared" si="21"/>
        <v>1</v>
      </c>
      <c r="AI88">
        <f t="shared" si="22"/>
        <v>0.88405384615384608</v>
      </c>
      <c r="AJ88">
        <f t="shared" si="23"/>
        <v>0.24490120696115938</v>
      </c>
      <c r="AK88">
        <f t="shared" si="24"/>
        <v>3.5192579545454543</v>
      </c>
      <c r="AL88">
        <f t="shared" si="25"/>
        <v>0.99846859310692881</v>
      </c>
      <c r="AM88">
        <f t="shared" si="26"/>
        <v>4.093023255813954E-4</v>
      </c>
    </row>
    <row r="89" spans="1:39">
      <c r="A89" s="10">
        <v>89</v>
      </c>
      <c r="B89" s="11" t="s">
        <v>141</v>
      </c>
      <c r="C89" s="12" t="s">
        <v>78</v>
      </c>
      <c r="D89" s="11" t="s">
        <v>198</v>
      </c>
      <c r="E89" s="12" t="s">
        <v>199</v>
      </c>
      <c r="F89" s="13">
        <v>0.50248999999999999</v>
      </c>
      <c r="G89" s="13">
        <v>0.49320000000000003</v>
      </c>
      <c r="H89" s="14">
        <v>23</v>
      </c>
      <c r="I89" s="15">
        <v>155</v>
      </c>
      <c r="J89" s="13">
        <v>4.9190930000000002</v>
      </c>
      <c r="K89" s="13">
        <v>15.502800000000001</v>
      </c>
      <c r="L89" s="13">
        <v>3.93938298</v>
      </c>
      <c r="M89" s="13">
        <v>0.15570000000000001</v>
      </c>
      <c r="N89" s="13">
        <v>0.97971001999999996</v>
      </c>
      <c r="O89" s="13">
        <v>1.8888</v>
      </c>
      <c r="P89" s="13">
        <v>5.1147600000000004</v>
      </c>
      <c r="Q89" s="13">
        <v>4.3956999999999997</v>
      </c>
      <c r="R89" s="16">
        <v>9.8243123822036607E-2</v>
      </c>
      <c r="S89" s="13">
        <v>5.2</v>
      </c>
      <c r="X89">
        <v>2020</v>
      </c>
      <c r="Y89">
        <v>1</v>
      </c>
      <c r="Z89">
        <f t="shared" si="13"/>
        <v>0</v>
      </c>
      <c r="AA89">
        <f t="shared" si="14"/>
        <v>1</v>
      </c>
      <c r="AB89">
        <f t="shared" si="15"/>
        <v>0</v>
      </c>
      <c r="AC89">
        <f t="shared" si="16"/>
        <v>0</v>
      </c>
      <c r="AD89">
        <f t="shared" si="17"/>
        <v>0</v>
      </c>
      <c r="AE89">
        <f t="shared" si="18"/>
        <v>0</v>
      </c>
      <c r="AF89">
        <f t="shared" si="19"/>
        <v>0</v>
      </c>
      <c r="AG89">
        <f t="shared" si="20"/>
        <v>0</v>
      </c>
      <c r="AH89">
        <f t="shared" si="21"/>
        <v>1</v>
      </c>
      <c r="AI89">
        <f t="shared" si="22"/>
        <v>0.68080434782608701</v>
      </c>
      <c r="AJ89">
        <f t="shared" si="23"/>
        <v>0.25410783729390818</v>
      </c>
      <c r="AK89">
        <f t="shared" si="24"/>
        <v>6.2922929993577386</v>
      </c>
      <c r="AL89">
        <f t="shared" si="25"/>
        <v>0.9900565188236421</v>
      </c>
      <c r="AM89">
        <f t="shared" si="26"/>
        <v>1.0045161290322582E-3</v>
      </c>
    </row>
    <row r="90" spans="1:39">
      <c r="A90" s="10">
        <v>90</v>
      </c>
      <c r="B90" s="11" t="s">
        <v>141</v>
      </c>
      <c r="C90" s="12" t="s">
        <v>78</v>
      </c>
      <c r="D90" s="11" t="s">
        <v>200</v>
      </c>
      <c r="E90" s="12" t="s">
        <v>201</v>
      </c>
      <c r="F90" s="13">
        <v>1.6E-2</v>
      </c>
      <c r="G90" s="13">
        <v>4.206E-2</v>
      </c>
      <c r="H90" s="14">
        <v>14</v>
      </c>
      <c r="I90" s="15">
        <v>138</v>
      </c>
      <c r="J90" s="13">
        <v>2.59926433</v>
      </c>
      <c r="K90" s="13">
        <v>4.7396000000000003</v>
      </c>
      <c r="L90" s="13">
        <v>1.5628396200000001</v>
      </c>
      <c r="M90" s="13">
        <v>0.13039999999999999</v>
      </c>
      <c r="N90" s="13">
        <v>1.0364247099999999</v>
      </c>
      <c r="O90" s="13">
        <v>2.1440999999999999</v>
      </c>
      <c r="P90" s="13">
        <v>2.5432000000000001</v>
      </c>
      <c r="Q90" s="13">
        <v>2.452</v>
      </c>
      <c r="R90" s="16">
        <v>6.2912865681031766E-3</v>
      </c>
      <c r="S90" s="13">
        <v>6.7</v>
      </c>
      <c r="X90">
        <v>2020</v>
      </c>
      <c r="Y90">
        <v>1</v>
      </c>
      <c r="Z90">
        <f t="shared" si="13"/>
        <v>0</v>
      </c>
      <c r="AA90">
        <f t="shared" si="14"/>
        <v>1</v>
      </c>
      <c r="AB90">
        <f t="shared" si="15"/>
        <v>0</v>
      </c>
      <c r="AC90">
        <f t="shared" si="16"/>
        <v>0</v>
      </c>
      <c r="AD90">
        <f t="shared" si="17"/>
        <v>0</v>
      </c>
      <c r="AE90">
        <f t="shared" si="18"/>
        <v>0</v>
      </c>
      <c r="AF90">
        <f t="shared" si="19"/>
        <v>0</v>
      </c>
      <c r="AG90">
        <f t="shared" si="20"/>
        <v>0</v>
      </c>
      <c r="AH90">
        <f t="shared" si="21"/>
        <v>1</v>
      </c>
      <c r="AI90">
        <f t="shared" si="22"/>
        <v>0.34785714285714286</v>
      </c>
      <c r="AJ90">
        <f t="shared" si="23"/>
        <v>0.32974082623006162</v>
      </c>
      <c r="AK90">
        <f t="shared" si="24"/>
        <v>7.9480422546012273</v>
      </c>
      <c r="AL90">
        <f t="shared" si="25"/>
        <v>0.97322381930184809</v>
      </c>
      <c r="AM90">
        <f t="shared" si="26"/>
        <v>9.4492753623188401E-4</v>
      </c>
    </row>
    <row r="91" spans="1:39">
      <c r="A91" s="10">
        <v>91</v>
      </c>
      <c r="B91" s="11" t="s">
        <v>141</v>
      </c>
      <c r="C91" s="12" t="s">
        <v>78</v>
      </c>
      <c r="D91" s="11" t="s">
        <v>202</v>
      </c>
      <c r="E91" s="12" t="s">
        <v>203</v>
      </c>
      <c r="F91" s="13">
        <v>0.29231121999999998</v>
      </c>
      <c r="G91" s="13">
        <v>0.21907101000000001</v>
      </c>
      <c r="H91" s="14">
        <v>35</v>
      </c>
      <c r="I91" s="15">
        <v>237</v>
      </c>
      <c r="J91" s="13">
        <v>7.4911976600000001</v>
      </c>
      <c r="K91" s="13">
        <v>23.0611</v>
      </c>
      <c r="L91" s="13">
        <v>5.3972762400000001</v>
      </c>
      <c r="M91" s="13">
        <v>0.39450000000000002</v>
      </c>
      <c r="N91" s="13">
        <v>2.09392142</v>
      </c>
      <c r="O91" s="13">
        <v>2.6362000000000001</v>
      </c>
      <c r="P91" s="13">
        <v>8.1545613499999998</v>
      </c>
      <c r="Q91" s="13">
        <v>4.99424096</v>
      </c>
      <c r="R91" s="16">
        <v>3.5846345064287237E-2</v>
      </c>
      <c r="S91" s="13">
        <v>7.6</v>
      </c>
      <c r="X91">
        <v>2020</v>
      </c>
      <c r="Y91">
        <v>1</v>
      </c>
      <c r="Z91">
        <f t="shared" si="13"/>
        <v>0</v>
      </c>
      <c r="AA91">
        <f t="shared" si="14"/>
        <v>1</v>
      </c>
      <c r="AB91">
        <f t="shared" si="15"/>
        <v>0</v>
      </c>
      <c r="AC91">
        <f t="shared" si="16"/>
        <v>0</v>
      </c>
      <c r="AD91">
        <f t="shared" si="17"/>
        <v>0</v>
      </c>
      <c r="AE91">
        <f t="shared" si="18"/>
        <v>0</v>
      </c>
      <c r="AF91">
        <f t="shared" si="19"/>
        <v>0</v>
      </c>
      <c r="AG91">
        <f t="shared" si="20"/>
        <v>0</v>
      </c>
      <c r="AH91">
        <f t="shared" si="21"/>
        <v>1</v>
      </c>
      <c r="AI91">
        <f t="shared" si="22"/>
        <v>0.67015999999999998</v>
      </c>
      <c r="AJ91">
        <f t="shared" si="23"/>
        <v>0.23404244550346689</v>
      </c>
      <c r="AK91">
        <f t="shared" si="24"/>
        <v>5.3077856020278835</v>
      </c>
      <c r="AL91">
        <f t="shared" si="25"/>
        <v>0.98318098876174553</v>
      </c>
      <c r="AM91">
        <f t="shared" si="26"/>
        <v>1.6645569620253166E-3</v>
      </c>
    </row>
    <row r="92" spans="1:39">
      <c r="A92" s="10">
        <v>92</v>
      </c>
      <c r="B92" s="11" t="s">
        <v>141</v>
      </c>
      <c r="C92" s="12" t="s">
        <v>78</v>
      </c>
      <c r="D92" s="11" t="s">
        <v>204</v>
      </c>
      <c r="E92" s="12" t="s">
        <v>205</v>
      </c>
      <c r="F92" s="13">
        <v>-0.41721000000000003</v>
      </c>
      <c r="G92" s="13">
        <v>-0.25356000000000001</v>
      </c>
      <c r="H92" s="14">
        <v>59</v>
      </c>
      <c r="I92" s="15">
        <v>301</v>
      </c>
      <c r="J92" s="13">
        <v>9.4089719299999999</v>
      </c>
      <c r="K92" s="13">
        <v>30.1997</v>
      </c>
      <c r="L92" s="13">
        <v>6.7581233599999999</v>
      </c>
      <c r="M92" s="13">
        <v>0.51780000000000004</v>
      </c>
      <c r="N92" s="13">
        <v>2.65084857</v>
      </c>
      <c r="O92" s="13">
        <v>3.6821999999999999</v>
      </c>
      <c r="P92" s="13">
        <v>12.31573</v>
      </c>
      <c r="Q92" s="13">
        <v>11.37379</v>
      </c>
      <c r="R92" s="16">
        <v>-3.3876189231170223E-2</v>
      </c>
      <c r="S92" s="13">
        <v>8</v>
      </c>
      <c r="X92">
        <v>2020</v>
      </c>
      <c r="Y92">
        <v>1</v>
      </c>
      <c r="Z92">
        <f t="shared" si="13"/>
        <v>0</v>
      </c>
      <c r="AA92">
        <f t="shared" si="14"/>
        <v>1</v>
      </c>
      <c r="AB92">
        <f t="shared" si="15"/>
        <v>0</v>
      </c>
      <c r="AC92">
        <f t="shared" si="16"/>
        <v>0</v>
      </c>
      <c r="AD92">
        <f t="shared" si="17"/>
        <v>0</v>
      </c>
      <c r="AE92">
        <f t="shared" si="18"/>
        <v>0</v>
      </c>
      <c r="AF92">
        <f t="shared" si="19"/>
        <v>0</v>
      </c>
      <c r="AG92">
        <f t="shared" si="20"/>
        <v>0</v>
      </c>
      <c r="AH92">
        <f t="shared" si="21"/>
        <v>1</v>
      </c>
      <c r="AI92">
        <f t="shared" si="22"/>
        <v>0.52063559322033903</v>
      </c>
      <c r="AJ92">
        <f t="shared" si="23"/>
        <v>0.22378114219677678</v>
      </c>
      <c r="AK92">
        <f t="shared" si="24"/>
        <v>5.1194449015063723</v>
      </c>
      <c r="AL92">
        <f t="shared" si="25"/>
        <v>0.98314315943680308</v>
      </c>
      <c r="AM92">
        <f t="shared" si="26"/>
        <v>1.7202657807308972E-3</v>
      </c>
    </row>
    <row r="93" spans="1:39">
      <c r="A93" s="10">
        <v>93</v>
      </c>
      <c r="B93" s="11" t="s">
        <v>141</v>
      </c>
      <c r="C93" s="12" t="s">
        <v>78</v>
      </c>
      <c r="D93" s="11" t="s">
        <v>206</v>
      </c>
      <c r="E93" s="12" t="s">
        <v>207</v>
      </c>
      <c r="F93" s="13">
        <v>-0.17885000000000001</v>
      </c>
      <c r="G93" s="13">
        <v>3.2890000000000003E-2</v>
      </c>
      <c r="H93" s="14">
        <v>15</v>
      </c>
      <c r="I93" s="15">
        <v>104</v>
      </c>
      <c r="J93" s="13">
        <v>3.2092182400000002</v>
      </c>
      <c r="K93" s="13">
        <v>5.8105000000000002</v>
      </c>
      <c r="L93" s="13">
        <v>2.45311441</v>
      </c>
      <c r="M93" s="13">
        <v>9.2200000000000004E-2</v>
      </c>
      <c r="N93" s="13">
        <v>0.75610383000000003</v>
      </c>
      <c r="O93" s="13">
        <v>1.5727</v>
      </c>
      <c r="P93" s="13">
        <v>3.08636</v>
      </c>
      <c r="Q93" s="13">
        <v>2.90503</v>
      </c>
      <c r="R93" s="16">
        <v>-5.7948521883383668E-2</v>
      </c>
      <c r="S93" s="13">
        <v>9.6</v>
      </c>
      <c r="X93">
        <v>2020</v>
      </c>
      <c r="Y93">
        <v>1</v>
      </c>
      <c r="Z93">
        <f t="shared" si="13"/>
        <v>0</v>
      </c>
      <c r="AA93">
        <f t="shared" si="14"/>
        <v>1</v>
      </c>
      <c r="AB93">
        <f t="shared" si="15"/>
        <v>0</v>
      </c>
      <c r="AC93">
        <f t="shared" si="16"/>
        <v>0</v>
      </c>
      <c r="AD93">
        <f t="shared" si="17"/>
        <v>0</v>
      </c>
      <c r="AE93">
        <f t="shared" si="18"/>
        <v>0</v>
      </c>
      <c r="AF93">
        <f t="shared" si="19"/>
        <v>0</v>
      </c>
      <c r="AG93">
        <f t="shared" si="20"/>
        <v>0</v>
      </c>
      <c r="AH93">
        <f t="shared" si="21"/>
        <v>1</v>
      </c>
      <c r="AI93">
        <f t="shared" si="22"/>
        <v>0.39351333333333333</v>
      </c>
      <c r="AJ93">
        <f t="shared" si="23"/>
        <v>0.42218645727562171</v>
      </c>
      <c r="AK93">
        <f t="shared" si="24"/>
        <v>8.2006922993492406</v>
      </c>
      <c r="AL93">
        <f t="shared" si="25"/>
        <v>0.98438002947803549</v>
      </c>
      <c r="AM93">
        <f t="shared" si="26"/>
        <v>8.8653846153846161E-4</v>
      </c>
    </row>
    <row r="94" spans="1:39">
      <c r="A94" s="10">
        <v>94</v>
      </c>
      <c r="B94" s="11" t="s">
        <v>141</v>
      </c>
      <c r="C94" s="12" t="s">
        <v>78</v>
      </c>
      <c r="D94" s="11" t="s">
        <v>208</v>
      </c>
      <c r="E94" s="12" t="s">
        <v>209</v>
      </c>
      <c r="F94" s="13">
        <v>-2.8330000000000001E-2</v>
      </c>
      <c r="G94" s="13">
        <v>-2.0760000000000001E-2</v>
      </c>
      <c r="H94" s="14">
        <v>10</v>
      </c>
      <c r="I94" s="15">
        <v>132</v>
      </c>
      <c r="J94" s="13">
        <v>2.67303545</v>
      </c>
      <c r="K94" s="13">
        <v>3.6057999999999999</v>
      </c>
      <c r="L94" s="13">
        <v>1.26468118</v>
      </c>
      <c r="M94" s="13">
        <v>0.12130000000000001</v>
      </c>
      <c r="N94" s="13">
        <v>1.40835427</v>
      </c>
      <c r="O94" s="13">
        <v>2.7241</v>
      </c>
      <c r="P94" s="13">
        <v>2.3196699999999999</v>
      </c>
      <c r="Q94" s="13">
        <v>2.18852</v>
      </c>
      <c r="R94" s="16">
        <v>-1.221294408256347E-2</v>
      </c>
      <c r="S94" s="13">
        <v>11.5</v>
      </c>
      <c r="X94">
        <v>2020</v>
      </c>
      <c r="Y94">
        <v>1</v>
      </c>
      <c r="Z94">
        <f t="shared" si="13"/>
        <v>0</v>
      </c>
      <c r="AA94">
        <f t="shared" si="14"/>
        <v>1</v>
      </c>
      <c r="AB94">
        <f t="shared" si="15"/>
        <v>0</v>
      </c>
      <c r="AC94">
        <f t="shared" si="16"/>
        <v>0</v>
      </c>
      <c r="AD94">
        <f t="shared" si="17"/>
        <v>0</v>
      </c>
      <c r="AE94">
        <f t="shared" si="18"/>
        <v>0</v>
      </c>
      <c r="AF94">
        <f t="shared" si="19"/>
        <v>0</v>
      </c>
      <c r="AG94">
        <f t="shared" si="20"/>
        <v>0</v>
      </c>
      <c r="AH94">
        <f t="shared" si="21"/>
        <v>1</v>
      </c>
      <c r="AI94">
        <f t="shared" si="22"/>
        <v>0.37270999999999999</v>
      </c>
      <c r="AJ94">
        <f t="shared" si="23"/>
        <v>0.35073525431249652</v>
      </c>
      <c r="AK94">
        <f t="shared" si="24"/>
        <v>11.610505111294311</v>
      </c>
      <c r="AL94">
        <f t="shared" si="25"/>
        <v>0.96745458935901907</v>
      </c>
      <c r="AM94">
        <f t="shared" si="26"/>
        <v>9.1893939393939393E-4</v>
      </c>
    </row>
    <row r="95" spans="1:39">
      <c r="A95" s="10">
        <v>95</v>
      </c>
      <c r="B95" s="11" t="s">
        <v>141</v>
      </c>
      <c r="C95" s="12" t="s">
        <v>78</v>
      </c>
      <c r="D95" s="11" t="s">
        <v>210</v>
      </c>
      <c r="E95" s="12" t="s">
        <v>211</v>
      </c>
      <c r="F95" s="13">
        <v>0.77569999999999995</v>
      </c>
      <c r="G95" s="13">
        <v>0.72465999999999997</v>
      </c>
      <c r="H95" s="14">
        <v>90</v>
      </c>
      <c r="I95" s="15">
        <v>570</v>
      </c>
      <c r="J95" s="13">
        <v>22.652461720000002</v>
      </c>
      <c r="K95" s="13">
        <v>50.498399999999997</v>
      </c>
      <c r="L95" s="13">
        <v>13.076481920000001</v>
      </c>
      <c r="M95" s="13">
        <v>1.6006</v>
      </c>
      <c r="N95" s="13">
        <v>9.5759798000000007</v>
      </c>
      <c r="O95" s="13">
        <v>10.5931</v>
      </c>
      <c r="P95" s="13">
        <v>23.32714</v>
      </c>
      <c r="Q95" s="13">
        <v>21.589020000000001</v>
      </c>
      <c r="R95" s="16">
        <v>3.3253112040310125E-2</v>
      </c>
      <c r="S95" s="13">
        <v>11.5</v>
      </c>
      <c r="X95">
        <v>2020</v>
      </c>
      <c r="Y95">
        <v>1</v>
      </c>
      <c r="Z95">
        <f t="shared" si="13"/>
        <v>0</v>
      </c>
      <c r="AA95">
        <f t="shared" si="14"/>
        <v>1</v>
      </c>
      <c r="AB95">
        <f t="shared" si="15"/>
        <v>0</v>
      </c>
      <c r="AC95">
        <f t="shared" si="16"/>
        <v>0</v>
      </c>
      <c r="AD95">
        <f t="shared" si="17"/>
        <v>0</v>
      </c>
      <c r="AE95">
        <f t="shared" si="18"/>
        <v>0</v>
      </c>
      <c r="AF95">
        <f t="shared" si="19"/>
        <v>0</v>
      </c>
      <c r="AG95">
        <f t="shared" si="20"/>
        <v>0</v>
      </c>
      <c r="AH95">
        <f t="shared" si="21"/>
        <v>1</v>
      </c>
      <c r="AI95">
        <f t="shared" si="22"/>
        <v>0.57887777777777771</v>
      </c>
      <c r="AJ95">
        <f t="shared" si="23"/>
        <v>0.2589484403466249</v>
      </c>
      <c r="AK95">
        <f t="shared" si="24"/>
        <v>5.9827438460577289</v>
      </c>
      <c r="AL95">
        <f t="shared" si="25"/>
        <v>0.96927772126144451</v>
      </c>
      <c r="AM95">
        <f t="shared" si="26"/>
        <v>2.8080701754385966E-3</v>
      </c>
    </row>
    <row r="96" spans="1:39">
      <c r="A96" s="10">
        <v>96</v>
      </c>
      <c r="B96" s="11" t="s">
        <v>141</v>
      </c>
      <c r="C96" s="12" t="s">
        <v>78</v>
      </c>
      <c r="D96" s="11" t="s">
        <v>212</v>
      </c>
      <c r="E96" s="12" t="s">
        <v>213</v>
      </c>
      <c r="F96" s="13">
        <v>-9.6560000000000007E-2</v>
      </c>
      <c r="G96" s="13">
        <v>-7.4319999999999997E-2</v>
      </c>
      <c r="H96" s="14">
        <v>14</v>
      </c>
      <c r="I96" s="15">
        <v>150</v>
      </c>
      <c r="J96" s="13">
        <v>2.7872685800000001</v>
      </c>
      <c r="K96" s="13">
        <v>9.5185999999999993</v>
      </c>
      <c r="L96" s="13">
        <v>2.03329936</v>
      </c>
      <c r="M96" s="13">
        <v>0.14530000000000001</v>
      </c>
      <c r="N96" s="13">
        <v>0.75396922</v>
      </c>
      <c r="O96" s="13">
        <v>1.8696999999999999</v>
      </c>
      <c r="P96" s="13">
        <v>2.8591799999999998</v>
      </c>
      <c r="Q96" s="13">
        <v>2.6940400000000002</v>
      </c>
      <c r="R96" s="16">
        <v>-3.3771920620597522E-2</v>
      </c>
      <c r="S96" s="13">
        <v>11.1</v>
      </c>
      <c r="X96">
        <v>2020</v>
      </c>
      <c r="Y96">
        <v>1</v>
      </c>
      <c r="Z96">
        <f t="shared" si="13"/>
        <v>0</v>
      </c>
      <c r="AA96">
        <f t="shared" si="14"/>
        <v>1</v>
      </c>
      <c r="AB96">
        <f t="shared" si="15"/>
        <v>0</v>
      </c>
      <c r="AC96">
        <f t="shared" si="16"/>
        <v>0</v>
      </c>
      <c r="AD96">
        <f t="shared" si="17"/>
        <v>0</v>
      </c>
      <c r="AE96">
        <f t="shared" si="18"/>
        <v>0</v>
      </c>
      <c r="AF96">
        <f t="shared" si="19"/>
        <v>0</v>
      </c>
      <c r="AG96">
        <f t="shared" si="20"/>
        <v>0</v>
      </c>
      <c r="AH96">
        <f t="shared" si="21"/>
        <v>1</v>
      </c>
      <c r="AI96">
        <f t="shared" si="22"/>
        <v>0.69027857142857141</v>
      </c>
      <c r="AJ96">
        <f t="shared" si="23"/>
        <v>0.21361327926375728</v>
      </c>
      <c r="AK96">
        <f t="shared" si="24"/>
        <v>5.1890517549896762</v>
      </c>
      <c r="AL96">
        <f t="shared" si="25"/>
        <v>0.98496466229989954</v>
      </c>
      <c r="AM96">
        <f t="shared" si="26"/>
        <v>9.6866666666666672E-4</v>
      </c>
    </row>
    <row r="97" spans="1:39">
      <c r="A97" s="10">
        <v>97</v>
      </c>
      <c r="B97" s="11" t="s">
        <v>214</v>
      </c>
      <c r="C97" s="12" t="s">
        <v>21</v>
      </c>
      <c r="D97" s="11" t="s">
        <v>215</v>
      </c>
      <c r="E97" s="12" t="s">
        <v>216</v>
      </c>
      <c r="F97" s="13">
        <v>4.4039754999999996</v>
      </c>
      <c r="G97" s="13">
        <v>8.7176604999999991</v>
      </c>
      <c r="H97" s="14">
        <v>903</v>
      </c>
      <c r="I97" s="15">
        <v>1574</v>
      </c>
      <c r="J97" s="13">
        <v>127.03469337</v>
      </c>
      <c r="K97" s="13">
        <v>167.81530000000001</v>
      </c>
      <c r="L97" s="13">
        <v>71.82326553</v>
      </c>
      <c r="M97" s="13">
        <v>6.8529999999999998</v>
      </c>
      <c r="N97" s="13">
        <v>55.211427839999999</v>
      </c>
      <c r="O97" s="13">
        <v>45.569600000000001</v>
      </c>
      <c r="P97" s="13">
        <v>148.06097036</v>
      </c>
      <c r="Q97" s="13">
        <v>129.57978980999999</v>
      </c>
      <c r="R97" s="16">
        <v>2.9744337682591424E-2</v>
      </c>
      <c r="S97" s="13">
        <v>7.1</v>
      </c>
      <c r="X97">
        <v>2020</v>
      </c>
      <c r="Y97">
        <v>0</v>
      </c>
      <c r="Z97">
        <f t="shared" si="13"/>
        <v>0</v>
      </c>
      <c r="AA97">
        <f t="shared" si="14"/>
        <v>0</v>
      </c>
      <c r="AB97">
        <f t="shared" si="15"/>
        <v>1</v>
      </c>
      <c r="AC97">
        <f t="shared" si="16"/>
        <v>0</v>
      </c>
      <c r="AD97">
        <f t="shared" si="17"/>
        <v>0</v>
      </c>
      <c r="AE97">
        <f t="shared" si="18"/>
        <v>0</v>
      </c>
      <c r="AF97">
        <f t="shared" si="19"/>
        <v>1</v>
      </c>
      <c r="AG97">
        <f t="shared" si="20"/>
        <v>0</v>
      </c>
      <c r="AH97">
        <f t="shared" si="21"/>
        <v>0</v>
      </c>
      <c r="AI97">
        <f t="shared" si="22"/>
        <v>0.1934311184939092</v>
      </c>
      <c r="AJ97">
        <f t="shared" si="23"/>
        <v>0.42798997189171667</v>
      </c>
      <c r="AK97">
        <f t="shared" si="24"/>
        <v>8.0565340493214652</v>
      </c>
      <c r="AL97">
        <f t="shared" si="25"/>
        <v>0.96076563406181881</v>
      </c>
      <c r="AM97">
        <f t="shared" si="26"/>
        <v>4.353875476493011E-3</v>
      </c>
    </row>
    <row r="98" spans="1:39">
      <c r="A98" s="10">
        <v>98</v>
      </c>
      <c r="B98" s="11" t="s">
        <v>214</v>
      </c>
      <c r="C98" s="12" t="s">
        <v>21</v>
      </c>
      <c r="D98" s="11" t="s">
        <v>217</v>
      </c>
      <c r="E98" s="12" t="s">
        <v>218</v>
      </c>
      <c r="F98" s="13">
        <v>6.3743699999999999</v>
      </c>
      <c r="G98" s="13">
        <v>9.8153199999999998</v>
      </c>
      <c r="H98" s="14">
        <v>807</v>
      </c>
      <c r="I98" s="15">
        <v>1621</v>
      </c>
      <c r="J98" s="13">
        <v>110.26222147</v>
      </c>
      <c r="K98" s="13">
        <v>150.7576</v>
      </c>
      <c r="L98" s="13">
        <v>58.326530050000002</v>
      </c>
      <c r="M98" s="13">
        <v>5.8879000000000001</v>
      </c>
      <c r="N98" s="13">
        <v>51.935691419999998</v>
      </c>
      <c r="O98" s="13">
        <v>45.577800000000003</v>
      </c>
      <c r="P98" s="13">
        <v>139.81641999999999</v>
      </c>
      <c r="Q98" s="13">
        <v>129.04554999999999</v>
      </c>
      <c r="R98" s="16">
        <v>4.559099710892326E-2</v>
      </c>
      <c r="S98" s="13">
        <v>7.7</v>
      </c>
      <c r="X98">
        <v>2020</v>
      </c>
      <c r="Y98">
        <v>1</v>
      </c>
      <c r="Z98">
        <f t="shared" si="13"/>
        <v>0</v>
      </c>
      <c r="AA98">
        <f t="shared" si="14"/>
        <v>0</v>
      </c>
      <c r="AB98">
        <f t="shared" si="15"/>
        <v>1</v>
      </c>
      <c r="AC98">
        <f t="shared" si="16"/>
        <v>0</v>
      </c>
      <c r="AD98">
        <f t="shared" si="17"/>
        <v>0</v>
      </c>
      <c r="AE98">
        <f t="shared" si="18"/>
        <v>0</v>
      </c>
      <c r="AF98">
        <f t="shared" si="19"/>
        <v>1</v>
      </c>
      <c r="AG98">
        <f t="shared" si="20"/>
        <v>0</v>
      </c>
      <c r="AH98">
        <f t="shared" si="21"/>
        <v>0</v>
      </c>
      <c r="AI98">
        <f t="shared" si="22"/>
        <v>0.1941084262701363</v>
      </c>
      <c r="AJ98">
        <f t="shared" si="23"/>
        <v>0.38688948384691718</v>
      </c>
      <c r="AK98">
        <f t="shared" si="24"/>
        <v>8.820749574551197</v>
      </c>
      <c r="AL98">
        <f t="shared" si="25"/>
        <v>0.96241258127427853</v>
      </c>
      <c r="AM98">
        <f t="shared" si="26"/>
        <v>3.6322640345465762E-3</v>
      </c>
    </row>
    <row r="99" spans="1:39">
      <c r="A99" s="10">
        <v>99</v>
      </c>
      <c r="B99" s="11" t="s">
        <v>214</v>
      </c>
      <c r="C99" s="12" t="s">
        <v>21</v>
      </c>
      <c r="D99" s="11" t="s">
        <v>219</v>
      </c>
      <c r="E99" s="12" t="s">
        <v>220</v>
      </c>
      <c r="F99" s="13">
        <v>4.9230600000000004</v>
      </c>
      <c r="G99" s="13">
        <v>6.6415499999999996</v>
      </c>
      <c r="H99" s="14">
        <v>488</v>
      </c>
      <c r="I99" s="15">
        <v>1094</v>
      </c>
      <c r="J99" s="13">
        <v>66.29768181</v>
      </c>
      <c r="K99" s="13">
        <v>97.640500000000003</v>
      </c>
      <c r="L99" s="13">
        <v>36.678103540000002</v>
      </c>
      <c r="M99" s="13">
        <v>3.7303000000000002</v>
      </c>
      <c r="N99" s="13">
        <v>29.619578270000002</v>
      </c>
      <c r="O99" s="13">
        <v>25.553699999999999</v>
      </c>
      <c r="P99" s="13">
        <v>82.379009999999994</v>
      </c>
      <c r="Q99" s="13">
        <v>76.433700000000002</v>
      </c>
      <c r="R99" s="16">
        <v>5.9761096910487282E-2</v>
      </c>
      <c r="S99" s="13">
        <v>7.4</v>
      </c>
      <c r="X99">
        <v>2020</v>
      </c>
      <c r="Y99">
        <v>1</v>
      </c>
      <c r="Z99">
        <f t="shared" si="13"/>
        <v>0</v>
      </c>
      <c r="AA99">
        <f t="shared" si="14"/>
        <v>0</v>
      </c>
      <c r="AB99">
        <f t="shared" si="15"/>
        <v>1</v>
      </c>
      <c r="AC99">
        <f t="shared" si="16"/>
        <v>0</v>
      </c>
      <c r="AD99">
        <f t="shared" si="17"/>
        <v>0</v>
      </c>
      <c r="AE99">
        <f t="shared" si="18"/>
        <v>0</v>
      </c>
      <c r="AF99">
        <f t="shared" si="19"/>
        <v>1</v>
      </c>
      <c r="AG99">
        <f t="shared" si="20"/>
        <v>0</v>
      </c>
      <c r="AH99">
        <f t="shared" si="21"/>
        <v>0</v>
      </c>
      <c r="AI99">
        <f t="shared" si="22"/>
        <v>0.20772704918032786</v>
      </c>
      <c r="AJ99">
        <f t="shared" si="23"/>
        <v>0.37564436417265379</v>
      </c>
      <c r="AK99">
        <f t="shared" si="24"/>
        <v>7.9402670750341793</v>
      </c>
      <c r="AL99">
        <f t="shared" si="25"/>
        <v>0.96320143473268438</v>
      </c>
      <c r="AM99">
        <f t="shared" si="26"/>
        <v>3.4097806215722124E-3</v>
      </c>
    </row>
    <row r="100" spans="1:39">
      <c r="A100" s="10">
        <v>100</v>
      </c>
      <c r="B100" s="11" t="s">
        <v>214</v>
      </c>
      <c r="C100" s="12" t="s">
        <v>21</v>
      </c>
      <c r="D100" s="11" t="s">
        <v>221</v>
      </c>
      <c r="E100" s="12" t="s">
        <v>222</v>
      </c>
      <c r="F100" s="13">
        <v>20.465520000000001</v>
      </c>
      <c r="G100" s="13">
        <v>22.138919999999999</v>
      </c>
      <c r="H100" s="14">
        <v>1008</v>
      </c>
      <c r="I100" s="15">
        <v>2152</v>
      </c>
      <c r="J100" s="13">
        <v>171.26311286999999</v>
      </c>
      <c r="K100" s="13">
        <v>252.68190000000001</v>
      </c>
      <c r="L100" s="13">
        <v>96.179040920000006</v>
      </c>
      <c r="M100" s="13">
        <v>8.3619000000000003</v>
      </c>
      <c r="N100" s="13">
        <v>75.084071949999995</v>
      </c>
      <c r="O100" s="13">
        <v>58.378100000000003</v>
      </c>
      <c r="P100" s="13">
        <v>211.79055</v>
      </c>
      <c r="Q100" s="13">
        <v>188.26989</v>
      </c>
      <c r="R100" s="16">
        <v>9.6630940332323612E-2</v>
      </c>
      <c r="S100" s="13">
        <v>8.4</v>
      </c>
      <c r="X100">
        <v>2020</v>
      </c>
      <c r="Y100">
        <v>1</v>
      </c>
      <c r="Z100">
        <f t="shared" si="13"/>
        <v>0</v>
      </c>
      <c r="AA100">
        <f t="shared" si="14"/>
        <v>0</v>
      </c>
      <c r="AB100">
        <f t="shared" si="15"/>
        <v>1</v>
      </c>
      <c r="AC100">
        <f t="shared" si="16"/>
        <v>0</v>
      </c>
      <c r="AD100">
        <f t="shared" si="17"/>
        <v>0</v>
      </c>
      <c r="AE100">
        <f t="shared" si="18"/>
        <v>0</v>
      </c>
      <c r="AF100">
        <f t="shared" si="19"/>
        <v>1</v>
      </c>
      <c r="AG100">
        <f t="shared" si="20"/>
        <v>0</v>
      </c>
      <c r="AH100">
        <f t="shared" si="21"/>
        <v>0</v>
      </c>
      <c r="AI100">
        <f t="shared" si="22"/>
        <v>0.25897202380952383</v>
      </c>
      <c r="AJ100">
        <f t="shared" si="23"/>
        <v>0.38063288632862108</v>
      </c>
      <c r="AK100">
        <f t="shared" si="24"/>
        <v>8.9793075676580667</v>
      </c>
      <c r="AL100">
        <f t="shared" si="25"/>
        <v>0.96796744454378914</v>
      </c>
      <c r="AM100">
        <f t="shared" si="26"/>
        <v>3.8856412639405205E-3</v>
      </c>
    </row>
    <row r="101" spans="1:39">
      <c r="A101" s="10">
        <v>101</v>
      </c>
      <c r="B101" s="11" t="s">
        <v>214</v>
      </c>
      <c r="C101" s="12" t="s">
        <v>38</v>
      </c>
      <c r="D101" s="11" t="s">
        <v>223</v>
      </c>
      <c r="E101" s="12" t="s">
        <v>224</v>
      </c>
      <c r="F101" s="13">
        <v>0.55665452000000004</v>
      </c>
      <c r="G101" s="13">
        <v>0.72217567999999999</v>
      </c>
      <c r="H101" s="14">
        <v>121</v>
      </c>
      <c r="I101" s="15">
        <v>616</v>
      </c>
      <c r="J101" s="13">
        <v>17.0307268</v>
      </c>
      <c r="K101" s="13">
        <v>43.730400000000003</v>
      </c>
      <c r="L101" s="13">
        <v>9.4785492599999994</v>
      </c>
      <c r="M101" s="13">
        <v>1.3411</v>
      </c>
      <c r="N101" s="13">
        <v>7.5521775399999997</v>
      </c>
      <c r="O101" s="13">
        <v>14.402900000000001</v>
      </c>
      <c r="P101" s="13">
        <v>20.43599906</v>
      </c>
      <c r="Q101" s="13">
        <v>19.973780909999999</v>
      </c>
      <c r="R101" s="16">
        <v>2.7238918849314141E-2</v>
      </c>
      <c r="S101" s="13">
        <v>9.1</v>
      </c>
      <c r="X101">
        <v>2020</v>
      </c>
      <c r="Y101">
        <v>0</v>
      </c>
      <c r="Z101">
        <f t="shared" si="13"/>
        <v>0</v>
      </c>
      <c r="AA101">
        <f t="shared" si="14"/>
        <v>0</v>
      </c>
      <c r="AB101">
        <f t="shared" si="15"/>
        <v>1</v>
      </c>
      <c r="AC101">
        <f t="shared" si="16"/>
        <v>0</v>
      </c>
      <c r="AD101">
        <f t="shared" si="17"/>
        <v>0</v>
      </c>
      <c r="AE101">
        <f t="shared" si="18"/>
        <v>0</v>
      </c>
      <c r="AF101">
        <f t="shared" si="19"/>
        <v>0</v>
      </c>
      <c r="AG101">
        <f t="shared" si="20"/>
        <v>1</v>
      </c>
      <c r="AH101">
        <f t="shared" si="21"/>
        <v>0</v>
      </c>
      <c r="AI101">
        <f t="shared" si="22"/>
        <v>0.37249173553719006</v>
      </c>
      <c r="AJ101">
        <f t="shared" si="23"/>
        <v>0.21674965836123153</v>
      </c>
      <c r="AK101">
        <f t="shared" si="24"/>
        <v>5.631330653940795</v>
      </c>
      <c r="AL101">
        <f t="shared" si="25"/>
        <v>0.97024505507915204</v>
      </c>
      <c r="AM101">
        <f t="shared" si="26"/>
        <v>2.1771103896103894E-3</v>
      </c>
    </row>
    <row r="102" spans="1:39">
      <c r="A102" s="10">
        <v>102</v>
      </c>
      <c r="B102" s="11" t="s">
        <v>214</v>
      </c>
      <c r="C102" s="12" t="s">
        <v>38</v>
      </c>
      <c r="D102" s="11" t="s">
        <v>225</v>
      </c>
      <c r="E102" s="12" t="s">
        <v>226</v>
      </c>
      <c r="F102" s="13">
        <v>0.79482735999999998</v>
      </c>
      <c r="G102" s="13">
        <v>0.89773075999999996</v>
      </c>
      <c r="H102" s="14">
        <v>109</v>
      </c>
      <c r="I102" s="15">
        <v>716</v>
      </c>
      <c r="J102" s="13">
        <v>22.68995924</v>
      </c>
      <c r="K102" s="13">
        <v>50.4236</v>
      </c>
      <c r="L102" s="13">
        <v>11.472149760000001</v>
      </c>
      <c r="M102" s="13">
        <v>1.7847999999999999</v>
      </c>
      <c r="N102" s="13">
        <v>11.21780948</v>
      </c>
      <c r="O102" s="13">
        <v>16.559200000000001</v>
      </c>
      <c r="P102" s="13">
        <v>24.369770200000001</v>
      </c>
      <c r="Q102" s="13">
        <v>23.662103949999999</v>
      </c>
      <c r="R102" s="16">
        <v>3.2615299753626724E-2</v>
      </c>
      <c r="S102" s="13">
        <v>9.9</v>
      </c>
      <c r="X102">
        <v>2020</v>
      </c>
      <c r="Y102">
        <v>0</v>
      </c>
      <c r="Z102">
        <f t="shared" si="13"/>
        <v>0</v>
      </c>
      <c r="AA102">
        <f t="shared" si="14"/>
        <v>0</v>
      </c>
      <c r="AB102">
        <f t="shared" si="15"/>
        <v>1</v>
      </c>
      <c r="AC102">
        <f t="shared" si="16"/>
        <v>0</v>
      </c>
      <c r="AD102">
        <f t="shared" si="17"/>
        <v>0</v>
      </c>
      <c r="AE102">
        <f t="shared" si="18"/>
        <v>0</v>
      </c>
      <c r="AF102">
        <f t="shared" si="19"/>
        <v>0</v>
      </c>
      <c r="AG102">
        <f t="shared" si="20"/>
        <v>1</v>
      </c>
      <c r="AH102">
        <f t="shared" si="21"/>
        <v>0</v>
      </c>
      <c r="AI102">
        <f t="shared" si="22"/>
        <v>0.47897614678899081</v>
      </c>
      <c r="AJ102">
        <f t="shared" si="23"/>
        <v>0.22751548401938776</v>
      </c>
      <c r="AK102">
        <f t="shared" si="24"/>
        <v>6.2851913267593007</v>
      </c>
      <c r="AL102">
        <f t="shared" si="25"/>
        <v>0.96581393032538831</v>
      </c>
      <c r="AM102">
        <f t="shared" si="26"/>
        <v>2.4927374301675978E-3</v>
      </c>
    </row>
    <row r="103" spans="1:39">
      <c r="A103" s="10">
        <v>103</v>
      </c>
      <c r="B103" s="11" t="s">
        <v>214</v>
      </c>
      <c r="C103" s="12" t="s">
        <v>38</v>
      </c>
      <c r="D103" s="11" t="s">
        <v>227</v>
      </c>
      <c r="E103" s="12" t="s">
        <v>228</v>
      </c>
      <c r="F103" s="13">
        <v>0.38887042999999999</v>
      </c>
      <c r="G103" s="13">
        <v>0.52509435999999998</v>
      </c>
      <c r="H103" s="14">
        <v>67</v>
      </c>
      <c r="I103" s="15">
        <v>630</v>
      </c>
      <c r="J103" s="13">
        <v>15.159998399999999</v>
      </c>
      <c r="K103" s="13">
        <v>29.812799999999999</v>
      </c>
      <c r="L103" s="13">
        <v>7.7806306799999998</v>
      </c>
      <c r="M103" s="13">
        <v>1.2804</v>
      </c>
      <c r="N103" s="13">
        <v>7.3793677200000003</v>
      </c>
      <c r="O103" s="13">
        <v>18.608599999999999</v>
      </c>
      <c r="P103" s="13">
        <v>17.389805200000001</v>
      </c>
      <c r="Q103" s="13">
        <v>16.541044599999999</v>
      </c>
      <c r="R103" s="16">
        <v>2.236197734980953E-2</v>
      </c>
      <c r="S103" s="13">
        <v>10.8</v>
      </c>
      <c r="X103">
        <v>2020</v>
      </c>
      <c r="Y103">
        <v>0</v>
      </c>
      <c r="Z103">
        <f t="shared" si="13"/>
        <v>0</v>
      </c>
      <c r="AA103">
        <f t="shared" si="14"/>
        <v>0</v>
      </c>
      <c r="AB103">
        <f t="shared" si="15"/>
        <v>1</v>
      </c>
      <c r="AC103">
        <f t="shared" si="16"/>
        <v>0</v>
      </c>
      <c r="AD103">
        <f t="shared" si="17"/>
        <v>0</v>
      </c>
      <c r="AE103">
        <f t="shared" si="18"/>
        <v>0</v>
      </c>
      <c r="AF103">
        <f t="shared" si="19"/>
        <v>0</v>
      </c>
      <c r="AG103">
        <f t="shared" si="20"/>
        <v>1</v>
      </c>
      <c r="AH103">
        <f t="shared" si="21"/>
        <v>0</v>
      </c>
      <c r="AI103">
        <f t="shared" si="22"/>
        <v>0.46407761194029851</v>
      </c>
      <c r="AJ103">
        <f t="shared" si="23"/>
        <v>0.26098288922878765</v>
      </c>
      <c r="AK103">
        <f t="shared" si="24"/>
        <v>5.7633299906279287</v>
      </c>
      <c r="AL103">
        <f t="shared" si="25"/>
        <v>0.95882057813283927</v>
      </c>
      <c r="AM103">
        <f t="shared" si="26"/>
        <v>2.0323809523809522E-3</v>
      </c>
    </row>
    <row r="104" spans="1:39">
      <c r="A104" s="10">
        <v>104</v>
      </c>
      <c r="B104" s="11" t="s">
        <v>214</v>
      </c>
      <c r="C104" s="12" t="s">
        <v>38</v>
      </c>
      <c r="D104" s="11" t="s">
        <v>229</v>
      </c>
      <c r="E104" s="12" t="s">
        <v>230</v>
      </c>
      <c r="F104" s="13">
        <v>0.65516125000000003</v>
      </c>
      <c r="G104" s="13">
        <v>0.69584877999999994</v>
      </c>
      <c r="H104" s="14">
        <v>70</v>
      </c>
      <c r="I104" s="15">
        <v>385</v>
      </c>
      <c r="J104" s="13">
        <v>15.860162750000001</v>
      </c>
      <c r="K104" s="13">
        <v>40.555500000000002</v>
      </c>
      <c r="L104" s="13">
        <v>8.9898978799999991</v>
      </c>
      <c r="M104" s="13">
        <v>1.0504</v>
      </c>
      <c r="N104" s="13">
        <v>6.8702648699999997</v>
      </c>
      <c r="O104" s="13">
        <v>10.324999999999999</v>
      </c>
      <c r="P104" s="13">
        <v>16.13195013</v>
      </c>
      <c r="Q104" s="13">
        <v>15.48229605</v>
      </c>
      <c r="R104" s="16">
        <v>4.0612650344214775E-2</v>
      </c>
      <c r="S104" s="13">
        <v>9.8000000000000007</v>
      </c>
      <c r="X104">
        <v>2020</v>
      </c>
      <c r="Y104">
        <v>0</v>
      </c>
      <c r="Z104">
        <f t="shared" si="13"/>
        <v>0</v>
      </c>
      <c r="AA104">
        <f t="shared" si="14"/>
        <v>0</v>
      </c>
      <c r="AB104">
        <f t="shared" si="15"/>
        <v>1</v>
      </c>
      <c r="AC104">
        <f t="shared" si="16"/>
        <v>0</v>
      </c>
      <c r="AD104">
        <f t="shared" si="17"/>
        <v>0</v>
      </c>
      <c r="AE104">
        <f t="shared" si="18"/>
        <v>0</v>
      </c>
      <c r="AF104">
        <f t="shared" si="19"/>
        <v>0</v>
      </c>
      <c r="AG104">
        <f t="shared" si="20"/>
        <v>1</v>
      </c>
      <c r="AH104">
        <f t="shared" si="21"/>
        <v>0</v>
      </c>
      <c r="AI104">
        <f t="shared" si="22"/>
        <v>0.59437000000000006</v>
      </c>
      <c r="AJ104">
        <f t="shared" si="23"/>
        <v>0.22166901850550477</v>
      </c>
      <c r="AK104">
        <f t="shared" si="24"/>
        <v>6.5406177361005327</v>
      </c>
      <c r="AL104">
        <f t="shared" si="25"/>
        <v>0.97475358062197903</v>
      </c>
      <c r="AM104">
        <f t="shared" si="26"/>
        <v>2.7283116883116882E-3</v>
      </c>
    </row>
    <row r="105" spans="1:39">
      <c r="A105" s="10">
        <v>105</v>
      </c>
      <c r="B105" s="11" t="s">
        <v>214</v>
      </c>
      <c r="C105" s="12" t="s">
        <v>38</v>
      </c>
      <c r="D105" s="11" t="s">
        <v>231</v>
      </c>
      <c r="E105" s="12" t="s">
        <v>232</v>
      </c>
      <c r="F105" s="13">
        <v>0.40926887000000001</v>
      </c>
      <c r="G105" s="13">
        <v>0.41857999000000001</v>
      </c>
      <c r="H105" s="14">
        <v>34</v>
      </c>
      <c r="I105" s="15">
        <v>1013</v>
      </c>
      <c r="J105" s="13">
        <v>7.8124653899999998</v>
      </c>
      <c r="K105" s="13">
        <v>8.6775000000000002</v>
      </c>
      <c r="L105" s="13">
        <v>1.5342782699999999</v>
      </c>
      <c r="M105" s="13">
        <v>1.3785000000000001</v>
      </c>
      <c r="N105" s="13">
        <v>6.2781871200000001</v>
      </c>
      <c r="O105" s="13">
        <v>48.796900000000001</v>
      </c>
      <c r="P105" s="13">
        <v>8.2564026699999999</v>
      </c>
      <c r="Q105" s="13">
        <v>8.0694285400000005</v>
      </c>
      <c r="R105" s="16">
        <v>4.9569877628073584E-2</v>
      </c>
      <c r="S105" s="13">
        <v>11.7</v>
      </c>
      <c r="X105">
        <v>2020</v>
      </c>
      <c r="Y105">
        <v>0</v>
      </c>
      <c r="Z105">
        <f t="shared" si="13"/>
        <v>0</v>
      </c>
      <c r="AA105">
        <f t="shared" si="14"/>
        <v>0</v>
      </c>
      <c r="AB105">
        <f t="shared" si="15"/>
        <v>1</v>
      </c>
      <c r="AC105">
        <f t="shared" si="16"/>
        <v>0</v>
      </c>
      <c r="AD105">
        <f t="shared" si="17"/>
        <v>0</v>
      </c>
      <c r="AE105">
        <f t="shared" si="18"/>
        <v>0</v>
      </c>
      <c r="AF105">
        <f t="shared" si="19"/>
        <v>0</v>
      </c>
      <c r="AG105">
        <f t="shared" si="20"/>
        <v>1</v>
      </c>
      <c r="AH105">
        <f t="shared" si="21"/>
        <v>0</v>
      </c>
      <c r="AI105">
        <f t="shared" si="22"/>
        <v>0.29576470588235299</v>
      </c>
      <c r="AJ105">
        <f t="shared" si="23"/>
        <v>0.17681109420916161</v>
      </c>
      <c r="AK105">
        <f t="shared" si="24"/>
        <v>4.5543613492927095</v>
      </c>
      <c r="AL105">
        <f t="shared" si="25"/>
        <v>0.86291766109785195</v>
      </c>
      <c r="AM105">
        <f t="shared" si="26"/>
        <v>1.3608094768015795E-3</v>
      </c>
    </row>
    <row r="106" spans="1:39">
      <c r="A106" s="10">
        <v>106</v>
      </c>
      <c r="B106" s="11" t="s">
        <v>214</v>
      </c>
      <c r="C106" s="12" t="s">
        <v>38</v>
      </c>
      <c r="D106" s="11" t="s">
        <v>233</v>
      </c>
      <c r="E106" s="12" t="s">
        <v>234</v>
      </c>
      <c r="F106" s="13">
        <v>0.25163268999999999</v>
      </c>
      <c r="G106" s="13">
        <v>0.33124999999999999</v>
      </c>
      <c r="H106" s="14">
        <v>88</v>
      </c>
      <c r="I106" s="15">
        <v>455</v>
      </c>
      <c r="J106" s="13">
        <v>12.005563</v>
      </c>
      <c r="K106" s="13">
        <v>27.542300000000001</v>
      </c>
      <c r="L106" s="13">
        <v>5.4143619200000002</v>
      </c>
      <c r="M106" s="13">
        <v>1.079</v>
      </c>
      <c r="N106" s="13">
        <v>6.5912010800000003</v>
      </c>
      <c r="O106" s="13">
        <v>9.5284999999999993</v>
      </c>
      <c r="P106" s="13">
        <v>16.463032869999999</v>
      </c>
      <c r="Q106" s="13">
        <v>13.87628788</v>
      </c>
      <c r="R106" s="16">
        <v>1.5284710416787256E-2</v>
      </c>
      <c r="S106" s="13">
        <v>9.6999999999999993</v>
      </c>
      <c r="X106">
        <v>2020</v>
      </c>
      <c r="Y106">
        <v>0</v>
      </c>
      <c r="Z106">
        <f t="shared" si="13"/>
        <v>0</v>
      </c>
      <c r="AA106">
        <f t="shared" si="14"/>
        <v>0</v>
      </c>
      <c r="AB106">
        <f t="shared" si="15"/>
        <v>1</v>
      </c>
      <c r="AC106">
        <f t="shared" si="16"/>
        <v>0</v>
      </c>
      <c r="AD106">
        <f t="shared" si="17"/>
        <v>0</v>
      </c>
      <c r="AE106">
        <f t="shared" si="18"/>
        <v>0</v>
      </c>
      <c r="AF106">
        <f t="shared" si="19"/>
        <v>0</v>
      </c>
      <c r="AG106">
        <f t="shared" si="20"/>
        <v>1</v>
      </c>
      <c r="AH106">
        <f t="shared" si="21"/>
        <v>0</v>
      </c>
      <c r="AI106">
        <f t="shared" si="22"/>
        <v>0.32524204545454549</v>
      </c>
      <c r="AJ106">
        <f t="shared" si="23"/>
        <v>0.19658350682404882</v>
      </c>
      <c r="AK106">
        <f t="shared" si="24"/>
        <v>6.1086200926784064</v>
      </c>
      <c r="AL106">
        <f t="shared" si="25"/>
        <v>0.96230080394671103</v>
      </c>
      <c r="AM106">
        <f t="shared" si="26"/>
        <v>2.3714285714285712E-3</v>
      </c>
    </row>
    <row r="107" spans="1:39">
      <c r="A107" s="10">
        <v>107</v>
      </c>
      <c r="B107" s="11" t="s">
        <v>214</v>
      </c>
      <c r="C107" s="12" t="s">
        <v>38</v>
      </c>
      <c r="D107" s="11" t="s">
        <v>235</v>
      </c>
      <c r="E107" s="12" t="s">
        <v>236</v>
      </c>
      <c r="F107" s="13">
        <v>0.75042202000000002</v>
      </c>
      <c r="G107" s="13">
        <v>0.59105169999999996</v>
      </c>
      <c r="H107" s="14">
        <v>82</v>
      </c>
      <c r="I107" s="15">
        <v>633</v>
      </c>
      <c r="J107" s="13">
        <v>17.284838919999999</v>
      </c>
      <c r="K107" s="13">
        <v>40.981200000000001</v>
      </c>
      <c r="L107" s="13">
        <v>9.2943784399999991</v>
      </c>
      <c r="M107" s="13">
        <v>1.9336</v>
      </c>
      <c r="N107" s="13">
        <v>7.9904604800000003</v>
      </c>
      <c r="O107" s="13">
        <v>11.365399999999999</v>
      </c>
      <c r="P107" s="13">
        <v>22.650350660000001</v>
      </c>
      <c r="Q107" s="13">
        <v>21.37112303</v>
      </c>
      <c r="R107" s="16">
        <v>3.3130702092185625E-2</v>
      </c>
      <c r="S107" s="13">
        <v>9.3000000000000007</v>
      </c>
      <c r="X107">
        <v>2020</v>
      </c>
      <c r="Y107">
        <v>0</v>
      </c>
      <c r="Z107">
        <f t="shared" si="13"/>
        <v>0</v>
      </c>
      <c r="AA107">
        <f t="shared" si="14"/>
        <v>0</v>
      </c>
      <c r="AB107">
        <f t="shared" si="15"/>
        <v>1</v>
      </c>
      <c r="AC107">
        <f t="shared" si="16"/>
        <v>0</v>
      </c>
      <c r="AD107">
        <f t="shared" si="17"/>
        <v>0</v>
      </c>
      <c r="AE107">
        <f t="shared" si="18"/>
        <v>0</v>
      </c>
      <c r="AF107">
        <f t="shared" si="19"/>
        <v>0</v>
      </c>
      <c r="AG107">
        <f t="shared" si="20"/>
        <v>1</v>
      </c>
      <c r="AH107">
        <f t="shared" si="21"/>
        <v>0</v>
      </c>
      <c r="AI107">
        <f t="shared" si="22"/>
        <v>0.5233512195121951</v>
      </c>
      <c r="AJ107">
        <f t="shared" si="23"/>
        <v>0.22679615140601053</v>
      </c>
      <c r="AK107">
        <f t="shared" si="24"/>
        <v>4.1324268100951596</v>
      </c>
      <c r="AL107">
        <f t="shared" si="25"/>
        <v>0.95494328296997777</v>
      </c>
      <c r="AM107">
        <f t="shared" si="26"/>
        <v>3.0546603475513426E-3</v>
      </c>
    </row>
    <row r="108" spans="1:39">
      <c r="A108" s="10">
        <v>108</v>
      </c>
      <c r="B108" s="11" t="s">
        <v>214</v>
      </c>
      <c r="C108" s="12" t="s">
        <v>38</v>
      </c>
      <c r="D108" s="11" t="s">
        <v>237</v>
      </c>
      <c r="E108" s="12" t="s">
        <v>238</v>
      </c>
      <c r="F108" s="13">
        <v>-9.0109620000000001E-2</v>
      </c>
      <c r="G108" s="13">
        <v>9.9069999999999996E-4</v>
      </c>
      <c r="H108" s="14">
        <v>39</v>
      </c>
      <c r="I108" s="15">
        <v>308</v>
      </c>
      <c r="J108" s="13">
        <v>5.4154319199999996</v>
      </c>
      <c r="K108" s="13">
        <v>11.912800000000001</v>
      </c>
      <c r="L108" s="13">
        <v>2.6904553099999999</v>
      </c>
      <c r="M108" s="13">
        <v>0.42380000000000001</v>
      </c>
      <c r="N108" s="13">
        <v>2.7249766100000001</v>
      </c>
      <c r="O108" s="13">
        <v>3.5165000000000002</v>
      </c>
      <c r="P108" s="13">
        <v>6.56743816</v>
      </c>
      <c r="Q108" s="13">
        <v>6.34843256</v>
      </c>
      <c r="R108" s="16">
        <v>-1.3720665167252981E-2</v>
      </c>
      <c r="S108" s="13">
        <v>9.1999999999999993</v>
      </c>
      <c r="X108">
        <v>2020</v>
      </c>
      <c r="Y108">
        <v>0</v>
      </c>
      <c r="Z108">
        <f t="shared" si="13"/>
        <v>0</v>
      </c>
      <c r="AA108">
        <f t="shared" si="14"/>
        <v>0</v>
      </c>
      <c r="AB108">
        <f t="shared" si="15"/>
        <v>1</v>
      </c>
      <c r="AC108">
        <f t="shared" si="16"/>
        <v>0</v>
      </c>
      <c r="AD108">
        <f t="shared" si="17"/>
        <v>0</v>
      </c>
      <c r="AE108">
        <f t="shared" si="18"/>
        <v>0</v>
      </c>
      <c r="AF108">
        <f t="shared" si="19"/>
        <v>0</v>
      </c>
      <c r="AG108">
        <f t="shared" si="20"/>
        <v>1</v>
      </c>
      <c r="AH108">
        <f t="shared" si="21"/>
        <v>0</v>
      </c>
      <c r="AI108">
        <f t="shared" si="22"/>
        <v>0.31632307692307693</v>
      </c>
      <c r="AJ108">
        <f t="shared" si="23"/>
        <v>0.22584575498623327</v>
      </c>
      <c r="AK108">
        <f t="shared" si="24"/>
        <v>6.4298645823501657</v>
      </c>
      <c r="AL108">
        <f t="shared" si="25"/>
        <v>0.9656469367572913</v>
      </c>
      <c r="AM108">
        <f t="shared" si="26"/>
        <v>1.375974025974026E-3</v>
      </c>
    </row>
    <row r="109" spans="1:39">
      <c r="A109" s="10">
        <v>109</v>
      </c>
      <c r="B109" s="11" t="s">
        <v>214</v>
      </c>
      <c r="C109" s="12" t="s">
        <v>38</v>
      </c>
      <c r="D109" s="11" t="s">
        <v>239</v>
      </c>
      <c r="E109" s="12" t="s">
        <v>240</v>
      </c>
      <c r="F109" s="13">
        <v>2.0446399999999998</v>
      </c>
      <c r="G109" s="13">
        <v>1.9517100000000001</v>
      </c>
      <c r="H109" s="14">
        <v>235</v>
      </c>
      <c r="I109" s="15">
        <v>1137</v>
      </c>
      <c r="J109" s="13">
        <v>38.523203559999999</v>
      </c>
      <c r="K109" s="13">
        <v>81.534199999999998</v>
      </c>
      <c r="L109" s="13">
        <v>21.426510029999999</v>
      </c>
      <c r="M109" s="13">
        <v>2.9268000000000001</v>
      </c>
      <c r="N109" s="13">
        <v>17.09669353</v>
      </c>
      <c r="O109" s="13">
        <v>22.242599999999999</v>
      </c>
      <c r="P109" s="13">
        <v>44.565179999999998</v>
      </c>
      <c r="Q109" s="13">
        <v>35.655940000000001</v>
      </c>
      <c r="R109" s="16">
        <v>4.5879765323510416E-2</v>
      </c>
      <c r="S109" s="13">
        <v>9.4</v>
      </c>
      <c r="X109">
        <v>2020</v>
      </c>
      <c r="Y109">
        <v>0</v>
      </c>
      <c r="Z109">
        <f t="shared" si="13"/>
        <v>0</v>
      </c>
      <c r="AA109">
        <f t="shared" si="14"/>
        <v>0</v>
      </c>
      <c r="AB109">
        <f t="shared" si="15"/>
        <v>1</v>
      </c>
      <c r="AC109">
        <f t="shared" si="16"/>
        <v>0</v>
      </c>
      <c r="AD109">
        <f t="shared" si="17"/>
        <v>0</v>
      </c>
      <c r="AE109">
        <f t="shared" si="18"/>
        <v>0</v>
      </c>
      <c r="AF109">
        <f t="shared" si="19"/>
        <v>0</v>
      </c>
      <c r="AG109">
        <f t="shared" si="20"/>
        <v>1</v>
      </c>
      <c r="AH109">
        <f t="shared" si="21"/>
        <v>0</v>
      </c>
      <c r="AI109">
        <f t="shared" si="22"/>
        <v>0.35940851063829787</v>
      </c>
      <c r="AJ109">
        <f t="shared" si="23"/>
        <v>0.26279168778255013</v>
      </c>
      <c r="AK109">
        <f t="shared" si="24"/>
        <v>5.8414287037037038</v>
      </c>
      <c r="AL109">
        <f t="shared" si="25"/>
        <v>0.965347320064882</v>
      </c>
      <c r="AM109">
        <f t="shared" si="26"/>
        <v>2.574142480211082E-3</v>
      </c>
    </row>
    <row r="110" spans="1:39">
      <c r="A110" s="10">
        <v>110</v>
      </c>
      <c r="B110" s="11" t="s">
        <v>214</v>
      </c>
      <c r="C110" s="12" t="s">
        <v>38</v>
      </c>
      <c r="D110" s="11" t="s">
        <v>241</v>
      </c>
      <c r="E110" s="12" t="s">
        <v>242</v>
      </c>
      <c r="F110" s="13">
        <v>0.66250569999999998</v>
      </c>
      <c r="G110" s="13">
        <v>0.72627085999999996</v>
      </c>
      <c r="H110" s="14">
        <v>332</v>
      </c>
      <c r="I110" s="15">
        <v>1343</v>
      </c>
      <c r="J110" s="13">
        <v>53.973638870000002</v>
      </c>
      <c r="K110" s="13">
        <v>101.96980000000001</v>
      </c>
      <c r="L110" s="13">
        <v>29.1231975</v>
      </c>
      <c r="M110" s="13">
        <v>3.5158</v>
      </c>
      <c r="N110" s="13">
        <v>24.850441369999999</v>
      </c>
      <c r="O110" s="13">
        <v>29.462900000000001</v>
      </c>
      <c r="P110" s="13">
        <v>67.296436760000006</v>
      </c>
      <c r="Q110" s="13">
        <v>65.149490189999995</v>
      </c>
      <c r="R110" s="16">
        <v>9.844588092571693E-3</v>
      </c>
      <c r="S110" s="13">
        <v>8.6</v>
      </c>
      <c r="X110">
        <v>2020</v>
      </c>
      <c r="Y110">
        <v>0</v>
      </c>
      <c r="Z110">
        <f t="shared" si="13"/>
        <v>0</v>
      </c>
      <c r="AA110">
        <f t="shared" si="14"/>
        <v>0</v>
      </c>
      <c r="AB110">
        <f t="shared" si="15"/>
        <v>1</v>
      </c>
      <c r="AC110">
        <f t="shared" si="16"/>
        <v>0</v>
      </c>
      <c r="AD110">
        <f t="shared" si="17"/>
        <v>0</v>
      </c>
      <c r="AE110">
        <f t="shared" si="18"/>
        <v>0</v>
      </c>
      <c r="AF110">
        <f t="shared" si="19"/>
        <v>0</v>
      </c>
      <c r="AG110">
        <f t="shared" si="20"/>
        <v>1</v>
      </c>
      <c r="AH110">
        <f t="shared" si="21"/>
        <v>0</v>
      </c>
      <c r="AI110">
        <f t="shared" si="22"/>
        <v>0.31772771084337353</v>
      </c>
      <c r="AJ110">
        <f t="shared" si="23"/>
        <v>0.28560610592547986</v>
      </c>
      <c r="AK110">
        <f t="shared" si="24"/>
        <v>7.0682181494965581</v>
      </c>
      <c r="AL110">
        <f t="shared" si="25"/>
        <v>0.9666703322538811</v>
      </c>
      <c r="AM110">
        <f t="shared" si="26"/>
        <v>2.6178704393149664E-3</v>
      </c>
    </row>
    <row r="111" spans="1:39">
      <c r="A111" s="10">
        <v>111</v>
      </c>
      <c r="B111" s="11" t="s">
        <v>214</v>
      </c>
      <c r="C111" s="12" t="s">
        <v>38</v>
      </c>
      <c r="D111" s="11" t="s">
        <v>243</v>
      </c>
      <c r="E111" s="12" t="s">
        <v>244</v>
      </c>
      <c r="F111" s="13">
        <v>0.53321412999999995</v>
      </c>
      <c r="G111" s="13">
        <v>0.74040611999999995</v>
      </c>
      <c r="H111" s="14">
        <v>246</v>
      </c>
      <c r="I111" s="15">
        <v>830</v>
      </c>
      <c r="J111" s="13">
        <v>34.555525330000002</v>
      </c>
      <c r="K111" s="13">
        <v>66.604500000000002</v>
      </c>
      <c r="L111" s="13">
        <v>19.0292791</v>
      </c>
      <c r="M111" s="13">
        <v>2.3589000000000002</v>
      </c>
      <c r="N111" s="13">
        <v>15.52624623</v>
      </c>
      <c r="O111" s="13">
        <v>13.132999999999999</v>
      </c>
      <c r="P111" s="13">
        <v>41.30413231</v>
      </c>
      <c r="Q111" s="13">
        <v>38.924593629999997</v>
      </c>
      <c r="R111" s="16">
        <v>1.2909462084763498E-2</v>
      </c>
      <c r="S111" s="13">
        <v>9.4</v>
      </c>
      <c r="X111">
        <v>2020</v>
      </c>
      <c r="Y111">
        <v>0</v>
      </c>
      <c r="Z111">
        <f t="shared" si="13"/>
        <v>0</v>
      </c>
      <c r="AA111">
        <f t="shared" si="14"/>
        <v>0</v>
      </c>
      <c r="AB111">
        <f t="shared" si="15"/>
        <v>1</v>
      </c>
      <c r="AC111">
        <f t="shared" si="16"/>
        <v>0</v>
      </c>
      <c r="AD111">
        <f t="shared" si="17"/>
        <v>0</v>
      </c>
      <c r="AE111">
        <f t="shared" si="18"/>
        <v>0</v>
      </c>
      <c r="AF111">
        <f t="shared" si="19"/>
        <v>0</v>
      </c>
      <c r="AG111">
        <f t="shared" si="20"/>
        <v>1</v>
      </c>
      <c r="AH111">
        <f t="shared" si="21"/>
        <v>0</v>
      </c>
      <c r="AI111">
        <f t="shared" si="22"/>
        <v>0.28033902439024394</v>
      </c>
      <c r="AJ111">
        <f t="shared" si="23"/>
        <v>0.28570560697850744</v>
      </c>
      <c r="AK111">
        <f t="shared" si="24"/>
        <v>6.5819857687905374</v>
      </c>
      <c r="AL111">
        <f t="shared" si="25"/>
        <v>0.96579489990342693</v>
      </c>
      <c r="AM111">
        <f t="shared" si="26"/>
        <v>2.8420481927710845E-3</v>
      </c>
    </row>
    <row r="112" spans="1:39">
      <c r="A112" s="10">
        <v>112</v>
      </c>
      <c r="B112" s="11" t="s">
        <v>214</v>
      </c>
      <c r="C112" s="12" t="s">
        <v>38</v>
      </c>
      <c r="D112" s="11" t="s">
        <v>245</v>
      </c>
      <c r="E112" s="12" t="s">
        <v>246</v>
      </c>
      <c r="F112" s="13">
        <v>0.3797835</v>
      </c>
      <c r="G112" s="13">
        <v>3.12870515</v>
      </c>
      <c r="H112" s="14">
        <v>239</v>
      </c>
      <c r="I112" s="15">
        <v>1111</v>
      </c>
      <c r="J112" s="13">
        <v>37.764381489999998</v>
      </c>
      <c r="K112" s="13">
        <v>81.288700000000006</v>
      </c>
      <c r="L112" s="13">
        <v>21.629881489999999</v>
      </c>
      <c r="M112" s="13">
        <v>2.4373</v>
      </c>
      <c r="N112" s="13">
        <v>16.134499999999999</v>
      </c>
      <c r="O112" s="13">
        <v>16.625900000000001</v>
      </c>
      <c r="P112" s="13">
        <v>44.85108537</v>
      </c>
      <c r="Q112" s="13">
        <v>42.925021899999997</v>
      </c>
      <c r="R112" s="16">
        <v>8.4676546145309034E-3</v>
      </c>
      <c r="S112" s="13">
        <v>8.8000000000000007</v>
      </c>
      <c r="X112">
        <v>2020</v>
      </c>
      <c r="Y112">
        <v>1</v>
      </c>
      <c r="Z112">
        <f t="shared" si="13"/>
        <v>0</v>
      </c>
      <c r="AA112">
        <f t="shared" si="14"/>
        <v>0</v>
      </c>
      <c r="AB112">
        <f t="shared" si="15"/>
        <v>1</v>
      </c>
      <c r="AC112">
        <f t="shared" si="16"/>
        <v>0</v>
      </c>
      <c r="AD112">
        <f t="shared" si="17"/>
        <v>0</v>
      </c>
      <c r="AE112">
        <f t="shared" si="18"/>
        <v>0</v>
      </c>
      <c r="AF112">
        <f t="shared" si="19"/>
        <v>0</v>
      </c>
      <c r="AG112">
        <f t="shared" si="20"/>
        <v>1</v>
      </c>
      <c r="AH112">
        <f t="shared" si="21"/>
        <v>0</v>
      </c>
      <c r="AI112">
        <f t="shared" si="22"/>
        <v>0.35031799163179916</v>
      </c>
      <c r="AJ112">
        <f t="shared" si="23"/>
        <v>0.26608718665693998</v>
      </c>
      <c r="AK112">
        <f t="shared" si="24"/>
        <v>6.6198252164280138</v>
      </c>
      <c r="AL112">
        <f t="shared" si="25"/>
        <v>0.97088956835391638</v>
      </c>
      <c r="AM112">
        <f t="shared" si="26"/>
        <v>2.1937893789378939E-3</v>
      </c>
    </row>
    <row r="113" spans="1:39">
      <c r="A113" s="10">
        <v>113</v>
      </c>
      <c r="B113" s="11" t="s">
        <v>214</v>
      </c>
      <c r="C113" s="12" t="s">
        <v>38</v>
      </c>
      <c r="D113" s="11" t="s">
        <v>247</v>
      </c>
      <c r="E113" s="12" t="s">
        <v>248</v>
      </c>
      <c r="F113" s="13">
        <v>3.7143950000000002E-2</v>
      </c>
      <c r="G113" s="13">
        <v>0.94044298999999998</v>
      </c>
      <c r="H113" s="14">
        <v>111</v>
      </c>
      <c r="I113" s="15">
        <v>632</v>
      </c>
      <c r="J113" s="13">
        <v>20.496847469999999</v>
      </c>
      <c r="K113" s="13">
        <v>49.9983</v>
      </c>
      <c r="L113" s="13">
        <v>11.015161730000001</v>
      </c>
      <c r="M113" s="13">
        <v>1.7605999999999999</v>
      </c>
      <c r="N113" s="13">
        <v>9.4816857399999996</v>
      </c>
      <c r="O113" s="13">
        <v>9.7037999999999993</v>
      </c>
      <c r="P113" s="13">
        <v>24.194252469999999</v>
      </c>
      <c r="Q113" s="13">
        <v>23.066476040000001</v>
      </c>
      <c r="R113" s="16">
        <v>1.5352385880099896E-3</v>
      </c>
      <c r="S113" s="13">
        <v>7.1</v>
      </c>
      <c r="X113">
        <v>2020</v>
      </c>
      <c r="Y113">
        <v>1</v>
      </c>
      <c r="Z113">
        <f t="shared" si="13"/>
        <v>0</v>
      </c>
      <c r="AA113">
        <f t="shared" si="14"/>
        <v>0</v>
      </c>
      <c r="AB113">
        <f t="shared" si="15"/>
        <v>1</v>
      </c>
      <c r="AC113">
        <f t="shared" si="16"/>
        <v>0</v>
      </c>
      <c r="AD113">
        <f t="shared" si="17"/>
        <v>0</v>
      </c>
      <c r="AE113">
        <f t="shared" si="18"/>
        <v>0</v>
      </c>
      <c r="AF113">
        <f t="shared" si="19"/>
        <v>0</v>
      </c>
      <c r="AG113">
        <f t="shared" si="20"/>
        <v>1</v>
      </c>
      <c r="AH113">
        <f t="shared" si="21"/>
        <v>0</v>
      </c>
      <c r="AI113">
        <f t="shared" si="22"/>
        <v>0.46629639639639636</v>
      </c>
      <c r="AJ113">
        <f t="shared" si="23"/>
        <v>0.22031072516465561</v>
      </c>
      <c r="AK113">
        <f t="shared" si="24"/>
        <v>5.38548548222197</v>
      </c>
      <c r="AL113">
        <f t="shared" si="25"/>
        <v>0.96598459395389014</v>
      </c>
      <c r="AM113">
        <f t="shared" si="26"/>
        <v>2.7857594936708859E-3</v>
      </c>
    </row>
    <row r="114" spans="1:39">
      <c r="A114" s="10">
        <v>114</v>
      </c>
      <c r="B114" s="11" t="s">
        <v>214</v>
      </c>
      <c r="C114" s="12" t="s">
        <v>38</v>
      </c>
      <c r="D114" s="11" t="s">
        <v>249</v>
      </c>
      <c r="E114" s="12" t="s">
        <v>250</v>
      </c>
      <c r="F114" s="13">
        <v>-0.20610966</v>
      </c>
      <c r="G114" s="13">
        <v>0.50662375999999998</v>
      </c>
      <c r="H114" s="14">
        <v>126</v>
      </c>
      <c r="I114" s="15">
        <v>1001</v>
      </c>
      <c r="J114" s="13">
        <v>25.78054676</v>
      </c>
      <c r="K114" s="13">
        <v>49.117400000000004</v>
      </c>
      <c r="L114" s="13">
        <v>13.49673329</v>
      </c>
      <c r="M114" s="13">
        <v>1.8664000000000001</v>
      </c>
      <c r="N114" s="13">
        <v>12.28381347</v>
      </c>
      <c r="O114" s="13">
        <v>27.914100000000001</v>
      </c>
      <c r="P114" s="13">
        <v>29.67416347</v>
      </c>
      <c r="Q114" s="13">
        <v>28.414721320000002</v>
      </c>
      <c r="R114" s="16">
        <v>-6.9457614267163029E-3</v>
      </c>
      <c r="S114" s="13">
        <v>9.3000000000000007</v>
      </c>
      <c r="X114">
        <v>2020</v>
      </c>
      <c r="Y114">
        <v>1</v>
      </c>
      <c r="Z114">
        <f t="shared" si="13"/>
        <v>0</v>
      </c>
      <c r="AA114">
        <f t="shared" si="14"/>
        <v>0</v>
      </c>
      <c r="AB114">
        <f t="shared" si="15"/>
        <v>1</v>
      </c>
      <c r="AC114">
        <f t="shared" si="16"/>
        <v>0</v>
      </c>
      <c r="AD114">
        <f t="shared" si="17"/>
        <v>0</v>
      </c>
      <c r="AE114">
        <f t="shared" si="18"/>
        <v>0</v>
      </c>
      <c r="AF114">
        <f t="shared" si="19"/>
        <v>0</v>
      </c>
      <c r="AG114">
        <f t="shared" si="20"/>
        <v>1</v>
      </c>
      <c r="AH114">
        <f t="shared" si="21"/>
        <v>0</v>
      </c>
      <c r="AI114">
        <f t="shared" si="22"/>
        <v>0.40463333333333334</v>
      </c>
      <c r="AJ114">
        <f t="shared" si="23"/>
        <v>0.27478517368590355</v>
      </c>
      <c r="AK114">
        <f t="shared" si="24"/>
        <v>6.5815545810115728</v>
      </c>
      <c r="AL114">
        <f t="shared" si="25"/>
        <v>0.96339229323824438</v>
      </c>
      <c r="AM114">
        <f t="shared" si="26"/>
        <v>1.8645354645354646E-3</v>
      </c>
    </row>
    <row r="115" spans="1:39">
      <c r="A115" s="10">
        <v>115</v>
      </c>
      <c r="B115" s="11" t="s">
        <v>214</v>
      </c>
      <c r="C115" s="12" t="s">
        <v>38</v>
      </c>
      <c r="D115" s="11" t="s">
        <v>251</v>
      </c>
      <c r="E115" s="12" t="s">
        <v>252</v>
      </c>
      <c r="F115" s="13">
        <v>-0.26166</v>
      </c>
      <c r="G115" s="13">
        <v>0.48202</v>
      </c>
      <c r="H115" s="14">
        <v>72</v>
      </c>
      <c r="I115" s="15">
        <v>382</v>
      </c>
      <c r="J115" s="13">
        <v>9.8527703399999993</v>
      </c>
      <c r="K115" s="13">
        <v>27.9206</v>
      </c>
      <c r="L115" s="13">
        <v>6.1085159400000002</v>
      </c>
      <c r="M115" s="13">
        <v>1.0552999999999999</v>
      </c>
      <c r="N115" s="13">
        <v>3.7442544</v>
      </c>
      <c r="O115" s="13">
        <v>6.3684000000000003</v>
      </c>
      <c r="P115" s="13">
        <v>12.612109999999999</v>
      </c>
      <c r="Q115" s="13">
        <v>12.45092</v>
      </c>
      <c r="R115" s="16">
        <v>-2.0746726757061271E-2</v>
      </c>
      <c r="S115" s="13">
        <v>11.8</v>
      </c>
      <c r="X115">
        <v>2020</v>
      </c>
      <c r="Y115">
        <v>1</v>
      </c>
      <c r="Z115">
        <f t="shared" si="13"/>
        <v>0</v>
      </c>
      <c r="AA115">
        <f t="shared" si="14"/>
        <v>0</v>
      </c>
      <c r="AB115">
        <f t="shared" si="15"/>
        <v>1</v>
      </c>
      <c r="AC115">
        <f t="shared" si="16"/>
        <v>0</v>
      </c>
      <c r="AD115">
        <f t="shared" si="17"/>
        <v>0</v>
      </c>
      <c r="AE115">
        <f t="shared" si="18"/>
        <v>0</v>
      </c>
      <c r="AF115">
        <f t="shared" si="19"/>
        <v>0</v>
      </c>
      <c r="AG115">
        <f t="shared" si="20"/>
        <v>1</v>
      </c>
      <c r="AH115">
        <f t="shared" si="21"/>
        <v>0</v>
      </c>
      <c r="AI115">
        <f t="shared" si="22"/>
        <v>0.40244305555555554</v>
      </c>
      <c r="AJ115">
        <f t="shared" si="23"/>
        <v>0.21878168592365493</v>
      </c>
      <c r="AK115">
        <f t="shared" si="24"/>
        <v>3.5480473798919743</v>
      </c>
      <c r="AL115">
        <f t="shared" si="25"/>
        <v>0.96358007861705763</v>
      </c>
      <c r="AM115">
        <f t="shared" si="26"/>
        <v>2.7625654450261776E-3</v>
      </c>
    </row>
    <row r="116" spans="1:39">
      <c r="A116" s="10">
        <v>116</v>
      </c>
      <c r="B116" s="11" t="s">
        <v>214</v>
      </c>
      <c r="C116" s="12" t="s">
        <v>38</v>
      </c>
      <c r="D116" s="11" t="s">
        <v>253</v>
      </c>
      <c r="E116" s="12" t="s">
        <v>254</v>
      </c>
      <c r="F116" s="13">
        <v>0.74467000000000005</v>
      </c>
      <c r="G116" s="13">
        <v>0.81537999999999999</v>
      </c>
      <c r="H116" s="14">
        <v>193</v>
      </c>
      <c r="I116" s="15">
        <v>1068</v>
      </c>
      <c r="J116" s="13">
        <v>38.577587000000001</v>
      </c>
      <c r="K116" s="13">
        <v>85.703000000000003</v>
      </c>
      <c r="L116" s="13">
        <v>20.66236752</v>
      </c>
      <c r="M116" s="13">
        <v>3.3571</v>
      </c>
      <c r="N116" s="13">
        <v>17.915219480000001</v>
      </c>
      <c r="O116" s="13">
        <v>21.9436</v>
      </c>
      <c r="P116" s="13">
        <v>45.785220000000002</v>
      </c>
      <c r="Q116" s="13">
        <v>39.364109999999997</v>
      </c>
      <c r="R116" s="16">
        <v>1.6264418954413672E-2</v>
      </c>
      <c r="S116" s="13">
        <v>9.9</v>
      </c>
      <c r="X116">
        <v>2020</v>
      </c>
      <c r="Y116">
        <v>1</v>
      </c>
      <c r="Z116">
        <f t="shared" si="13"/>
        <v>0</v>
      </c>
      <c r="AA116">
        <f t="shared" si="14"/>
        <v>0</v>
      </c>
      <c r="AB116">
        <f t="shared" si="15"/>
        <v>1</v>
      </c>
      <c r="AC116">
        <f t="shared" si="16"/>
        <v>0</v>
      </c>
      <c r="AD116">
        <f t="shared" si="17"/>
        <v>0</v>
      </c>
      <c r="AE116">
        <f t="shared" si="18"/>
        <v>0</v>
      </c>
      <c r="AF116">
        <f t="shared" si="19"/>
        <v>0</v>
      </c>
      <c r="AG116">
        <f t="shared" si="20"/>
        <v>1</v>
      </c>
      <c r="AH116">
        <f t="shared" si="21"/>
        <v>0</v>
      </c>
      <c r="AI116">
        <f t="shared" si="22"/>
        <v>0.46145129533678758</v>
      </c>
      <c r="AJ116">
        <f t="shared" si="23"/>
        <v>0.24109269827193913</v>
      </c>
      <c r="AK116">
        <f t="shared" si="24"/>
        <v>5.3365164814869983</v>
      </c>
      <c r="AL116">
        <f t="shared" si="25"/>
        <v>0.96230522983917599</v>
      </c>
      <c r="AM116">
        <f t="shared" si="26"/>
        <v>3.1433520599250934E-3</v>
      </c>
    </row>
    <row r="117" spans="1:39">
      <c r="A117" s="10">
        <v>117</v>
      </c>
      <c r="B117" s="11" t="s">
        <v>214</v>
      </c>
      <c r="C117" s="12" t="s">
        <v>78</v>
      </c>
      <c r="D117" s="11" t="s">
        <v>255</v>
      </c>
      <c r="E117" s="12" t="s">
        <v>256</v>
      </c>
      <c r="F117" s="13">
        <v>-4.3782040000000001E-2</v>
      </c>
      <c r="G117" s="13">
        <v>0.14246376999999999</v>
      </c>
      <c r="H117" s="14">
        <v>41</v>
      </c>
      <c r="I117" s="15">
        <v>328</v>
      </c>
      <c r="J117" s="13">
        <v>8.4928628499999999</v>
      </c>
      <c r="K117" s="13">
        <v>25.2378</v>
      </c>
      <c r="L117" s="13">
        <v>4.6215817000000001</v>
      </c>
      <c r="M117" s="13">
        <v>0.74150000000000005</v>
      </c>
      <c r="N117" s="13">
        <v>3.8712811500000002</v>
      </c>
      <c r="O117" s="13">
        <v>9.0831</v>
      </c>
      <c r="P117" s="13">
        <v>9.7174886300000001</v>
      </c>
      <c r="Q117" s="13">
        <v>9.5732164999999991</v>
      </c>
      <c r="R117" s="16">
        <v>-4.505489192427283E-3</v>
      </c>
      <c r="S117" s="13">
        <v>11.7</v>
      </c>
      <c r="X117">
        <v>2020</v>
      </c>
      <c r="Y117">
        <v>0</v>
      </c>
      <c r="Z117">
        <f t="shared" si="13"/>
        <v>0</v>
      </c>
      <c r="AA117">
        <f t="shared" si="14"/>
        <v>0</v>
      </c>
      <c r="AB117">
        <f t="shared" si="15"/>
        <v>1</v>
      </c>
      <c r="AC117">
        <f t="shared" si="16"/>
        <v>0</v>
      </c>
      <c r="AD117">
        <f t="shared" si="17"/>
        <v>0</v>
      </c>
      <c r="AE117">
        <f t="shared" si="18"/>
        <v>0</v>
      </c>
      <c r="AF117">
        <f t="shared" si="19"/>
        <v>0</v>
      </c>
      <c r="AG117">
        <f t="shared" si="20"/>
        <v>0</v>
      </c>
      <c r="AH117">
        <f t="shared" si="21"/>
        <v>1</v>
      </c>
      <c r="AI117">
        <f t="shared" si="22"/>
        <v>0.63364146341463412</v>
      </c>
      <c r="AJ117">
        <f t="shared" si="23"/>
        <v>0.18312141708072813</v>
      </c>
      <c r="AK117">
        <f t="shared" si="24"/>
        <v>5.2208781523937962</v>
      </c>
      <c r="AL117">
        <f t="shared" si="25"/>
        <v>0.97145804544387271</v>
      </c>
      <c r="AM117">
        <f t="shared" si="26"/>
        <v>2.2606707317073173E-3</v>
      </c>
    </row>
    <row r="118" spans="1:39">
      <c r="A118" s="10">
        <v>118</v>
      </c>
      <c r="B118" s="11" t="s">
        <v>214</v>
      </c>
      <c r="C118" s="12" t="s">
        <v>78</v>
      </c>
      <c r="D118" s="11" t="s">
        <v>257</v>
      </c>
      <c r="E118" s="12" t="s">
        <v>258</v>
      </c>
      <c r="F118" s="13">
        <v>-0.20052943000000001</v>
      </c>
      <c r="G118" s="13">
        <v>-0.18153006999999999</v>
      </c>
      <c r="H118" s="14">
        <v>61</v>
      </c>
      <c r="I118" s="15">
        <v>426</v>
      </c>
      <c r="J118" s="13">
        <v>9.2455486499999999</v>
      </c>
      <c r="K118" s="13">
        <v>22.9512</v>
      </c>
      <c r="L118" s="13">
        <v>4.7103395099999998</v>
      </c>
      <c r="M118" s="13">
        <v>0.83099999999999996</v>
      </c>
      <c r="N118" s="13">
        <v>4.5352091400000001</v>
      </c>
      <c r="O118" s="13">
        <v>9.6174999999999997</v>
      </c>
      <c r="P118" s="13">
        <v>10.646660000000001</v>
      </c>
      <c r="Q118" s="13">
        <v>10.43512943</v>
      </c>
      <c r="R118" s="16">
        <v>-1.8834961386951399E-2</v>
      </c>
      <c r="S118" s="13">
        <v>10.9</v>
      </c>
      <c r="X118">
        <v>2020</v>
      </c>
      <c r="Y118">
        <v>0</v>
      </c>
      <c r="Z118">
        <f t="shared" si="13"/>
        <v>0</v>
      </c>
      <c r="AA118">
        <f t="shared" si="14"/>
        <v>0</v>
      </c>
      <c r="AB118">
        <f t="shared" si="15"/>
        <v>1</v>
      </c>
      <c r="AC118">
        <f t="shared" si="16"/>
        <v>0</v>
      </c>
      <c r="AD118">
        <f t="shared" si="17"/>
        <v>0</v>
      </c>
      <c r="AE118">
        <f t="shared" si="18"/>
        <v>0</v>
      </c>
      <c r="AF118">
        <f t="shared" si="19"/>
        <v>0</v>
      </c>
      <c r="AG118">
        <f t="shared" si="20"/>
        <v>0</v>
      </c>
      <c r="AH118">
        <f t="shared" si="21"/>
        <v>1</v>
      </c>
      <c r="AI118">
        <f t="shared" si="22"/>
        <v>0.38987213114754099</v>
      </c>
      <c r="AJ118">
        <f t="shared" si="23"/>
        <v>0.20523282050611732</v>
      </c>
      <c r="AK118">
        <f t="shared" si="24"/>
        <v>5.4575320577617328</v>
      </c>
      <c r="AL118">
        <f t="shared" si="25"/>
        <v>0.96505790044655249</v>
      </c>
      <c r="AM118">
        <f t="shared" si="26"/>
        <v>1.9507042253521126E-3</v>
      </c>
    </row>
    <row r="119" spans="1:39">
      <c r="A119" s="10">
        <v>119</v>
      </c>
      <c r="B119" s="11" t="s">
        <v>214</v>
      </c>
      <c r="C119" s="12" t="s">
        <v>78</v>
      </c>
      <c r="D119" s="11" t="s">
        <v>259</v>
      </c>
      <c r="E119" s="12" t="s">
        <v>260</v>
      </c>
      <c r="F119" s="13">
        <v>0.81236132000000005</v>
      </c>
      <c r="G119" s="13">
        <v>0.63943457000000004</v>
      </c>
      <c r="H119" s="14">
        <v>23</v>
      </c>
      <c r="I119" s="15">
        <v>199</v>
      </c>
      <c r="J119" s="13">
        <v>6.1188414800000004</v>
      </c>
      <c r="K119" s="13">
        <v>16.290700000000001</v>
      </c>
      <c r="L119" s="13">
        <v>3.8204582999999999</v>
      </c>
      <c r="M119" s="13">
        <v>0.3533</v>
      </c>
      <c r="N119" s="13">
        <v>2.2983831800000001</v>
      </c>
      <c r="O119" s="13">
        <v>3.1291000000000002</v>
      </c>
      <c r="P119" s="13">
        <v>7.0865712399999996</v>
      </c>
      <c r="Q119" s="13">
        <v>5.4643079200000004</v>
      </c>
      <c r="R119" s="16">
        <v>0.11463390298183189</v>
      </c>
      <c r="S119" s="13">
        <v>8.8000000000000007</v>
      </c>
      <c r="X119">
        <v>2020</v>
      </c>
      <c r="Y119">
        <v>0</v>
      </c>
      <c r="Z119">
        <f t="shared" si="13"/>
        <v>0</v>
      </c>
      <c r="AA119">
        <f t="shared" si="14"/>
        <v>0</v>
      </c>
      <c r="AB119">
        <f t="shared" si="15"/>
        <v>1</v>
      </c>
      <c r="AC119">
        <f t="shared" si="16"/>
        <v>0</v>
      </c>
      <c r="AD119">
        <f t="shared" si="17"/>
        <v>0</v>
      </c>
      <c r="AE119">
        <f t="shared" si="18"/>
        <v>0</v>
      </c>
      <c r="AF119">
        <f t="shared" si="19"/>
        <v>0</v>
      </c>
      <c r="AG119">
        <f t="shared" si="20"/>
        <v>0</v>
      </c>
      <c r="AH119">
        <f t="shared" si="21"/>
        <v>1</v>
      </c>
      <c r="AI119">
        <f t="shared" si="22"/>
        <v>0.72365217391304359</v>
      </c>
      <c r="AJ119">
        <f t="shared" si="23"/>
        <v>0.23451774939075667</v>
      </c>
      <c r="AK119">
        <f t="shared" si="24"/>
        <v>6.505471780356638</v>
      </c>
      <c r="AL119">
        <f t="shared" si="25"/>
        <v>0.97877313145878386</v>
      </c>
      <c r="AM119">
        <f t="shared" si="26"/>
        <v>1.7753768844221106E-3</v>
      </c>
    </row>
    <row r="120" spans="1:39">
      <c r="A120" s="10">
        <v>120</v>
      </c>
      <c r="B120" s="11" t="s">
        <v>214</v>
      </c>
      <c r="C120" s="12" t="s">
        <v>78</v>
      </c>
      <c r="D120" s="11" t="s">
        <v>261</v>
      </c>
      <c r="E120" s="12" t="s">
        <v>132</v>
      </c>
      <c r="F120" s="13">
        <v>0.25278834</v>
      </c>
      <c r="G120" s="13">
        <v>0.26410032</v>
      </c>
      <c r="H120" s="14">
        <v>16</v>
      </c>
      <c r="I120" s="15">
        <v>144</v>
      </c>
      <c r="J120" s="13">
        <v>5.3413294499999999</v>
      </c>
      <c r="K120" s="13">
        <v>14.282299999999999</v>
      </c>
      <c r="L120" s="13">
        <v>3.0244233199999999</v>
      </c>
      <c r="M120" s="13">
        <v>0.3397</v>
      </c>
      <c r="N120" s="13">
        <v>2.31690613</v>
      </c>
      <c r="O120" s="13">
        <v>4.1116999999999999</v>
      </c>
      <c r="P120" s="13">
        <v>5.4436578000000004</v>
      </c>
      <c r="Q120" s="13">
        <v>4.8043819699999997</v>
      </c>
      <c r="R120" s="16">
        <v>4.6437220943608908E-2</v>
      </c>
      <c r="S120" s="13">
        <v>9.9</v>
      </c>
      <c r="X120">
        <v>2020</v>
      </c>
      <c r="Y120">
        <v>0</v>
      </c>
      <c r="Z120">
        <f t="shared" si="13"/>
        <v>0</v>
      </c>
      <c r="AA120">
        <f t="shared" si="14"/>
        <v>0</v>
      </c>
      <c r="AB120">
        <f t="shared" si="15"/>
        <v>1</v>
      </c>
      <c r="AC120">
        <f t="shared" si="16"/>
        <v>0</v>
      </c>
      <c r="AD120">
        <f t="shared" si="17"/>
        <v>0</v>
      </c>
      <c r="AE120">
        <f t="shared" si="18"/>
        <v>0</v>
      </c>
      <c r="AF120">
        <f t="shared" si="19"/>
        <v>0</v>
      </c>
      <c r="AG120">
        <f t="shared" si="20"/>
        <v>0</v>
      </c>
      <c r="AH120">
        <f t="shared" si="21"/>
        <v>1</v>
      </c>
      <c r="AI120">
        <f t="shared" si="22"/>
        <v>0.91387499999999999</v>
      </c>
      <c r="AJ120">
        <f t="shared" si="23"/>
        <v>0.21176024309810046</v>
      </c>
      <c r="AK120">
        <f t="shared" si="24"/>
        <v>6.8204478363261698</v>
      </c>
      <c r="AL120">
        <f t="shared" si="25"/>
        <v>0.97676788401039527</v>
      </c>
      <c r="AM120">
        <f t="shared" si="26"/>
        <v>2.3590277777777776E-3</v>
      </c>
    </row>
    <row r="121" spans="1:39">
      <c r="A121" s="10">
        <v>121</v>
      </c>
      <c r="B121" s="11" t="s">
        <v>214</v>
      </c>
      <c r="C121" s="12" t="s">
        <v>78</v>
      </c>
      <c r="D121" s="11" t="s">
        <v>262</v>
      </c>
      <c r="E121" s="12" t="s">
        <v>263</v>
      </c>
      <c r="F121" s="13">
        <v>0.53149999999999997</v>
      </c>
      <c r="G121" s="13">
        <v>0.81850999999999996</v>
      </c>
      <c r="H121" s="14">
        <v>64</v>
      </c>
      <c r="I121" s="15">
        <v>278</v>
      </c>
      <c r="J121" s="13">
        <v>11.045732539999999</v>
      </c>
      <c r="K121" s="13">
        <v>34.810899999999997</v>
      </c>
      <c r="L121" s="13">
        <v>7.9707304099999998</v>
      </c>
      <c r="M121" s="13">
        <v>0.70020000000000004</v>
      </c>
      <c r="N121" s="13">
        <v>3.0750021300000001</v>
      </c>
      <c r="O121" s="13">
        <v>3.3950999999999998</v>
      </c>
      <c r="P121" s="13">
        <v>13.990919999999999</v>
      </c>
      <c r="Q121" s="13">
        <v>12.31392</v>
      </c>
      <c r="R121" s="16">
        <v>3.7988924245153287E-2</v>
      </c>
      <c r="S121" s="13">
        <v>10</v>
      </c>
      <c r="X121">
        <v>2020</v>
      </c>
      <c r="Y121">
        <v>0</v>
      </c>
      <c r="Z121">
        <f t="shared" si="13"/>
        <v>0</v>
      </c>
      <c r="AA121">
        <f t="shared" si="14"/>
        <v>0</v>
      </c>
      <c r="AB121">
        <f t="shared" si="15"/>
        <v>1</v>
      </c>
      <c r="AC121">
        <f t="shared" si="16"/>
        <v>0</v>
      </c>
      <c r="AD121">
        <f t="shared" si="17"/>
        <v>0</v>
      </c>
      <c r="AE121">
        <f t="shared" si="18"/>
        <v>0</v>
      </c>
      <c r="AF121">
        <f t="shared" si="19"/>
        <v>0</v>
      </c>
      <c r="AG121">
        <f t="shared" si="20"/>
        <v>0</v>
      </c>
      <c r="AH121">
        <f t="shared" si="21"/>
        <v>1</v>
      </c>
      <c r="AI121">
        <f t="shared" si="22"/>
        <v>0.55486093749999998</v>
      </c>
      <c r="AJ121">
        <f t="shared" si="23"/>
        <v>0.22897225897635512</v>
      </c>
      <c r="AK121">
        <f t="shared" si="24"/>
        <v>4.3916054413024845</v>
      </c>
      <c r="AL121">
        <f t="shared" si="25"/>
        <v>0.98028222161521317</v>
      </c>
      <c r="AM121">
        <f t="shared" si="26"/>
        <v>2.5187050359712234E-3</v>
      </c>
    </row>
    <row r="122" spans="1:39">
      <c r="A122" s="10">
        <v>122</v>
      </c>
      <c r="B122" s="11" t="s">
        <v>214</v>
      </c>
      <c r="C122" s="12" t="s">
        <v>78</v>
      </c>
      <c r="D122" s="11" t="s">
        <v>264</v>
      </c>
      <c r="E122" s="12" t="s">
        <v>265</v>
      </c>
      <c r="F122" s="13">
        <v>8.1009999999999999E-2</v>
      </c>
      <c r="G122" s="13">
        <v>9.2999999999999999E-2</v>
      </c>
      <c r="H122" s="14">
        <v>26</v>
      </c>
      <c r="I122" s="15">
        <v>158</v>
      </c>
      <c r="J122" s="13">
        <v>5.3684096700000001</v>
      </c>
      <c r="K122" s="13">
        <v>17.1831</v>
      </c>
      <c r="L122" s="13">
        <v>3.2786986699999998</v>
      </c>
      <c r="M122" s="13">
        <v>0.42380000000000001</v>
      </c>
      <c r="N122" s="13">
        <v>2.0897109999999999</v>
      </c>
      <c r="O122" s="13">
        <v>4.1608000000000001</v>
      </c>
      <c r="P122" s="13">
        <v>5.7267400000000004</v>
      </c>
      <c r="Q122" s="13">
        <v>5.2465200000000003</v>
      </c>
      <c r="R122" s="16">
        <v>1.4145918969605743E-2</v>
      </c>
      <c r="S122" s="13">
        <v>10.3</v>
      </c>
      <c r="X122">
        <v>2020</v>
      </c>
      <c r="Y122">
        <v>1</v>
      </c>
      <c r="Z122">
        <f t="shared" si="13"/>
        <v>0</v>
      </c>
      <c r="AA122">
        <f t="shared" si="14"/>
        <v>0</v>
      </c>
      <c r="AB122">
        <f t="shared" si="15"/>
        <v>1</v>
      </c>
      <c r="AC122">
        <f t="shared" si="16"/>
        <v>0</v>
      </c>
      <c r="AD122">
        <f t="shared" si="17"/>
        <v>0</v>
      </c>
      <c r="AE122">
        <f t="shared" si="18"/>
        <v>0</v>
      </c>
      <c r="AF122">
        <f t="shared" si="19"/>
        <v>0</v>
      </c>
      <c r="AG122">
        <f t="shared" si="20"/>
        <v>0</v>
      </c>
      <c r="AH122">
        <f t="shared" si="21"/>
        <v>1</v>
      </c>
      <c r="AI122">
        <f t="shared" si="22"/>
        <v>0.67718846153846157</v>
      </c>
      <c r="AJ122">
        <f t="shared" si="23"/>
        <v>0.19080949712217235</v>
      </c>
      <c r="AK122">
        <f t="shared" si="24"/>
        <v>4.9308895705521465</v>
      </c>
      <c r="AL122">
        <f t="shared" si="25"/>
        <v>0.9759298911222305</v>
      </c>
      <c r="AM122">
        <f t="shared" si="26"/>
        <v>2.6822784810126583E-3</v>
      </c>
    </row>
    <row r="123" spans="1:39">
      <c r="A123" s="10">
        <v>123</v>
      </c>
      <c r="B123" s="11" t="s">
        <v>214</v>
      </c>
      <c r="C123" s="12" t="s">
        <v>78</v>
      </c>
      <c r="D123" s="11" t="s">
        <v>266</v>
      </c>
      <c r="E123" s="12" t="s">
        <v>267</v>
      </c>
      <c r="F123" s="13">
        <v>1.49604</v>
      </c>
      <c r="G123" s="13">
        <v>1.4823900000000001</v>
      </c>
      <c r="H123" s="14">
        <v>54</v>
      </c>
      <c r="I123" s="15">
        <v>549</v>
      </c>
      <c r="J123" s="13">
        <v>16.5658408</v>
      </c>
      <c r="K123" s="13">
        <v>51.3718</v>
      </c>
      <c r="L123" s="13">
        <v>12.18119152</v>
      </c>
      <c r="M123" s="13">
        <v>0.91439999999999999</v>
      </c>
      <c r="N123" s="13">
        <v>4.3846492799999996</v>
      </c>
      <c r="O123" s="13">
        <v>15.5318</v>
      </c>
      <c r="P123" s="13">
        <v>18.152670000000001</v>
      </c>
      <c r="Q123" s="13">
        <v>16.251090000000001</v>
      </c>
      <c r="R123" s="16">
        <v>8.2414322521149774E-2</v>
      </c>
      <c r="S123" s="13">
        <v>10.6</v>
      </c>
      <c r="X123">
        <v>2020</v>
      </c>
      <c r="Y123">
        <v>1</v>
      </c>
      <c r="Z123">
        <f t="shared" si="13"/>
        <v>0</v>
      </c>
      <c r="AA123">
        <f t="shared" si="14"/>
        <v>0</v>
      </c>
      <c r="AB123">
        <f t="shared" si="15"/>
        <v>1</v>
      </c>
      <c r="AC123">
        <f t="shared" si="16"/>
        <v>0</v>
      </c>
      <c r="AD123">
        <f t="shared" si="17"/>
        <v>0</v>
      </c>
      <c r="AE123">
        <f t="shared" si="18"/>
        <v>0</v>
      </c>
      <c r="AF123">
        <f t="shared" si="19"/>
        <v>0</v>
      </c>
      <c r="AG123">
        <f t="shared" si="20"/>
        <v>0</v>
      </c>
      <c r="AH123">
        <f t="shared" si="21"/>
        <v>1</v>
      </c>
      <c r="AI123">
        <f t="shared" si="22"/>
        <v>0.96826296296296299</v>
      </c>
      <c r="AJ123">
        <f t="shared" si="23"/>
        <v>0.23711825398370312</v>
      </c>
      <c r="AK123">
        <f t="shared" si="24"/>
        <v>4.7951107611548549</v>
      </c>
      <c r="AL123">
        <f t="shared" si="25"/>
        <v>0.98251163787003071</v>
      </c>
      <c r="AM123">
        <f t="shared" si="26"/>
        <v>1.6655737704918032E-3</v>
      </c>
    </row>
    <row r="124" spans="1:39">
      <c r="A124" s="10">
        <v>124</v>
      </c>
      <c r="B124" s="11" t="s">
        <v>214</v>
      </c>
      <c r="C124" s="12" t="s">
        <v>78</v>
      </c>
      <c r="D124" s="11" t="s">
        <v>268</v>
      </c>
      <c r="E124" s="12" t="s">
        <v>269</v>
      </c>
      <c r="F124" s="13">
        <v>3.3548499999999999</v>
      </c>
      <c r="G124" s="13">
        <v>3.1171600000000002</v>
      </c>
      <c r="H124" s="14">
        <v>74</v>
      </c>
      <c r="I124" s="15">
        <v>434</v>
      </c>
      <c r="J124" s="13">
        <v>32.238579170000001</v>
      </c>
      <c r="K124" s="13">
        <v>93.883099999999999</v>
      </c>
      <c r="L124" s="13">
        <v>23.235724619999999</v>
      </c>
      <c r="M124" s="13">
        <v>1.8133999999999999</v>
      </c>
      <c r="N124" s="13">
        <v>9.0028545500000003</v>
      </c>
      <c r="O124" s="13">
        <v>8.3445</v>
      </c>
      <c r="P124" s="13">
        <v>37.739150000000002</v>
      </c>
      <c r="Q124" s="13">
        <v>33.664499999999997</v>
      </c>
      <c r="R124" s="16">
        <v>8.8895748844369835E-2</v>
      </c>
      <c r="S124" s="13">
        <v>9.3000000000000007</v>
      </c>
      <c r="X124">
        <v>2020</v>
      </c>
      <c r="Y124">
        <v>1</v>
      </c>
      <c r="Z124">
        <f t="shared" si="13"/>
        <v>0</v>
      </c>
      <c r="AA124">
        <f t="shared" si="14"/>
        <v>0</v>
      </c>
      <c r="AB124">
        <f t="shared" si="15"/>
        <v>1</v>
      </c>
      <c r="AC124">
        <f t="shared" si="16"/>
        <v>0</v>
      </c>
      <c r="AD124">
        <f t="shared" si="17"/>
        <v>0</v>
      </c>
      <c r="AE124">
        <f t="shared" si="18"/>
        <v>0</v>
      </c>
      <c r="AF124">
        <f t="shared" si="19"/>
        <v>0</v>
      </c>
      <c r="AG124">
        <f t="shared" si="20"/>
        <v>0</v>
      </c>
      <c r="AH124">
        <f t="shared" si="21"/>
        <v>1</v>
      </c>
      <c r="AI124">
        <f t="shared" si="22"/>
        <v>1.2931959459459459</v>
      </c>
      <c r="AJ124">
        <f t="shared" si="23"/>
        <v>0.24749635046137164</v>
      </c>
      <c r="AK124">
        <f t="shared" si="24"/>
        <v>4.9646269714348739</v>
      </c>
      <c r="AL124">
        <f t="shared" si="25"/>
        <v>0.98105050863929188</v>
      </c>
      <c r="AM124">
        <f t="shared" si="26"/>
        <v>4.1783410138248843E-3</v>
      </c>
    </row>
    <row r="125" spans="1:39">
      <c r="A125" s="10">
        <v>125</v>
      </c>
      <c r="B125" s="11" t="s">
        <v>214</v>
      </c>
      <c r="C125" s="12" t="s">
        <v>78</v>
      </c>
      <c r="D125" s="11" t="s">
        <v>270</v>
      </c>
      <c r="E125" s="12" t="s">
        <v>271</v>
      </c>
      <c r="F125" s="13">
        <v>0.43203999999999998</v>
      </c>
      <c r="G125" s="13">
        <v>0.50634999999999997</v>
      </c>
      <c r="H125" s="14">
        <v>44</v>
      </c>
      <c r="I125" s="15">
        <v>260</v>
      </c>
      <c r="J125" s="13">
        <v>10.792915900000001</v>
      </c>
      <c r="K125" s="13">
        <v>31.822700000000001</v>
      </c>
      <c r="L125" s="13">
        <v>7.9420295100000002</v>
      </c>
      <c r="M125" s="13">
        <v>0.5423</v>
      </c>
      <c r="N125" s="13">
        <v>2.8508863899999999</v>
      </c>
      <c r="O125" s="13">
        <v>3.9161000000000001</v>
      </c>
      <c r="P125" s="13">
        <v>12.016540000000001</v>
      </c>
      <c r="Q125" s="13">
        <v>11.29487</v>
      </c>
      <c r="R125" s="16">
        <v>3.5953777043974386E-2</v>
      </c>
      <c r="S125" s="13">
        <v>9.3000000000000007</v>
      </c>
      <c r="X125">
        <v>2020</v>
      </c>
      <c r="Y125">
        <v>1</v>
      </c>
      <c r="Z125">
        <f t="shared" si="13"/>
        <v>0</v>
      </c>
      <c r="AA125">
        <f t="shared" si="14"/>
        <v>0</v>
      </c>
      <c r="AB125">
        <f t="shared" si="15"/>
        <v>1</v>
      </c>
      <c r="AC125">
        <f t="shared" si="16"/>
        <v>0</v>
      </c>
      <c r="AD125">
        <f t="shared" si="17"/>
        <v>0</v>
      </c>
      <c r="AE125">
        <f t="shared" si="18"/>
        <v>0</v>
      </c>
      <c r="AF125">
        <f t="shared" si="19"/>
        <v>0</v>
      </c>
      <c r="AG125">
        <f t="shared" si="20"/>
        <v>0</v>
      </c>
      <c r="AH125">
        <f t="shared" si="21"/>
        <v>1</v>
      </c>
      <c r="AI125">
        <f t="shared" si="22"/>
        <v>0.73556818181818184</v>
      </c>
      <c r="AJ125">
        <f t="shared" si="23"/>
        <v>0.24957120263208338</v>
      </c>
      <c r="AK125">
        <f t="shared" si="24"/>
        <v>5.2570281947261659</v>
      </c>
      <c r="AL125">
        <f t="shared" si="25"/>
        <v>0.98324424532674182</v>
      </c>
      <c r="AM125">
        <f t="shared" si="26"/>
        <v>2.0857692307692309E-3</v>
      </c>
    </row>
    <row r="126" spans="1:39">
      <c r="A126" s="10">
        <v>126</v>
      </c>
      <c r="B126" s="11" t="s">
        <v>214</v>
      </c>
      <c r="C126" s="12" t="s">
        <v>78</v>
      </c>
      <c r="D126" s="11" t="s">
        <v>272</v>
      </c>
      <c r="E126" s="12" t="s">
        <v>273</v>
      </c>
      <c r="F126" s="13">
        <v>-4.8300000000000001E-3</v>
      </c>
      <c r="G126" s="13">
        <v>5.7189999999999998E-2</v>
      </c>
      <c r="H126" s="14">
        <v>26</v>
      </c>
      <c r="I126" s="15">
        <v>165</v>
      </c>
      <c r="J126" s="13">
        <v>5.15684509</v>
      </c>
      <c r="K126" s="13">
        <v>18.3154</v>
      </c>
      <c r="L126" s="13">
        <v>3.6786842100000001</v>
      </c>
      <c r="M126" s="13">
        <v>0.33139999999999997</v>
      </c>
      <c r="N126" s="13">
        <v>1.4781608799999999</v>
      </c>
      <c r="O126" s="13">
        <v>2.6038000000000001</v>
      </c>
      <c r="P126" s="13">
        <v>5.66242</v>
      </c>
      <c r="Q126" s="13">
        <v>5.4621899999999997</v>
      </c>
      <c r="R126" s="16">
        <v>-8.529921835540281E-4</v>
      </c>
      <c r="S126" s="13">
        <v>10</v>
      </c>
      <c r="X126">
        <v>2020</v>
      </c>
      <c r="Y126">
        <v>1</v>
      </c>
      <c r="Z126">
        <f t="shared" si="13"/>
        <v>0</v>
      </c>
      <c r="AA126">
        <f t="shared" si="14"/>
        <v>0</v>
      </c>
      <c r="AB126">
        <f t="shared" si="15"/>
        <v>1</v>
      </c>
      <c r="AC126">
        <f t="shared" si="16"/>
        <v>0</v>
      </c>
      <c r="AD126">
        <f t="shared" si="17"/>
        <v>0</v>
      </c>
      <c r="AE126">
        <f t="shared" si="18"/>
        <v>0</v>
      </c>
      <c r="AF126">
        <f t="shared" si="19"/>
        <v>0</v>
      </c>
      <c r="AG126">
        <f t="shared" si="20"/>
        <v>0</v>
      </c>
      <c r="AH126">
        <f t="shared" si="21"/>
        <v>1</v>
      </c>
      <c r="AI126">
        <f t="shared" si="22"/>
        <v>0.71718461538461531</v>
      </c>
      <c r="AJ126">
        <f t="shared" si="23"/>
        <v>0.20085197211090122</v>
      </c>
      <c r="AK126">
        <f t="shared" si="24"/>
        <v>4.4603526855763427</v>
      </c>
      <c r="AL126">
        <f t="shared" si="25"/>
        <v>0.98222751356801175</v>
      </c>
      <c r="AM126">
        <f t="shared" si="26"/>
        <v>2.0084848484848484E-3</v>
      </c>
    </row>
    <row r="127" spans="1:39">
      <c r="A127" s="10">
        <v>127</v>
      </c>
      <c r="B127" s="11" t="s">
        <v>214</v>
      </c>
      <c r="C127" s="12" t="s">
        <v>78</v>
      </c>
      <c r="D127" s="11" t="s">
        <v>274</v>
      </c>
      <c r="E127" s="12" t="s">
        <v>275</v>
      </c>
      <c r="F127" s="13">
        <v>3.1056263199999998</v>
      </c>
      <c r="G127" s="13">
        <v>3.36268637</v>
      </c>
      <c r="H127" s="14">
        <v>109</v>
      </c>
      <c r="I127" s="15">
        <v>441</v>
      </c>
      <c r="J127" s="13">
        <v>26.924061980000001</v>
      </c>
      <c r="K127" s="13">
        <v>60.321399999999997</v>
      </c>
      <c r="L127" s="13">
        <v>15.951917119999999</v>
      </c>
      <c r="M127" s="13">
        <v>1.7135</v>
      </c>
      <c r="N127" s="13">
        <v>10.97214486</v>
      </c>
      <c r="O127" s="13">
        <v>10.784599999999999</v>
      </c>
      <c r="P127" s="13">
        <v>31.0864382</v>
      </c>
      <c r="Q127" s="13">
        <v>26.12704772</v>
      </c>
      <c r="R127" s="16">
        <v>9.9902931947990103E-2</v>
      </c>
      <c r="S127" s="13">
        <v>11</v>
      </c>
      <c r="X127">
        <v>2020</v>
      </c>
      <c r="Y127">
        <v>1</v>
      </c>
      <c r="Z127">
        <f t="shared" si="13"/>
        <v>0</v>
      </c>
      <c r="AA127">
        <f t="shared" si="14"/>
        <v>0</v>
      </c>
      <c r="AB127">
        <f t="shared" si="15"/>
        <v>1</v>
      </c>
      <c r="AC127">
        <f t="shared" si="16"/>
        <v>0</v>
      </c>
      <c r="AD127">
        <f t="shared" si="17"/>
        <v>0</v>
      </c>
      <c r="AE127">
        <f t="shared" si="18"/>
        <v>0</v>
      </c>
      <c r="AF127">
        <f t="shared" si="19"/>
        <v>0</v>
      </c>
      <c r="AG127">
        <f t="shared" si="20"/>
        <v>0</v>
      </c>
      <c r="AH127">
        <f t="shared" si="21"/>
        <v>1</v>
      </c>
      <c r="AI127">
        <f t="shared" si="22"/>
        <v>0.56912752293577984</v>
      </c>
      <c r="AJ127">
        <f t="shared" si="23"/>
        <v>0.26444872168086286</v>
      </c>
      <c r="AK127">
        <f t="shared" si="24"/>
        <v>6.4033527049897874</v>
      </c>
      <c r="AL127">
        <f t="shared" si="25"/>
        <v>0.97237845148456747</v>
      </c>
      <c r="AM127">
        <f t="shared" si="26"/>
        <v>3.8854875283446714E-3</v>
      </c>
    </row>
    <row r="128" spans="1:39">
      <c r="A128" s="10">
        <v>128</v>
      </c>
      <c r="B128" s="11" t="s">
        <v>214</v>
      </c>
      <c r="C128" s="12" t="s">
        <v>78</v>
      </c>
      <c r="D128" s="11" t="s">
        <v>276</v>
      </c>
      <c r="E128" s="12" t="s">
        <v>277</v>
      </c>
      <c r="F128" s="13">
        <v>0.61682000000000003</v>
      </c>
      <c r="G128" s="13">
        <v>0.64237999999999995</v>
      </c>
      <c r="H128" s="14">
        <v>11</v>
      </c>
      <c r="I128" s="15">
        <v>90</v>
      </c>
      <c r="J128" s="13">
        <v>3.8799686699999998</v>
      </c>
      <c r="K128" s="13">
        <v>17.704499999999999</v>
      </c>
      <c r="L128" s="13">
        <v>3.1015537499999999</v>
      </c>
      <c r="M128" s="13">
        <v>5.2200000000000003E-2</v>
      </c>
      <c r="N128" s="13">
        <v>0.77841492000000001</v>
      </c>
      <c r="O128" s="13">
        <v>2.0895000000000001</v>
      </c>
      <c r="P128" s="13">
        <v>3.9011999999999998</v>
      </c>
      <c r="Q128" s="13">
        <v>3.1102099999999999</v>
      </c>
      <c r="R128" s="16">
        <v>0.15811032502819647</v>
      </c>
      <c r="S128" s="13">
        <v>10.199999999999999</v>
      </c>
      <c r="X128">
        <v>2020</v>
      </c>
      <c r="Y128">
        <v>1</v>
      </c>
      <c r="Z128">
        <f t="shared" si="13"/>
        <v>0</v>
      </c>
      <c r="AA128">
        <f t="shared" si="14"/>
        <v>0</v>
      </c>
      <c r="AB128">
        <f t="shared" si="15"/>
        <v>1</v>
      </c>
      <c r="AC128">
        <f t="shared" si="16"/>
        <v>0</v>
      </c>
      <c r="AD128">
        <f t="shared" si="17"/>
        <v>0</v>
      </c>
      <c r="AE128">
        <f t="shared" si="18"/>
        <v>0</v>
      </c>
      <c r="AF128">
        <f t="shared" si="19"/>
        <v>0</v>
      </c>
      <c r="AG128">
        <f t="shared" si="20"/>
        <v>0</v>
      </c>
      <c r="AH128">
        <f t="shared" si="21"/>
        <v>1</v>
      </c>
      <c r="AI128">
        <f t="shared" si="22"/>
        <v>1.6142454545454543</v>
      </c>
      <c r="AJ128">
        <f t="shared" si="23"/>
        <v>0.17518448699483183</v>
      </c>
      <c r="AK128">
        <f t="shared" si="24"/>
        <v>14.912163218390804</v>
      </c>
      <c r="AL128">
        <f t="shared" si="25"/>
        <v>0.99706026457618824</v>
      </c>
      <c r="AM128">
        <f t="shared" si="26"/>
        <v>5.8E-4</v>
      </c>
    </row>
    <row r="129" spans="1:39">
      <c r="A129" s="10">
        <v>129</v>
      </c>
      <c r="B129" s="11" t="s">
        <v>214</v>
      </c>
      <c r="C129" s="12" t="s">
        <v>78</v>
      </c>
      <c r="D129" s="11" t="s">
        <v>278</v>
      </c>
      <c r="E129" s="12" t="s">
        <v>279</v>
      </c>
      <c r="F129" s="13">
        <v>0.54074999999999995</v>
      </c>
      <c r="G129" s="13">
        <v>0.52578000000000003</v>
      </c>
      <c r="H129" s="14">
        <v>16</v>
      </c>
      <c r="I129" s="15">
        <v>141</v>
      </c>
      <c r="J129" s="13">
        <v>4.8559071400000002</v>
      </c>
      <c r="K129" s="13">
        <v>12.733000000000001</v>
      </c>
      <c r="L129" s="13">
        <v>4.0449576299999999</v>
      </c>
      <c r="M129" s="13">
        <v>6.7400000000000002E-2</v>
      </c>
      <c r="N129" s="13">
        <v>0.81094951000000004</v>
      </c>
      <c r="O129" s="13">
        <v>2.1888999999999998</v>
      </c>
      <c r="P129" s="13">
        <v>4.8776099999999998</v>
      </c>
      <c r="Q129" s="13">
        <v>4.0331700000000001</v>
      </c>
      <c r="R129" s="16">
        <v>0.11086372219181115</v>
      </c>
      <c r="S129" s="13">
        <v>8.4</v>
      </c>
      <c r="X129">
        <v>2020</v>
      </c>
      <c r="Y129">
        <v>1</v>
      </c>
      <c r="Z129">
        <f t="shared" si="13"/>
        <v>0</v>
      </c>
      <c r="AA129">
        <f t="shared" si="14"/>
        <v>0</v>
      </c>
      <c r="AB129">
        <f t="shared" si="15"/>
        <v>1</v>
      </c>
      <c r="AC129">
        <f t="shared" si="16"/>
        <v>0</v>
      </c>
      <c r="AD129">
        <f t="shared" si="17"/>
        <v>0</v>
      </c>
      <c r="AE129">
        <f t="shared" si="18"/>
        <v>0</v>
      </c>
      <c r="AF129">
        <f t="shared" si="19"/>
        <v>0</v>
      </c>
      <c r="AG129">
        <f t="shared" si="20"/>
        <v>0</v>
      </c>
      <c r="AH129">
        <f t="shared" si="21"/>
        <v>1</v>
      </c>
      <c r="AI129">
        <f t="shared" si="22"/>
        <v>0.80002499999999999</v>
      </c>
      <c r="AJ129">
        <f t="shared" si="23"/>
        <v>0.317675145684442</v>
      </c>
      <c r="AK129">
        <f t="shared" si="24"/>
        <v>12.031891839762611</v>
      </c>
      <c r="AL129">
        <f t="shared" si="25"/>
        <v>0.99473453954563928</v>
      </c>
      <c r="AM129">
        <f t="shared" si="26"/>
        <v>4.7801418439716314E-4</v>
      </c>
    </row>
    <row r="130" spans="1:39">
      <c r="A130" s="10">
        <v>130</v>
      </c>
      <c r="B130" s="11" t="s">
        <v>214</v>
      </c>
      <c r="C130" s="12" t="s">
        <v>78</v>
      </c>
      <c r="D130" s="11" t="s">
        <v>280</v>
      </c>
      <c r="E130" s="12" t="s">
        <v>281</v>
      </c>
      <c r="F130" s="13">
        <v>-2.538988E-2</v>
      </c>
      <c r="G130" s="13">
        <v>1.0505749999999999E-2</v>
      </c>
      <c r="H130" s="14">
        <v>14</v>
      </c>
      <c r="I130" s="15">
        <v>92</v>
      </c>
      <c r="J130" s="13">
        <v>3.5955902399999999</v>
      </c>
      <c r="K130" s="13">
        <v>15.252800000000001</v>
      </c>
      <c r="L130" s="13">
        <v>2.9015564199999999</v>
      </c>
      <c r="M130" s="13">
        <v>0.2157</v>
      </c>
      <c r="N130" s="13">
        <v>0.69403382000000002</v>
      </c>
      <c r="O130" s="13">
        <v>1.1931</v>
      </c>
      <c r="P130" s="13">
        <v>3.6461559399999999</v>
      </c>
      <c r="Q130" s="13">
        <v>3.67154582</v>
      </c>
      <c r="R130" s="16">
        <v>-6.9634651994615457E-3</v>
      </c>
      <c r="S130" s="13">
        <v>10.9</v>
      </c>
      <c r="X130">
        <v>2020</v>
      </c>
      <c r="Y130">
        <v>1</v>
      </c>
      <c r="Z130">
        <f t="shared" ref="Z130:Z193" si="27">IF(B130="臺北區",1,0)</f>
        <v>0</v>
      </c>
      <c r="AA130">
        <f t="shared" si="14"/>
        <v>0</v>
      </c>
      <c r="AB130">
        <f t="shared" si="15"/>
        <v>1</v>
      </c>
      <c r="AC130">
        <f t="shared" si="16"/>
        <v>0</v>
      </c>
      <c r="AD130">
        <f t="shared" si="17"/>
        <v>0</v>
      </c>
      <c r="AE130">
        <f t="shared" si="18"/>
        <v>0</v>
      </c>
      <c r="AF130">
        <f t="shared" si="19"/>
        <v>0</v>
      </c>
      <c r="AG130">
        <f t="shared" si="20"/>
        <v>0</v>
      </c>
      <c r="AH130">
        <f t="shared" si="21"/>
        <v>1</v>
      </c>
      <c r="AI130">
        <f t="shared" si="22"/>
        <v>1.1048928571428571</v>
      </c>
      <c r="AJ130">
        <f t="shared" si="23"/>
        <v>0.19023106708276513</v>
      </c>
      <c r="AK130">
        <f t="shared" si="24"/>
        <v>3.2175884098284655</v>
      </c>
      <c r="AL130">
        <f t="shared" si="25"/>
        <v>0.98605553221062159</v>
      </c>
      <c r="AM130">
        <f t="shared" si="26"/>
        <v>2.3445652173913045E-3</v>
      </c>
    </row>
    <row r="131" spans="1:39">
      <c r="A131" s="10">
        <v>131</v>
      </c>
      <c r="B131" s="11" t="s">
        <v>214</v>
      </c>
      <c r="C131" s="12" t="s">
        <v>78</v>
      </c>
      <c r="D131" s="11" t="s">
        <v>282</v>
      </c>
      <c r="E131" s="12" t="s">
        <v>283</v>
      </c>
      <c r="F131" s="13">
        <v>0.4540225</v>
      </c>
      <c r="G131" s="13">
        <v>0.47121059999999998</v>
      </c>
      <c r="H131" s="14">
        <v>53</v>
      </c>
      <c r="I131" s="15">
        <v>147</v>
      </c>
      <c r="J131" s="13">
        <v>8.8251229000000002</v>
      </c>
      <c r="K131" s="13">
        <v>28.04</v>
      </c>
      <c r="L131" s="13">
        <v>6.5820461000000003</v>
      </c>
      <c r="M131" s="13">
        <v>0.46139999999999998</v>
      </c>
      <c r="N131" s="13">
        <v>2.2430767999999999</v>
      </c>
      <c r="O131" s="13">
        <v>2.2984</v>
      </c>
      <c r="P131" s="13">
        <v>10.93726386</v>
      </c>
      <c r="Q131" s="13">
        <v>10.023793850000001</v>
      </c>
      <c r="R131" s="16">
        <v>4.1511524802876981E-2</v>
      </c>
      <c r="S131" s="13">
        <v>12.2</v>
      </c>
      <c r="X131">
        <v>2020</v>
      </c>
      <c r="Y131">
        <v>1</v>
      </c>
      <c r="Z131">
        <f t="shared" si="27"/>
        <v>0</v>
      </c>
      <c r="AA131">
        <f t="shared" si="14"/>
        <v>0</v>
      </c>
      <c r="AB131">
        <f t="shared" si="15"/>
        <v>1</v>
      </c>
      <c r="AC131">
        <f t="shared" si="16"/>
        <v>0</v>
      </c>
      <c r="AD131">
        <f t="shared" si="17"/>
        <v>0</v>
      </c>
      <c r="AE131">
        <f t="shared" si="18"/>
        <v>0</v>
      </c>
      <c r="AF131">
        <f t="shared" si="19"/>
        <v>0</v>
      </c>
      <c r="AG131">
        <f t="shared" si="20"/>
        <v>0</v>
      </c>
      <c r="AH131">
        <f t="shared" si="21"/>
        <v>1</v>
      </c>
      <c r="AI131">
        <f t="shared" si="22"/>
        <v>0.53776226415094341</v>
      </c>
      <c r="AJ131">
        <f t="shared" si="23"/>
        <v>0.23473773537803141</v>
      </c>
      <c r="AK131">
        <f t="shared" si="24"/>
        <v>4.8614581707845685</v>
      </c>
      <c r="AL131">
        <f t="shared" si="25"/>
        <v>0.98381132154911688</v>
      </c>
      <c r="AM131">
        <f t="shared" si="26"/>
        <v>3.1387755102040816E-3</v>
      </c>
    </row>
    <row r="132" spans="1:39">
      <c r="A132" s="10">
        <v>132</v>
      </c>
      <c r="B132" s="11" t="s">
        <v>214</v>
      </c>
      <c r="C132" s="12" t="s">
        <v>78</v>
      </c>
      <c r="D132" s="11" t="s">
        <v>284</v>
      </c>
      <c r="E132" s="12" t="s">
        <v>285</v>
      </c>
      <c r="F132" s="13">
        <v>-0.10013883</v>
      </c>
      <c r="G132" s="13">
        <v>-8.8641220000000007E-2</v>
      </c>
      <c r="H132" s="14">
        <v>23</v>
      </c>
      <c r="I132" s="15">
        <v>125</v>
      </c>
      <c r="J132" s="13">
        <v>4.7835762700000002</v>
      </c>
      <c r="K132" s="13">
        <v>17.773599999999998</v>
      </c>
      <c r="L132" s="13">
        <v>3.3838993999999998</v>
      </c>
      <c r="M132" s="13">
        <v>0.31819999999999998</v>
      </c>
      <c r="N132" s="13">
        <v>1.39967687</v>
      </c>
      <c r="O132" s="13">
        <v>1.7899</v>
      </c>
      <c r="P132" s="13">
        <v>5.3155379099999998</v>
      </c>
      <c r="Q132" s="13">
        <v>5.1741929400000002</v>
      </c>
      <c r="R132" s="16">
        <v>-1.8838889251755895E-2</v>
      </c>
      <c r="S132" s="13">
        <v>6.2</v>
      </c>
      <c r="X132">
        <v>2020</v>
      </c>
      <c r="Y132">
        <v>1</v>
      </c>
      <c r="Z132">
        <f t="shared" si="27"/>
        <v>0</v>
      </c>
      <c r="AA132">
        <f t="shared" ref="AA132:AA195" si="28">IF(B132="北區",1,0)</f>
        <v>0</v>
      </c>
      <c r="AB132">
        <f t="shared" ref="AB132:AB195" si="29">IF(B132="中區",1,0)</f>
        <v>1</v>
      </c>
      <c r="AC132">
        <f t="shared" ref="AC132:AC195" si="30">IF(B132="南區",1,0)</f>
        <v>0</v>
      </c>
      <c r="AD132">
        <f t="shared" ref="AD132:AD195" si="31">IF(B132="高屏區",1,0)</f>
        <v>0</v>
      </c>
      <c r="AE132">
        <f t="shared" ref="AE132:AE195" si="32">IF(B132="東區",1,0)</f>
        <v>0</v>
      </c>
      <c r="AF132">
        <f t="shared" ref="AF132:AF195" si="33">IF(C132="醫學中心",1,0)</f>
        <v>0</v>
      </c>
      <c r="AG132">
        <f t="shared" ref="AG132:AG195" si="34">IF(C132="區域醫院",1,0)</f>
        <v>0</v>
      </c>
      <c r="AH132">
        <f t="shared" ref="AH132:AH195" si="35">IF(C132="地區醫院",1,0)</f>
        <v>1</v>
      </c>
      <c r="AI132">
        <f t="shared" ref="AI132:AI195" si="36">(K132+M132)/H132</f>
        <v>0.78659999999999997</v>
      </c>
      <c r="AJ132">
        <f t="shared" ref="AJ132:AJ195" si="37">L132/K132</f>
        <v>0.19038908268443086</v>
      </c>
      <c r="AK132">
        <f t="shared" ref="AK132:AK195" si="38">N132/M132</f>
        <v>4.3987330923947203</v>
      </c>
      <c r="AL132">
        <f t="shared" ref="AL132:AL195" si="39">K132/(K132+M132)</f>
        <v>0.98241192142296507</v>
      </c>
      <c r="AM132">
        <f t="shared" ref="AM132:AM195" si="40">M132/I132</f>
        <v>2.5455999999999999E-3</v>
      </c>
    </row>
    <row r="133" spans="1:39">
      <c r="A133" s="10">
        <v>133</v>
      </c>
      <c r="B133" s="11" t="s">
        <v>214</v>
      </c>
      <c r="C133" s="12" t="s">
        <v>78</v>
      </c>
      <c r="D133" s="11" t="s">
        <v>286</v>
      </c>
      <c r="E133" s="12" t="s">
        <v>287</v>
      </c>
      <c r="F133" s="13">
        <v>8.1879999999999994E-2</v>
      </c>
      <c r="G133" s="13">
        <v>0.10086000000000001</v>
      </c>
      <c r="H133" s="14">
        <v>13</v>
      </c>
      <c r="I133" s="15">
        <v>101</v>
      </c>
      <c r="J133" s="13">
        <v>3.2696855</v>
      </c>
      <c r="K133" s="13">
        <v>8.7408999999999999</v>
      </c>
      <c r="L133" s="13">
        <v>2.4407951300000001</v>
      </c>
      <c r="M133" s="13">
        <v>0.24110000000000001</v>
      </c>
      <c r="N133" s="13">
        <v>0.82889036999999999</v>
      </c>
      <c r="O133" s="13">
        <v>1.5324</v>
      </c>
      <c r="P133" s="13">
        <v>3.5956700000000001</v>
      </c>
      <c r="Q133" s="13">
        <v>3.2350699999999999</v>
      </c>
      <c r="R133" s="16">
        <v>2.2771833900218873E-2</v>
      </c>
      <c r="S133" s="13">
        <v>6.6</v>
      </c>
      <c r="X133">
        <v>2020</v>
      </c>
      <c r="Y133">
        <v>1</v>
      </c>
      <c r="Z133">
        <f t="shared" si="27"/>
        <v>0</v>
      </c>
      <c r="AA133">
        <f t="shared" si="28"/>
        <v>0</v>
      </c>
      <c r="AB133">
        <f t="shared" si="29"/>
        <v>1</v>
      </c>
      <c r="AC133">
        <f t="shared" si="30"/>
        <v>0</v>
      </c>
      <c r="AD133">
        <f t="shared" si="31"/>
        <v>0</v>
      </c>
      <c r="AE133">
        <f t="shared" si="32"/>
        <v>0</v>
      </c>
      <c r="AF133">
        <f t="shared" si="33"/>
        <v>0</v>
      </c>
      <c r="AG133">
        <f t="shared" si="34"/>
        <v>0</v>
      </c>
      <c r="AH133">
        <f t="shared" si="35"/>
        <v>1</v>
      </c>
      <c r="AI133">
        <f t="shared" si="36"/>
        <v>0.69092307692307686</v>
      </c>
      <c r="AJ133">
        <f t="shared" si="37"/>
        <v>0.27923842281687244</v>
      </c>
      <c r="AK133">
        <f t="shared" si="38"/>
        <v>3.4379525922853587</v>
      </c>
      <c r="AL133">
        <f t="shared" si="39"/>
        <v>0.97315742596303723</v>
      </c>
      <c r="AM133">
        <f t="shared" si="40"/>
        <v>2.3871287128712873E-3</v>
      </c>
    </row>
    <row r="134" spans="1:39">
      <c r="A134" s="10">
        <v>134</v>
      </c>
      <c r="B134" s="11" t="s">
        <v>214</v>
      </c>
      <c r="C134" s="12" t="s">
        <v>78</v>
      </c>
      <c r="D134" s="11" t="s">
        <v>288</v>
      </c>
      <c r="E134" s="12" t="s">
        <v>289</v>
      </c>
      <c r="F134" s="13">
        <v>0.47054000000000001</v>
      </c>
      <c r="G134" s="13">
        <v>0.35219</v>
      </c>
      <c r="H134" s="14">
        <v>23</v>
      </c>
      <c r="I134" s="15">
        <v>58</v>
      </c>
      <c r="J134" s="13">
        <v>3.0055037699999998</v>
      </c>
      <c r="K134" s="13">
        <v>13.254300000000001</v>
      </c>
      <c r="L134" s="13">
        <v>1.91688367</v>
      </c>
      <c r="M134" s="13">
        <v>0.24729999999999999</v>
      </c>
      <c r="N134" s="13">
        <v>1.0886201</v>
      </c>
      <c r="O134" s="13">
        <v>1.0685</v>
      </c>
      <c r="P134" s="13">
        <v>8.8838200000000001</v>
      </c>
      <c r="Q134" s="13">
        <v>7.8724299999999996</v>
      </c>
      <c r="R134" s="16">
        <v>5.2965953835174509E-2</v>
      </c>
      <c r="S134" s="13">
        <v>11.4</v>
      </c>
      <c r="X134">
        <v>2020</v>
      </c>
      <c r="Y134">
        <v>1</v>
      </c>
      <c r="Z134">
        <f t="shared" si="27"/>
        <v>0</v>
      </c>
      <c r="AA134">
        <f t="shared" si="28"/>
        <v>0</v>
      </c>
      <c r="AB134">
        <f t="shared" si="29"/>
        <v>1</v>
      </c>
      <c r="AC134">
        <f t="shared" si="30"/>
        <v>0</v>
      </c>
      <c r="AD134">
        <f t="shared" si="31"/>
        <v>0</v>
      </c>
      <c r="AE134">
        <f t="shared" si="32"/>
        <v>0</v>
      </c>
      <c r="AF134">
        <f t="shared" si="33"/>
        <v>0</v>
      </c>
      <c r="AG134">
        <f t="shared" si="34"/>
        <v>0</v>
      </c>
      <c r="AH134">
        <f t="shared" si="35"/>
        <v>1</v>
      </c>
      <c r="AI134">
        <f t="shared" si="36"/>
        <v>0.5870260869565217</v>
      </c>
      <c r="AJ134">
        <f t="shared" si="37"/>
        <v>0.14462353123137398</v>
      </c>
      <c r="AK134">
        <f t="shared" si="38"/>
        <v>4.4020222401940963</v>
      </c>
      <c r="AL134">
        <f t="shared" si="39"/>
        <v>0.98168365230787469</v>
      </c>
      <c r="AM134">
        <f t="shared" si="40"/>
        <v>4.2637931034482761E-3</v>
      </c>
    </row>
    <row r="135" spans="1:39">
      <c r="A135" s="10">
        <v>135</v>
      </c>
      <c r="B135" s="11" t="s">
        <v>214</v>
      </c>
      <c r="C135" s="12" t="s">
        <v>78</v>
      </c>
      <c r="D135" s="11" t="s">
        <v>290</v>
      </c>
      <c r="E135" s="12" t="s">
        <v>291</v>
      </c>
      <c r="F135" s="13">
        <v>0.14273</v>
      </c>
      <c r="G135" s="13">
        <v>0.16372999999999999</v>
      </c>
      <c r="H135" s="14">
        <v>12</v>
      </c>
      <c r="I135" s="15">
        <v>72</v>
      </c>
      <c r="J135" s="13">
        <v>3.04447774</v>
      </c>
      <c r="K135" s="13">
        <v>12.2309</v>
      </c>
      <c r="L135" s="13">
        <v>2.9208482899999999</v>
      </c>
      <c r="M135" s="13">
        <v>4.9200000000000001E-2</v>
      </c>
      <c r="N135" s="13">
        <v>0.12362945</v>
      </c>
      <c r="O135" s="13">
        <v>0.24390000000000001</v>
      </c>
      <c r="P135" s="13">
        <v>2.80931</v>
      </c>
      <c r="Q135" s="13">
        <v>2.5788899999999999</v>
      </c>
      <c r="R135" s="16">
        <v>5.0806069817855626E-2</v>
      </c>
      <c r="S135" s="13">
        <v>3.9</v>
      </c>
      <c r="X135">
        <v>2020</v>
      </c>
      <c r="Y135">
        <v>1</v>
      </c>
      <c r="Z135">
        <f t="shared" si="27"/>
        <v>0</v>
      </c>
      <c r="AA135">
        <f t="shared" si="28"/>
        <v>0</v>
      </c>
      <c r="AB135">
        <f t="shared" si="29"/>
        <v>1</v>
      </c>
      <c r="AC135">
        <f t="shared" si="30"/>
        <v>0</v>
      </c>
      <c r="AD135">
        <f t="shared" si="31"/>
        <v>0</v>
      </c>
      <c r="AE135">
        <f t="shared" si="32"/>
        <v>0</v>
      </c>
      <c r="AF135">
        <f t="shared" si="33"/>
        <v>0</v>
      </c>
      <c r="AG135">
        <f t="shared" si="34"/>
        <v>0</v>
      </c>
      <c r="AH135">
        <f t="shared" si="35"/>
        <v>1</v>
      </c>
      <c r="AI135">
        <f t="shared" si="36"/>
        <v>1.0233416666666668</v>
      </c>
      <c r="AJ135">
        <f t="shared" si="37"/>
        <v>0.23880894210565043</v>
      </c>
      <c r="AK135">
        <f t="shared" si="38"/>
        <v>2.5127936991869917</v>
      </c>
      <c r="AL135">
        <f t="shared" si="39"/>
        <v>0.99599351796809465</v>
      </c>
      <c r="AM135">
        <f t="shared" si="40"/>
        <v>6.8333333333333332E-4</v>
      </c>
    </row>
    <row r="136" spans="1:39">
      <c r="A136" s="10">
        <v>136</v>
      </c>
      <c r="B136" s="11" t="s">
        <v>214</v>
      </c>
      <c r="C136" s="12" t="s">
        <v>78</v>
      </c>
      <c r="D136" s="11" t="s">
        <v>292</v>
      </c>
      <c r="E136" s="12" t="s">
        <v>293</v>
      </c>
      <c r="F136" s="13">
        <v>6.8730440000000004E-2</v>
      </c>
      <c r="G136" s="13">
        <v>8.1314109999999995E-2</v>
      </c>
      <c r="H136" s="14">
        <v>33</v>
      </c>
      <c r="I136" s="15">
        <v>227</v>
      </c>
      <c r="J136" s="13">
        <v>5.8244618800000003</v>
      </c>
      <c r="K136" s="13">
        <v>20.116</v>
      </c>
      <c r="L136" s="13">
        <v>3.8088112199999999</v>
      </c>
      <c r="M136" s="13">
        <v>0.44419999999999998</v>
      </c>
      <c r="N136" s="13">
        <v>2.0156506599999999</v>
      </c>
      <c r="O136" s="13">
        <v>3.6057999999999999</v>
      </c>
      <c r="P136" s="13">
        <v>6.1053311299999997</v>
      </c>
      <c r="Q136" s="13">
        <v>5.4919144199999996</v>
      </c>
      <c r="R136" s="16">
        <v>1.1257446735735038E-2</v>
      </c>
      <c r="S136" s="13">
        <v>9.6999999999999993</v>
      </c>
      <c r="X136">
        <v>2020</v>
      </c>
      <c r="Y136">
        <v>1</v>
      </c>
      <c r="Z136">
        <f t="shared" si="27"/>
        <v>0</v>
      </c>
      <c r="AA136">
        <f t="shared" si="28"/>
        <v>0</v>
      </c>
      <c r="AB136">
        <f t="shared" si="29"/>
        <v>1</v>
      </c>
      <c r="AC136">
        <f t="shared" si="30"/>
        <v>0</v>
      </c>
      <c r="AD136">
        <f t="shared" si="31"/>
        <v>0</v>
      </c>
      <c r="AE136">
        <f t="shared" si="32"/>
        <v>0</v>
      </c>
      <c r="AF136">
        <f t="shared" si="33"/>
        <v>0</v>
      </c>
      <c r="AG136">
        <f t="shared" si="34"/>
        <v>0</v>
      </c>
      <c r="AH136">
        <f t="shared" si="35"/>
        <v>1</v>
      </c>
      <c r="AI136">
        <f t="shared" si="36"/>
        <v>0.62303636363636361</v>
      </c>
      <c r="AJ136">
        <f t="shared" si="37"/>
        <v>0.18934237522370254</v>
      </c>
      <c r="AK136">
        <f t="shared" si="38"/>
        <v>4.5377097253489422</v>
      </c>
      <c r="AL136">
        <f t="shared" si="39"/>
        <v>0.9783951517981343</v>
      </c>
      <c r="AM136">
        <f t="shared" si="40"/>
        <v>1.9568281938325991E-3</v>
      </c>
    </row>
    <row r="137" spans="1:39">
      <c r="A137" s="10">
        <v>137</v>
      </c>
      <c r="B137" s="11" t="s">
        <v>214</v>
      </c>
      <c r="C137" s="12" t="s">
        <v>78</v>
      </c>
      <c r="D137" s="11" t="s">
        <v>294</v>
      </c>
      <c r="E137" s="12" t="s">
        <v>295</v>
      </c>
      <c r="F137" s="13">
        <v>-0.16885581999999999</v>
      </c>
      <c r="G137" s="13">
        <v>-0.12310445</v>
      </c>
      <c r="H137" s="14">
        <v>37</v>
      </c>
      <c r="I137" s="15">
        <v>460</v>
      </c>
      <c r="J137" s="13">
        <v>5.6619156400000001</v>
      </c>
      <c r="K137" s="13">
        <v>11.561999999999999</v>
      </c>
      <c r="L137" s="13">
        <v>2.14585603</v>
      </c>
      <c r="M137" s="13">
        <v>0.62560000000000004</v>
      </c>
      <c r="N137" s="13">
        <v>3.5160596100000001</v>
      </c>
      <c r="O137" s="13">
        <v>11.9633</v>
      </c>
      <c r="P137" s="13">
        <v>5.3401667100000001</v>
      </c>
      <c r="Q137" s="13">
        <v>5.1233909500000001</v>
      </c>
      <c r="R137" s="16">
        <v>-3.1619952928398372E-2</v>
      </c>
      <c r="S137" s="13">
        <v>13</v>
      </c>
      <c r="X137">
        <v>2020</v>
      </c>
      <c r="Y137">
        <v>1</v>
      </c>
      <c r="Z137">
        <f t="shared" si="27"/>
        <v>0</v>
      </c>
      <c r="AA137">
        <f t="shared" si="28"/>
        <v>0</v>
      </c>
      <c r="AB137">
        <f t="shared" si="29"/>
        <v>1</v>
      </c>
      <c r="AC137">
        <f t="shared" si="30"/>
        <v>0</v>
      </c>
      <c r="AD137">
        <f t="shared" si="31"/>
        <v>0</v>
      </c>
      <c r="AE137">
        <f t="shared" si="32"/>
        <v>0</v>
      </c>
      <c r="AF137">
        <f t="shared" si="33"/>
        <v>0</v>
      </c>
      <c r="AG137">
        <f t="shared" si="34"/>
        <v>0</v>
      </c>
      <c r="AH137">
        <f t="shared" si="35"/>
        <v>1</v>
      </c>
      <c r="AI137">
        <f t="shared" si="36"/>
        <v>0.32939459459459458</v>
      </c>
      <c r="AJ137">
        <f t="shared" si="37"/>
        <v>0.18559557429510468</v>
      </c>
      <c r="AK137">
        <f t="shared" si="38"/>
        <v>5.6202998881074171</v>
      </c>
      <c r="AL137">
        <f t="shared" si="39"/>
        <v>0.94866913912501227</v>
      </c>
      <c r="AM137">
        <f t="shared" si="40"/>
        <v>1.3600000000000001E-3</v>
      </c>
    </row>
    <row r="138" spans="1:39">
      <c r="A138" s="10">
        <v>138</v>
      </c>
      <c r="B138" s="11" t="s">
        <v>214</v>
      </c>
      <c r="C138" s="12" t="s">
        <v>78</v>
      </c>
      <c r="D138" s="11" t="s">
        <v>296</v>
      </c>
      <c r="E138" s="12" t="s">
        <v>297</v>
      </c>
      <c r="F138" s="13">
        <v>0.11777</v>
      </c>
      <c r="G138" s="13">
        <v>0.15</v>
      </c>
      <c r="H138" s="14">
        <v>35</v>
      </c>
      <c r="I138" s="15">
        <v>175</v>
      </c>
      <c r="J138" s="13">
        <v>5.9389317500000001</v>
      </c>
      <c r="K138" s="13">
        <v>19.816700000000001</v>
      </c>
      <c r="L138" s="13">
        <v>4.0074780900000002</v>
      </c>
      <c r="M138" s="13">
        <v>0.3619</v>
      </c>
      <c r="N138" s="13">
        <v>1.9314536600000001</v>
      </c>
      <c r="O138" s="13">
        <v>2.4161000000000001</v>
      </c>
      <c r="P138" s="13">
        <v>7.3477300000000003</v>
      </c>
      <c r="Q138" s="13">
        <v>6.2789900000000003</v>
      </c>
      <c r="R138" s="16">
        <v>1.6028079420446859E-2</v>
      </c>
      <c r="S138" s="13">
        <v>8.9</v>
      </c>
      <c r="X138">
        <v>2020</v>
      </c>
      <c r="Y138">
        <v>1</v>
      </c>
      <c r="Z138">
        <f t="shared" si="27"/>
        <v>0</v>
      </c>
      <c r="AA138">
        <f t="shared" si="28"/>
        <v>0</v>
      </c>
      <c r="AB138">
        <f t="shared" si="29"/>
        <v>1</v>
      </c>
      <c r="AC138">
        <f t="shared" si="30"/>
        <v>0</v>
      </c>
      <c r="AD138">
        <f t="shared" si="31"/>
        <v>0</v>
      </c>
      <c r="AE138">
        <f t="shared" si="32"/>
        <v>0</v>
      </c>
      <c r="AF138">
        <f t="shared" si="33"/>
        <v>0</v>
      </c>
      <c r="AG138">
        <f t="shared" si="34"/>
        <v>0</v>
      </c>
      <c r="AH138">
        <f t="shared" si="35"/>
        <v>1</v>
      </c>
      <c r="AI138">
        <f t="shared" si="36"/>
        <v>0.57653142857142858</v>
      </c>
      <c r="AJ138">
        <f t="shared" si="37"/>
        <v>0.20222731786826262</v>
      </c>
      <c r="AK138">
        <f t="shared" si="38"/>
        <v>5.336981652390163</v>
      </c>
      <c r="AL138">
        <f t="shared" si="39"/>
        <v>0.98206515813782924</v>
      </c>
      <c r="AM138">
        <f t="shared" si="40"/>
        <v>2.068E-3</v>
      </c>
    </row>
    <row r="139" spans="1:39">
      <c r="A139" s="10">
        <v>139</v>
      </c>
      <c r="B139" s="11" t="s">
        <v>214</v>
      </c>
      <c r="C139" s="12" t="s">
        <v>78</v>
      </c>
      <c r="D139" s="11" t="s">
        <v>298</v>
      </c>
      <c r="E139" s="12" t="s">
        <v>299</v>
      </c>
      <c r="F139" s="13">
        <v>-0.47221000000000002</v>
      </c>
      <c r="G139" s="13">
        <v>0.48569000000000001</v>
      </c>
      <c r="H139" s="14">
        <v>41</v>
      </c>
      <c r="I139" s="15">
        <v>290</v>
      </c>
      <c r="J139" s="13">
        <v>9.0571707400000001</v>
      </c>
      <c r="K139" s="13">
        <v>29.762799999999999</v>
      </c>
      <c r="L139" s="13">
        <v>6.3549789099999998</v>
      </c>
      <c r="M139" s="13">
        <v>0.5998</v>
      </c>
      <c r="N139" s="13">
        <v>2.7021918299999999</v>
      </c>
      <c r="O139" s="13">
        <v>3.7904</v>
      </c>
      <c r="P139" s="13">
        <v>10.13255</v>
      </c>
      <c r="Q139" s="13">
        <v>9.1260899999999996</v>
      </c>
      <c r="R139" s="16">
        <v>-4.6603273608321699E-2</v>
      </c>
      <c r="S139" s="13">
        <v>11.7</v>
      </c>
      <c r="X139">
        <v>2020</v>
      </c>
      <c r="Y139">
        <v>1</v>
      </c>
      <c r="Z139">
        <f t="shared" si="27"/>
        <v>0</v>
      </c>
      <c r="AA139">
        <f t="shared" si="28"/>
        <v>0</v>
      </c>
      <c r="AB139">
        <f t="shared" si="29"/>
        <v>1</v>
      </c>
      <c r="AC139">
        <f t="shared" si="30"/>
        <v>0</v>
      </c>
      <c r="AD139">
        <f t="shared" si="31"/>
        <v>0</v>
      </c>
      <c r="AE139">
        <f t="shared" si="32"/>
        <v>0</v>
      </c>
      <c r="AF139">
        <f t="shared" si="33"/>
        <v>0</v>
      </c>
      <c r="AG139">
        <f t="shared" si="34"/>
        <v>0</v>
      </c>
      <c r="AH139">
        <f t="shared" si="35"/>
        <v>1</v>
      </c>
      <c r="AI139">
        <f t="shared" si="36"/>
        <v>0.74055121951219505</v>
      </c>
      <c r="AJ139">
        <f t="shared" si="37"/>
        <v>0.21352086866827047</v>
      </c>
      <c r="AK139">
        <f t="shared" si="38"/>
        <v>4.5051547682560855</v>
      </c>
      <c r="AL139">
        <f t="shared" si="39"/>
        <v>0.98024543352677307</v>
      </c>
      <c r="AM139">
        <f t="shared" si="40"/>
        <v>2.0682758620689653E-3</v>
      </c>
    </row>
    <row r="140" spans="1:39">
      <c r="A140" s="10">
        <v>140</v>
      </c>
      <c r="B140" s="11" t="s">
        <v>300</v>
      </c>
      <c r="C140" s="12" t="s">
        <v>21</v>
      </c>
      <c r="D140" s="11" t="s">
        <v>301</v>
      </c>
      <c r="E140" s="12" t="s">
        <v>302</v>
      </c>
      <c r="F140" s="13">
        <v>-1.72758609</v>
      </c>
      <c r="G140" s="13">
        <v>6.4076858100000003</v>
      </c>
      <c r="H140" s="14">
        <v>922</v>
      </c>
      <c r="I140" s="15">
        <v>1330</v>
      </c>
      <c r="J140" s="13">
        <v>110.4088797</v>
      </c>
      <c r="K140" s="13">
        <v>154.85079999999999</v>
      </c>
      <c r="L140" s="13">
        <v>61.564944330000003</v>
      </c>
      <c r="M140" s="13">
        <v>5.4010999999999996</v>
      </c>
      <c r="N140" s="13">
        <v>48.843935369999997</v>
      </c>
      <c r="O140" s="13">
        <v>39.327500000000001</v>
      </c>
      <c r="P140" s="13">
        <v>117.72712244</v>
      </c>
      <c r="Q140" s="13">
        <v>101.22687227</v>
      </c>
      <c r="R140" s="16">
        <v>-1.4674495173195707E-2</v>
      </c>
      <c r="S140" s="13">
        <v>7.1</v>
      </c>
      <c r="X140">
        <v>2020</v>
      </c>
      <c r="Y140">
        <v>0</v>
      </c>
      <c r="Z140">
        <f t="shared" si="27"/>
        <v>0</v>
      </c>
      <c r="AA140">
        <f t="shared" si="28"/>
        <v>0</v>
      </c>
      <c r="AB140">
        <f t="shared" si="29"/>
        <v>0</v>
      </c>
      <c r="AC140">
        <f t="shared" si="30"/>
        <v>1</v>
      </c>
      <c r="AD140">
        <f t="shared" si="31"/>
        <v>0</v>
      </c>
      <c r="AE140">
        <f t="shared" si="32"/>
        <v>0</v>
      </c>
      <c r="AF140">
        <f t="shared" si="33"/>
        <v>1</v>
      </c>
      <c r="AG140">
        <f t="shared" si="34"/>
        <v>0</v>
      </c>
      <c r="AH140">
        <f t="shared" si="35"/>
        <v>0</v>
      </c>
      <c r="AI140">
        <f t="shared" si="36"/>
        <v>0.17380900216919737</v>
      </c>
      <c r="AJ140">
        <f t="shared" si="37"/>
        <v>0.39757588808065575</v>
      </c>
      <c r="AK140">
        <f t="shared" si="38"/>
        <v>9.0433310566366121</v>
      </c>
      <c r="AL140">
        <f t="shared" si="39"/>
        <v>0.96629618743989942</v>
      </c>
      <c r="AM140">
        <f t="shared" si="40"/>
        <v>4.0609774436090222E-3</v>
      </c>
    </row>
    <row r="141" spans="1:39">
      <c r="A141" s="10">
        <v>141</v>
      </c>
      <c r="B141" s="11" t="s">
        <v>300</v>
      </c>
      <c r="C141" s="12" t="s">
        <v>21</v>
      </c>
      <c r="D141" s="11" t="s">
        <v>303</v>
      </c>
      <c r="E141" s="12" t="s">
        <v>304</v>
      </c>
      <c r="F141" s="13">
        <v>4.4268413200000003</v>
      </c>
      <c r="G141" s="13">
        <v>5.9870656699999998</v>
      </c>
      <c r="H141" s="14">
        <v>727</v>
      </c>
      <c r="I141" s="15">
        <v>1261</v>
      </c>
      <c r="J141" s="13">
        <v>85.00501525</v>
      </c>
      <c r="K141" s="13">
        <v>131.47319999999999</v>
      </c>
      <c r="L141" s="13">
        <v>43.269753950000002</v>
      </c>
      <c r="M141" s="13">
        <v>5.0457000000000001</v>
      </c>
      <c r="N141" s="13">
        <v>41.735261299999998</v>
      </c>
      <c r="O141" s="13">
        <v>36.488300000000002</v>
      </c>
      <c r="P141" s="13">
        <v>102.69195443</v>
      </c>
      <c r="Q141" s="13">
        <v>90.701811559999996</v>
      </c>
      <c r="R141" s="16">
        <v>4.3107966389105565E-2</v>
      </c>
      <c r="S141" s="13">
        <v>6.8</v>
      </c>
      <c r="X141">
        <v>2020</v>
      </c>
      <c r="Y141">
        <v>1</v>
      </c>
      <c r="Z141">
        <f t="shared" si="27"/>
        <v>0</v>
      </c>
      <c r="AA141">
        <f t="shared" si="28"/>
        <v>0</v>
      </c>
      <c r="AB141">
        <f t="shared" si="29"/>
        <v>0</v>
      </c>
      <c r="AC141">
        <f t="shared" si="30"/>
        <v>1</v>
      </c>
      <c r="AD141">
        <f t="shared" si="31"/>
        <v>0</v>
      </c>
      <c r="AE141">
        <f t="shared" si="32"/>
        <v>0</v>
      </c>
      <c r="AF141">
        <f t="shared" si="33"/>
        <v>1</v>
      </c>
      <c r="AG141">
        <f t="shared" si="34"/>
        <v>0</v>
      </c>
      <c r="AH141">
        <f t="shared" si="35"/>
        <v>0</v>
      </c>
      <c r="AI141">
        <f t="shared" si="36"/>
        <v>0.18778390646492435</v>
      </c>
      <c r="AJ141">
        <f t="shared" si="37"/>
        <v>0.32911463286814352</v>
      </c>
      <c r="AK141">
        <f t="shared" si="38"/>
        <v>8.2714511960679378</v>
      </c>
      <c r="AL141">
        <f t="shared" si="39"/>
        <v>0.96304028233453387</v>
      </c>
      <c r="AM141">
        <f t="shared" si="40"/>
        <v>4.0013481363996833E-3</v>
      </c>
    </row>
    <row r="142" spans="1:39">
      <c r="A142" s="10">
        <v>142</v>
      </c>
      <c r="B142" s="11" t="s">
        <v>300</v>
      </c>
      <c r="C142" s="12" t="s">
        <v>38</v>
      </c>
      <c r="D142" s="11" t="s">
        <v>305</v>
      </c>
      <c r="E142" s="12" t="s">
        <v>306</v>
      </c>
      <c r="F142" s="13">
        <v>0.41291084</v>
      </c>
      <c r="G142" s="13">
        <v>0.72735704000000001</v>
      </c>
      <c r="H142" s="14">
        <v>79</v>
      </c>
      <c r="I142" s="15">
        <v>663</v>
      </c>
      <c r="J142" s="13">
        <v>14.10571625</v>
      </c>
      <c r="K142" s="13">
        <v>29.5153</v>
      </c>
      <c r="L142" s="13">
        <v>6.26516786</v>
      </c>
      <c r="M142" s="13">
        <v>1.0325</v>
      </c>
      <c r="N142" s="13">
        <v>7.8405483900000004</v>
      </c>
      <c r="O142" s="13">
        <v>17.473099999999999</v>
      </c>
      <c r="P142" s="13">
        <v>17.845379399999999</v>
      </c>
      <c r="Q142" s="13">
        <v>17.358178949999999</v>
      </c>
      <c r="R142" s="16">
        <v>2.3138249445119673E-2</v>
      </c>
      <c r="S142" s="13">
        <v>10.3</v>
      </c>
      <c r="X142">
        <v>2020</v>
      </c>
      <c r="Y142">
        <v>0</v>
      </c>
      <c r="Z142">
        <f t="shared" si="27"/>
        <v>0</v>
      </c>
      <c r="AA142">
        <f t="shared" si="28"/>
        <v>0</v>
      </c>
      <c r="AB142">
        <f t="shared" si="29"/>
        <v>0</v>
      </c>
      <c r="AC142">
        <f t="shared" si="30"/>
        <v>1</v>
      </c>
      <c r="AD142">
        <f t="shared" si="31"/>
        <v>0</v>
      </c>
      <c r="AE142">
        <f t="shared" si="32"/>
        <v>0</v>
      </c>
      <c r="AF142">
        <f t="shared" si="33"/>
        <v>0</v>
      </c>
      <c r="AG142">
        <f t="shared" si="34"/>
        <v>1</v>
      </c>
      <c r="AH142">
        <f t="shared" si="35"/>
        <v>0</v>
      </c>
      <c r="AI142">
        <f t="shared" si="36"/>
        <v>0.38668101265822785</v>
      </c>
      <c r="AJ142">
        <f t="shared" si="37"/>
        <v>0.21226847973762761</v>
      </c>
      <c r="AK142">
        <f t="shared" si="38"/>
        <v>7.593751467312349</v>
      </c>
      <c r="AL142">
        <f t="shared" si="39"/>
        <v>0.96620051198449641</v>
      </c>
      <c r="AM142">
        <f t="shared" si="40"/>
        <v>1.557315233785822E-3</v>
      </c>
    </row>
    <row r="143" spans="1:39">
      <c r="A143" s="10">
        <v>143</v>
      </c>
      <c r="B143" s="11" t="s">
        <v>300</v>
      </c>
      <c r="C143" s="12" t="s">
        <v>38</v>
      </c>
      <c r="D143" s="11" t="s">
        <v>307</v>
      </c>
      <c r="E143" s="12" t="s">
        <v>308</v>
      </c>
      <c r="F143" s="13">
        <v>0.18853896000000001</v>
      </c>
      <c r="G143" s="13">
        <v>0.23271902999999999</v>
      </c>
      <c r="H143" s="14">
        <v>25</v>
      </c>
      <c r="I143" s="15">
        <v>497</v>
      </c>
      <c r="J143" s="13">
        <v>5.4934328700000004</v>
      </c>
      <c r="K143" s="13">
        <v>6.7939999999999996</v>
      </c>
      <c r="L143" s="13">
        <v>1.4273644700000001</v>
      </c>
      <c r="M143" s="13">
        <v>0.43359999999999999</v>
      </c>
      <c r="N143" s="13">
        <v>4.0660683999999998</v>
      </c>
      <c r="O143" s="13">
        <v>25.7773</v>
      </c>
      <c r="P143" s="13">
        <v>5.3182992699999998</v>
      </c>
      <c r="Q143" s="13">
        <v>5.1883651100000003</v>
      </c>
      <c r="R143" s="16">
        <v>3.5450987322870234E-2</v>
      </c>
      <c r="S143" s="13">
        <v>11.8</v>
      </c>
      <c r="X143">
        <v>2020</v>
      </c>
      <c r="Y143">
        <v>0</v>
      </c>
      <c r="Z143">
        <f t="shared" si="27"/>
        <v>0</v>
      </c>
      <c r="AA143">
        <f t="shared" si="28"/>
        <v>0</v>
      </c>
      <c r="AB143">
        <f t="shared" si="29"/>
        <v>0</v>
      </c>
      <c r="AC143">
        <f t="shared" si="30"/>
        <v>1</v>
      </c>
      <c r="AD143">
        <f t="shared" si="31"/>
        <v>0</v>
      </c>
      <c r="AE143">
        <f t="shared" si="32"/>
        <v>0</v>
      </c>
      <c r="AF143">
        <f t="shared" si="33"/>
        <v>0</v>
      </c>
      <c r="AG143">
        <f t="shared" si="34"/>
        <v>1</v>
      </c>
      <c r="AH143">
        <f t="shared" si="35"/>
        <v>0</v>
      </c>
      <c r="AI143">
        <f t="shared" si="36"/>
        <v>0.28910399999999997</v>
      </c>
      <c r="AJ143">
        <f t="shared" si="37"/>
        <v>0.21009191492493379</v>
      </c>
      <c r="AK143">
        <f t="shared" si="38"/>
        <v>9.3774640221402219</v>
      </c>
      <c r="AL143">
        <f t="shared" si="39"/>
        <v>0.94000774807681664</v>
      </c>
      <c r="AM143">
        <f t="shared" si="40"/>
        <v>8.7243460764587519E-4</v>
      </c>
    </row>
    <row r="144" spans="1:39">
      <c r="A144" s="10">
        <v>144</v>
      </c>
      <c r="B144" s="11" t="s">
        <v>300</v>
      </c>
      <c r="C144" s="12" t="s">
        <v>38</v>
      </c>
      <c r="D144" s="11" t="s">
        <v>309</v>
      </c>
      <c r="E144" s="12" t="s">
        <v>310</v>
      </c>
      <c r="F144" s="13">
        <v>2.68255044</v>
      </c>
      <c r="G144" s="13">
        <v>4.6221499899999996</v>
      </c>
      <c r="H144" s="14">
        <v>218</v>
      </c>
      <c r="I144" s="15">
        <v>940</v>
      </c>
      <c r="J144" s="13">
        <v>48.964759999999998</v>
      </c>
      <c r="K144" s="13">
        <v>80.286699999999996</v>
      </c>
      <c r="L144" s="13">
        <v>27.608670719999999</v>
      </c>
      <c r="M144" s="13">
        <v>2.7450000000000001</v>
      </c>
      <c r="N144" s="13">
        <v>21.356089279999999</v>
      </c>
      <c r="O144" s="13">
        <v>27.166399999999999</v>
      </c>
      <c r="P144" s="13">
        <v>53.080898769999997</v>
      </c>
      <c r="Q144" s="13">
        <v>47.589602910000004</v>
      </c>
      <c r="R144" s="16">
        <v>5.0537019948051647E-2</v>
      </c>
      <c r="S144" s="13">
        <v>9.6999999999999993</v>
      </c>
      <c r="X144">
        <v>2020</v>
      </c>
      <c r="Y144">
        <v>0</v>
      </c>
      <c r="Z144">
        <f t="shared" si="27"/>
        <v>0</v>
      </c>
      <c r="AA144">
        <f t="shared" si="28"/>
        <v>0</v>
      </c>
      <c r="AB144">
        <f t="shared" si="29"/>
        <v>0</v>
      </c>
      <c r="AC144">
        <f t="shared" si="30"/>
        <v>1</v>
      </c>
      <c r="AD144">
        <f t="shared" si="31"/>
        <v>0</v>
      </c>
      <c r="AE144">
        <f t="shared" si="32"/>
        <v>0</v>
      </c>
      <c r="AF144">
        <f t="shared" si="33"/>
        <v>0</v>
      </c>
      <c r="AG144">
        <f t="shared" si="34"/>
        <v>1</v>
      </c>
      <c r="AH144">
        <f t="shared" si="35"/>
        <v>0</v>
      </c>
      <c r="AI144">
        <f t="shared" si="36"/>
        <v>0.38087935779816512</v>
      </c>
      <c r="AJ144">
        <f t="shared" si="37"/>
        <v>0.34387601831934805</v>
      </c>
      <c r="AK144">
        <f t="shared" si="38"/>
        <v>7.7799960947176681</v>
      </c>
      <c r="AL144">
        <f t="shared" si="39"/>
        <v>0.96694033724469086</v>
      </c>
      <c r="AM144">
        <f t="shared" si="40"/>
        <v>2.9202127659574469E-3</v>
      </c>
    </row>
    <row r="145" spans="1:39">
      <c r="A145" s="10">
        <v>145</v>
      </c>
      <c r="B145" s="11" t="s">
        <v>300</v>
      </c>
      <c r="C145" s="12" t="s">
        <v>38</v>
      </c>
      <c r="D145" s="11" t="s">
        <v>311</v>
      </c>
      <c r="E145" s="12" t="s">
        <v>312</v>
      </c>
      <c r="F145" s="13">
        <v>3.060336E-2</v>
      </c>
      <c r="G145" s="13">
        <v>0.28866668000000001</v>
      </c>
      <c r="H145" s="14">
        <v>67</v>
      </c>
      <c r="I145" s="15">
        <v>663</v>
      </c>
      <c r="J145" s="13">
        <v>15.551213280000001</v>
      </c>
      <c r="K145" s="13">
        <v>31.811199999999999</v>
      </c>
      <c r="L145" s="13">
        <v>8.1010937700000003</v>
      </c>
      <c r="M145" s="13">
        <v>0.86450000000000005</v>
      </c>
      <c r="N145" s="13">
        <v>7.4501195100000004</v>
      </c>
      <c r="O145" s="13">
        <v>17.476099999999999</v>
      </c>
      <c r="P145" s="13">
        <v>20.49383753</v>
      </c>
      <c r="Q145" s="13">
        <v>21.153685299999999</v>
      </c>
      <c r="R145" s="16">
        <v>1.4932957263470606E-3</v>
      </c>
      <c r="S145" s="13">
        <v>9.3000000000000007</v>
      </c>
      <c r="X145">
        <v>2020</v>
      </c>
      <c r="Y145">
        <v>0</v>
      </c>
      <c r="Z145">
        <f t="shared" si="27"/>
        <v>0</v>
      </c>
      <c r="AA145">
        <f t="shared" si="28"/>
        <v>0</v>
      </c>
      <c r="AB145">
        <f t="shared" si="29"/>
        <v>0</v>
      </c>
      <c r="AC145">
        <f t="shared" si="30"/>
        <v>1</v>
      </c>
      <c r="AD145">
        <f t="shared" si="31"/>
        <v>0</v>
      </c>
      <c r="AE145">
        <f t="shared" si="32"/>
        <v>0</v>
      </c>
      <c r="AF145">
        <f t="shared" si="33"/>
        <v>0</v>
      </c>
      <c r="AG145">
        <f t="shared" si="34"/>
        <v>1</v>
      </c>
      <c r="AH145">
        <f t="shared" si="35"/>
        <v>0</v>
      </c>
      <c r="AI145">
        <f t="shared" si="36"/>
        <v>0.4876970149253731</v>
      </c>
      <c r="AJ145">
        <f t="shared" si="37"/>
        <v>0.25466168424957247</v>
      </c>
      <c r="AK145">
        <f t="shared" si="38"/>
        <v>8.6178363331405432</v>
      </c>
      <c r="AL145">
        <f t="shared" si="39"/>
        <v>0.97354303044770274</v>
      </c>
      <c r="AM145">
        <f t="shared" si="40"/>
        <v>1.3039215686274511E-3</v>
      </c>
    </row>
    <row r="146" spans="1:39">
      <c r="A146" s="10">
        <v>146</v>
      </c>
      <c r="B146" s="11" t="s">
        <v>300</v>
      </c>
      <c r="C146" s="12" t="s">
        <v>38</v>
      </c>
      <c r="D146" s="11" t="s">
        <v>313</v>
      </c>
      <c r="E146" s="12" t="s">
        <v>314</v>
      </c>
      <c r="F146" s="13">
        <v>2.40620061</v>
      </c>
      <c r="G146" s="13">
        <v>2.0866360300000002</v>
      </c>
      <c r="H146" s="14">
        <v>153</v>
      </c>
      <c r="I146" s="15">
        <v>493</v>
      </c>
      <c r="J146" s="13">
        <v>30.881251599999999</v>
      </c>
      <c r="K146" s="13">
        <v>69.436599999999999</v>
      </c>
      <c r="L146" s="13">
        <v>18.375535500000002</v>
      </c>
      <c r="M146" s="13">
        <v>1.9160999999999999</v>
      </c>
      <c r="N146" s="13">
        <v>12.505716100000001</v>
      </c>
      <c r="O146" s="13">
        <v>13.9587</v>
      </c>
      <c r="P146" s="13">
        <v>35.058209380000001</v>
      </c>
      <c r="Q146" s="13">
        <v>31.299435840000001</v>
      </c>
      <c r="R146" s="16">
        <v>6.8634441192329934E-2</v>
      </c>
      <c r="S146" s="13">
        <v>8.6999999999999993</v>
      </c>
      <c r="X146">
        <v>2020</v>
      </c>
      <c r="Y146">
        <v>0</v>
      </c>
      <c r="Z146">
        <f t="shared" si="27"/>
        <v>0</v>
      </c>
      <c r="AA146">
        <f t="shared" si="28"/>
        <v>0</v>
      </c>
      <c r="AB146">
        <f t="shared" si="29"/>
        <v>0</v>
      </c>
      <c r="AC146">
        <f t="shared" si="30"/>
        <v>1</v>
      </c>
      <c r="AD146">
        <f t="shared" si="31"/>
        <v>0</v>
      </c>
      <c r="AE146">
        <f t="shared" si="32"/>
        <v>0</v>
      </c>
      <c r="AF146">
        <f t="shared" si="33"/>
        <v>0</v>
      </c>
      <c r="AG146">
        <f t="shared" si="34"/>
        <v>1</v>
      </c>
      <c r="AH146">
        <f t="shared" si="35"/>
        <v>0</v>
      </c>
      <c r="AI146">
        <f t="shared" si="36"/>
        <v>0.46635751633986927</v>
      </c>
      <c r="AJ146">
        <f t="shared" si="37"/>
        <v>0.26463760466382286</v>
      </c>
      <c r="AK146">
        <f t="shared" si="38"/>
        <v>6.5266510620531291</v>
      </c>
      <c r="AL146">
        <f t="shared" si="39"/>
        <v>0.973146075761674</v>
      </c>
      <c r="AM146">
        <f t="shared" si="40"/>
        <v>3.8866125760649087E-3</v>
      </c>
    </row>
    <row r="147" spans="1:39">
      <c r="A147" s="10">
        <v>147</v>
      </c>
      <c r="B147" s="11" t="s">
        <v>300</v>
      </c>
      <c r="C147" s="12" t="s">
        <v>38</v>
      </c>
      <c r="D147" s="11" t="s">
        <v>315</v>
      </c>
      <c r="E147" s="12" t="s">
        <v>316</v>
      </c>
      <c r="F147" s="13">
        <v>-1.32463902</v>
      </c>
      <c r="G147" s="13">
        <v>-1.2011316000000001</v>
      </c>
      <c r="H147" s="14">
        <v>63</v>
      </c>
      <c r="I147" s="15">
        <v>379</v>
      </c>
      <c r="J147" s="13">
        <v>10.659927160000001</v>
      </c>
      <c r="K147" s="13">
        <v>33.059199999999997</v>
      </c>
      <c r="L147" s="13">
        <v>6.31595525</v>
      </c>
      <c r="M147" s="13">
        <v>0.84919999999999995</v>
      </c>
      <c r="N147" s="13">
        <v>4.3439719099999996</v>
      </c>
      <c r="O147" s="13">
        <v>4.7439</v>
      </c>
      <c r="P147" s="13">
        <v>12.37876149</v>
      </c>
      <c r="Q147" s="13">
        <v>12.10265102</v>
      </c>
      <c r="R147" s="16">
        <v>-0.10700901064053056</v>
      </c>
      <c r="S147" s="13">
        <v>7.4</v>
      </c>
      <c r="X147">
        <v>2020</v>
      </c>
      <c r="Y147">
        <v>1</v>
      </c>
      <c r="Z147">
        <f t="shared" si="27"/>
        <v>0</v>
      </c>
      <c r="AA147">
        <f t="shared" si="28"/>
        <v>0</v>
      </c>
      <c r="AB147">
        <f t="shared" si="29"/>
        <v>0</v>
      </c>
      <c r="AC147">
        <f t="shared" si="30"/>
        <v>1</v>
      </c>
      <c r="AD147">
        <f t="shared" si="31"/>
        <v>0</v>
      </c>
      <c r="AE147">
        <f t="shared" si="32"/>
        <v>0</v>
      </c>
      <c r="AF147">
        <f t="shared" si="33"/>
        <v>0</v>
      </c>
      <c r="AG147">
        <f t="shared" si="34"/>
        <v>1</v>
      </c>
      <c r="AH147">
        <f t="shared" si="35"/>
        <v>0</v>
      </c>
      <c r="AI147">
        <f t="shared" si="36"/>
        <v>0.53822857142857139</v>
      </c>
      <c r="AJ147">
        <f t="shared" si="37"/>
        <v>0.19104985147855968</v>
      </c>
      <c r="AK147">
        <f t="shared" si="38"/>
        <v>5.1153696537918041</v>
      </c>
      <c r="AL147">
        <f t="shared" si="39"/>
        <v>0.97495605808590191</v>
      </c>
      <c r="AM147">
        <f t="shared" si="40"/>
        <v>2.2406332453825855E-3</v>
      </c>
    </row>
    <row r="148" spans="1:39">
      <c r="A148" s="10">
        <v>148</v>
      </c>
      <c r="B148" s="11" t="s">
        <v>300</v>
      </c>
      <c r="C148" s="12" t="s">
        <v>38</v>
      </c>
      <c r="D148" s="11" t="s">
        <v>317</v>
      </c>
      <c r="E148" s="12" t="s">
        <v>318</v>
      </c>
      <c r="F148" s="13">
        <v>1.23657883</v>
      </c>
      <c r="G148" s="13">
        <v>1.5215231199999999</v>
      </c>
      <c r="H148" s="14">
        <v>123</v>
      </c>
      <c r="I148" s="15">
        <v>464</v>
      </c>
      <c r="J148" s="13">
        <v>20.018712019999999</v>
      </c>
      <c r="K148" s="13">
        <v>50.0045</v>
      </c>
      <c r="L148" s="13">
        <v>11.43583583</v>
      </c>
      <c r="M148" s="13">
        <v>1.6055999999999999</v>
      </c>
      <c r="N148" s="13">
        <v>8.5828761900000003</v>
      </c>
      <c r="O148" s="13">
        <v>9.4008000000000003</v>
      </c>
      <c r="P148" s="13">
        <v>22.802701219999999</v>
      </c>
      <c r="Q148" s="13">
        <v>19.186425960000001</v>
      </c>
      <c r="R148" s="16">
        <v>5.4229488781592693E-2</v>
      </c>
      <c r="S148" s="13">
        <v>7.2</v>
      </c>
      <c r="X148">
        <v>2020</v>
      </c>
      <c r="Y148">
        <v>1</v>
      </c>
      <c r="Z148">
        <f t="shared" si="27"/>
        <v>0</v>
      </c>
      <c r="AA148">
        <f t="shared" si="28"/>
        <v>0</v>
      </c>
      <c r="AB148">
        <f t="shared" si="29"/>
        <v>0</v>
      </c>
      <c r="AC148">
        <f t="shared" si="30"/>
        <v>1</v>
      </c>
      <c r="AD148">
        <f t="shared" si="31"/>
        <v>0</v>
      </c>
      <c r="AE148">
        <f t="shared" si="32"/>
        <v>0</v>
      </c>
      <c r="AF148">
        <f t="shared" si="33"/>
        <v>0</v>
      </c>
      <c r="AG148">
        <f t="shared" si="34"/>
        <v>1</v>
      </c>
      <c r="AH148">
        <f t="shared" si="35"/>
        <v>0</v>
      </c>
      <c r="AI148">
        <f t="shared" si="36"/>
        <v>0.41959430894308947</v>
      </c>
      <c r="AJ148">
        <f t="shared" si="37"/>
        <v>0.22869613394794469</v>
      </c>
      <c r="AK148">
        <f t="shared" si="38"/>
        <v>5.345588060538117</v>
      </c>
      <c r="AL148">
        <f t="shared" si="39"/>
        <v>0.9688898103278234</v>
      </c>
      <c r="AM148">
        <f t="shared" si="40"/>
        <v>3.4603448275862068E-3</v>
      </c>
    </row>
    <row r="149" spans="1:39">
      <c r="A149" s="10">
        <v>149</v>
      </c>
      <c r="B149" s="11" t="s">
        <v>300</v>
      </c>
      <c r="C149" s="12" t="s">
        <v>38</v>
      </c>
      <c r="D149" s="11" t="s">
        <v>319</v>
      </c>
      <c r="E149" s="12" t="s">
        <v>320</v>
      </c>
      <c r="F149" s="13">
        <v>-0.20612836000000001</v>
      </c>
      <c r="G149" s="13">
        <v>-0.10388537</v>
      </c>
      <c r="H149" s="14">
        <v>363</v>
      </c>
      <c r="I149" s="15">
        <v>1053</v>
      </c>
      <c r="J149" s="13">
        <v>61.205785319999997</v>
      </c>
      <c r="K149" s="13">
        <v>122.9213</v>
      </c>
      <c r="L149" s="13">
        <v>36.716555339999999</v>
      </c>
      <c r="M149" s="13">
        <v>3.7368000000000001</v>
      </c>
      <c r="N149" s="13">
        <v>24.489229980000001</v>
      </c>
      <c r="O149" s="13">
        <v>22.7544</v>
      </c>
      <c r="P149" s="13">
        <v>74.249081399999994</v>
      </c>
      <c r="Q149" s="13">
        <v>68.886043009999995</v>
      </c>
      <c r="R149" s="16">
        <v>-2.7761738746575259E-3</v>
      </c>
      <c r="S149" s="13">
        <v>8.3000000000000007</v>
      </c>
      <c r="X149">
        <v>2020</v>
      </c>
      <c r="Y149">
        <v>1</v>
      </c>
      <c r="Z149">
        <f t="shared" si="27"/>
        <v>0</v>
      </c>
      <c r="AA149">
        <f t="shared" si="28"/>
        <v>0</v>
      </c>
      <c r="AB149">
        <f t="shared" si="29"/>
        <v>0</v>
      </c>
      <c r="AC149">
        <f t="shared" si="30"/>
        <v>1</v>
      </c>
      <c r="AD149">
        <f t="shared" si="31"/>
        <v>0</v>
      </c>
      <c r="AE149">
        <f t="shared" si="32"/>
        <v>0</v>
      </c>
      <c r="AF149">
        <f t="shared" si="33"/>
        <v>0</v>
      </c>
      <c r="AG149">
        <f t="shared" si="34"/>
        <v>1</v>
      </c>
      <c r="AH149">
        <f t="shared" si="35"/>
        <v>0</v>
      </c>
      <c r="AI149">
        <f t="shared" si="36"/>
        <v>0.34892038567493117</v>
      </c>
      <c r="AJ149">
        <f t="shared" si="37"/>
        <v>0.2986996992384558</v>
      </c>
      <c r="AK149">
        <f t="shared" si="38"/>
        <v>6.5535297527296086</v>
      </c>
      <c r="AL149">
        <f t="shared" si="39"/>
        <v>0.97049695203070308</v>
      </c>
      <c r="AM149">
        <f t="shared" si="40"/>
        <v>3.5487179487179487E-3</v>
      </c>
    </row>
    <row r="150" spans="1:39">
      <c r="A150" s="10">
        <v>150</v>
      </c>
      <c r="B150" s="11" t="s">
        <v>300</v>
      </c>
      <c r="C150" s="12" t="s">
        <v>38</v>
      </c>
      <c r="D150" s="11" t="s">
        <v>321</v>
      </c>
      <c r="E150" s="12" t="s">
        <v>322</v>
      </c>
      <c r="F150" s="13">
        <v>1.1877457600000001</v>
      </c>
      <c r="G150" s="13">
        <v>1.64602469</v>
      </c>
      <c r="H150" s="14">
        <v>154</v>
      </c>
      <c r="I150" s="15">
        <v>539</v>
      </c>
      <c r="J150" s="13">
        <v>25.736001380000001</v>
      </c>
      <c r="K150" s="13">
        <v>61.695099999999996</v>
      </c>
      <c r="L150" s="13">
        <v>15.172267700000001</v>
      </c>
      <c r="M150" s="13">
        <v>1.9803999999999999</v>
      </c>
      <c r="N150" s="13">
        <v>10.56373368</v>
      </c>
      <c r="O150" s="13">
        <v>11.791600000000001</v>
      </c>
      <c r="P150" s="13">
        <v>33.280371160000001</v>
      </c>
      <c r="Q150" s="13">
        <v>27.995306410000001</v>
      </c>
      <c r="R150" s="16">
        <v>3.5689077933949341E-2</v>
      </c>
      <c r="S150" s="13">
        <v>10.6</v>
      </c>
      <c r="X150">
        <v>2020</v>
      </c>
      <c r="Y150">
        <v>1</v>
      </c>
      <c r="Z150">
        <f t="shared" si="27"/>
        <v>0</v>
      </c>
      <c r="AA150">
        <f t="shared" si="28"/>
        <v>0</v>
      </c>
      <c r="AB150">
        <f t="shared" si="29"/>
        <v>0</v>
      </c>
      <c r="AC150">
        <f t="shared" si="30"/>
        <v>1</v>
      </c>
      <c r="AD150">
        <f t="shared" si="31"/>
        <v>0</v>
      </c>
      <c r="AE150">
        <f t="shared" si="32"/>
        <v>0</v>
      </c>
      <c r="AF150">
        <f t="shared" si="33"/>
        <v>0</v>
      </c>
      <c r="AG150">
        <f t="shared" si="34"/>
        <v>1</v>
      </c>
      <c r="AH150">
        <f t="shared" si="35"/>
        <v>0</v>
      </c>
      <c r="AI150">
        <f t="shared" si="36"/>
        <v>0.41347727272727275</v>
      </c>
      <c r="AJ150">
        <f t="shared" si="37"/>
        <v>0.24592338289426555</v>
      </c>
      <c r="AK150">
        <f t="shared" si="38"/>
        <v>5.3341414259745505</v>
      </c>
      <c r="AL150">
        <f t="shared" si="39"/>
        <v>0.96889855595951346</v>
      </c>
      <c r="AM150">
        <f t="shared" si="40"/>
        <v>3.6742115027829313E-3</v>
      </c>
    </row>
    <row r="151" spans="1:39">
      <c r="A151" s="10">
        <v>151</v>
      </c>
      <c r="B151" s="11" t="s">
        <v>300</v>
      </c>
      <c r="C151" s="12" t="s">
        <v>38</v>
      </c>
      <c r="D151" s="11" t="s">
        <v>323</v>
      </c>
      <c r="E151" s="12" t="s">
        <v>324</v>
      </c>
      <c r="F151" s="13">
        <v>-2.5623799900000002</v>
      </c>
      <c r="G151" s="13">
        <v>-10.32823612</v>
      </c>
      <c r="H151" s="14">
        <v>397</v>
      </c>
      <c r="I151" s="15">
        <v>1365</v>
      </c>
      <c r="J151" s="13">
        <v>63.9599051</v>
      </c>
      <c r="K151" s="13">
        <v>100.1544</v>
      </c>
      <c r="L151" s="13">
        <v>35.189541869999999</v>
      </c>
      <c r="M151" s="13">
        <v>4.2144000000000004</v>
      </c>
      <c r="N151" s="13">
        <v>28.770363230000001</v>
      </c>
      <c r="O151" s="13">
        <v>33.701300000000003</v>
      </c>
      <c r="P151" s="13">
        <v>72.438367839999998</v>
      </c>
      <c r="Q151" s="13">
        <v>72.327763509999997</v>
      </c>
      <c r="R151" s="16">
        <v>-3.5373243025846733E-2</v>
      </c>
      <c r="S151" s="13">
        <v>9.9</v>
      </c>
      <c r="X151">
        <v>2020</v>
      </c>
      <c r="Y151">
        <v>1</v>
      </c>
      <c r="Z151">
        <f t="shared" si="27"/>
        <v>0</v>
      </c>
      <c r="AA151">
        <f t="shared" si="28"/>
        <v>0</v>
      </c>
      <c r="AB151">
        <f t="shared" si="29"/>
        <v>0</v>
      </c>
      <c r="AC151">
        <f t="shared" si="30"/>
        <v>1</v>
      </c>
      <c r="AD151">
        <f t="shared" si="31"/>
        <v>0</v>
      </c>
      <c r="AE151">
        <f t="shared" si="32"/>
        <v>0</v>
      </c>
      <c r="AF151">
        <f t="shared" si="33"/>
        <v>0</v>
      </c>
      <c r="AG151">
        <f t="shared" si="34"/>
        <v>1</v>
      </c>
      <c r="AH151">
        <f t="shared" si="35"/>
        <v>0</v>
      </c>
      <c r="AI151">
        <f t="shared" si="36"/>
        <v>0.26289370277078083</v>
      </c>
      <c r="AJ151">
        <f t="shared" si="37"/>
        <v>0.35135292977642518</v>
      </c>
      <c r="AK151">
        <f t="shared" si="38"/>
        <v>6.8266807208618063</v>
      </c>
      <c r="AL151">
        <f t="shared" si="39"/>
        <v>0.95962011635661237</v>
      </c>
      <c r="AM151">
        <f t="shared" si="40"/>
        <v>3.0874725274725279E-3</v>
      </c>
    </row>
    <row r="152" spans="1:39">
      <c r="A152" s="10">
        <v>152</v>
      </c>
      <c r="B152" s="11" t="s">
        <v>300</v>
      </c>
      <c r="C152" s="12" t="s">
        <v>38</v>
      </c>
      <c r="D152" s="11" t="s">
        <v>325</v>
      </c>
      <c r="E152" s="12" t="s">
        <v>326</v>
      </c>
      <c r="F152" s="13">
        <v>-0.34689336999999998</v>
      </c>
      <c r="G152" s="13">
        <v>1.4934690900000001</v>
      </c>
      <c r="H152" s="14">
        <v>257</v>
      </c>
      <c r="I152" s="15">
        <v>920</v>
      </c>
      <c r="J152" s="13">
        <v>40.195858270000002</v>
      </c>
      <c r="K152" s="13">
        <v>73.693799999999996</v>
      </c>
      <c r="L152" s="13">
        <v>22.810883690000001</v>
      </c>
      <c r="M152" s="13">
        <v>2.5720000000000001</v>
      </c>
      <c r="N152" s="13">
        <v>17.384974580000002</v>
      </c>
      <c r="O152" s="13">
        <v>21.415900000000001</v>
      </c>
      <c r="P152" s="13">
        <v>46.2663668</v>
      </c>
      <c r="Q152" s="13">
        <v>45.107190989999999</v>
      </c>
      <c r="R152" s="16">
        <v>-7.4977439118906562E-3</v>
      </c>
      <c r="S152" s="13">
        <v>8.4</v>
      </c>
      <c r="X152">
        <v>2020</v>
      </c>
      <c r="Y152">
        <v>1</v>
      </c>
      <c r="Z152">
        <f t="shared" si="27"/>
        <v>0</v>
      </c>
      <c r="AA152">
        <f t="shared" si="28"/>
        <v>0</v>
      </c>
      <c r="AB152">
        <f t="shared" si="29"/>
        <v>0</v>
      </c>
      <c r="AC152">
        <f t="shared" si="30"/>
        <v>1</v>
      </c>
      <c r="AD152">
        <f t="shared" si="31"/>
        <v>0</v>
      </c>
      <c r="AE152">
        <f t="shared" si="32"/>
        <v>0</v>
      </c>
      <c r="AF152">
        <f t="shared" si="33"/>
        <v>0</v>
      </c>
      <c r="AG152">
        <f t="shared" si="34"/>
        <v>1</v>
      </c>
      <c r="AH152">
        <f t="shared" si="35"/>
        <v>0</v>
      </c>
      <c r="AI152">
        <f t="shared" si="36"/>
        <v>0.29675408560311284</v>
      </c>
      <c r="AJ152">
        <f t="shared" si="37"/>
        <v>0.30953599475125454</v>
      </c>
      <c r="AK152">
        <f t="shared" si="38"/>
        <v>6.7593213763608091</v>
      </c>
      <c r="AL152">
        <f t="shared" si="39"/>
        <v>0.966275840547139</v>
      </c>
      <c r="AM152">
        <f t="shared" si="40"/>
        <v>2.7956521739130437E-3</v>
      </c>
    </row>
    <row r="153" spans="1:39">
      <c r="A153" s="10">
        <v>153</v>
      </c>
      <c r="B153" s="11" t="s">
        <v>300</v>
      </c>
      <c r="C153" s="12" t="s">
        <v>38</v>
      </c>
      <c r="D153" s="11" t="s">
        <v>327</v>
      </c>
      <c r="E153" s="12" t="s">
        <v>328</v>
      </c>
      <c r="F153" s="13">
        <v>3.3713114900000001</v>
      </c>
      <c r="G153" s="13">
        <v>3.49460236</v>
      </c>
      <c r="H153" s="14">
        <v>156</v>
      </c>
      <c r="I153" s="15">
        <v>858</v>
      </c>
      <c r="J153" s="13">
        <v>43.722359509999997</v>
      </c>
      <c r="K153" s="13">
        <v>65.945099999999996</v>
      </c>
      <c r="L153" s="13">
        <v>21.125295820000002</v>
      </c>
      <c r="M153" s="13">
        <v>3.2947000000000002</v>
      </c>
      <c r="N153" s="13">
        <v>22.597063689999999</v>
      </c>
      <c r="O153" s="13">
        <v>23.878599999999999</v>
      </c>
      <c r="P153" s="13">
        <v>49.381686639999998</v>
      </c>
      <c r="Q153" s="13">
        <v>41.344101449999997</v>
      </c>
      <c r="R153" s="16">
        <v>6.8270480807538503E-2</v>
      </c>
      <c r="S153" s="13">
        <v>9.3000000000000007</v>
      </c>
      <c r="X153">
        <v>2020</v>
      </c>
      <c r="Y153">
        <v>1</v>
      </c>
      <c r="Z153">
        <f t="shared" si="27"/>
        <v>0</v>
      </c>
      <c r="AA153">
        <f t="shared" si="28"/>
        <v>0</v>
      </c>
      <c r="AB153">
        <f t="shared" si="29"/>
        <v>0</v>
      </c>
      <c r="AC153">
        <f t="shared" si="30"/>
        <v>1</v>
      </c>
      <c r="AD153">
        <f t="shared" si="31"/>
        <v>0</v>
      </c>
      <c r="AE153">
        <f t="shared" si="32"/>
        <v>0</v>
      </c>
      <c r="AF153">
        <f t="shared" si="33"/>
        <v>0</v>
      </c>
      <c r="AG153">
        <f t="shared" si="34"/>
        <v>1</v>
      </c>
      <c r="AH153">
        <f t="shared" si="35"/>
        <v>0</v>
      </c>
      <c r="AI153">
        <f t="shared" si="36"/>
        <v>0.44384487179487181</v>
      </c>
      <c r="AJ153">
        <f t="shared" si="37"/>
        <v>0.3203467099147625</v>
      </c>
      <c r="AK153">
        <f t="shared" si="38"/>
        <v>6.8586104015540101</v>
      </c>
      <c r="AL153">
        <f t="shared" si="39"/>
        <v>0.9524160959448178</v>
      </c>
      <c r="AM153">
        <f t="shared" si="40"/>
        <v>3.8399766899766901E-3</v>
      </c>
    </row>
    <row r="154" spans="1:39">
      <c r="A154" s="10">
        <v>154</v>
      </c>
      <c r="B154" s="11" t="s">
        <v>300</v>
      </c>
      <c r="C154" s="12" t="s">
        <v>38</v>
      </c>
      <c r="D154" s="11" t="s">
        <v>329</v>
      </c>
      <c r="E154" s="12" t="s">
        <v>330</v>
      </c>
      <c r="F154" s="13">
        <v>2.3644699999999998</v>
      </c>
      <c r="G154" s="13">
        <v>2.8237399999999999</v>
      </c>
      <c r="H154" s="14">
        <v>143</v>
      </c>
      <c r="I154" s="15">
        <v>815</v>
      </c>
      <c r="J154" s="13">
        <v>29.528927729999999</v>
      </c>
      <c r="K154" s="13">
        <v>63.730899999999998</v>
      </c>
      <c r="L154" s="13">
        <v>14.73911622</v>
      </c>
      <c r="M154" s="13">
        <v>2.2201</v>
      </c>
      <c r="N154" s="13">
        <v>14.78981151</v>
      </c>
      <c r="O154" s="13">
        <v>18.258199999999999</v>
      </c>
      <c r="P154" s="13">
        <v>33.891010000000001</v>
      </c>
      <c r="Q154" s="13">
        <v>29.091049999999999</v>
      </c>
      <c r="R154" s="16">
        <v>6.9766879181234184E-2</v>
      </c>
      <c r="S154" s="13">
        <v>8.4</v>
      </c>
      <c r="X154">
        <v>2020</v>
      </c>
      <c r="Y154">
        <v>1</v>
      </c>
      <c r="Z154">
        <f t="shared" si="27"/>
        <v>0</v>
      </c>
      <c r="AA154">
        <f t="shared" si="28"/>
        <v>0</v>
      </c>
      <c r="AB154">
        <f t="shared" si="29"/>
        <v>0</v>
      </c>
      <c r="AC154">
        <f t="shared" si="30"/>
        <v>1</v>
      </c>
      <c r="AD154">
        <f t="shared" si="31"/>
        <v>0</v>
      </c>
      <c r="AE154">
        <f t="shared" si="32"/>
        <v>0</v>
      </c>
      <c r="AF154">
        <f t="shared" si="33"/>
        <v>0</v>
      </c>
      <c r="AG154">
        <f t="shared" si="34"/>
        <v>1</v>
      </c>
      <c r="AH154">
        <f t="shared" si="35"/>
        <v>0</v>
      </c>
      <c r="AI154">
        <f t="shared" si="36"/>
        <v>0.46119580419580414</v>
      </c>
      <c r="AJ154">
        <f t="shared" si="37"/>
        <v>0.23127111369837866</v>
      </c>
      <c r="AK154">
        <f t="shared" si="38"/>
        <v>6.6617771767037519</v>
      </c>
      <c r="AL154">
        <f t="shared" si="39"/>
        <v>0.96633712908068115</v>
      </c>
      <c r="AM154">
        <f t="shared" si="40"/>
        <v>2.724049079754601E-3</v>
      </c>
    </row>
    <row r="155" spans="1:39">
      <c r="A155" s="10">
        <v>155</v>
      </c>
      <c r="B155" s="11" t="s">
        <v>300</v>
      </c>
      <c r="C155" s="12" t="s">
        <v>38</v>
      </c>
      <c r="D155" s="11" t="s">
        <v>331</v>
      </c>
      <c r="E155" s="12" t="s">
        <v>332</v>
      </c>
      <c r="F155" s="13">
        <v>1.22143</v>
      </c>
      <c r="G155" s="13">
        <v>1.3189900000000001</v>
      </c>
      <c r="H155" s="14">
        <v>74</v>
      </c>
      <c r="I155" s="15">
        <v>471</v>
      </c>
      <c r="J155" s="13">
        <v>15.07440023</v>
      </c>
      <c r="K155" s="13">
        <v>36.372500000000002</v>
      </c>
      <c r="L155" s="13">
        <v>8.1248719200000004</v>
      </c>
      <c r="M155" s="13">
        <v>1.1274999999999999</v>
      </c>
      <c r="N155" s="13">
        <v>6.9495283099999998</v>
      </c>
      <c r="O155" s="13">
        <v>9.7426999999999992</v>
      </c>
      <c r="P155" s="13">
        <v>16.169609999999999</v>
      </c>
      <c r="Q155" s="13">
        <v>14.47203</v>
      </c>
      <c r="R155" s="16">
        <v>7.5538618432973964E-2</v>
      </c>
      <c r="S155" s="13">
        <v>9.6999999999999993</v>
      </c>
      <c r="X155">
        <v>2020</v>
      </c>
      <c r="Y155">
        <v>1</v>
      </c>
      <c r="Z155">
        <f t="shared" si="27"/>
        <v>0</v>
      </c>
      <c r="AA155">
        <f t="shared" si="28"/>
        <v>0</v>
      </c>
      <c r="AB155">
        <f t="shared" si="29"/>
        <v>0</v>
      </c>
      <c r="AC155">
        <f t="shared" si="30"/>
        <v>1</v>
      </c>
      <c r="AD155">
        <f t="shared" si="31"/>
        <v>0</v>
      </c>
      <c r="AE155">
        <f t="shared" si="32"/>
        <v>0</v>
      </c>
      <c r="AF155">
        <f t="shared" si="33"/>
        <v>0</v>
      </c>
      <c r="AG155">
        <f t="shared" si="34"/>
        <v>1</v>
      </c>
      <c r="AH155">
        <f t="shared" si="35"/>
        <v>0</v>
      </c>
      <c r="AI155">
        <f t="shared" si="36"/>
        <v>0.5067567567567568</v>
      </c>
      <c r="AJ155">
        <f t="shared" si="37"/>
        <v>0.22337952903979655</v>
      </c>
      <c r="AK155">
        <f t="shared" si="38"/>
        <v>6.1636614722838141</v>
      </c>
      <c r="AL155">
        <f t="shared" si="39"/>
        <v>0.96993333333333343</v>
      </c>
      <c r="AM155">
        <f t="shared" si="40"/>
        <v>2.3938428874734608E-3</v>
      </c>
    </row>
    <row r="156" spans="1:39">
      <c r="A156" s="10">
        <v>156</v>
      </c>
      <c r="B156" s="11" t="s">
        <v>300</v>
      </c>
      <c r="C156" s="12" t="s">
        <v>78</v>
      </c>
      <c r="D156" s="11" t="s">
        <v>333</v>
      </c>
      <c r="E156" s="12" t="s">
        <v>334</v>
      </c>
      <c r="F156" s="13">
        <v>-3.9395199999999998E-2</v>
      </c>
      <c r="G156" s="13">
        <v>0.17549943000000001</v>
      </c>
      <c r="H156" s="14">
        <v>37</v>
      </c>
      <c r="I156" s="15">
        <v>402</v>
      </c>
      <c r="J156" s="13">
        <v>6.1884536299999997</v>
      </c>
      <c r="K156" s="13">
        <v>14.963800000000001</v>
      </c>
      <c r="L156" s="13">
        <v>3.0803391200000001</v>
      </c>
      <c r="M156" s="13">
        <v>0.49730000000000002</v>
      </c>
      <c r="N156" s="13">
        <v>3.1081145100000001</v>
      </c>
      <c r="O156" s="13">
        <v>8.7220999999999993</v>
      </c>
      <c r="P156" s="13">
        <v>6.7222826700000002</v>
      </c>
      <c r="Q156" s="13">
        <v>7.3814219799999998</v>
      </c>
      <c r="R156" s="16">
        <v>-5.860390277221115E-3</v>
      </c>
      <c r="S156" s="13">
        <v>12.9</v>
      </c>
      <c r="X156">
        <v>2020</v>
      </c>
      <c r="Y156">
        <v>0</v>
      </c>
      <c r="Z156">
        <f t="shared" si="27"/>
        <v>0</v>
      </c>
      <c r="AA156">
        <f t="shared" si="28"/>
        <v>0</v>
      </c>
      <c r="AB156">
        <f t="shared" si="29"/>
        <v>0</v>
      </c>
      <c r="AC156">
        <f t="shared" si="30"/>
        <v>1</v>
      </c>
      <c r="AD156">
        <f t="shared" si="31"/>
        <v>0</v>
      </c>
      <c r="AE156">
        <f t="shared" si="32"/>
        <v>0</v>
      </c>
      <c r="AF156">
        <f t="shared" si="33"/>
        <v>0</v>
      </c>
      <c r="AG156">
        <f t="shared" si="34"/>
        <v>0</v>
      </c>
      <c r="AH156">
        <f t="shared" si="35"/>
        <v>1</v>
      </c>
      <c r="AI156">
        <f t="shared" si="36"/>
        <v>0.41786756756756754</v>
      </c>
      <c r="AJ156">
        <f t="shared" si="37"/>
        <v>0.20585273259466177</v>
      </c>
      <c r="AK156">
        <f t="shared" si="38"/>
        <v>6.2499789060929016</v>
      </c>
      <c r="AL156">
        <f t="shared" si="39"/>
        <v>0.96783540627769049</v>
      </c>
      <c r="AM156">
        <f t="shared" si="40"/>
        <v>1.2370646766169154E-3</v>
      </c>
    </row>
    <row r="157" spans="1:39">
      <c r="A157" s="10">
        <v>157</v>
      </c>
      <c r="B157" s="11" t="s">
        <v>300</v>
      </c>
      <c r="C157" s="12" t="s">
        <v>78</v>
      </c>
      <c r="D157" s="11" t="s">
        <v>335</v>
      </c>
      <c r="E157" s="12" t="s">
        <v>336</v>
      </c>
      <c r="F157" s="13">
        <v>-2.9990490000000002E-2</v>
      </c>
      <c r="G157" s="13">
        <v>5.5077189999999998E-2</v>
      </c>
      <c r="H157" s="14">
        <v>21</v>
      </c>
      <c r="I157" s="15">
        <v>231</v>
      </c>
      <c r="J157" s="13">
        <v>3.5270067799999998</v>
      </c>
      <c r="K157" s="13">
        <v>8.9026999999999994</v>
      </c>
      <c r="L157" s="13">
        <v>2.2517971399999999</v>
      </c>
      <c r="M157" s="13">
        <v>0.2011</v>
      </c>
      <c r="N157" s="13">
        <v>1.2752096399999999</v>
      </c>
      <c r="O157" s="13">
        <v>5.9420000000000002</v>
      </c>
      <c r="P157" s="13">
        <v>4.1848234599999996</v>
      </c>
      <c r="Q157" s="13">
        <v>4.5913162400000003</v>
      </c>
      <c r="R157" s="16">
        <v>-7.1664886910187617E-3</v>
      </c>
      <c r="S157" s="13">
        <v>12.9</v>
      </c>
      <c r="X157">
        <v>2020</v>
      </c>
      <c r="Y157">
        <v>0</v>
      </c>
      <c r="Z157">
        <f t="shared" si="27"/>
        <v>0</v>
      </c>
      <c r="AA157">
        <f t="shared" si="28"/>
        <v>0</v>
      </c>
      <c r="AB157">
        <f t="shared" si="29"/>
        <v>0</v>
      </c>
      <c r="AC157">
        <f t="shared" si="30"/>
        <v>1</v>
      </c>
      <c r="AD157">
        <f t="shared" si="31"/>
        <v>0</v>
      </c>
      <c r="AE157">
        <f t="shared" si="32"/>
        <v>0</v>
      </c>
      <c r="AF157">
        <f t="shared" si="33"/>
        <v>0</v>
      </c>
      <c r="AG157">
        <f t="shared" si="34"/>
        <v>0</v>
      </c>
      <c r="AH157">
        <f t="shared" si="35"/>
        <v>1</v>
      </c>
      <c r="AI157">
        <f t="shared" si="36"/>
        <v>0.43351428571428569</v>
      </c>
      <c r="AJ157">
        <f t="shared" si="37"/>
        <v>0.25293418176508248</v>
      </c>
      <c r="AK157">
        <f t="shared" si="38"/>
        <v>6.3411717553455986</v>
      </c>
      <c r="AL157">
        <f t="shared" si="39"/>
        <v>0.97791032316175663</v>
      </c>
      <c r="AM157">
        <f t="shared" si="40"/>
        <v>8.7056277056277056E-4</v>
      </c>
    </row>
    <row r="158" spans="1:39">
      <c r="A158" s="10">
        <v>158</v>
      </c>
      <c r="B158" s="11" t="s">
        <v>300</v>
      </c>
      <c r="C158" s="12" t="s">
        <v>78</v>
      </c>
      <c r="D158" s="11" t="s">
        <v>337</v>
      </c>
      <c r="E158" s="12" t="s">
        <v>338</v>
      </c>
      <c r="F158" s="13">
        <v>7.6333949999999998E-2</v>
      </c>
      <c r="G158" s="13">
        <v>0.12697991</v>
      </c>
      <c r="H158" s="14">
        <v>37</v>
      </c>
      <c r="I158" s="15">
        <v>233</v>
      </c>
      <c r="J158" s="13">
        <v>4.4264550600000003</v>
      </c>
      <c r="K158" s="13">
        <v>13.254200000000001</v>
      </c>
      <c r="L158" s="13">
        <v>2.4793345800000002</v>
      </c>
      <c r="M158" s="13">
        <v>0.32429999999999998</v>
      </c>
      <c r="N158" s="13">
        <v>1.9471204799999999</v>
      </c>
      <c r="O158" s="13">
        <v>8.3186</v>
      </c>
      <c r="P158" s="13">
        <v>4.9380793399999998</v>
      </c>
      <c r="Q158" s="13">
        <v>5.1703788499999996</v>
      </c>
      <c r="R158" s="16">
        <v>1.5458226720188744E-2</v>
      </c>
      <c r="S158" s="13">
        <v>10.7</v>
      </c>
      <c r="X158">
        <v>2020</v>
      </c>
      <c r="Y158">
        <v>0</v>
      </c>
      <c r="Z158">
        <f t="shared" si="27"/>
        <v>0</v>
      </c>
      <c r="AA158">
        <f t="shared" si="28"/>
        <v>0</v>
      </c>
      <c r="AB158">
        <f t="shared" si="29"/>
        <v>0</v>
      </c>
      <c r="AC158">
        <f t="shared" si="30"/>
        <v>1</v>
      </c>
      <c r="AD158">
        <f t="shared" si="31"/>
        <v>0</v>
      </c>
      <c r="AE158">
        <f t="shared" si="32"/>
        <v>0</v>
      </c>
      <c r="AF158">
        <f t="shared" si="33"/>
        <v>0</v>
      </c>
      <c r="AG158">
        <f t="shared" si="34"/>
        <v>0</v>
      </c>
      <c r="AH158">
        <f t="shared" si="35"/>
        <v>1</v>
      </c>
      <c r="AI158">
        <f t="shared" si="36"/>
        <v>0.36698648648648646</v>
      </c>
      <c r="AJ158">
        <f t="shared" si="37"/>
        <v>0.18706029635889002</v>
      </c>
      <c r="AK158">
        <f t="shared" si="38"/>
        <v>6.0040717853839043</v>
      </c>
      <c r="AL158">
        <f t="shared" si="39"/>
        <v>0.97611665500607581</v>
      </c>
      <c r="AM158">
        <f t="shared" si="40"/>
        <v>1.3918454935622317E-3</v>
      </c>
    </row>
    <row r="159" spans="1:39">
      <c r="A159" s="10">
        <v>159</v>
      </c>
      <c r="B159" s="11" t="s">
        <v>300</v>
      </c>
      <c r="C159" s="12" t="s">
        <v>78</v>
      </c>
      <c r="D159" s="11" t="s">
        <v>339</v>
      </c>
      <c r="E159" s="12" t="s">
        <v>340</v>
      </c>
      <c r="F159" s="13">
        <v>0.41291084</v>
      </c>
      <c r="G159" s="13">
        <v>0.72735704000000001</v>
      </c>
      <c r="H159" s="14">
        <v>13</v>
      </c>
      <c r="I159" s="15">
        <v>79</v>
      </c>
      <c r="J159" s="13">
        <v>2.2633443799999999</v>
      </c>
      <c r="K159" s="13">
        <v>8.2606000000000002</v>
      </c>
      <c r="L159" s="13">
        <v>1.71767447</v>
      </c>
      <c r="M159" s="13">
        <v>0.1348</v>
      </c>
      <c r="N159" s="13">
        <v>0.54566990999999998</v>
      </c>
      <c r="O159" s="13">
        <v>0.99509999999999998</v>
      </c>
      <c r="P159" s="13">
        <v>17.845379399999999</v>
      </c>
      <c r="Q159" s="13">
        <v>17.358178949999999</v>
      </c>
      <c r="R159" s="16">
        <v>2.3138249445119673E-2</v>
      </c>
      <c r="S159" s="13">
        <v>12</v>
      </c>
      <c r="X159">
        <v>2020</v>
      </c>
      <c r="Y159">
        <v>0</v>
      </c>
      <c r="Z159">
        <f t="shared" si="27"/>
        <v>0</v>
      </c>
      <c r="AA159">
        <f t="shared" si="28"/>
        <v>0</v>
      </c>
      <c r="AB159">
        <f t="shared" si="29"/>
        <v>0</v>
      </c>
      <c r="AC159">
        <f t="shared" si="30"/>
        <v>1</v>
      </c>
      <c r="AD159">
        <f t="shared" si="31"/>
        <v>0</v>
      </c>
      <c r="AE159">
        <f t="shared" si="32"/>
        <v>0</v>
      </c>
      <c r="AF159">
        <f t="shared" si="33"/>
        <v>0</v>
      </c>
      <c r="AG159">
        <f t="shared" si="34"/>
        <v>0</v>
      </c>
      <c r="AH159">
        <f t="shared" si="35"/>
        <v>1</v>
      </c>
      <c r="AI159">
        <f t="shared" si="36"/>
        <v>0.64580000000000004</v>
      </c>
      <c r="AJ159">
        <f t="shared" si="37"/>
        <v>0.2079358000629494</v>
      </c>
      <c r="AK159">
        <f t="shared" si="38"/>
        <v>4.0479963649851634</v>
      </c>
      <c r="AL159">
        <f t="shared" si="39"/>
        <v>0.98394358815541838</v>
      </c>
      <c r="AM159">
        <f t="shared" si="40"/>
        <v>1.7063291139240507E-3</v>
      </c>
    </row>
    <row r="160" spans="1:39">
      <c r="A160" s="10">
        <v>160</v>
      </c>
      <c r="B160" s="11" t="s">
        <v>300</v>
      </c>
      <c r="C160" s="12" t="s">
        <v>78</v>
      </c>
      <c r="D160" s="11" t="s">
        <v>341</v>
      </c>
      <c r="E160" s="12" t="s">
        <v>342</v>
      </c>
      <c r="F160" s="13">
        <v>-0.48994618000000001</v>
      </c>
      <c r="G160" s="13">
        <v>0.18397283</v>
      </c>
      <c r="H160" s="14">
        <v>59</v>
      </c>
      <c r="I160" s="15">
        <v>302</v>
      </c>
      <c r="J160" s="13">
        <v>10.61530617</v>
      </c>
      <c r="K160" s="13">
        <v>25.3582</v>
      </c>
      <c r="L160" s="13">
        <v>6.7616566699999998</v>
      </c>
      <c r="M160" s="13">
        <v>0.65549999999999997</v>
      </c>
      <c r="N160" s="13">
        <v>3.8536495</v>
      </c>
      <c r="O160" s="13">
        <v>8.1382999999999992</v>
      </c>
      <c r="P160" s="13">
        <v>11.16618326</v>
      </c>
      <c r="Q160" s="13">
        <v>10.965953730000001</v>
      </c>
      <c r="R160" s="16">
        <v>-4.387767678460975E-2</v>
      </c>
      <c r="S160" s="13">
        <v>10.199999999999999</v>
      </c>
      <c r="X160">
        <v>2020</v>
      </c>
      <c r="Y160">
        <v>0</v>
      </c>
      <c r="Z160">
        <f t="shared" si="27"/>
        <v>0</v>
      </c>
      <c r="AA160">
        <f t="shared" si="28"/>
        <v>0</v>
      </c>
      <c r="AB160">
        <f t="shared" si="29"/>
        <v>0</v>
      </c>
      <c r="AC160">
        <f t="shared" si="30"/>
        <v>1</v>
      </c>
      <c r="AD160">
        <f t="shared" si="31"/>
        <v>0</v>
      </c>
      <c r="AE160">
        <f t="shared" si="32"/>
        <v>0</v>
      </c>
      <c r="AF160">
        <f t="shared" si="33"/>
        <v>0</v>
      </c>
      <c r="AG160">
        <f t="shared" si="34"/>
        <v>0</v>
      </c>
      <c r="AH160">
        <f t="shared" si="35"/>
        <v>1</v>
      </c>
      <c r="AI160">
        <f t="shared" si="36"/>
        <v>0.44091016949152545</v>
      </c>
      <c r="AJ160">
        <f t="shared" si="37"/>
        <v>0.26664576626101222</v>
      </c>
      <c r="AK160">
        <f t="shared" si="38"/>
        <v>5.8789466056445461</v>
      </c>
      <c r="AL160">
        <f t="shared" si="39"/>
        <v>0.97480173908363665</v>
      </c>
      <c r="AM160">
        <f t="shared" si="40"/>
        <v>2.1705298013245033E-3</v>
      </c>
    </row>
    <row r="161" spans="1:39">
      <c r="A161" s="10">
        <v>161</v>
      </c>
      <c r="B161" s="11" t="s">
        <v>300</v>
      </c>
      <c r="C161" s="12" t="s">
        <v>78</v>
      </c>
      <c r="D161" s="11" t="s">
        <v>343</v>
      </c>
      <c r="E161" s="12" t="s">
        <v>344</v>
      </c>
      <c r="F161" s="13">
        <v>3.060336E-2</v>
      </c>
      <c r="G161" s="13">
        <v>0.28866668000000001</v>
      </c>
      <c r="H161" s="14">
        <v>23</v>
      </c>
      <c r="I161" s="15">
        <v>468</v>
      </c>
      <c r="J161" s="13">
        <v>3.2330641</v>
      </c>
      <c r="K161" s="13">
        <v>5.3701999999999996</v>
      </c>
      <c r="L161" s="13">
        <v>1.0802037099999999</v>
      </c>
      <c r="M161" s="13">
        <v>0.30680000000000002</v>
      </c>
      <c r="N161" s="13">
        <v>2.1528603899999998</v>
      </c>
      <c r="O161" s="13">
        <v>16.3688</v>
      </c>
      <c r="P161" s="13">
        <v>20.49383753</v>
      </c>
      <c r="Q161" s="13">
        <v>21.153685299999999</v>
      </c>
      <c r="R161" s="16">
        <v>1.4932957263470606E-3</v>
      </c>
      <c r="S161" s="13">
        <v>10.8</v>
      </c>
      <c r="X161">
        <v>2020</v>
      </c>
      <c r="Y161">
        <v>0</v>
      </c>
      <c r="Z161">
        <f t="shared" si="27"/>
        <v>0</v>
      </c>
      <c r="AA161">
        <f t="shared" si="28"/>
        <v>0</v>
      </c>
      <c r="AB161">
        <f t="shared" si="29"/>
        <v>0</v>
      </c>
      <c r="AC161">
        <f t="shared" si="30"/>
        <v>1</v>
      </c>
      <c r="AD161">
        <f t="shared" si="31"/>
        <v>0</v>
      </c>
      <c r="AE161">
        <f t="shared" si="32"/>
        <v>0</v>
      </c>
      <c r="AF161">
        <f t="shared" si="33"/>
        <v>0</v>
      </c>
      <c r="AG161">
        <f t="shared" si="34"/>
        <v>0</v>
      </c>
      <c r="AH161">
        <f t="shared" si="35"/>
        <v>1</v>
      </c>
      <c r="AI161">
        <f t="shared" si="36"/>
        <v>0.24682608695652172</v>
      </c>
      <c r="AJ161">
        <f t="shared" si="37"/>
        <v>0.201147761722096</v>
      </c>
      <c r="AK161">
        <f t="shared" si="38"/>
        <v>7.0171459908735327</v>
      </c>
      <c r="AL161">
        <f t="shared" si="39"/>
        <v>0.94595737185132989</v>
      </c>
      <c r="AM161">
        <f t="shared" si="40"/>
        <v>6.555555555555556E-4</v>
      </c>
    </row>
    <row r="162" spans="1:39">
      <c r="A162" s="10">
        <v>162</v>
      </c>
      <c r="B162" s="11" t="s">
        <v>300</v>
      </c>
      <c r="C162" s="12" t="s">
        <v>78</v>
      </c>
      <c r="D162" s="11" t="s">
        <v>345</v>
      </c>
      <c r="E162" s="12" t="s">
        <v>346</v>
      </c>
      <c r="F162" s="13">
        <v>0.14106188</v>
      </c>
      <c r="G162" s="13">
        <v>0.24237663000000001</v>
      </c>
      <c r="H162" s="14">
        <v>48</v>
      </c>
      <c r="I162" s="15">
        <v>484</v>
      </c>
      <c r="J162" s="13">
        <v>7.4265367600000003</v>
      </c>
      <c r="K162" s="13">
        <v>20.622199999999999</v>
      </c>
      <c r="L162" s="13">
        <v>3.5534024500000001</v>
      </c>
      <c r="M162" s="13">
        <v>0.60560000000000003</v>
      </c>
      <c r="N162" s="13">
        <v>3.8731343100000002</v>
      </c>
      <c r="O162" s="13">
        <v>11.7753</v>
      </c>
      <c r="P162" s="13">
        <v>8.5328579500000004</v>
      </c>
      <c r="Q162" s="13">
        <v>9.0678416500000001</v>
      </c>
      <c r="R162" s="16">
        <v>1.653161002170439E-2</v>
      </c>
      <c r="S162" s="13">
        <v>11.6</v>
      </c>
      <c r="X162">
        <v>2020</v>
      </c>
      <c r="Y162">
        <v>0</v>
      </c>
      <c r="Z162">
        <f t="shared" si="27"/>
        <v>0</v>
      </c>
      <c r="AA162">
        <f t="shared" si="28"/>
        <v>0</v>
      </c>
      <c r="AB162">
        <f t="shared" si="29"/>
        <v>0</v>
      </c>
      <c r="AC162">
        <f t="shared" si="30"/>
        <v>1</v>
      </c>
      <c r="AD162">
        <f t="shared" si="31"/>
        <v>0</v>
      </c>
      <c r="AE162">
        <f t="shared" si="32"/>
        <v>0</v>
      </c>
      <c r="AF162">
        <f t="shared" si="33"/>
        <v>0</v>
      </c>
      <c r="AG162">
        <f t="shared" si="34"/>
        <v>0</v>
      </c>
      <c r="AH162">
        <f t="shared" si="35"/>
        <v>1</v>
      </c>
      <c r="AI162">
        <f t="shared" si="36"/>
        <v>0.44224583333333328</v>
      </c>
      <c r="AJ162">
        <f t="shared" si="37"/>
        <v>0.17230957172367645</v>
      </c>
      <c r="AK162">
        <f t="shared" si="38"/>
        <v>6.3955322159841481</v>
      </c>
      <c r="AL162">
        <f t="shared" si="39"/>
        <v>0.97147137244556669</v>
      </c>
      <c r="AM162">
        <f t="shared" si="40"/>
        <v>1.2512396694214876E-3</v>
      </c>
    </row>
    <row r="163" spans="1:39">
      <c r="A163" s="10">
        <v>163</v>
      </c>
      <c r="B163" s="11" t="s">
        <v>300</v>
      </c>
      <c r="C163" s="12" t="s">
        <v>78</v>
      </c>
      <c r="D163" s="11" t="s">
        <v>347</v>
      </c>
      <c r="E163" s="12" t="s">
        <v>348</v>
      </c>
      <c r="F163" s="13">
        <v>5.8205739999999999E-2</v>
      </c>
      <c r="G163" s="13">
        <v>5.9005999999999998E-3</v>
      </c>
      <c r="H163" s="14">
        <v>14</v>
      </c>
      <c r="I163" s="15">
        <v>129</v>
      </c>
      <c r="J163" s="13">
        <v>3.0878134099999999</v>
      </c>
      <c r="K163" s="13">
        <v>7.9146000000000001</v>
      </c>
      <c r="L163" s="13">
        <v>1.7607489999999999</v>
      </c>
      <c r="M163" s="13">
        <v>7.7499999999999999E-2</v>
      </c>
      <c r="N163" s="13">
        <v>1.32706441</v>
      </c>
      <c r="O163" s="13">
        <v>3.5081000000000002</v>
      </c>
      <c r="P163" s="13">
        <v>3.0967734500000001</v>
      </c>
      <c r="Q163" s="13">
        <v>2.9097084299999998</v>
      </c>
      <c r="R163" s="16">
        <v>1.8795608054570475E-2</v>
      </c>
      <c r="S163" s="13">
        <v>13.9</v>
      </c>
      <c r="X163">
        <v>2020</v>
      </c>
      <c r="Y163">
        <v>0</v>
      </c>
      <c r="Z163">
        <f t="shared" si="27"/>
        <v>0</v>
      </c>
      <c r="AA163">
        <f t="shared" si="28"/>
        <v>0</v>
      </c>
      <c r="AB163">
        <f t="shared" si="29"/>
        <v>0</v>
      </c>
      <c r="AC163">
        <f t="shared" si="30"/>
        <v>1</v>
      </c>
      <c r="AD163">
        <f t="shared" si="31"/>
        <v>0</v>
      </c>
      <c r="AE163">
        <f t="shared" si="32"/>
        <v>0</v>
      </c>
      <c r="AF163">
        <f t="shared" si="33"/>
        <v>0</v>
      </c>
      <c r="AG163">
        <f t="shared" si="34"/>
        <v>0</v>
      </c>
      <c r="AH163">
        <f t="shared" si="35"/>
        <v>1</v>
      </c>
      <c r="AI163">
        <f t="shared" si="36"/>
        <v>0.57086428571428571</v>
      </c>
      <c r="AJ163">
        <f t="shared" si="37"/>
        <v>0.2224684759810982</v>
      </c>
      <c r="AK163">
        <f t="shared" si="38"/>
        <v>17.123411741935485</v>
      </c>
      <c r="AL163">
        <f t="shared" si="39"/>
        <v>0.99030292413758592</v>
      </c>
      <c r="AM163">
        <f t="shared" si="40"/>
        <v>6.0077519379844963E-4</v>
      </c>
    </row>
    <row r="164" spans="1:39">
      <c r="A164" s="10">
        <v>164</v>
      </c>
      <c r="B164" s="11" t="s">
        <v>300</v>
      </c>
      <c r="C164" s="12" t="s">
        <v>78</v>
      </c>
      <c r="D164" s="11" t="s">
        <v>349</v>
      </c>
      <c r="E164" s="12" t="s">
        <v>350</v>
      </c>
      <c r="F164" s="13">
        <v>-4.91949E-2</v>
      </c>
      <c r="G164" s="13">
        <v>0.18393469000000001</v>
      </c>
      <c r="H164" s="14">
        <v>60</v>
      </c>
      <c r="I164" s="15">
        <v>329</v>
      </c>
      <c r="J164" s="13">
        <v>14.45148041</v>
      </c>
      <c r="K164" s="13">
        <v>40.482399999999998</v>
      </c>
      <c r="L164" s="13">
        <v>8.9321944799999997</v>
      </c>
      <c r="M164" s="13">
        <v>0.99770000000000003</v>
      </c>
      <c r="N164" s="13">
        <v>5.5192859299999997</v>
      </c>
      <c r="O164" s="13">
        <v>7.6178999999999997</v>
      </c>
      <c r="P164" s="13">
        <v>16.96374995</v>
      </c>
      <c r="Q164" s="13">
        <v>15.062037800000001</v>
      </c>
      <c r="R164" s="16">
        <v>-2.9000014822783918E-3</v>
      </c>
      <c r="S164" s="13">
        <v>10</v>
      </c>
      <c r="X164">
        <v>2020</v>
      </c>
      <c r="Y164">
        <v>1</v>
      </c>
      <c r="Z164">
        <f t="shared" si="27"/>
        <v>0</v>
      </c>
      <c r="AA164">
        <f t="shared" si="28"/>
        <v>0</v>
      </c>
      <c r="AB164">
        <f t="shared" si="29"/>
        <v>0</v>
      </c>
      <c r="AC164">
        <f t="shared" si="30"/>
        <v>1</v>
      </c>
      <c r="AD164">
        <f t="shared" si="31"/>
        <v>0</v>
      </c>
      <c r="AE164">
        <f t="shared" si="32"/>
        <v>0</v>
      </c>
      <c r="AF164">
        <f t="shared" si="33"/>
        <v>0</v>
      </c>
      <c r="AG164">
        <f t="shared" si="34"/>
        <v>0</v>
      </c>
      <c r="AH164">
        <f t="shared" si="35"/>
        <v>1</v>
      </c>
      <c r="AI164">
        <f t="shared" si="36"/>
        <v>0.69133500000000003</v>
      </c>
      <c r="AJ164">
        <f t="shared" si="37"/>
        <v>0.22064389660692055</v>
      </c>
      <c r="AK164">
        <f t="shared" si="38"/>
        <v>5.5320095519695291</v>
      </c>
      <c r="AL164">
        <f t="shared" si="39"/>
        <v>0.97594750253736129</v>
      </c>
      <c r="AM164">
        <f t="shared" si="40"/>
        <v>3.0325227963525839E-3</v>
      </c>
    </row>
    <row r="165" spans="1:39">
      <c r="A165" s="10">
        <v>165</v>
      </c>
      <c r="B165" s="11" t="s">
        <v>300</v>
      </c>
      <c r="C165" s="12" t="s">
        <v>78</v>
      </c>
      <c r="D165" s="11" t="s">
        <v>351</v>
      </c>
      <c r="E165" s="12" t="s">
        <v>352</v>
      </c>
      <c r="F165" s="13">
        <v>0.56972877</v>
      </c>
      <c r="G165" s="13">
        <v>0.68549218999999995</v>
      </c>
      <c r="H165" s="14">
        <v>11</v>
      </c>
      <c r="I165" s="15">
        <v>60</v>
      </c>
      <c r="J165" s="13">
        <v>3.0847541199999999</v>
      </c>
      <c r="K165" s="13">
        <v>18.100300000000001</v>
      </c>
      <c r="L165" s="13">
        <v>3.08113335</v>
      </c>
      <c r="M165" s="13">
        <v>6.4000000000000003E-3</v>
      </c>
      <c r="N165" s="13">
        <v>3.6207700000000002E-3</v>
      </c>
      <c r="O165" s="13">
        <v>1.3599999999999999E-2</v>
      </c>
      <c r="P165" s="13">
        <v>3.1925189999999999</v>
      </c>
      <c r="Q165" s="13">
        <v>2.58869148</v>
      </c>
      <c r="R165" s="16">
        <v>0.17845744066049413</v>
      </c>
      <c r="S165" s="13">
        <v>0.5</v>
      </c>
      <c r="X165">
        <v>2020</v>
      </c>
      <c r="Y165">
        <v>1</v>
      </c>
      <c r="Z165">
        <f t="shared" si="27"/>
        <v>0</v>
      </c>
      <c r="AA165">
        <f t="shared" si="28"/>
        <v>0</v>
      </c>
      <c r="AB165">
        <f t="shared" si="29"/>
        <v>0</v>
      </c>
      <c r="AC165">
        <f t="shared" si="30"/>
        <v>1</v>
      </c>
      <c r="AD165">
        <f t="shared" si="31"/>
        <v>0</v>
      </c>
      <c r="AE165">
        <f t="shared" si="32"/>
        <v>0</v>
      </c>
      <c r="AF165">
        <f t="shared" si="33"/>
        <v>0</v>
      </c>
      <c r="AG165">
        <f t="shared" si="34"/>
        <v>0</v>
      </c>
      <c r="AH165">
        <f t="shared" si="35"/>
        <v>1</v>
      </c>
      <c r="AI165">
        <f t="shared" si="36"/>
        <v>1.6460636363636363</v>
      </c>
      <c r="AJ165">
        <f t="shared" si="37"/>
        <v>0.17022554046065533</v>
      </c>
      <c r="AK165">
        <f t="shared" si="38"/>
        <v>0.56574531250000004</v>
      </c>
      <c r="AL165">
        <f t="shared" si="39"/>
        <v>0.99964653967868256</v>
      </c>
      <c r="AM165">
        <f t="shared" si="40"/>
        <v>1.0666666666666667E-4</v>
      </c>
    </row>
    <row r="166" spans="1:39">
      <c r="A166" s="10">
        <v>166</v>
      </c>
      <c r="B166" s="11" t="s">
        <v>300</v>
      </c>
      <c r="C166" s="12" t="s">
        <v>78</v>
      </c>
      <c r="D166" s="11" t="s">
        <v>353</v>
      </c>
      <c r="E166" s="12" t="s">
        <v>354</v>
      </c>
      <c r="F166" s="13">
        <v>5.4201760000000002E-2</v>
      </c>
      <c r="G166" s="13">
        <v>2.7062260000000001E-2</v>
      </c>
      <c r="H166" s="14">
        <v>11</v>
      </c>
      <c r="I166" s="15">
        <v>73</v>
      </c>
      <c r="J166" s="13">
        <v>2.6493297199999999</v>
      </c>
      <c r="K166" s="13">
        <v>9.7098999999999993</v>
      </c>
      <c r="L166" s="13">
        <v>2.28640752</v>
      </c>
      <c r="M166" s="13">
        <v>4.19E-2</v>
      </c>
      <c r="N166" s="13">
        <v>0.36292219999999997</v>
      </c>
      <c r="O166" s="13">
        <v>0.97</v>
      </c>
      <c r="P166" s="13">
        <v>2.6571516700000002</v>
      </c>
      <c r="Q166" s="13">
        <v>2.4319268900000002</v>
      </c>
      <c r="R166" s="16">
        <v>2.0398444173117147E-2</v>
      </c>
      <c r="S166" s="13">
        <v>8.1</v>
      </c>
      <c r="X166">
        <v>2020</v>
      </c>
      <c r="Y166">
        <v>1</v>
      </c>
      <c r="Z166">
        <f t="shared" si="27"/>
        <v>0</v>
      </c>
      <c r="AA166">
        <f t="shared" si="28"/>
        <v>0</v>
      </c>
      <c r="AB166">
        <f t="shared" si="29"/>
        <v>0</v>
      </c>
      <c r="AC166">
        <f t="shared" si="30"/>
        <v>1</v>
      </c>
      <c r="AD166">
        <f t="shared" si="31"/>
        <v>0</v>
      </c>
      <c r="AE166">
        <f t="shared" si="32"/>
        <v>0</v>
      </c>
      <c r="AF166">
        <f t="shared" si="33"/>
        <v>0</v>
      </c>
      <c r="AG166">
        <f t="shared" si="34"/>
        <v>0</v>
      </c>
      <c r="AH166">
        <f t="shared" si="35"/>
        <v>1</v>
      </c>
      <c r="AI166">
        <f t="shared" si="36"/>
        <v>0.88652727272727272</v>
      </c>
      <c r="AJ166">
        <f t="shared" si="37"/>
        <v>0.23547178858690618</v>
      </c>
      <c r="AK166">
        <f t="shared" si="38"/>
        <v>8.6616276849642002</v>
      </c>
      <c r="AL166">
        <f t="shared" si="39"/>
        <v>0.99570335732890336</v>
      </c>
      <c r="AM166">
        <f t="shared" si="40"/>
        <v>5.7397260273972604E-4</v>
      </c>
    </row>
    <row r="167" spans="1:39">
      <c r="A167" s="10">
        <v>167</v>
      </c>
      <c r="B167" s="11" t="s">
        <v>300</v>
      </c>
      <c r="C167" s="12" t="s">
        <v>78</v>
      </c>
      <c r="D167" s="11" t="s">
        <v>355</v>
      </c>
      <c r="E167" s="12" t="s">
        <v>356</v>
      </c>
      <c r="F167" s="13">
        <v>8.1839999999999996E-2</v>
      </c>
      <c r="G167" s="13">
        <v>0.54195000000000004</v>
      </c>
      <c r="H167" s="14">
        <v>50</v>
      </c>
      <c r="I167" s="15">
        <v>372</v>
      </c>
      <c r="J167" s="13">
        <v>10.395993109999999</v>
      </c>
      <c r="K167" s="13">
        <v>27.6248</v>
      </c>
      <c r="L167" s="13">
        <v>6.5096886600000001</v>
      </c>
      <c r="M167" s="13">
        <v>0.86729999999999996</v>
      </c>
      <c r="N167" s="13">
        <v>3.8863044499999999</v>
      </c>
      <c r="O167" s="13">
        <v>6.1273</v>
      </c>
      <c r="P167" s="13">
        <v>13.438689999999999</v>
      </c>
      <c r="Q167" s="13">
        <v>11.870139999999999</v>
      </c>
      <c r="R167" s="16">
        <v>6.0898792962706932E-3</v>
      </c>
      <c r="S167" s="13">
        <v>11</v>
      </c>
      <c r="X167">
        <v>2020</v>
      </c>
      <c r="Y167">
        <v>1</v>
      </c>
      <c r="Z167">
        <f t="shared" si="27"/>
        <v>0</v>
      </c>
      <c r="AA167">
        <f t="shared" si="28"/>
        <v>0</v>
      </c>
      <c r="AB167">
        <f t="shared" si="29"/>
        <v>0</v>
      </c>
      <c r="AC167">
        <f t="shared" si="30"/>
        <v>1</v>
      </c>
      <c r="AD167">
        <f t="shared" si="31"/>
        <v>0</v>
      </c>
      <c r="AE167">
        <f t="shared" si="32"/>
        <v>0</v>
      </c>
      <c r="AF167">
        <f t="shared" si="33"/>
        <v>0</v>
      </c>
      <c r="AG167">
        <f t="shared" si="34"/>
        <v>0</v>
      </c>
      <c r="AH167">
        <f t="shared" si="35"/>
        <v>1</v>
      </c>
      <c r="AI167">
        <f t="shared" si="36"/>
        <v>0.56984199999999996</v>
      </c>
      <c r="AJ167">
        <f t="shared" si="37"/>
        <v>0.2356465444093713</v>
      </c>
      <c r="AK167">
        <f t="shared" si="38"/>
        <v>4.4809229217110573</v>
      </c>
      <c r="AL167">
        <f t="shared" si="39"/>
        <v>0.9695599832936147</v>
      </c>
      <c r="AM167">
        <f t="shared" si="40"/>
        <v>2.3314516129032256E-3</v>
      </c>
    </row>
    <row r="168" spans="1:39">
      <c r="A168" s="10">
        <v>168</v>
      </c>
      <c r="B168" s="11" t="s">
        <v>300</v>
      </c>
      <c r="C168" s="12" t="s">
        <v>78</v>
      </c>
      <c r="D168" s="11" t="s">
        <v>357</v>
      </c>
      <c r="E168" s="12" t="s">
        <v>358</v>
      </c>
      <c r="F168" s="13">
        <v>1.0188900000000001</v>
      </c>
      <c r="G168" s="13">
        <v>1.00566</v>
      </c>
      <c r="H168" s="14">
        <v>49</v>
      </c>
      <c r="I168" s="15">
        <v>318</v>
      </c>
      <c r="J168" s="13">
        <v>13.044563480000001</v>
      </c>
      <c r="K168" s="13">
        <v>31.408100000000001</v>
      </c>
      <c r="L168" s="13">
        <v>9.2227517900000002</v>
      </c>
      <c r="M168" s="13">
        <v>0.71379999999999999</v>
      </c>
      <c r="N168" s="13">
        <v>3.8218116900000001</v>
      </c>
      <c r="O168" s="13">
        <v>5.3223000000000003</v>
      </c>
      <c r="P168" s="13">
        <v>15.34872</v>
      </c>
      <c r="Q168" s="13">
        <v>14.0585</v>
      </c>
      <c r="R168" s="16">
        <v>6.6382734195424772E-2</v>
      </c>
      <c r="S168" s="13">
        <v>9.5</v>
      </c>
      <c r="X168">
        <v>2020</v>
      </c>
      <c r="Y168">
        <v>1</v>
      </c>
      <c r="Z168">
        <f t="shared" si="27"/>
        <v>0</v>
      </c>
      <c r="AA168">
        <f t="shared" si="28"/>
        <v>0</v>
      </c>
      <c r="AB168">
        <f t="shared" si="29"/>
        <v>0</v>
      </c>
      <c r="AC168">
        <f t="shared" si="30"/>
        <v>1</v>
      </c>
      <c r="AD168">
        <f t="shared" si="31"/>
        <v>0</v>
      </c>
      <c r="AE168">
        <f t="shared" si="32"/>
        <v>0</v>
      </c>
      <c r="AF168">
        <f t="shared" si="33"/>
        <v>0</v>
      </c>
      <c r="AG168">
        <f t="shared" si="34"/>
        <v>0</v>
      </c>
      <c r="AH168">
        <f t="shared" si="35"/>
        <v>1</v>
      </c>
      <c r="AI168">
        <f t="shared" si="36"/>
        <v>0.65554897959183678</v>
      </c>
      <c r="AJ168">
        <f t="shared" si="37"/>
        <v>0.29364246133959077</v>
      </c>
      <c r="AK168">
        <f t="shared" si="38"/>
        <v>5.3541772065004203</v>
      </c>
      <c r="AL168">
        <f t="shared" si="39"/>
        <v>0.97777840040595354</v>
      </c>
      <c r="AM168">
        <f t="shared" si="40"/>
        <v>2.2446540880503144E-3</v>
      </c>
    </row>
    <row r="169" spans="1:39">
      <c r="A169" s="10">
        <v>169</v>
      </c>
      <c r="B169" s="11" t="s">
        <v>300</v>
      </c>
      <c r="C169" s="12" t="s">
        <v>78</v>
      </c>
      <c r="D169" s="11" t="s">
        <v>359</v>
      </c>
      <c r="E169" s="12" t="s">
        <v>360</v>
      </c>
      <c r="F169" s="13">
        <v>-0.39604344000000002</v>
      </c>
      <c r="G169" s="13">
        <v>-0.90715330000000005</v>
      </c>
      <c r="H169" s="14">
        <v>25</v>
      </c>
      <c r="I169" s="15">
        <v>154</v>
      </c>
      <c r="J169" s="13">
        <v>5.6670702999999998</v>
      </c>
      <c r="K169" s="13">
        <v>16.140699999999999</v>
      </c>
      <c r="L169" s="13">
        <v>4.4910557000000004</v>
      </c>
      <c r="M169" s="13">
        <v>0.28860000000000002</v>
      </c>
      <c r="N169" s="13">
        <v>1.1760146</v>
      </c>
      <c r="O169" s="13">
        <v>2.2789000000000001</v>
      </c>
      <c r="P169" s="13">
        <v>7.7699190800000002</v>
      </c>
      <c r="Q169" s="13">
        <v>7.5364662999999998</v>
      </c>
      <c r="R169" s="16">
        <v>-5.0971372535838562E-2</v>
      </c>
      <c r="S169" s="13">
        <v>7.8</v>
      </c>
      <c r="X169">
        <v>2020</v>
      </c>
      <c r="Y169">
        <v>1</v>
      </c>
      <c r="Z169">
        <f t="shared" si="27"/>
        <v>0</v>
      </c>
      <c r="AA169">
        <f t="shared" si="28"/>
        <v>0</v>
      </c>
      <c r="AB169">
        <f t="shared" si="29"/>
        <v>0</v>
      </c>
      <c r="AC169">
        <f t="shared" si="30"/>
        <v>1</v>
      </c>
      <c r="AD169">
        <f t="shared" si="31"/>
        <v>0</v>
      </c>
      <c r="AE169">
        <f t="shared" si="32"/>
        <v>0</v>
      </c>
      <c r="AF169">
        <f t="shared" si="33"/>
        <v>0</v>
      </c>
      <c r="AG169">
        <f t="shared" si="34"/>
        <v>0</v>
      </c>
      <c r="AH169">
        <f t="shared" si="35"/>
        <v>1</v>
      </c>
      <c r="AI169">
        <f t="shared" si="36"/>
        <v>0.65717199999999987</v>
      </c>
      <c r="AJ169">
        <f t="shared" si="37"/>
        <v>0.278244171566289</v>
      </c>
      <c r="AK169">
        <f t="shared" si="38"/>
        <v>4.0748946638946633</v>
      </c>
      <c r="AL169">
        <f t="shared" si="39"/>
        <v>0.98243382250004574</v>
      </c>
      <c r="AM169">
        <f t="shared" si="40"/>
        <v>1.8740259740259741E-3</v>
      </c>
    </row>
    <row r="170" spans="1:39">
      <c r="A170" s="10">
        <v>170</v>
      </c>
      <c r="B170" s="11" t="s">
        <v>300</v>
      </c>
      <c r="C170" s="12" t="s">
        <v>78</v>
      </c>
      <c r="D170" s="11" t="s">
        <v>361</v>
      </c>
      <c r="E170" s="12" t="s">
        <v>362</v>
      </c>
      <c r="F170" s="13">
        <v>6.13E-3</v>
      </c>
      <c r="G170" s="13">
        <v>2.8629999999999999E-2</v>
      </c>
      <c r="H170" s="14">
        <v>88</v>
      </c>
      <c r="I170" s="15">
        <v>470</v>
      </c>
      <c r="J170" s="13">
        <v>13.674512269999999</v>
      </c>
      <c r="K170" s="13">
        <v>39.103999999999999</v>
      </c>
      <c r="L170" s="13">
        <v>8.4999936700000003</v>
      </c>
      <c r="M170" s="13">
        <v>0.91869999999999996</v>
      </c>
      <c r="N170" s="13">
        <v>5.1745185999999999</v>
      </c>
      <c r="O170" s="13">
        <v>6.4640000000000004</v>
      </c>
      <c r="P170" s="13">
        <v>14.84145</v>
      </c>
      <c r="Q170" s="13">
        <v>13.01337</v>
      </c>
      <c r="R170" s="16">
        <v>4.1303241933908074E-4</v>
      </c>
      <c r="S170" s="13">
        <v>9.6</v>
      </c>
      <c r="X170">
        <v>2020</v>
      </c>
      <c r="Y170">
        <v>1</v>
      </c>
      <c r="Z170">
        <f t="shared" si="27"/>
        <v>0</v>
      </c>
      <c r="AA170">
        <f t="shared" si="28"/>
        <v>0</v>
      </c>
      <c r="AB170">
        <f t="shared" si="29"/>
        <v>0</v>
      </c>
      <c r="AC170">
        <f t="shared" si="30"/>
        <v>1</v>
      </c>
      <c r="AD170">
        <f t="shared" si="31"/>
        <v>0</v>
      </c>
      <c r="AE170">
        <f t="shared" si="32"/>
        <v>0</v>
      </c>
      <c r="AF170">
        <f t="shared" si="33"/>
        <v>0</v>
      </c>
      <c r="AG170">
        <f t="shared" si="34"/>
        <v>0</v>
      </c>
      <c r="AH170">
        <f t="shared" si="35"/>
        <v>1</v>
      </c>
      <c r="AI170">
        <f t="shared" si="36"/>
        <v>0.45480340909090911</v>
      </c>
      <c r="AJ170">
        <f t="shared" si="37"/>
        <v>0.21736890522708677</v>
      </c>
      <c r="AK170">
        <f t="shared" si="38"/>
        <v>5.6324356155437032</v>
      </c>
      <c r="AL170">
        <f t="shared" si="39"/>
        <v>0.97704552666361832</v>
      </c>
      <c r="AM170">
        <f t="shared" si="40"/>
        <v>1.9546808510638295E-3</v>
      </c>
    </row>
    <row r="171" spans="1:39">
      <c r="A171" s="10">
        <v>171</v>
      </c>
      <c r="B171" s="11" t="s">
        <v>300</v>
      </c>
      <c r="C171" s="12" t="s">
        <v>78</v>
      </c>
      <c r="D171" s="11" t="s">
        <v>363</v>
      </c>
      <c r="E171" s="12" t="s">
        <v>209</v>
      </c>
      <c r="F171" s="13">
        <v>5.3561100000000001</v>
      </c>
      <c r="G171" s="13">
        <v>5.5527100000000003</v>
      </c>
      <c r="H171" s="14">
        <v>45</v>
      </c>
      <c r="I171" s="15">
        <v>346</v>
      </c>
      <c r="J171" s="13">
        <v>14.03527416</v>
      </c>
      <c r="K171" s="13">
        <v>43.477699999999999</v>
      </c>
      <c r="L171" s="13">
        <v>10.441372210000001</v>
      </c>
      <c r="M171" s="13">
        <v>0.57740000000000002</v>
      </c>
      <c r="N171" s="13">
        <v>3.5939019499999998</v>
      </c>
      <c r="O171" s="13">
        <v>4.0617000000000001</v>
      </c>
      <c r="P171" s="13">
        <v>13.941179999999999</v>
      </c>
      <c r="Q171" s="13">
        <v>7.8301999999999996</v>
      </c>
      <c r="R171" s="16">
        <v>0.38419344703963371</v>
      </c>
      <c r="S171" s="13">
        <v>11.5</v>
      </c>
      <c r="X171">
        <v>2020</v>
      </c>
      <c r="Y171">
        <v>1</v>
      </c>
      <c r="Z171">
        <f t="shared" si="27"/>
        <v>0</v>
      </c>
      <c r="AA171">
        <f t="shared" si="28"/>
        <v>0</v>
      </c>
      <c r="AB171">
        <f t="shared" si="29"/>
        <v>0</v>
      </c>
      <c r="AC171">
        <f t="shared" si="30"/>
        <v>1</v>
      </c>
      <c r="AD171">
        <f t="shared" si="31"/>
        <v>0</v>
      </c>
      <c r="AE171">
        <f t="shared" si="32"/>
        <v>0</v>
      </c>
      <c r="AF171">
        <f t="shared" si="33"/>
        <v>0</v>
      </c>
      <c r="AG171">
        <f t="shared" si="34"/>
        <v>0</v>
      </c>
      <c r="AH171">
        <f t="shared" si="35"/>
        <v>1</v>
      </c>
      <c r="AI171">
        <f t="shared" si="36"/>
        <v>0.97900222222222211</v>
      </c>
      <c r="AJ171">
        <f t="shared" si="37"/>
        <v>0.24015465882509887</v>
      </c>
      <c r="AK171">
        <f t="shared" si="38"/>
        <v>6.2242846380325592</v>
      </c>
      <c r="AL171">
        <f t="shared" si="39"/>
        <v>0.98689368540759193</v>
      </c>
      <c r="AM171">
        <f t="shared" si="40"/>
        <v>1.6687861271676302E-3</v>
      </c>
    </row>
    <row r="172" spans="1:39">
      <c r="A172" s="10">
        <v>172</v>
      </c>
      <c r="B172" s="11" t="s">
        <v>364</v>
      </c>
      <c r="C172" s="12" t="s">
        <v>21</v>
      </c>
      <c r="D172" s="11" t="s">
        <v>365</v>
      </c>
      <c r="E172" s="12" t="s">
        <v>366</v>
      </c>
      <c r="F172" s="13">
        <v>0.75439283000000001</v>
      </c>
      <c r="G172" s="13">
        <v>4.7558035099999998</v>
      </c>
      <c r="H172" s="14">
        <v>758</v>
      </c>
      <c r="I172" s="15">
        <v>1453</v>
      </c>
      <c r="J172" s="13">
        <v>85.626251260000004</v>
      </c>
      <c r="K172" s="13">
        <v>113.89109999999999</v>
      </c>
      <c r="L172" s="13">
        <v>41.043270309999997</v>
      </c>
      <c r="M172" s="13">
        <v>5.1261999999999999</v>
      </c>
      <c r="N172" s="13">
        <v>44.58298095</v>
      </c>
      <c r="O172" s="13">
        <v>38.873899999999999</v>
      </c>
      <c r="P172" s="13">
        <v>101.77237488999999</v>
      </c>
      <c r="Q172" s="13">
        <v>89.512832709999998</v>
      </c>
      <c r="R172" s="16">
        <v>7.4125501229128296E-3</v>
      </c>
      <c r="S172" s="13">
        <v>8</v>
      </c>
      <c r="X172">
        <v>2020</v>
      </c>
      <c r="Y172">
        <v>0</v>
      </c>
      <c r="Z172">
        <f t="shared" si="27"/>
        <v>0</v>
      </c>
      <c r="AA172">
        <f t="shared" si="28"/>
        <v>0</v>
      </c>
      <c r="AB172">
        <f t="shared" si="29"/>
        <v>0</v>
      </c>
      <c r="AC172">
        <f t="shared" si="30"/>
        <v>0</v>
      </c>
      <c r="AD172">
        <f t="shared" si="31"/>
        <v>1</v>
      </c>
      <c r="AE172">
        <f t="shared" si="32"/>
        <v>0</v>
      </c>
      <c r="AF172">
        <f t="shared" si="33"/>
        <v>1</v>
      </c>
      <c r="AG172">
        <f t="shared" si="34"/>
        <v>0</v>
      </c>
      <c r="AH172">
        <f t="shared" si="35"/>
        <v>0</v>
      </c>
      <c r="AI172">
        <f t="shared" si="36"/>
        <v>0.15701490765171502</v>
      </c>
      <c r="AJ172">
        <f t="shared" si="37"/>
        <v>0.36037293792052233</v>
      </c>
      <c r="AK172">
        <f t="shared" si="38"/>
        <v>8.6970818442511018</v>
      </c>
      <c r="AL172">
        <f t="shared" si="39"/>
        <v>0.95692895066515538</v>
      </c>
      <c r="AM172">
        <f t="shared" si="40"/>
        <v>3.5280110116999311E-3</v>
      </c>
    </row>
    <row r="173" spans="1:39">
      <c r="A173" s="10">
        <v>173</v>
      </c>
      <c r="B173" s="11" t="s">
        <v>364</v>
      </c>
      <c r="C173" s="12" t="s">
        <v>21</v>
      </c>
      <c r="D173" s="11" t="s">
        <v>367</v>
      </c>
      <c r="E173" s="12" t="s">
        <v>368</v>
      </c>
      <c r="F173" s="13">
        <v>4.19410887</v>
      </c>
      <c r="G173" s="13">
        <v>41.573946540000001</v>
      </c>
      <c r="H173" s="14">
        <v>1101</v>
      </c>
      <c r="I173" s="15">
        <v>2595</v>
      </c>
      <c r="J173" s="13">
        <v>158.67049273999999</v>
      </c>
      <c r="K173" s="13">
        <v>217.73859999999999</v>
      </c>
      <c r="L173" s="13">
        <v>85.569693999999998</v>
      </c>
      <c r="M173" s="13">
        <v>7.4717000000000002</v>
      </c>
      <c r="N173" s="13">
        <v>73.100798740000002</v>
      </c>
      <c r="O173" s="13">
        <v>77.498199999999997</v>
      </c>
      <c r="P173" s="13">
        <v>190.32886626999999</v>
      </c>
      <c r="Q173" s="13">
        <v>180.65463833999999</v>
      </c>
      <c r="R173" s="16">
        <v>2.2036115446882602E-2</v>
      </c>
      <c r="S173" s="13">
        <v>7.6</v>
      </c>
      <c r="X173">
        <v>2020</v>
      </c>
      <c r="Y173">
        <v>1</v>
      </c>
      <c r="Z173">
        <f t="shared" si="27"/>
        <v>0</v>
      </c>
      <c r="AA173">
        <f t="shared" si="28"/>
        <v>0</v>
      </c>
      <c r="AB173">
        <f t="shared" si="29"/>
        <v>0</v>
      </c>
      <c r="AC173">
        <f t="shared" si="30"/>
        <v>0</v>
      </c>
      <c r="AD173">
        <f t="shared" si="31"/>
        <v>1</v>
      </c>
      <c r="AE173">
        <f t="shared" si="32"/>
        <v>0</v>
      </c>
      <c r="AF173">
        <f t="shared" si="33"/>
        <v>1</v>
      </c>
      <c r="AG173">
        <f t="shared" si="34"/>
        <v>0</v>
      </c>
      <c r="AH173">
        <f t="shared" si="35"/>
        <v>0</v>
      </c>
      <c r="AI173">
        <f t="shared" si="36"/>
        <v>0.20455068119891007</v>
      </c>
      <c r="AJ173">
        <f t="shared" si="37"/>
        <v>0.39299276288173068</v>
      </c>
      <c r="AK173">
        <f t="shared" si="38"/>
        <v>9.783690290027705</v>
      </c>
      <c r="AL173">
        <f t="shared" si="39"/>
        <v>0.96682345345661369</v>
      </c>
      <c r="AM173">
        <f t="shared" si="40"/>
        <v>2.8792678227360308E-3</v>
      </c>
    </row>
    <row r="174" spans="1:39">
      <c r="A174" s="10">
        <v>174</v>
      </c>
      <c r="B174" s="11" t="s">
        <v>364</v>
      </c>
      <c r="C174" s="12" t="s">
        <v>21</v>
      </c>
      <c r="D174" s="11" t="s">
        <v>369</v>
      </c>
      <c r="E174" s="12" t="s">
        <v>370</v>
      </c>
      <c r="F174" s="13">
        <v>13.57440691</v>
      </c>
      <c r="G174" s="13">
        <v>12.59131009</v>
      </c>
      <c r="H174" s="14">
        <v>935</v>
      </c>
      <c r="I174" s="15">
        <v>1656</v>
      </c>
      <c r="J174" s="13">
        <v>108.6551589</v>
      </c>
      <c r="K174" s="13">
        <v>148.61609999999999</v>
      </c>
      <c r="L174" s="13">
        <v>55.610825609999999</v>
      </c>
      <c r="M174" s="13">
        <v>6.0766</v>
      </c>
      <c r="N174" s="13">
        <v>53.044333289999997</v>
      </c>
      <c r="O174" s="13">
        <v>48.017499999999998</v>
      </c>
      <c r="P174" s="13">
        <v>134.17763783000001</v>
      </c>
      <c r="Q174" s="13">
        <v>111.05742065</v>
      </c>
      <c r="R174" s="16">
        <v>0.10116743094850472</v>
      </c>
      <c r="S174" s="13">
        <v>7.8</v>
      </c>
      <c r="X174">
        <v>2020</v>
      </c>
      <c r="Y174">
        <v>1</v>
      </c>
      <c r="Z174">
        <f t="shared" si="27"/>
        <v>0</v>
      </c>
      <c r="AA174">
        <f t="shared" si="28"/>
        <v>0</v>
      </c>
      <c r="AB174">
        <f t="shared" si="29"/>
        <v>0</v>
      </c>
      <c r="AC174">
        <f t="shared" si="30"/>
        <v>0</v>
      </c>
      <c r="AD174">
        <f t="shared" si="31"/>
        <v>1</v>
      </c>
      <c r="AE174">
        <f t="shared" si="32"/>
        <v>0</v>
      </c>
      <c r="AF174">
        <f t="shared" si="33"/>
        <v>1</v>
      </c>
      <c r="AG174">
        <f t="shared" si="34"/>
        <v>0</v>
      </c>
      <c r="AH174">
        <f t="shared" si="35"/>
        <v>0</v>
      </c>
      <c r="AI174">
        <f t="shared" si="36"/>
        <v>0.16544673796791445</v>
      </c>
      <c r="AJ174">
        <f t="shared" si="37"/>
        <v>0.37419112471663568</v>
      </c>
      <c r="AK174">
        <f t="shared" si="38"/>
        <v>8.7292784270809332</v>
      </c>
      <c r="AL174">
        <f t="shared" si="39"/>
        <v>0.96071824979459264</v>
      </c>
      <c r="AM174">
        <f t="shared" si="40"/>
        <v>3.6694444444444444E-3</v>
      </c>
    </row>
    <row r="175" spans="1:39">
      <c r="A175" s="10">
        <v>175</v>
      </c>
      <c r="B175" s="11" t="s">
        <v>364</v>
      </c>
      <c r="C175" s="12" t="s">
        <v>38</v>
      </c>
      <c r="D175" s="11" t="s">
        <v>371</v>
      </c>
      <c r="E175" s="12" t="s">
        <v>372</v>
      </c>
      <c r="F175" s="13">
        <v>0.45169722000000001</v>
      </c>
      <c r="G175" s="13">
        <v>0.60256217999999995</v>
      </c>
      <c r="H175" s="14">
        <v>81</v>
      </c>
      <c r="I175" s="15">
        <v>388</v>
      </c>
      <c r="J175" s="13">
        <v>12.071885010000001</v>
      </c>
      <c r="K175" s="13">
        <v>38.358899999999998</v>
      </c>
      <c r="L175" s="13">
        <v>7.3614819899999997</v>
      </c>
      <c r="M175" s="13">
        <v>1.004</v>
      </c>
      <c r="N175" s="13">
        <v>4.7104030200000002</v>
      </c>
      <c r="O175" s="13">
        <v>7.2427000000000001</v>
      </c>
      <c r="P175" s="13">
        <v>13.98592421</v>
      </c>
      <c r="Q175" s="13">
        <v>13.653033900000001</v>
      </c>
      <c r="R175" s="16">
        <v>3.2296558541124828E-2</v>
      </c>
      <c r="S175" s="13">
        <v>9.1999999999999993</v>
      </c>
      <c r="X175">
        <v>2020</v>
      </c>
      <c r="Y175">
        <v>0</v>
      </c>
      <c r="Z175">
        <f t="shared" si="27"/>
        <v>0</v>
      </c>
      <c r="AA175">
        <f t="shared" si="28"/>
        <v>0</v>
      </c>
      <c r="AB175">
        <f t="shared" si="29"/>
        <v>0</v>
      </c>
      <c r="AC175">
        <f t="shared" si="30"/>
        <v>0</v>
      </c>
      <c r="AD175">
        <f t="shared" si="31"/>
        <v>1</v>
      </c>
      <c r="AE175">
        <f t="shared" si="32"/>
        <v>0</v>
      </c>
      <c r="AF175">
        <f t="shared" si="33"/>
        <v>0</v>
      </c>
      <c r="AG175">
        <f t="shared" si="34"/>
        <v>1</v>
      </c>
      <c r="AH175">
        <f t="shared" si="35"/>
        <v>0</v>
      </c>
      <c r="AI175">
        <f t="shared" si="36"/>
        <v>0.48596172839506169</v>
      </c>
      <c r="AJ175">
        <f t="shared" si="37"/>
        <v>0.19191066453938982</v>
      </c>
      <c r="AK175">
        <f t="shared" si="38"/>
        <v>4.6916364741035856</v>
      </c>
      <c r="AL175">
        <f t="shared" si="39"/>
        <v>0.97449374919022735</v>
      </c>
      <c r="AM175">
        <f t="shared" si="40"/>
        <v>2.5876288659793813E-3</v>
      </c>
    </row>
    <row r="176" spans="1:39">
      <c r="A176" s="10">
        <v>176</v>
      </c>
      <c r="B176" s="11" t="s">
        <v>364</v>
      </c>
      <c r="C176" s="12" t="s">
        <v>38</v>
      </c>
      <c r="D176" s="11" t="s">
        <v>373</v>
      </c>
      <c r="E176" s="12" t="s">
        <v>374</v>
      </c>
      <c r="F176" s="13">
        <v>5.8997059700000003</v>
      </c>
      <c r="G176" s="13">
        <v>5.4088671599999998</v>
      </c>
      <c r="H176" s="14">
        <v>115</v>
      </c>
      <c r="I176" s="15">
        <v>430</v>
      </c>
      <c r="J176" s="13">
        <v>31.56463565</v>
      </c>
      <c r="K176" s="13">
        <v>78.662899999999993</v>
      </c>
      <c r="L176" s="13">
        <v>21.103069420000001</v>
      </c>
      <c r="M176" s="13">
        <v>1.7056</v>
      </c>
      <c r="N176" s="13">
        <v>10.461566230000001</v>
      </c>
      <c r="O176" s="13">
        <v>10.387</v>
      </c>
      <c r="P176" s="13">
        <v>37.565791249999997</v>
      </c>
      <c r="Q176" s="13">
        <v>28.806179530000001</v>
      </c>
      <c r="R176" s="16">
        <v>0.15704995885052736</v>
      </c>
      <c r="S176" s="13">
        <v>9.9</v>
      </c>
      <c r="X176">
        <v>2020</v>
      </c>
      <c r="Y176">
        <v>0</v>
      </c>
      <c r="Z176">
        <f t="shared" si="27"/>
        <v>0</v>
      </c>
      <c r="AA176">
        <f t="shared" si="28"/>
        <v>0</v>
      </c>
      <c r="AB176">
        <f t="shared" si="29"/>
        <v>0</v>
      </c>
      <c r="AC176">
        <f t="shared" si="30"/>
        <v>0</v>
      </c>
      <c r="AD176">
        <f t="shared" si="31"/>
        <v>1</v>
      </c>
      <c r="AE176">
        <f t="shared" si="32"/>
        <v>0</v>
      </c>
      <c r="AF176">
        <f t="shared" si="33"/>
        <v>0</v>
      </c>
      <c r="AG176">
        <f t="shared" si="34"/>
        <v>1</v>
      </c>
      <c r="AH176">
        <f t="shared" si="35"/>
        <v>0</v>
      </c>
      <c r="AI176">
        <f t="shared" si="36"/>
        <v>0.69885652173913038</v>
      </c>
      <c r="AJ176">
        <f t="shared" si="37"/>
        <v>0.26827220227070198</v>
      </c>
      <c r="AK176">
        <f t="shared" si="38"/>
        <v>6.1336574988273922</v>
      </c>
      <c r="AL176">
        <f t="shared" si="39"/>
        <v>0.97877775496618691</v>
      </c>
      <c r="AM176">
        <f t="shared" si="40"/>
        <v>3.9665116279069771E-3</v>
      </c>
    </row>
    <row r="177" spans="1:39">
      <c r="A177" s="10">
        <v>177</v>
      </c>
      <c r="B177" s="11" t="s">
        <v>364</v>
      </c>
      <c r="C177" s="12" t="s">
        <v>38</v>
      </c>
      <c r="D177" s="11" t="s">
        <v>375</v>
      </c>
      <c r="E177" s="12" t="s">
        <v>376</v>
      </c>
      <c r="F177" s="13">
        <v>0.71350647</v>
      </c>
      <c r="G177" s="13">
        <v>0.68251158000000001</v>
      </c>
      <c r="H177" s="14">
        <v>47</v>
      </c>
      <c r="I177" s="15">
        <v>751</v>
      </c>
      <c r="J177" s="13">
        <v>9.5721979899999994</v>
      </c>
      <c r="K177" s="13">
        <v>8.5210000000000008</v>
      </c>
      <c r="L177" s="13">
        <v>2.0282276499999998</v>
      </c>
      <c r="M177" s="13">
        <v>1.1119000000000001</v>
      </c>
      <c r="N177" s="13">
        <v>7.5439703400000004</v>
      </c>
      <c r="O177" s="13">
        <v>36.440399999999997</v>
      </c>
      <c r="P177" s="13">
        <v>11.508289080000001</v>
      </c>
      <c r="Q177" s="13">
        <v>9.3516248399999995</v>
      </c>
      <c r="R177" s="16">
        <v>6.199935238331708E-2</v>
      </c>
      <c r="S177" s="13">
        <v>11.4</v>
      </c>
      <c r="X177">
        <v>2020</v>
      </c>
      <c r="Y177">
        <v>0</v>
      </c>
      <c r="Z177">
        <f t="shared" si="27"/>
        <v>0</v>
      </c>
      <c r="AA177">
        <f t="shared" si="28"/>
        <v>0</v>
      </c>
      <c r="AB177">
        <f t="shared" si="29"/>
        <v>0</v>
      </c>
      <c r="AC177">
        <f t="shared" si="30"/>
        <v>0</v>
      </c>
      <c r="AD177">
        <f t="shared" si="31"/>
        <v>1</v>
      </c>
      <c r="AE177">
        <f t="shared" si="32"/>
        <v>0</v>
      </c>
      <c r="AF177">
        <f t="shared" si="33"/>
        <v>0</v>
      </c>
      <c r="AG177">
        <f t="shared" si="34"/>
        <v>1</v>
      </c>
      <c r="AH177">
        <f t="shared" si="35"/>
        <v>0</v>
      </c>
      <c r="AI177">
        <f t="shared" si="36"/>
        <v>0.20495531914893619</v>
      </c>
      <c r="AJ177">
        <f t="shared" si="37"/>
        <v>0.23802695106208188</v>
      </c>
      <c r="AK177">
        <f t="shared" si="38"/>
        <v>6.7847561291483043</v>
      </c>
      <c r="AL177">
        <f t="shared" si="39"/>
        <v>0.88457266243810273</v>
      </c>
      <c r="AM177">
        <f t="shared" si="40"/>
        <v>1.4805592543275633E-3</v>
      </c>
    </row>
    <row r="178" spans="1:39">
      <c r="A178" s="10">
        <v>178</v>
      </c>
      <c r="B178" s="11" t="s">
        <v>364</v>
      </c>
      <c r="C178" s="12" t="s">
        <v>38</v>
      </c>
      <c r="D178" s="11" t="s">
        <v>377</v>
      </c>
      <c r="E178" s="12" t="s">
        <v>378</v>
      </c>
      <c r="F178" s="13">
        <v>0.53620108</v>
      </c>
      <c r="G178" s="13">
        <v>0.78963015000000003</v>
      </c>
      <c r="H178" s="14">
        <v>89</v>
      </c>
      <c r="I178" s="15">
        <v>500</v>
      </c>
      <c r="J178" s="13">
        <v>15.95630057</v>
      </c>
      <c r="K178" s="13">
        <v>36.548499999999997</v>
      </c>
      <c r="L178" s="13">
        <v>8.5242326500000001</v>
      </c>
      <c r="M178" s="13">
        <v>1.2012</v>
      </c>
      <c r="N178" s="13">
        <v>7.4320679199999997</v>
      </c>
      <c r="O178" s="13">
        <v>14.4551</v>
      </c>
      <c r="P178" s="13">
        <v>17.845944070000002</v>
      </c>
      <c r="Q178" s="13">
        <v>17.411744509999998</v>
      </c>
      <c r="R178" s="16">
        <v>3.0046103355293098E-2</v>
      </c>
      <c r="S178" s="13">
        <v>9.9</v>
      </c>
      <c r="X178">
        <v>2020</v>
      </c>
      <c r="Y178">
        <v>0</v>
      </c>
      <c r="Z178">
        <f t="shared" si="27"/>
        <v>0</v>
      </c>
      <c r="AA178">
        <f t="shared" si="28"/>
        <v>0</v>
      </c>
      <c r="AB178">
        <f t="shared" si="29"/>
        <v>0</v>
      </c>
      <c r="AC178">
        <f t="shared" si="30"/>
        <v>0</v>
      </c>
      <c r="AD178">
        <f t="shared" si="31"/>
        <v>1</v>
      </c>
      <c r="AE178">
        <f t="shared" si="32"/>
        <v>0</v>
      </c>
      <c r="AF178">
        <f t="shared" si="33"/>
        <v>0</v>
      </c>
      <c r="AG178">
        <f t="shared" si="34"/>
        <v>1</v>
      </c>
      <c r="AH178">
        <f t="shared" si="35"/>
        <v>0</v>
      </c>
      <c r="AI178">
        <f t="shared" si="36"/>
        <v>0.42415393258426964</v>
      </c>
      <c r="AJ178">
        <f t="shared" si="37"/>
        <v>0.23323071124669961</v>
      </c>
      <c r="AK178">
        <f t="shared" si="38"/>
        <v>6.1872027306027304</v>
      </c>
      <c r="AL178">
        <f t="shared" si="39"/>
        <v>0.96817987957520191</v>
      </c>
      <c r="AM178">
        <f t="shared" si="40"/>
        <v>2.4024000000000003E-3</v>
      </c>
    </row>
    <row r="179" spans="1:39">
      <c r="A179" s="10">
        <v>179</v>
      </c>
      <c r="B179" s="11" t="s">
        <v>364</v>
      </c>
      <c r="C179" s="12" t="s">
        <v>38</v>
      </c>
      <c r="D179" s="11" t="s">
        <v>379</v>
      </c>
      <c r="E179" s="12" t="s">
        <v>380</v>
      </c>
      <c r="F179" s="13">
        <v>0.26671008000000002</v>
      </c>
      <c r="G179" s="13">
        <v>0.35732999999999998</v>
      </c>
      <c r="H179" s="14">
        <v>110</v>
      </c>
      <c r="I179" s="15">
        <v>581</v>
      </c>
      <c r="J179" s="13">
        <v>15.328460570000001</v>
      </c>
      <c r="K179" s="13">
        <v>31.374400000000001</v>
      </c>
      <c r="L179" s="13">
        <v>6.3136082800000004</v>
      </c>
      <c r="M179" s="13">
        <v>1.2707999999999999</v>
      </c>
      <c r="N179" s="13">
        <v>9.0148522900000003</v>
      </c>
      <c r="O179" s="13">
        <v>14.319599999999999</v>
      </c>
      <c r="P179" s="13">
        <v>15.88008703</v>
      </c>
      <c r="Q179" s="13">
        <v>13.21422184</v>
      </c>
      <c r="R179" s="16">
        <v>1.6795253042136509E-2</v>
      </c>
      <c r="S179" s="13">
        <v>9.6999999999999993</v>
      </c>
      <c r="X179">
        <v>2020</v>
      </c>
      <c r="Y179">
        <v>0</v>
      </c>
      <c r="Z179">
        <f t="shared" si="27"/>
        <v>0</v>
      </c>
      <c r="AA179">
        <f t="shared" si="28"/>
        <v>0</v>
      </c>
      <c r="AB179">
        <f t="shared" si="29"/>
        <v>0</v>
      </c>
      <c r="AC179">
        <f t="shared" si="30"/>
        <v>0</v>
      </c>
      <c r="AD179">
        <f t="shared" si="31"/>
        <v>1</v>
      </c>
      <c r="AE179">
        <f t="shared" si="32"/>
        <v>0</v>
      </c>
      <c r="AF179">
        <f t="shared" si="33"/>
        <v>0</v>
      </c>
      <c r="AG179">
        <f t="shared" si="34"/>
        <v>1</v>
      </c>
      <c r="AH179">
        <f t="shared" si="35"/>
        <v>0</v>
      </c>
      <c r="AI179">
        <f t="shared" si="36"/>
        <v>0.29677454545454546</v>
      </c>
      <c r="AJ179">
        <f t="shared" si="37"/>
        <v>0.20123439109592534</v>
      </c>
      <c r="AK179">
        <f t="shared" si="38"/>
        <v>7.0938403289266612</v>
      </c>
      <c r="AL179">
        <f t="shared" si="39"/>
        <v>0.96107237817504565</v>
      </c>
      <c r="AM179">
        <f t="shared" si="40"/>
        <v>2.1872633390705677E-3</v>
      </c>
    </row>
    <row r="180" spans="1:39">
      <c r="A180" s="10">
        <v>180</v>
      </c>
      <c r="B180" s="11" t="s">
        <v>364</v>
      </c>
      <c r="C180" s="12" t="s">
        <v>38</v>
      </c>
      <c r="D180" s="11" t="s">
        <v>381</v>
      </c>
      <c r="E180" s="12" t="s">
        <v>382</v>
      </c>
      <c r="F180" s="13">
        <v>0.49704995000000002</v>
      </c>
      <c r="G180" s="13">
        <v>0.60192999999999997</v>
      </c>
      <c r="H180" s="14">
        <v>150</v>
      </c>
      <c r="I180" s="15">
        <v>732</v>
      </c>
      <c r="J180" s="13">
        <v>22.436703290000001</v>
      </c>
      <c r="K180" s="13">
        <v>51.3185</v>
      </c>
      <c r="L180" s="13">
        <v>9.5007774699999992</v>
      </c>
      <c r="M180" s="13">
        <v>1.8270999999999999</v>
      </c>
      <c r="N180" s="13">
        <v>12.93592582</v>
      </c>
      <c r="O180" s="13">
        <v>19.166599999999999</v>
      </c>
      <c r="P180" s="13">
        <v>26.394823550000002</v>
      </c>
      <c r="Q180" s="13">
        <v>22.891560429999998</v>
      </c>
      <c r="R180" s="16">
        <v>1.8831342026531563E-2</v>
      </c>
      <c r="S180" s="13">
        <v>10.4</v>
      </c>
      <c r="X180">
        <v>2020</v>
      </c>
      <c r="Y180">
        <v>0</v>
      </c>
      <c r="Z180">
        <f t="shared" si="27"/>
        <v>0</v>
      </c>
      <c r="AA180">
        <f t="shared" si="28"/>
        <v>0</v>
      </c>
      <c r="AB180">
        <f t="shared" si="29"/>
        <v>0</v>
      </c>
      <c r="AC180">
        <f t="shared" si="30"/>
        <v>0</v>
      </c>
      <c r="AD180">
        <f t="shared" si="31"/>
        <v>1</v>
      </c>
      <c r="AE180">
        <f t="shared" si="32"/>
        <v>0</v>
      </c>
      <c r="AF180">
        <f t="shared" si="33"/>
        <v>0</v>
      </c>
      <c r="AG180">
        <f t="shared" si="34"/>
        <v>1</v>
      </c>
      <c r="AH180">
        <f t="shared" si="35"/>
        <v>0</v>
      </c>
      <c r="AI180">
        <f t="shared" si="36"/>
        <v>0.35430400000000001</v>
      </c>
      <c r="AJ180">
        <f t="shared" si="37"/>
        <v>0.18513357697516489</v>
      </c>
      <c r="AK180">
        <f t="shared" si="38"/>
        <v>7.0800316457774617</v>
      </c>
      <c r="AL180">
        <f t="shared" si="39"/>
        <v>0.96562086042870898</v>
      </c>
      <c r="AM180">
        <f t="shared" si="40"/>
        <v>2.4960382513661201E-3</v>
      </c>
    </row>
    <row r="181" spans="1:39">
      <c r="A181" s="10">
        <v>181</v>
      </c>
      <c r="B181" s="11" t="s">
        <v>364</v>
      </c>
      <c r="C181" s="12" t="s">
        <v>38</v>
      </c>
      <c r="D181" s="11" t="s">
        <v>383</v>
      </c>
      <c r="E181" s="12" t="s">
        <v>384</v>
      </c>
      <c r="F181" s="13">
        <v>0.98352044999999999</v>
      </c>
      <c r="G181" s="13">
        <v>0.27569502000000001</v>
      </c>
      <c r="H181" s="14">
        <v>183</v>
      </c>
      <c r="I181" s="15">
        <v>693</v>
      </c>
      <c r="J181" s="13">
        <v>32.375281960000002</v>
      </c>
      <c r="K181" s="13">
        <v>65.016000000000005</v>
      </c>
      <c r="L181" s="13">
        <v>18.333875859999999</v>
      </c>
      <c r="M181" s="13">
        <v>2.3517000000000001</v>
      </c>
      <c r="N181" s="13">
        <v>14.0414061</v>
      </c>
      <c r="O181" s="13">
        <v>15.3309</v>
      </c>
      <c r="P181" s="13">
        <v>37.497722609999997</v>
      </c>
      <c r="Q181" s="13">
        <v>30.490419589999998</v>
      </c>
      <c r="R181" s="16">
        <v>2.6228804885812241E-2</v>
      </c>
      <c r="S181" s="13">
        <v>9.9</v>
      </c>
      <c r="X181">
        <v>2020</v>
      </c>
      <c r="Y181">
        <v>0</v>
      </c>
      <c r="Z181">
        <f t="shared" si="27"/>
        <v>0</v>
      </c>
      <c r="AA181">
        <f t="shared" si="28"/>
        <v>0</v>
      </c>
      <c r="AB181">
        <f t="shared" si="29"/>
        <v>0</v>
      </c>
      <c r="AC181">
        <f t="shared" si="30"/>
        <v>0</v>
      </c>
      <c r="AD181">
        <f t="shared" si="31"/>
        <v>1</v>
      </c>
      <c r="AE181">
        <f t="shared" si="32"/>
        <v>0</v>
      </c>
      <c r="AF181">
        <f t="shared" si="33"/>
        <v>0</v>
      </c>
      <c r="AG181">
        <f t="shared" si="34"/>
        <v>1</v>
      </c>
      <c r="AH181">
        <f t="shared" si="35"/>
        <v>0</v>
      </c>
      <c r="AI181">
        <f t="shared" si="36"/>
        <v>0.3681295081967213</v>
      </c>
      <c r="AJ181">
        <f t="shared" si="37"/>
        <v>0.28199021563922722</v>
      </c>
      <c r="AK181">
        <f t="shared" si="38"/>
        <v>5.9707471616277585</v>
      </c>
      <c r="AL181">
        <f t="shared" si="39"/>
        <v>0.96509157949581192</v>
      </c>
      <c r="AM181">
        <f t="shared" si="40"/>
        <v>3.3935064935064936E-3</v>
      </c>
    </row>
    <row r="182" spans="1:39">
      <c r="A182" s="10">
        <v>182</v>
      </c>
      <c r="B182" s="11" t="s">
        <v>364</v>
      </c>
      <c r="C182" s="12" t="s">
        <v>38</v>
      </c>
      <c r="D182" s="11" t="s">
        <v>385</v>
      </c>
      <c r="E182" s="12" t="s">
        <v>386</v>
      </c>
      <c r="F182" s="13">
        <v>0.83623605999999995</v>
      </c>
      <c r="G182" s="13">
        <v>0.70619516999999998</v>
      </c>
      <c r="H182" s="14">
        <v>60</v>
      </c>
      <c r="I182" s="15">
        <v>414</v>
      </c>
      <c r="J182" s="13">
        <v>13.986746350000001</v>
      </c>
      <c r="K182" s="13">
        <v>30.9785</v>
      </c>
      <c r="L182" s="13">
        <v>6.8995418300000004</v>
      </c>
      <c r="M182" s="13">
        <v>1.2728999999999999</v>
      </c>
      <c r="N182" s="13">
        <v>7.0872045200000002</v>
      </c>
      <c r="O182" s="13">
        <v>10.241199999999999</v>
      </c>
      <c r="P182" s="13">
        <v>16.528206300000001</v>
      </c>
      <c r="Q182" s="13">
        <v>14.644435720000001</v>
      </c>
      <c r="R182" s="16">
        <v>5.0594483443735808E-2</v>
      </c>
      <c r="S182" s="13">
        <v>8.9</v>
      </c>
      <c r="X182">
        <v>2020</v>
      </c>
      <c r="Y182">
        <v>0</v>
      </c>
      <c r="Z182">
        <f t="shared" si="27"/>
        <v>0</v>
      </c>
      <c r="AA182">
        <f t="shared" si="28"/>
        <v>0</v>
      </c>
      <c r="AB182">
        <f t="shared" si="29"/>
        <v>0</v>
      </c>
      <c r="AC182">
        <f t="shared" si="30"/>
        <v>0</v>
      </c>
      <c r="AD182">
        <f t="shared" si="31"/>
        <v>1</v>
      </c>
      <c r="AE182">
        <f t="shared" si="32"/>
        <v>0</v>
      </c>
      <c r="AF182">
        <f t="shared" si="33"/>
        <v>0</v>
      </c>
      <c r="AG182">
        <f t="shared" si="34"/>
        <v>1</v>
      </c>
      <c r="AH182">
        <f t="shared" si="35"/>
        <v>0</v>
      </c>
      <c r="AI182">
        <f t="shared" si="36"/>
        <v>0.53752333333333335</v>
      </c>
      <c r="AJ182">
        <f t="shared" si="37"/>
        <v>0.22272033281146603</v>
      </c>
      <c r="AK182">
        <f t="shared" si="38"/>
        <v>5.5677622122711927</v>
      </c>
      <c r="AL182">
        <f t="shared" si="39"/>
        <v>0.96053194590002289</v>
      </c>
      <c r="AM182">
        <f t="shared" si="40"/>
        <v>3.07463768115942E-3</v>
      </c>
    </row>
    <row r="183" spans="1:39">
      <c r="A183" s="10">
        <v>183</v>
      </c>
      <c r="B183" s="11" t="s">
        <v>364</v>
      </c>
      <c r="C183" s="12" t="s">
        <v>38</v>
      </c>
      <c r="D183" s="11" t="s">
        <v>387</v>
      </c>
      <c r="E183" s="12" t="s">
        <v>388</v>
      </c>
      <c r="F183" s="13">
        <v>1.4749707400000001</v>
      </c>
      <c r="G183" s="13">
        <v>1.1558712499999999</v>
      </c>
      <c r="H183" s="14">
        <v>110</v>
      </c>
      <c r="I183" s="15">
        <v>616</v>
      </c>
      <c r="J183" s="13">
        <v>19.856072449999999</v>
      </c>
      <c r="K183" s="13">
        <v>29.697800000000001</v>
      </c>
      <c r="L183" s="13">
        <v>10.801712909999999</v>
      </c>
      <c r="M183" s="13">
        <v>1.4008</v>
      </c>
      <c r="N183" s="13">
        <v>9.0543595400000001</v>
      </c>
      <c r="O183" s="13">
        <v>12.4589</v>
      </c>
      <c r="P183" s="13">
        <v>21.027365499999998</v>
      </c>
      <c r="Q183" s="13">
        <v>18.900944320000001</v>
      </c>
      <c r="R183" s="16">
        <v>7.0145294235742478E-2</v>
      </c>
      <c r="S183" s="13">
        <v>10.4</v>
      </c>
      <c r="X183">
        <v>2020</v>
      </c>
      <c r="Y183">
        <v>0</v>
      </c>
      <c r="Z183">
        <f t="shared" si="27"/>
        <v>0</v>
      </c>
      <c r="AA183">
        <f t="shared" si="28"/>
        <v>0</v>
      </c>
      <c r="AB183">
        <f t="shared" si="29"/>
        <v>0</v>
      </c>
      <c r="AC183">
        <f t="shared" si="30"/>
        <v>0</v>
      </c>
      <c r="AD183">
        <f t="shared" si="31"/>
        <v>1</v>
      </c>
      <c r="AE183">
        <f t="shared" si="32"/>
        <v>0</v>
      </c>
      <c r="AF183">
        <f t="shared" si="33"/>
        <v>0</v>
      </c>
      <c r="AG183">
        <f t="shared" si="34"/>
        <v>1</v>
      </c>
      <c r="AH183">
        <f t="shared" si="35"/>
        <v>0</v>
      </c>
      <c r="AI183">
        <f t="shared" si="36"/>
        <v>0.28271454545454544</v>
      </c>
      <c r="AJ183">
        <f t="shared" si="37"/>
        <v>0.36372097966852762</v>
      </c>
      <c r="AK183">
        <f t="shared" si="38"/>
        <v>6.4637061250713872</v>
      </c>
      <c r="AL183">
        <f t="shared" si="39"/>
        <v>0.95495617166046054</v>
      </c>
      <c r="AM183">
        <f t="shared" si="40"/>
        <v>2.2740259740259743E-3</v>
      </c>
    </row>
    <row r="184" spans="1:39">
      <c r="A184" s="10">
        <v>184</v>
      </c>
      <c r="B184" s="11" t="s">
        <v>364</v>
      </c>
      <c r="C184" s="12" t="s">
        <v>38</v>
      </c>
      <c r="D184" s="11" t="s">
        <v>389</v>
      </c>
      <c r="E184" s="12" t="s">
        <v>390</v>
      </c>
      <c r="F184" s="13">
        <v>3.6569158499999999</v>
      </c>
      <c r="G184" s="13">
        <v>3.261908</v>
      </c>
      <c r="H184" s="14">
        <v>115</v>
      </c>
      <c r="I184" s="15">
        <v>519</v>
      </c>
      <c r="J184" s="13">
        <v>24.74382769</v>
      </c>
      <c r="K184" s="13">
        <v>62.221600000000002</v>
      </c>
      <c r="L184" s="13">
        <v>14.29500161</v>
      </c>
      <c r="M184" s="13">
        <v>1.9982</v>
      </c>
      <c r="N184" s="13">
        <v>10.44882608</v>
      </c>
      <c r="O184" s="13">
        <v>13.31</v>
      </c>
      <c r="P184" s="13">
        <v>29.554409790000001</v>
      </c>
      <c r="Q184" s="13">
        <v>23.121933760000001</v>
      </c>
      <c r="R184" s="16">
        <v>0.12373503230091064</v>
      </c>
      <c r="S184" s="13">
        <v>10</v>
      </c>
      <c r="X184">
        <v>2020</v>
      </c>
      <c r="Y184">
        <v>1</v>
      </c>
      <c r="Z184">
        <f t="shared" si="27"/>
        <v>0</v>
      </c>
      <c r="AA184">
        <f t="shared" si="28"/>
        <v>0</v>
      </c>
      <c r="AB184">
        <f t="shared" si="29"/>
        <v>0</v>
      </c>
      <c r="AC184">
        <f t="shared" si="30"/>
        <v>0</v>
      </c>
      <c r="AD184">
        <f t="shared" si="31"/>
        <v>1</v>
      </c>
      <c r="AE184">
        <f t="shared" si="32"/>
        <v>0</v>
      </c>
      <c r="AF184">
        <f t="shared" si="33"/>
        <v>0</v>
      </c>
      <c r="AG184">
        <f t="shared" si="34"/>
        <v>1</v>
      </c>
      <c r="AH184">
        <f t="shared" si="35"/>
        <v>0</v>
      </c>
      <c r="AI184">
        <f t="shared" si="36"/>
        <v>0.55843304347826095</v>
      </c>
      <c r="AJ184">
        <f t="shared" si="37"/>
        <v>0.22974339473751879</v>
      </c>
      <c r="AK184">
        <f t="shared" si="38"/>
        <v>5.2291192473225907</v>
      </c>
      <c r="AL184">
        <f t="shared" si="39"/>
        <v>0.9688849856274856</v>
      </c>
      <c r="AM184">
        <f t="shared" si="40"/>
        <v>3.8500963391136802E-3</v>
      </c>
    </row>
    <row r="185" spans="1:39">
      <c r="A185" s="10">
        <v>185</v>
      </c>
      <c r="B185" s="11" t="s">
        <v>364</v>
      </c>
      <c r="C185" s="12" t="s">
        <v>38</v>
      </c>
      <c r="D185" s="11" t="s">
        <v>391</v>
      </c>
      <c r="E185" s="12" t="s">
        <v>392</v>
      </c>
      <c r="F185" s="13">
        <v>2.9370941099999999</v>
      </c>
      <c r="G185" s="13">
        <v>6.3647514699999999</v>
      </c>
      <c r="H185" s="14">
        <v>452</v>
      </c>
      <c r="I185" s="15">
        <v>1226</v>
      </c>
      <c r="J185" s="13">
        <v>53.782171060000003</v>
      </c>
      <c r="K185" s="13">
        <v>88.040499999999994</v>
      </c>
      <c r="L185" s="13">
        <v>26.110433780000001</v>
      </c>
      <c r="M185" s="13">
        <v>3.3976000000000002</v>
      </c>
      <c r="N185" s="13">
        <v>27.671737279999999</v>
      </c>
      <c r="O185" s="13">
        <v>28.836400000000001</v>
      </c>
      <c r="P185" s="13">
        <v>68.382633159999997</v>
      </c>
      <c r="Q185" s="13">
        <v>62.796422630000002</v>
      </c>
      <c r="R185" s="16">
        <v>4.2950877646490443E-2</v>
      </c>
      <c r="S185" s="13">
        <v>8.5</v>
      </c>
      <c r="X185">
        <v>2020</v>
      </c>
      <c r="Y185">
        <v>1</v>
      </c>
      <c r="Z185">
        <f t="shared" si="27"/>
        <v>0</v>
      </c>
      <c r="AA185">
        <f t="shared" si="28"/>
        <v>0</v>
      </c>
      <c r="AB185">
        <f t="shared" si="29"/>
        <v>0</v>
      </c>
      <c r="AC185">
        <f t="shared" si="30"/>
        <v>0</v>
      </c>
      <c r="AD185">
        <f t="shared" si="31"/>
        <v>1</v>
      </c>
      <c r="AE185">
        <f t="shared" si="32"/>
        <v>0</v>
      </c>
      <c r="AF185">
        <f t="shared" si="33"/>
        <v>0</v>
      </c>
      <c r="AG185">
        <f t="shared" si="34"/>
        <v>1</v>
      </c>
      <c r="AH185">
        <f t="shared" si="35"/>
        <v>0</v>
      </c>
      <c r="AI185">
        <f t="shared" si="36"/>
        <v>0.20229668141592919</v>
      </c>
      <c r="AJ185">
        <f t="shared" si="37"/>
        <v>0.29657298379722974</v>
      </c>
      <c r="AK185">
        <f t="shared" si="38"/>
        <v>8.1444953143395331</v>
      </c>
      <c r="AL185">
        <f t="shared" si="39"/>
        <v>0.96284262249543684</v>
      </c>
      <c r="AM185">
        <f t="shared" si="40"/>
        <v>2.7712887438825452E-3</v>
      </c>
    </row>
    <row r="186" spans="1:39">
      <c r="A186" s="10">
        <v>186</v>
      </c>
      <c r="B186" s="11" t="s">
        <v>364</v>
      </c>
      <c r="C186" s="12" t="s">
        <v>38</v>
      </c>
      <c r="D186" s="11" t="s">
        <v>393</v>
      </c>
      <c r="E186" s="12" t="s">
        <v>394</v>
      </c>
      <c r="F186" s="13">
        <v>0.78178999999999998</v>
      </c>
      <c r="G186" s="13">
        <v>1.4168099999999999</v>
      </c>
      <c r="H186" s="14">
        <v>126</v>
      </c>
      <c r="I186" s="15">
        <v>640</v>
      </c>
      <c r="J186" s="13">
        <v>27.12562552</v>
      </c>
      <c r="K186" s="13">
        <v>48.967399999999998</v>
      </c>
      <c r="L186" s="13">
        <v>15.137255290000001</v>
      </c>
      <c r="M186" s="13">
        <v>2.0407999999999999</v>
      </c>
      <c r="N186" s="13">
        <v>11.988370229999999</v>
      </c>
      <c r="O186" s="13">
        <v>12.1662</v>
      </c>
      <c r="P186" s="13">
        <v>31.67728</v>
      </c>
      <c r="Q186" s="13">
        <v>28.897729999999999</v>
      </c>
      <c r="R186" s="16">
        <v>2.4679833622078665E-2</v>
      </c>
      <c r="S186" s="13">
        <v>8.6</v>
      </c>
      <c r="X186">
        <v>2020</v>
      </c>
      <c r="Y186">
        <v>1</v>
      </c>
      <c r="Z186">
        <f t="shared" si="27"/>
        <v>0</v>
      </c>
      <c r="AA186">
        <f t="shared" si="28"/>
        <v>0</v>
      </c>
      <c r="AB186">
        <f t="shared" si="29"/>
        <v>0</v>
      </c>
      <c r="AC186">
        <f t="shared" si="30"/>
        <v>0</v>
      </c>
      <c r="AD186">
        <f t="shared" si="31"/>
        <v>1</v>
      </c>
      <c r="AE186">
        <f t="shared" si="32"/>
        <v>0</v>
      </c>
      <c r="AF186">
        <f t="shared" si="33"/>
        <v>0</v>
      </c>
      <c r="AG186">
        <f t="shared" si="34"/>
        <v>1</v>
      </c>
      <c r="AH186">
        <f t="shared" si="35"/>
        <v>0</v>
      </c>
      <c r="AI186">
        <f t="shared" si="36"/>
        <v>0.40482698412698409</v>
      </c>
      <c r="AJ186">
        <f t="shared" si="37"/>
        <v>0.30912924292488475</v>
      </c>
      <c r="AK186">
        <f t="shared" si="38"/>
        <v>5.8743484074872594</v>
      </c>
      <c r="AL186">
        <f t="shared" si="39"/>
        <v>0.95999074658584316</v>
      </c>
      <c r="AM186">
        <f t="shared" si="40"/>
        <v>3.1887499999999997E-3</v>
      </c>
    </row>
    <row r="187" spans="1:39">
      <c r="A187" s="10">
        <v>187</v>
      </c>
      <c r="B187" s="11" t="s">
        <v>364</v>
      </c>
      <c r="C187" s="12" t="s">
        <v>38</v>
      </c>
      <c r="D187" s="11" t="s">
        <v>395</v>
      </c>
      <c r="E187" s="12" t="s">
        <v>396</v>
      </c>
      <c r="F187" s="13">
        <v>0.51251117999999996</v>
      </c>
      <c r="G187" s="13">
        <v>0.67565118999999996</v>
      </c>
      <c r="H187" s="14">
        <v>71</v>
      </c>
      <c r="I187" s="15">
        <v>410</v>
      </c>
      <c r="J187" s="13">
        <v>11.728077450000001</v>
      </c>
      <c r="K187" s="13">
        <v>38.769799999999996</v>
      </c>
      <c r="L187" s="13">
        <v>7.4589472900000002</v>
      </c>
      <c r="M187" s="13">
        <v>1.0491999999999999</v>
      </c>
      <c r="N187" s="13">
        <v>4.2691301599999996</v>
      </c>
      <c r="O187" s="13">
        <v>6.4725000000000001</v>
      </c>
      <c r="P187" s="13">
        <v>13.93940022</v>
      </c>
      <c r="Q187" s="13">
        <v>12.28830048</v>
      </c>
      <c r="R187" s="16">
        <v>3.6767089825332527E-2</v>
      </c>
      <c r="S187" s="13">
        <v>8.4</v>
      </c>
      <c r="X187">
        <v>2020</v>
      </c>
      <c r="Y187">
        <v>1</v>
      </c>
      <c r="Z187">
        <f t="shared" si="27"/>
        <v>0</v>
      </c>
      <c r="AA187">
        <f t="shared" si="28"/>
        <v>0</v>
      </c>
      <c r="AB187">
        <f t="shared" si="29"/>
        <v>0</v>
      </c>
      <c r="AC187">
        <f t="shared" si="30"/>
        <v>0</v>
      </c>
      <c r="AD187">
        <f t="shared" si="31"/>
        <v>1</v>
      </c>
      <c r="AE187">
        <f t="shared" si="32"/>
        <v>0</v>
      </c>
      <c r="AF187">
        <f t="shared" si="33"/>
        <v>0</v>
      </c>
      <c r="AG187">
        <f t="shared" si="34"/>
        <v>1</v>
      </c>
      <c r="AH187">
        <f t="shared" si="35"/>
        <v>0</v>
      </c>
      <c r="AI187">
        <f t="shared" si="36"/>
        <v>0.56083098591549285</v>
      </c>
      <c r="AJ187">
        <f t="shared" si="37"/>
        <v>0.19239065690305343</v>
      </c>
      <c r="AK187">
        <f t="shared" si="38"/>
        <v>4.0689383911551662</v>
      </c>
      <c r="AL187">
        <f t="shared" si="39"/>
        <v>0.97365076973304199</v>
      </c>
      <c r="AM187">
        <f t="shared" si="40"/>
        <v>2.5590243902439023E-3</v>
      </c>
    </row>
    <row r="188" spans="1:39">
      <c r="A188" s="10">
        <v>188</v>
      </c>
      <c r="B188" s="11" t="s">
        <v>364</v>
      </c>
      <c r="C188" s="12" t="s">
        <v>38</v>
      </c>
      <c r="D188" s="11" t="s">
        <v>397</v>
      </c>
      <c r="E188" s="12" t="s">
        <v>398</v>
      </c>
      <c r="F188" s="13">
        <v>8.8179999999999994E-2</v>
      </c>
      <c r="G188" s="13">
        <v>0.15953000000000001</v>
      </c>
      <c r="H188" s="14">
        <v>8</v>
      </c>
      <c r="I188" s="15">
        <v>300</v>
      </c>
      <c r="J188" s="13">
        <v>2.3552229599999999</v>
      </c>
      <c r="K188" s="13">
        <v>3.6686000000000001</v>
      </c>
      <c r="L188" s="13">
        <v>0.90280095000000005</v>
      </c>
      <c r="M188" s="13">
        <v>0.4209</v>
      </c>
      <c r="N188" s="13">
        <v>1.45242201</v>
      </c>
      <c r="O188" s="13">
        <v>11.996700000000001</v>
      </c>
      <c r="P188" s="13">
        <v>2.5806900000000002</v>
      </c>
      <c r="Q188" s="13">
        <v>2.41595</v>
      </c>
      <c r="R188" s="16">
        <v>3.4169156310909096E-2</v>
      </c>
      <c r="S188" s="13">
        <v>11</v>
      </c>
      <c r="X188">
        <v>2020</v>
      </c>
      <c r="Y188">
        <v>1</v>
      </c>
      <c r="Z188">
        <f t="shared" si="27"/>
        <v>0</v>
      </c>
      <c r="AA188">
        <f t="shared" si="28"/>
        <v>0</v>
      </c>
      <c r="AB188">
        <f t="shared" si="29"/>
        <v>0</v>
      </c>
      <c r="AC188">
        <f t="shared" si="30"/>
        <v>0</v>
      </c>
      <c r="AD188">
        <f t="shared" si="31"/>
        <v>1</v>
      </c>
      <c r="AE188">
        <f t="shared" si="32"/>
        <v>0</v>
      </c>
      <c r="AF188">
        <f t="shared" si="33"/>
        <v>0</v>
      </c>
      <c r="AG188">
        <f t="shared" si="34"/>
        <v>1</v>
      </c>
      <c r="AH188">
        <f t="shared" si="35"/>
        <v>0</v>
      </c>
      <c r="AI188">
        <f t="shared" si="36"/>
        <v>0.51118750000000002</v>
      </c>
      <c r="AJ188">
        <f t="shared" si="37"/>
        <v>0.24608868505696996</v>
      </c>
      <c r="AK188">
        <f t="shared" si="38"/>
        <v>3.4507531717747684</v>
      </c>
      <c r="AL188">
        <f t="shared" si="39"/>
        <v>0.89707788238170927</v>
      </c>
      <c r="AM188">
        <f t="shared" si="40"/>
        <v>1.403E-3</v>
      </c>
    </row>
    <row r="189" spans="1:39">
      <c r="A189" s="10">
        <v>189</v>
      </c>
      <c r="B189" s="11" t="s">
        <v>364</v>
      </c>
      <c r="C189" s="12" t="s">
        <v>38</v>
      </c>
      <c r="D189" s="11" t="s">
        <v>399</v>
      </c>
      <c r="E189" s="12" t="s">
        <v>400</v>
      </c>
      <c r="F189" s="13">
        <v>-1.3729999999999999E-2</v>
      </c>
      <c r="G189" s="13">
        <v>-0.11380999999999999</v>
      </c>
      <c r="H189" s="14">
        <v>24</v>
      </c>
      <c r="I189" s="15">
        <v>280</v>
      </c>
      <c r="J189" s="13">
        <v>3.5988603299999999</v>
      </c>
      <c r="K189" s="13">
        <v>8.0399999999999991</v>
      </c>
      <c r="L189" s="13">
        <v>1.7606904299999999</v>
      </c>
      <c r="M189" s="13">
        <v>0.32250000000000001</v>
      </c>
      <c r="N189" s="13">
        <v>1.8381699</v>
      </c>
      <c r="O189" s="13">
        <v>2.8529</v>
      </c>
      <c r="P189" s="13">
        <v>4.2085900000000001</v>
      </c>
      <c r="Q189" s="13">
        <v>4.1388199999999999</v>
      </c>
      <c r="R189" s="16">
        <v>-3.262375284834113E-3</v>
      </c>
      <c r="S189" s="13">
        <v>10.199999999999999</v>
      </c>
      <c r="X189">
        <v>2020</v>
      </c>
      <c r="Y189">
        <v>1</v>
      </c>
      <c r="Z189">
        <f t="shared" si="27"/>
        <v>0</v>
      </c>
      <c r="AA189">
        <f t="shared" si="28"/>
        <v>0</v>
      </c>
      <c r="AB189">
        <f t="shared" si="29"/>
        <v>0</v>
      </c>
      <c r="AC189">
        <f t="shared" si="30"/>
        <v>0</v>
      </c>
      <c r="AD189">
        <f t="shared" si="31"/>
        <v>1</v>
      </c>
      <c r="AE189">
        <f t="shared" si="32"/>
        <v>0</v>
      </c>
      <c r="AF189">
        <f t="shared" si="33"/>
        <v>0</v>
      </c>
      <c r="AG189">
        <f t="shared" si="34"/>
        <v>1</v>
      </c>
      <c r="AH189">
        <f t="shared" si="35"/>
        <v>0</v>
      </c>
      <c r="AI189">
        <f t="shared" si="36"/>
        <v>0.34843749999999996</v>
      </c>
      <c r="AJ189">
        <f t="shared" si="37"/>
        <v>0.2189913470149254</v>
      </c>
      <c r="AK189">
        <f t="shared" si="38"/>
        <v>5.6997516279069771</v>
      </c>
      <c r="AL189">
        <f t="shared" si="39"/>
        <v>0.9614349775784754</v>
      </c>
      <c r="AM189">
        <f t="shared" si="40"/>
        <v>1.1517857142857143E-3</v>
      </c>
    </row>
    <row r="190" spans="1:39">
      <c r="A190" s="10">
        <v>190</v>
      </c>
      <c r="B190" s="11" t="s">
        <v>364</v>
      </c>
      <c r="C190" s="12" t="s">
        <v>78</v>
      </c>
      <c r="D190" s="11" t="s">
        <v>401</v>
      </c>
      <c r="E190" s="12" t="s">
        <v>402</v>
      </c>
      <c r="F190" s="13">
        <v>0.47970162999999999</v>
      </c>
      <c r="G190" s="13">
        <v>0.48695569999999999</v>
      </c>
      <c r="H190" s="14">
        <v>58</v>
      </c>
      <c r="I190" s="15">
        <v>289</v>
      </c>
      <c r="J190" s="13">
        <v>9.2585985799999992</v>
      </c>
      <c r="K190" s="13">
        <v>31.283899999999999</v>
      </c>
      <c r="L190" s="13">
        <v>5.5556027500000003</v>
      </c>
      <c r="M190" s="13">
        <v>0.62170000000000003</v>
      </c>
      <c r="N190" s="13">
        <v>3.7029958299999999</v>
      </c>
      <c r="O190" s="13">
        <v>5.9970999999999997</v>
      </c>
      <c r="P190" s="13">
        <v>11.64656321</v>
      </c>
      <c r="Q190" s="13">
        <v>10.9709351</v>
      </c>
      <c r="R190" s="16">
        <v>4.1188256256413688E-2</v>
      </c>
      <c r="S190" s="13">
        <v>11.1</v>
      </c>
      <c r="X190">
        <v>2020</v>
      </c>
      <c r="Y190">
        <v>0</v>
      </c>
      <c r="Z190">
        <f t="shared" si="27"/>
        <v>0</v>
      </c>
      <c r="AA190">
        <f t="shared" si="28"/>
        <v>0</v>
      </c>
      <c r="AB190">
        <f t="shared" si="29"/>
        <v>0</v>
      </c>
      <c r="AC190">
        <f t="shared" si="30"/>
        <v>0</v>
      </c>
      <c r="AD190">
        <f t="shared" si="31"/>
        <v>1</v>
      </c>
      <c r="AE190">
        <f t="shared" si="32"/>
        <v>0</v>
      </c>
      <c r="AF190">
        <f t="shared" si="33"/>
        <v>0</v>
      </c>
      <c r="AG190">
        <f t="shared" si="34"/>
        <v>0</v>
      </c>
      <c r="AH190">
        <f t="shared" si="35"/>
        <v>1</v>
      </c>
      <c r="AI190">
        <f t="shared" si="36"/>
        <v>0.55009655172413796</v>
      </c>
      <c r="AJ190">
        <f t="shared" si="37"/>
        <v>0.17758664201074675</v>
      </c>
      <c r="AK190">
        <f t="shared" si="38"/>
        <v>5.9562422872768215</v>
      </c>
      <c r="AL190">
        <f t="shared" si="39"/>
        <v>0.98051439245775029</v>
      </c>
      <c r="AM190">
        <f t="shared" si="40"/>
        <v>2.1512110726643599E-3</v>
      </c>
    </row>
    <row r="191" spans="1:39">
      <c r="A191" s="10">
        <v>191</v>
      </c>
      <c r="B191" s="11" t="s">
        <v>364</v>
      </c>
      <c r="C191" s="12" t="s">
        <v>78</v>
      </c>
      <c r="D191" s="11" t="s">
        <v>403</v>
      </c>
      <c r="E191" s="12" t="s">
        <v>404</v>
      </c>
      <c r="F191" s="13">
        <v>0.53805506999999997</v>
      </c>
      <c r="G191" s="13">
        <v>0.64291505000000004</v>
      </c>
      <c r="H191" s="14">
        <v>62</v>
      </c>
      <c r="I191" s="15">
        <v>391</v>
      </c>
      <c r="J191" s="13">
        <v>12.18578308</v>
      </c>
      <c r="K191" s="13">
        <v>31.025200000000002</v>
      </c>
      <c r="L191" s="13">
        <v>6.5578358799999998</v>
      </c>
      <c r="M191" s="13">
        <v>0.98629999999999995</v>
      </c>
      <c r="N191" s="13">
        <v>5.6279472000000004</v>
      </c>
      <c r="O191" s="13">
        <v>12.0542</v>
      </c>
      <c r="P191" s="13">
        <v>12.98365654</v>
      </c>
      <c r="Q191" s="13">
        <v>12.36377583</v>
      </c>
      <c r="R191" s="16">
        <v>4.1440950655338267E-2</v>
      </c>
      <c r="S191" s="13">
        <v>11.9</v>
      </c>
      <c r="X191">
        <v>2020</v>
      </c>
      <c r="Y191">
        <v>0</v>
      </c>
      <c r="Z191">
        <f t="shared" si="27"/>
        <v>0</v>
      </c>
      <c r="AA191">
        <f t="shared" si="28"/>
        <v>0</v>
      </c>
      <c r="AB191">
        <f t="shared" si="29"/>
        <v>0</v>
      </c>
      <c r="AC191">
        <f t="shared" si="30"/>
        <v>0</v>
      </c>
      <c r="AD191">
        <f t="shared" si="31"/>
        <v>1</v>
      </c>
      <c r="AE191">
        <f t="shared" si="32"/>
        <v>0</v>
      </c>
      <c r="AF191">
        <f t="shared" si="33"/>
        <v>0</v>
      </c>
      <c r="AG191">
        <f t="shared" si="34"/>
        <v>0</v>
      </c>
      <c r="AH191">
        <f t="shared" si="35"/>
        <v>1</v>
      </c>
      <c r="AI191">
        <f t="shared" si="36"/>
        <v>0.51631451612903223</v>
      </c>
      <c r="AJ191">
        <f t="shared" si="37"/>
        <v>0.21137126851720536</v>
      </c>
      <c r="AK191">
        <f t="shared" si="38"/>
        <v>5.7061210585014708</v>
      </c>
      <c r="AL191">
        <f t="shared" si="39"/>
        <v>0.9691891976321011</v>
      </c>
      <c r="AM191">
        <f t="shared" si="40"/>
        <v>2.5225063938618926E-3</v>
      </c>
    </row>
    <row r="192" spans="1:39">
      <c r="A192" s="10">
        <v>192</v>
      </c>
      <c r="B192" s="11" t="s">
        <v>364</v>
      </c>
      <c r="C192" s="12" t="s">
        <v>78</v>
      </c>
      <c r="D192" s="11" t="s">
        <v>405</v>
      </c>
      <c r="E192" s="12" t="s">
        <v>406</v>
      </c>
      <c r="F192" s="13">
        <v>0.10920433</v>
      </c>
      <c r="G192" s="13">
        <v>0.15279089000000001</v>
      </c>
      <c r="H192" s="14">
        <v>18</v>
      </c>
      <c r="I192" s="15">
        <v>69</v>
      </c>
      <c r="J192" s="13">
        <v>2.83298323</v>
      </c>
      <c r="K192" s="13">
        <v>8.0463000000000005</v>
      </c>
      <c r="L192" s="13">
        <v>2.12530581</v>
      </c>
      <c r="M192" s="13">
        <v>0.14990000000000001</v>
      </c>
      <c r="N192" s="13">
        <v>0.70767742</v>
      </c>
      <c r="O192" s="13">
        <v>1.0491999999999999</v>
      </c>
      <c r="P192" s="13">
        <v>2.7285804100000002</v>
      </c>
      <c r="Q192" s="13">
        <v>3.01407932</v>
      </c>
      <c r="R192" s="16">
        <v>4.0022397580725864E-2</v>
      </c>
      <c r="S192" s="13">
        <v>7.6</v>
      </c>
      <c r="X192">
        <v>2020</v>
      </c>
      <c r="Y192">
        <v>0</v>
      </c>
      <c r="Z192">
        <f t="shared" si="27"/>
        <v>0</v>
      </c>
      <c r="AA192">
        <f t="shared" si="28"/>
        <v>0</v>
      </c>
      <c r="AB192">
        <f t="shared" si="29"/>
        <v>0</v>
      </c>
      <c r="AC192">
        <f t="shared" si="30"/>
        <v>0</v>
      </c>
      <c r="AD192">
        <f t="shared" si="31"/>
        <v>1</v>
      </c>
      <c r="AE192">
        <f t="shared" si="32"/>
        <v>0</v>
      </c>
      <c r="AF192">
        <f t="shared" si="33"/>
        <v>0</v>
      </c>
      <c r="AG192">
        <f t="shared" si="34"/>
        <v>0</v>
      </c>
      <c r="AH192">
        <f t="shared" si="35"/>
        <v>1</v>
      </c>
      <c r="AI192">
        <f t="shared" si="36"/>
        <v>0.4553444444444445</v>
      </c>
      <c r="AJ192">
        <f t="shared" si="37"/>
        <v>0.26413454755601951</v>
      </c>
      <c r="AK192">
        <f t="shared" si="38"/>
        <v>4.7209967978652436</v>
      </c>
      <c r="AL192">
        <f t="shared" si="39"/>
        <v>0.98171103682194183</v>
      </c>
      <c r="AM192">
        <f t="shared" si="40"/>
        <v>2.1724637681159423E-3</v>
      </c>
    </row>
    <row r="193" spans="1:39">
      <c r="A193" s="10">
        <v>193</v>
      </c>
      <c r="B193" s="11" t="s">
        <v>364</v>
      </c>
      <c r="C193" s="12" t="s">
        <v>78</v>
      </c>
      <c r="D193" s="11" t="s">
        <v>407</v>
      </c>
      <c r="E193" s="12" t="s">
        <v>408</v>
      </c>
      <c r="F193" s="13">
        <v>-6.1145230000000002E-2</v>
      </c>
      <c r="G193" s="13">
        <v>4.4377729999999997E-2</v>
      </c>
      <c r="H193" s="14">
        <v>27</v>
      </c>
      <c r="I193" s="15">
        <v>233</v>
      </c>
      <c r="J193" s="13">
        <v>4.25153845</v>
      </c>
      <c r="K193" s="13">
        <v>11.1981</v>
      </c>
      <c r="L193" s="13">
        <v>2.7151684700000001</v>
      </c>
      <c r="M193" s="13">
        <v>0.313</v>
      </c>
      <c r="N193" s="13">
        <v>1.5363699799999999</v>
      </c>
      <c r="O193" s="13">
        <v>6.4436999999999998</v>
      </c>
      <c r="P193" s="13">
        <v>4.4006301900000002</v>
      </c>
      <c r="Q193" s="13">
        <v>5.1882077999999998</v>
      </c>
      <c r="R193" s="16">
        <v>-1.3894653120125052E-2</v>
      </c>
      <c r="S193" s="13">
        <v>9.1999999999999993</v>
      </c>
      <c r="X193">
        <v>2020</v>
      </c>
      <c r="Y193">
        <v>0</v>
      </c>
      <c r="Z193">
        <f t="shared" si="27"/>
        <v>0</v>
      </c>
      <c r="AA193">
        <f t="shared" si="28"/>
        <v>0</v>
      </c>
      <c r="AB193">
        <f t="shared" si="29"/>
        <v>0</v>
      </c>
      <c r="AC193">
        <f t="shared" si="30"/>
        <v>0</v>
      </c>
      <c r="AD193">
        <f t="shared" si="31"/>
        <v>1</v>
      </c>
      <c r="AE193">
        <f t="shared" si="32"/>
        <v>0</v>
      </c>
      <c r="AF193">
        <f t="shared" si="33"/>
        <v>0</v>
      </c>
      <c r="AG193">
        <f t="shared" si="34"/>
        <v>0</v>
      </c>
      <c r="AH193">
        <f t="shared" si="35"/>
        <v>1</v>
      </c>
      <c r="AI193">
        <f t="shared" si="36"/>
        <v>0.42633703703703707</v>
      </c>
      <c r="AJ193">
        <f t="shared" si="37"/>
        <v>0.24246688902581687</v>
      </c>
      <c r="AK193">
        <f t="shared" si="38"/>
        <v>4.9085302875399357</v>
      </c>
      <c r="AL193">
        <f t="shared" si="39"/>
        <v>0.97280885406260043</v>
      </c>
      <c r="AM193">
        <f t="shared" si="40"/>
        <v>1.3433476394849786E-3</v>
      </c>
    </row>
    <row r="194" spans="1:39">
      <c r="A194" s="10">
        <v>194</v>
      </c>
      <c r="B194" s="11" t="s">
        <v>364</v>
      </c>
      <c r="C194" s="12" t="s">
        <v>78</v>
      </c>
      <c r="D194" s="11" t="s">
        <v>409</v>
      </c>
      <c r="E194" s="12" t="s">
        <v>410</v>
      </c>
      <c r="F194" s="13">
        <v>5.0153169999999997E-2</v>
      </c>
      <c r="G194" s="13">
        <v>7.3150000000000007E-2</v>
      </c>
      <c r="H194" s="14">
        <v>31</v>
      </c>
      <c r="I194" s="15">
        <v>238</v>
      </c>
      <c r="J194" s="13">
        <v>3.1068596999999998</v>
      </c>
      <c r="K194" s="13">
        <v>13.626799999999999</v>
      </c>
      <c r="L194" s="13">
        <v>1.9005257099999999</v>
      </c>
      <c r="M194" s="13">
        <v>0.30940000000000001</v>
      </c>
      <c r="N194" s="13">
        <v>1.2063339900000001</v>
      </c>
      <c r="O194" s="13">
        <v>2.6665999999999999</v>
      </c>
      <c r="P194" s="13">
        <v>3.6947004200000002</v>
      </c>
      <c r="Q194" s="13">
        <v>3.26746742</v>
      </c>
      <c r="R194" s="16">
        <v>1.3574353614304674E-2</v>
      </c>
      <c r="S194" s="13">
        <v>10.199999999999999</v>
      </c>
      <c r="X194">
        <v>2020</v>
      </c>
      <c r="Y194">
        <v>0</v>
      </c>
      <c r="Z194">
        <f t="shared" ref="Z194:Z224" si="41">IF(B194="臺北區",1,0)</f>
        <v>0</v>
      </c>
      <c r="AA194">
        <f t="shared" si="28"/>
        <v>0</v>
      </c>
      <c r="AB194">
        <f t="shared" si="29"/>
        <v>0</v>
      </c>
      <c r="AC194">
        <f t="shared" si="30"/>
        <v>0</v>
      </c>
      <c r="AD194">
        <f t="shared" si="31"/>
        <v>1</v>
      </c>
      <c r="AE194">
        <f t="shared" si="32"/>
        <v>0</v>
      </c>
      <c r="AF194">
        <f t="shared" si="33"/>
        <v>0</v>
      </c>
      <c r="AG194">
        <f t="shared" si="34"/>
        <v>0</v>
      </c>
      <c r="AH194">
        <f t="shared" si="35"/>
        <v>1</v>
      </c>
      <c r="AI194">
        <f t="shared" si="36"/>
        <v>0.44955483870967738</v>
      </c>
      <c r="AJ194">
        <f t="shared" si="37"/>
        <v>0.139469700149705</v>
      </c>
      <c r="AK194">
        <f t="shared" si="38"/>
        <v>3.898946315449257</v>
      </c>
      <c r="AL194">
        <f t="shared" si="39"/>
        <v>0.97779882607884505</v>
      </c>
      <c r="AM194">
        <f t="shared" si="40"/>
        <v>1.2999999999999999E-3</v>
      </c>
    </row>
    <row r="195" spans="1:39">
      <c r="A195" s="10">
        <v>195</v>
      </c>
      <c r="B195" s="11" t="s">
        <v>364</v>
      </c>
      <c r="C195" s="12" t="s">
        <v>78</v>
      </c>
      <c r="D195" s="11" t="s">
        <v>411</v>
      </c>
      <c r="E195" s="12" t="s">
        <v>412</v>
      </c>
      <c r="F195" s="13">
        <v>7.0022409999999993E-2</v>
      </c>
      <c r="G195" s="13">
        <v>0.1145</v>
      </c>
      <c r="H195" s="14">
        <v>28</v>
      </c>
      <c r="I195" s="15">
        <v>237</v>
      </c>
      <c r="J195" s="13">
        <v>6.7075610799999996</v>
      </c>
      <c r="K195" s="13">
        <v>17.918600000000001</v>
      </c>
      <c r="L195" s="13">
        <v>4.4833126600000002</v>
      </c>
      <c r="M195" s="13">
        <v>0.36780000000000002</v>
      </c>
      <c r="N195" s="13">
        <v>2.2242484199999999</v>
      </c>
      <c r="O195" s="13">
        <v>2.5920999999999998</v>
      </c>
      <c r="P195" s="13">
        <v>7.6019951600000004</v>
      </c>
      <c r="Q195" s="13">
        <v>6.7444731400000002</v>
      </c>
      <c r="R195" s="16">
        <v>9.2110569036458045E-3</v>
      </c>
      <c r="S195" s="13">
        <v>11</v>
      </c>
      <c r="X195">
        <v>2020</v>
      </c>
      <c r="Y195">
        <v>0</v>
      </c>
      <c r="Z195">
        <f t="shared" si="41"/>
        <v>0</v>
      </c>
      <c r="AA195">
        <f t="shared" si="28"/>
        <v>0</v>
      </c>
      <c r="AB195">
        <f t="shared" si="29"/>
        <v>0</v>
      </c>
      <c r="AC195">
        <f t="shared" si="30"/>
        <v>0</v>
      </c>
      <c r="AD195">
        <f t="shared" si="31"/>
        <v>1</v>
      </c>
      <c r="AE195">
        <f t="shared" si="32"/>
        <v>0</v>
      </c>
      <c r="AF195">
        <f t="shared" si="33"/>
        <v>0</v>
      </c>
      <c r="AG195">
        <f t="shared" si="34"/>
        <v>0</v>
      </c>
      <c r="AH195">
        <f t="shared" si="35"/>
        <v>1</v>
      </c>
      <c r="AI195">
        <f t="shared" si="36"/>
        <v>0.65308571428571427</v>
      </c>
      <c r="AJ195">
        <f t="shared" si="37"/>
        <v>0.25020440547810652</v>
      </c>
      <c r="AK195">
        <f t="shared" si="38"/>
        <v>6.0474399673735721</v>
      </c>
      <c r="AL195">
        <f t="shared" si="39"/>
        <v>0.97988669174905951</v>
      </c>
      <c r="AM195">
        <f t="shared" si="40"/>
        <v>1.5518987341772152E-3</v>
      </c>
    </row>
    <row r="196" spans="1:39">
      <c r="A196" s="10">
        <v>196</v>
      </c>
      <c r="B196" s="11" t="s">
        <v>364</v>
      </c>
      <c r="C196" s="12" t="s">
        <v>78</v>
      </c>
      <c r="D196" s="11" t="s">
        <v>413</v>
      </c>
      <c r="E196" s="12" t="s">
        <v>414</v>
      </c>
      <c r="F196" s="13">
        <v>4.1809760000000001E-2</v>
      </c>
      <c r="G196" s="13">
        <v>0.13576497000000001</v>
      </c>
      <c r="H196" s="14">
        <v>28</v>
      </c>
      <c r="I196" s="15">
        <v>362</v>
      </c>
      <c r="J196" s="13">
        <v>5.8350607300000004</v>
      </c>
      <c r="K196" s="13">
        <v>13.547800000000001</v>
      </c>
      <c r="L196" s="13">
        <v>2.5827055300000001</v>
      </c>
      <c r="M196" s="13">
        <v>0.65300000000000002</v>
      </c>
      <c r="N196" s="13">
        <v>3.2523551999999998</v>
      </c>
      <c r="O196" s="13">
        <v>11.228</v>
      </c>
      <c r="P196" s="13">
        <v>6.9239937400000002</v>
      </c>
      <c r="Q196" s="13">
        <v>7.3166851800000003</v>
      </c>
      <c r="R196" s="16">
        <v>6.0383878972137834E-3</v>
      </c>
      <c r="S196" s="13">
        <v>11.9</v>
      </c>
      <c r="X196">
        <v>2020</v>
      </c>
      <c r="Y196">
        <v>0</v>
      </c>
      <c r="Z196">
        <f t="shared" si="41"/>
        <v>0</v>
      </c>
      <c r="AA196">
        <f t="shared" ref="AA196:AA224" si="42">IF(B196="北區",1,0)</f>
        <v>0</v>
      </c>
      <c r="AB196">
        <f t="shared" ref="AB196:AB224" si="43">IF(B196="中區",1,0)</f>
        <v>0</v>
      </c>
      <c r="AC196">
        <f t="shared" ref="AC196:AC224" si="44">IF(B196="南區",1,0)</f>
        <v>0</v>
      </c>
      <c r="AD196">
        <f t="shared" ref="AD196:AD224" si="45">IF(B196="高屏區",1,0)</f>
        <v>1</v>
      </c>
      <c r="AE196">
        <f t="shared" ref="AE196:AE224" si="46">IF(B196="東區",1,0)</f>
        <v>0</v>
      </c>
      <c r="AF196">
        <f t="shared" ref="AF196:AF224" si="47">IF(C196="醫學中心",1,0)</f>
        <v>0</v>
      </c>
      <c r="AG196">
        <f t="shared" ref="AG196:AG224" si="48">IF(C196="區域醫院",1,0)</f>
        <v>0</v>
      </c>
      <c r="AH196">
        <f t="shared" ref="AH196:AH224" si="49">IF(C196="地區醫院",1,0)</f>
        <v>1</v>
      </c>
      <c r="AI196">
        <f t="shared" ref="AI196:AI224" si="50">(K196+M196)/H196</f>
        <v>0.50717142857142861</v>
      </c>
      <c r="AJ196">
        <f t="shared" ref="AJ196:AJ224" si="51">L196/K196</f>
        <v>0.19063652622566027</v>
      </c>
      <c r="AK196">
        <f t="shared" ref="AK196:AK224" si="52">N196/M196</f>
        <v>4.9806358346094939</v>
      </c>
      <c r="AL196">
        <f t="shared" ref="AL196:AL224" si="53">K196/(K196+M196)</f>
        <v>0.95401667511689481</v>
      </c>
      <c r="AM196">
        <f t="shared" ref="AM196:AM224" si="54">M196/I196</f>
        <v>1.8038674033149173E-3</v>
      </c>
    </row>
    <row r="197" spans="1:39">
      <c r="A197" s="10">
        <v>197</v>
      </c>
      <c r="B197" s="11" t="s">
        <v>364</v>
      </c>
      <c r="C197" s="12" t="s">
        <v>78</v>
      </c>
      <c r="D197" s="11" t="s">
        <v>415</v>
      </c>
      <c r="E197" s="12" t="s">
        <v>416</v>
      </c>
      <c r="F197" s="13">
        <v>0.44414053999999997</v>
      </c>
      <c r="G197" s="13">
        <v>0.36208739000000001</v>
      </c>
      <c r="H197" s="14">
        <v>39</v>
      </c>
      <c r="I197" s="15">
        <v>108</v>
      </c>
      <c r="J197" s="13">
        <v>5.0206994299999996</v>
      </c>
      <c r="K197" s="13">
        <v>20.133299999999998</v>
      </c>
      <c r="L197" s="13">
        <v>4.0742293600000004</v>
      </c>
      <c r="M197" s="13">
        <v>0.28249999999999997</v>
      </c>
      <c r="N197" s="13">
        <v>0.94647007000000005</v>
      </c>
      <c r="O197" s="13">
        <v>1.6326000000000001</v>
      </c>
      <c r="P197" s="13">
        <v>5.6984183000000002</v>
      </c>
      <c r="Q197" s="13">
        <v>4.9209128599999996</v>
      </c>
      <c r="R197" s="16">
        <v>7.7941020932071614E-2</v>
      </c>
      <c r="S197" s="13">
        <v>8.5</v>
      </c>
      <c r="X197">
        <v>2020</v>
      </c>
      <c r="Y197">
        <v>0</v>
      </c>
      <c r="Z197">
        <f t="shared" si="41"/>
        <v>0</v>
      </c>
      <c r="AA197">
        <f t="shared" si="42"/>
        <v>0</v>
      </c>
      <c r="AB197">
        <f t="shared" si="43"/>
        <v>0</v>
      </c>
      <c r="AC197">
        <f t="shared" si="44"/>
        <v>0</v>
      </c>
      <c r="AD197">
        <f t="shared" si="45"/>
        <v>1</v>
      </c>
      <c r="AE197">
        <f t="shared" si="46"/>
        <v>0</v>
      </c>
      <c r="AF197">
        <f t="shared" si="47"/>
        <v>0</v>
      </c>
      <c r="AG197">
        <f t="shared" si="48"/>
        <v>0</v>
      </c>
      <c r="AH197">
        <f t="shared" si="49"/>
        <v>1</v>
      </c>
      <c r="AI197">
        <f t="shared" si="50"/>
        <v>0.52348205128205116</v>
      </c>
      <c r="AJ197">
        <f t="shared" si="51"/>
        <v>0.20236272046808026</v>
      </c>
      <c r="AK197">
        <f t="shared" si="52"/>
        <v>3.3503365309734519</v>
      </c>
      <c r="AL197">
        <f t="shared" si="53"/>
        <v>0.98616267792592016</v>
      </c>
      <c r="AM197">
        <f t="shared" si="54"/>
        <v>2.6157407407407405E-3</v>
      </c>
    </row>
    <row r="198" spans="1:39">
      <c r="A198" s="10">
        <v>198</v>
      </c>
      <c r="B198" s="11" t="s">
        <v>364</v>
      </c>
      <c r="C198" s="12" t="s">
        <v>78</v>
      </c>
      <c r="D198" s="11" t="s">
        <v>417</v>
      </c>
      <c r="E198" s="12" t="s">
        <v>418</v>
      </c>
      <c r="F198" s="13">
        <v>7.6468720000000004E-2</v>
      </c>
      <c r="G198" s="13">
        <v>7.0328139999999997E-2</v>
      </c>
      <c r="H198" s="14">
        <v>18</v>
      </c>
      <c r="I198" s="15">
        <v>89</v>
      </c>
      <c r="J198" s="13">
        <v>2.3461215800000002</v>
      </c>
      <c r="K198" s="13">
        <v>7.5576999999999996</v>
      </c>
      <c r="L198" s="13">
        <v>1.83274051</v>
      </c>
      <c r="M198" s="13">
        <v>0.16009999999999999</v>
      </c>
      <c r="N198" s="13">
        <v>0.51338106999999999</v>
      </c>
      <c r="O198" s="13">
        <v>0.97870000000000001</v>
      </c>
      <c r="P198" s="13">
        <v>2.4557560399999998</v>
      </c>
      <c r="Q198" s="13">
        <v>2.31203928</v>
      </c>
      <c r="R198" s="16">
        <v>3.1138565376388126E-2</v>
      </c>
      <c r="S198" s="13">
        <v>8.9</v>
      </c>
      <c r="X198">
        <v>2020</v>
      </c>
      <c r="Y198">
        <v>0</v>
      </c>
      <c r="Z198">
        <f t="shared" si="41"/>
        <v>0</v>
      </c>
      <c r="AA198">
        <f t="shared" si="42"/>
        <v>0</v>
      </c>
      <c r="AB198">
        <f t="shared" si="43"/>
        <v>0</v>
      </c>
      <c r="AC198">
        <f t="shared" si="44"/>
        <v>0</v>
      </c>
      <c r="AD198">
        <f t="shared" si="45"/>
        <v>1</v>
      </c>
      <c r="AE198">
        <f t="shared" si="46"/>
        <v>0</v>
      </c>
      <c r="AF198">
        <f t="shared" si="47"/>
        <v>0</v>
      </c>
      <c r="AG198">
        <f t="shared" si="48"/>
        <v>0</v>
      </c>
      <c r="AH198">
        <f t="shared" si="49"/>
        <v>1</v>
      </c>
      <c r="AI198">
        <f t="shared" si="50"/>
        <v>0.42876666666666663</v>
      </c>
      <c r="AJ198">
        <f t="shared" si="51"/>
        <v>0.24249976977122673</v>
      </c>
      <c r="AK198">
        <f t="shared" si="52"/>
        <v>3.2066275452841975</v>
      </c>
      <c r="AL198">
        <f t="shared" si="53"/>
        <v>0.97925574645624403</v>
      </c>
      <c r="AM198">
        <f t="shared" si="54"/>
        <v>1.798876404494382E-3</v>
      </c>
    </row>
    <row r="199" spans="1:39">
      <c r="A199" s="10">
        <v>199</v>
      </c>
      <c r="B199" s="11" t="s">
        <v>364</v>
      </c>
      <c r="C199" s="12" t="s">
        <v>78</v>
      </c>
      <c r="D199" s="11" t="s">
        <v>419</v>
      </c>
      <c r="E199" s="12" t="s">
        <v>420</v>
      </c>
      <c r="F199" s="13">
        <v>0.10114308</v>
      </c>
      <c r="G199" s="13">
        <v>0.10796689</v>
      </c>
      <c r="H199" s="14">
        <v>8</v>
      </c>
      <c r="I199" s="15">
        <v>333</v>
      </c>
      <c r="J199" s="13">
        <v>2.2166809299999999</v>
      </c>
      <c r="K199" s="13">
        <v>3.9508999999999999</v>
      </c>
      <c r="L199" s="13">
        <v>0.63866197000000002</v>
      </c>
      <c r="M199" s="13">
        <v>0.38490000000000002</v>
      </c>
      <c r="N199" s="13">
        <v>1.5780189600000001</v>
      </c>
      <c r="O199" s="13">
        <v>16.956499999999998</v>
      </c>
      <c r="P199" s="13">
        <v>2.4178559599999998</v>
      </c>
      <c r="Q199" s="13">
        <v>2.06028726</v>
      </c>
      <c r="R199" s="16">
        <v>4.1831722680452814E-2</v>
      </c>
      <c r="S199" s="13">
        <v>12</v>
      </c>
      <c r="X199">
        <v>2020</v>
      </c>
      <c r="Y199">
        <v>0</v>
      </c>
      <c r="Z199">
        <f t="shared" si="41"/>
        <v>0</v>
      </c>
      <c r="AA199">
        <f t="shared" si="42"/>
        <v>0</v>
      </c>
      <c r="AB199">
        <f t="shared" si="43"/>
        <v>0</v>
      </c>
      <c r="AC199">
        <f t="shared" si="44"/>
        <v>0</v>
      </c>
      <c r="AD199">
        <f t="shared" si="45"/>
        <v>1</v>
      </c>
      <c r="AE199">
        <f t="shared" si="46"/>
        <v>0</v>
      </c>
      <c r="AF199">
        <f t="shared" si="47"/>
        <v>0</v>
      </c>
      <c r="AG199">
        <f t="shared" si="48"/>
        <v>0</v>
      </c>
      <c r="AH199">
        <f t="shared" si="49"/>
        <v>1</v>
      </c>
      <c r="AI199">
        <f t="shared" si="50"/>
        <v>0.54197499999999998</v>
      </c>
      <c r="AJ199">
        <f t="shared" si="51"/>
        <v>0.16164974309650967</v>
      </c>
      <c r="AK199">
        <f t="shared" si="52"/>
        <v>4.0998154325798906</v>
      </c>
      <c r="AL199">
        <f t="shared" si="53"/>
        <v>0.91122745514091974</v>
      </c>
      <c r="AM199">
        <f t="shared" si="54"/>
        <v>1.1558558558558559E-3</v>
      </c>
    </row>
    <row r="200" spans="1:39">
      <c r="A200" s="10">
        <v>200</v>
      </c>
      <c r="B200" s="11" t="s">
        <v>364</v>
      </c>
      <c r="C200" s="12" t="s">
        <v>78</v>
      </c>
      <c r="D200" s="11" t="s">
        <v>421</v>
      </c>
      <c r="E200" s="12" t="s">
        <v>422</v>
      </c>
      <c r="F200" s="13">
        <v>0.11893027</v>
      </c>
      <c r="G200" s="13">
        <v>8.1746410000000005E-2</v>
      </c>
      <c r="H200" s="14">
        <v>37</v>
      </c>
      <c r="I200" s="15">
        <v>214</v>
      </c>
      <c r="J200" s="13">
        <v>6.7942997099999998</v>
      </c>
      <c r="K200" s="13">
        <v>14.0413</v>
      </c>
      <c r="L200" s="13">
        <v>3.4723343799999999</v>
      </c>
      <c r="M200" s="13">
        <v>0.63880000000000003</v>
      </c>
      <c r="N200" s="13">
        <v>3.3219653299999998</v>
      </c>
      <c r="O200" s="13">
        <v>3.8946000000000001</v>
      </c>
      <c r="P200" s="13">
        <v>7.4258282900000001</v>
      </c>
      <c r="Q200" s="13">
        <v>6.6433243700000002</v>
      </c>
      <c r="R200" s="16">
        <v>1.6015758155916101E-2</v>
      </c>
      <c r="S200" s="13">
        <v>11.4</v>
      </c>
      <c r="X200">
        <v>2020</v>
      </c>
      <c r="Y200">
        <v>0</v>
      </c>
      <c r="Z200">
        <f t="shared" si="41"/>
        <v>0</v>
      </c>
      <c r="AA200">
        <f t="shared" si="42"/>
        <v>0</v>
      </c>
      <c r="AB200">
        <f t="shared" si="43"/>
        <v>0</v>
      </c>
      <c r="AC200">
        <f t="shared" si="44"/>
        <v>0</v>
      </c>
      <c r="AD200">
        <f t="shared" si="45"/>
        <v>1</v>
      </c>
      <c r="AE200">
        <f t="shared" si="46"/>
        <v>0</v>
      </c>
      <c r="AF200">
        <f t="shared" si="47"/>
        <v>0</v>
      </c>
      <c r="AG200">
        <f t="shared" si="48"/>
        <v>0</v>
      </c>
      <c r="AH200">
        <f t="shared" si="49"/>
        <v>1</v>
      </c>
      <c r="AI200">
        <f t="shared" si="50"/>
        <v>0.39675945945945945</v>
      </c>
      <c r="AJ200">
        <f t="shared" si="51"/>
        <v>0.24729436590629073</v>
      </c>
      <c r="AK200">
        <f t="shared" si="52"/>
        <v>5.2003214308077643</v>
      </c>
      <c r="AL200">
        <f t="shared" si="53"/>
        <v>0.95648531004557191</v>
      </c>
      <c r="AM200">
        <f t="shared" si="54"/>
        <v>2.985046728971963E-3</v>
      </c>
    </row>
    <row r="201" spans="1:39">
      <c r="A201" s="10">
        <v>201</v>
      </c>
      <c r="B201" s="11" t="s">
        <v>364</v>
      </c>
      <c r="C201" s="12" t="s">
        <v>78</v>
      </c>
      <c r="D201" s="11" t="s">
        <v>423</v>
      </c>
      <c r="E201" s="12" t="s">
        <v>424</v>
      </c>
      <c r="F201" s="13">
        <v>1.9413793800000001</v>
      </c>
      <c r="G201" s="13">
        <v>1.7582607299999999</v>
      </c>
      <c r="H201" s="14">
        <v>84</v>
      </c>
      <c r="I201" s="15">
        <v>497</v>
      </c>
      <c r="J201" s="13">
        <v>18.005192279999999</v>
      </c>
      <c r="K201" s="13">
        <v>28.464400000000001</v>
      </c>
      <c r="L201" s="13">
        <v>9.3485753000000003</v>
      </c>
      <c r="M201" s="13">
        <v>1.5109999999999999</v>
      </c>
      <c r="N201" s="13">
        <v>8.6566169800000008</v>
      </c>
      <c r="O201" s="13">
        <v>9.6873000000000005</v>
      </c>
      <c r="P201" s="13">
        <v>24.552434850000001</v>
      </c>
      <c r="Q201" s="13">
        <v>20.894394649999999</v>
      </c>
      <c r="R201" s="16">
        <v>7.9070747641144842E-2</v>
      </c>
      <c r="S201" s="13">
        <v>9.1</v>
      </c>
      <c r="X201">
        <v>2020</v>
      </c>
      <c r="Y201">
        <v>1</v>
      </c>
      <c r="Z201">
        <f t="shared" si="41"/>
        <v>0</v>
      </c>
      <c r="AA201">
        <f t="shared" si="42"/>
        <v>0</v>
      </c>
      <c r="AB201">
        <f t="shared" si="43"/>
        <v>0</v>
      </c>
      <c r="AC201">
        <f t="shared" si="44"/>
        <v>0</v>
      </c>
      <c r="AD201">
        <f t="shared" si="45"/>
        <v>1</v>
      </c>
      <c r="AE201">
        <f t="shared" si="46"/>
        <v>0</v>
      </c>
      <c r="AF201">
        <f t="shared" si="47"/>
        <v>0</v>
      </c>
      <c r="AG201">
        <f t="shared" si="48"/>
        <v>0</v>
      </c>
      <c r="AH201">
        <f t="shared" si="49"/>
        <v>1</v>
      </c>
      <c r="AI201">
        <f t="shared" si="50"/>
        <v>0.35685</v>
      </c>
      <c r="AJ201">
        <f t="shared" si="51"/>
        <v>0.32843043591292981</v>
      </c>
      <c r="AK201">
        <f t="shared" si="52"/>
        <v>5.729064844473859</v>
      </c>
      <c r="AL201">
        <f t="shared" si="53"/>
        <v>0.9495919987723267</v>
      </c>
      <c r="AM201">
        <f t="shared" si="54"/>
        <v>3.0402414486921528E-3</v>
      </c>
    </row>
    <row r="202" spans="1:39">
      <c r="A202" s="10">
        <v>202</v>
      </c>
      <c r="B202" s="11" t="s">
        <v>364</v>
      </c>
      <c r="C202" s="12" t="s">
        <v>78</v>
      </c>
      <c r="D202" s="11" t="s">
        <v>425</v>
      </c>
      <c r="E202" s="12" t="s">
        <v>426</v>
      </c>
      <c r="F202" s="13">
        <v>0.91512386999999995</v>
      </c>
      <c r="G202" s="13">
        <v>0.66533016</v>
      </c>
      <c r="H202" s="14">
        <v>48</v>
      </c>
      <c r="I202" s="15">
        <v>149</v>
      </c>
      <c r="J202" s="13">
        <v>6.7669650900000002</v>
      </c>
      <c r="K202" s="13">
        <v>28.269300000000001</v>
      </c>
      <c r="L202" s="13">
        <v>5.6527529999999997</v>
      </c>
      <c r="M202" s="13">
        <v>0.29430000000000001</v>
      </c>
      <c r="N202" s="13">
        <v>1.1142120900000001</v>
      </c>
      <c r="O202" s="13">
        <v>1.3284</v>
      </c>
      <c r="P202" s="13">
        <v>10.20349805</v>
      </c>
      <c r="Q202" s="13">
        <v>8.4330329200000005</v>
      </c>
      <c r="R202" s="16">
        <v>8.9687268573545711E-2</v>
      </c>
      <c r="S202" s="13">
        <v>8.3000000000000007</v>
      </c>
      <c r="X202">
        <v>2020</v>
      </c>
      <c r="Y202">
        <v>1</v>
      </c>
      <c r="Z202">
        <f t="shared" si="41"/>
        <v>0</v>
      </c>
      <c r="AA202">
        <f t="shared" si="42"/>
        <v>0</v>
      </c>
      <c r="AB202">
        <f t="shared" si="43"/>
        <v>0</v>
      </c>
      <c r="AC202">
        <f t="shared" si="44"/>
        <v>0</v>
      </c>
      <c r="AD202">
        <f t="shared" si="45"/>
        <v>1</v>
      </c>
      <c r="AE202">
        <f t="shared" si="46"/>
        <v>0</v>
      </c>
      <c r="AF202">
        <f t="shared" si="47"/>
        <v>0</v>
      </c>
      <c r="AG202">
        <f t="shared" si="48"/>
        <v>0</v>
      </c>
      <c r="AH202">
        <f t="shared" si="49"/>
        <v>1</v>
      </c>
      <c r="AI202">
        <f t="shared" si="50"/>
        <v>0.59507500000000002</v>
      </c>
      <c r="AJ202">
        <f t="shared" si="51"/>
        <v>0.19996084091222632</v>
      </c>
      <c r="AK202">
        <f t="shared" si="52"/>
        <v>3.7859738022426099</v>
      </c>
      <c r="AL202">
        <f t="shared" si="53"/>
        <v>0.98969667688946772</v>
      </c>
      <c r="AM202">
        <f t="shared" si="54"/>
        <v>1.9751677852348996E-3</v>
      </c>
    </row>
    <row r="203" spans="1:39">
      <c r="A203" s="10">
        <v>203</v>
      </c>
      <c r="B203" s="11" t="s">
        <v>364</v>
      </c>
      <c r="C203" s="12" t="s">
        <v>78</v>
      </c>
      <c r="D203" s="11" t="s">
        <v>427</v>
      </c>
      <c r="E203" s="12" t="s">
        <v>428</v>
      </c>
      <c r="F203" s="13">
        <v>0.18709042000000001</v>
      </c>
      <c r="G203" s="13">
        <v>0.24185868999999999</v>
      </c>
      <c r="H203" s="14">
        <v>50</v>
      </c>
      <c r="I203" s="15">
        <v>237</v>
      </c>
      <c r="J203" s="13">
        <v>6.3626753100000002</v>
      </c>
      <c r="K203" s="13">
        <v>23.223600000000001</v>
      </c>
      <c r="L203" s="13">
        <v>4.2822842300000001</v>
      </c>
      <c r="M203" s="13">
        <v>0.40089999999999998</v>
      </c>
      <c r="N203" s="13">
        <v>2.0803910800000001</v>
      </c>
      <c r="O203" s="13">
        <v>3.2370000000000001</v>
      </c>
      <c r="P203" s="13">
        <v>10.30753084</v>
      </c>
      <c r="Q203" s="13">
        <v>9.4520128799999998</v>
      </c>
      <c r="R203" s="16">
        <v>1.8150847463290248E-2</v>
      </c>
      <c r="S203" s="13">
        <v>10.7</v>
      </c>
      <c r="X203">
        <v>2020</v>
      </c>
      <c r="Y203">
        <v>1</v>
      </c>
      <c r="Z203">
        <f t="shared" si="41"/>
        <v>0</v>
      </c>
      <c r="AA203">
        <f t="shared" si="42"/>
        <v>0</v>
      </c>
      <c r="AB203">
        <f t="shared" si="43"/>
        <v>0</v>
      </c>
      <c r="AC203">
        <f t="shared" si="44"/>
        <v>0</v>
      </c>
      <c r="AD203">
        <f t="shared" si="45"/>
        <v>1</v>
      </c>
      <c r="AE203">
        <f t="shared" si="46"/>
        <v>0</v>
      </c>
      <c r="AF203">
        <f t="shared" si="47"/>
        <v>0</v>
      </c>
      <c r="AG203">
        <f t="shared" si="48"/>
        <v>0</v>
      </c>
      <c r="AH203">
        <f t="shared" si="49"/>
        <v>1</v>
      </c>
      <c r="AI203">
        <f t="shared" si="50"/>
        <v>0.47249000000000002</v>
      </c>
      <c r="AJ203">
        <f t="shared" si="51"/>
        <v>0.18439364396562116</v>
      </c>
      <c r="AK203">
        <f t="shared" si="52"/>
        <v>5.1893017710152165</v>
      </c>
      <c r="AL203">
        <f t="shared" si="53"/>
        <v>0.98303032868420492</v>
      </c>
      <c r="AM203">
        <f t="shared" si="54"/>
        <v>1.691561181434599E-3</v>
      </c>
    </row>
    <row r="204" spans="1:39">
      <c r="A204" s="10">
        <v>204</v>
      </c>
      <c r="B204" s="11" t="s">
        <v>364</v>
      </c>
      <c r="C204" s="12" t="s">
        <v>78</v>
      </c>
      <c r="D204" s="11" t="s">
        <v>429</v>
      </c>
      <c r="E204" s="12" t="s">
        <v>430</v>
      </c>
      <c r="F204" s="13">
        <v>0.61685798000000003</v>
      </c>
      <c r="G204" s="13">
        <v>0.67047807000000004</v>
      </c>
      <c r="H204" s="14">
        <v>39</v>
      </c>
      <c r="I204" s="15">
        <v>109</v>
      </c>
      <c r="J204" s="13">
        <v>6.5513239600000004</v>
      </c>
      <c r="K204" s="13">
        <v>25.741700000000002</v>
      </c>
      <c r="L204" s="13">
        <v>5.9740124799999998</v>
      </c>
      <c r="M204" s="13">
        <v>0.15939999999999999</v>
      </c>
      <c r="N204" s="13">
        <v>0.57731147999999999</v>
      </c>
      <c r="O204" s="13">
        <v>1.4815</v>
      </c>
      <c r="P204" s="13">
        <v>6.7498762499999998</v>
      </c>
      <c r="Q204" s="13">
        <v>5.6909303800000002</v>
      </c>
      <c r="R204" s="16">
        <v>9.1388042854859755E-2</v>
      </c>
      <c r="S204" s="13">
        <v>12</v>
      </c>
      <c r="X204">
        <v>2020</v>
      </c>
      <c r="Y204">
        <v>1</v>
      </c>
      <c r="Z204">
        <f t="shared" si="41"/>
        <v>0</v>
      </c>
      <c r="AA204">
        <f t="shared" si="42"/>
        <v>0</v>
      </c>
      <c r="AB204">
        <f t="shared" si="43"/>
        <v>0</v>
      </c>
      <c r="AC204">
        <f t="shared" si="44"/>
        <v>0</v>
      </c>
      <c r="AD204">
        <f t="shared" si="45"/>
        <v>1</v>
      </c>
      <c r="AE204">
        <f t="shared" si="46"/>
        <v>0</v>
      </c>
      <c r="AF204">
        <f t="shared" si="47"/>
        <v>0</v>
      </c>
      <c r="AG204">
        <f t="shared" si="48"/>
        <v>0</v>
      </c>
      <c r="AH204">
        <f t="shared" si="49"/>
        <v>1</v>
      </c>
      <c r="AI204">
        <f t="shared" si="50"/>
        <v>0.6641307692307693</v>
      </c>
      <c r="AJ204">
        <f t="shared" si="51"/>
        <v>0.23207528951079376</v>
      </c>
      <c r="AK204">
        <f t="shared" si="52"/>
        <v>3.6217784190715183</v>
      </c>
      <c r="AL204">
        <f t="shared" si="53"/>
        <v>0.99384582121994813</v>
      </c>
      <c r="AM204">
        <f t="shared" si="54"/>
        <v>1.4623853211009172E-3</v>
      </c>
    </row>
    <row r="205" spans="1:39">
      <c r="A205" s="10">
        <v>205</v>
      </c>
      <c r="B205" s="11" t="s">
        <v>364</v>
      </c>
      <c r="C205" s="12" t="s">
        <v>78</v>
      </c>
      <c r="D205" s="11" t="s">
        <v>431</v>
      </c>
      <c r="E205" s="12" t="s">
        <v>432</v>
      </c>
      <c r="F205" s="13">
        <v>8.6809999999999998E-2</v>
      </c>
      <c r="G205" s="13">
        <v>3.347E-2</v>
      </c>
      <c r="H205" s="14">
        <v>39</v>
      </c>
      <c r="I205" s="15">
        <v>250</v>
      </c>
      <c r="J205" s="13">
        <v>7.4987095899999998</v>
      </c>
      <c r="K205" s="13">
        <v>25.556799999999999</v>
      </c>
      <c r="L205" s="13">
        <v>4.7250854100000002</v>
      </c>
      <c r="M205" s="13">
        <v>0.56569999999999998</v>
      </c>
      <c r="N205" s="13">
        <v>2.7736241800000001</v>
      </c>
      <c r="O205" s="13">
        <v>4.8220000000000001</v>
      </c>
      <c r="P205" s="13">
        <v>8.8331</v>
      </c>
      <c r="Q205" s="13">
        <v>7.7724599999999997</v>
      </c>
      <c r="R205" s="16">
        <v>9.8278067722543608E-3</v>
      </c>
      <c r="S205" s="13">
        <v>9</v>
      </c>
      <c r="X205">
        <v>2020</v>
      </c>
      <c r="Y205">
        <v>1</v>
      </c>
      <c r="Z205">
        <f t="shared" si="41"/>
        <v>0</v>
      </c>
      <c r="AA205">
        <f t="shared" si="42"/>
        <v>0</v>
      </c>
      <c r="AB205">
        <f t="shared" si="43"/>
        <v>0</v>
      </c>
      <c r="AC205">
        <f t="shared" si="44"/>
        <v>0</v>
      </c>
      <c r="AD205">
        <f t="shared" si="45"/>
        <v>1</v>
      </c>
      <c r="AE205">
        <f t="shared" si="46"/>
        <v>0</v>
      </c>
      <c r="AF205">
        <f t="shared" si="47"/>
        <v>0</v>
      </c>
      <c r="AG205">
        <f t="shared" si="48"/>
        <v>0</v>
      </c>
      <c r="AH205">
        <f t="shared" si="49"/>
        <v>1</v>
      </c>
      <c r="AI205">
        <f t="shared" si="50"/>
        <v>0.66980769230769233</v>
      </c>
      <c r="AJ205">
        <f t="shared" si="51"/>
        <v>0.1848856433512803</v>
      </c>
      <c r="AK205">
        <f t="shared" si="52"/>
        <v>4.902994838253492</v>
      </c>
      <c r="AL205">
        <f t="shared" si="53"/>
        <v>0.97834433917121255</v>
      </c>
      <c r="AM205">
        <f t="shared" si="54"/>
        <v>2.2627999999999997E-3</v>
      </c>
    </row>
    <row r="206" spans="1:39">
      <c r="A206" s="10">
        <v>206</v>
      </c>
      <c r="B206" s="11" t="s">
        <v>364</v>
      </c>
      <c r="C206" s="12" t="s">
        <v>78</v>
      </c>
      <c r="D206" s="11" t="s">
        <v>433</v>
      </c>
      <c r="E206" s="12" t="s">
        <v>434</v>
      </c>
      <c r="F206" s="13">
        <v>0.11063000000000001</v>
      </c>
      <c r="G206" s="13">
        <v>8.677E-2</v>
      </c>
      <c r="H206" s="14">
        <v>18</v>
      </c>
      <c r="I206" s="15">
        <v>119</v>
      </c>
      <c r="J206" s="13">
        <v>2.4168837600000002</v>
      </c>
      <c r="K206" s="13">
        <v>7.9794</v>
      </c>
      <c r="L206" s="13">
        <v>1.6121503500000001</v>
      </c>
      <c r="M206" s="13">
        <v>0.1767</v>
      </c>
      <c r="N206" s="13">
        <v>0.80473340999999998</v>
      </c>
      <c r="O206" s="13">
        <v>1.7497</v>
      </c>
      <c r="P206" s="13">
        <v>2.42537</v>
      </c>
      <c r="Q206" s="13">
        <v>1.83142</v>
      </c>
      <c r="R206" s="16">
        <v>4.5613658946882331E-2</v>
      </c>
      <c r="S206" s="13">
        <v>12.4</v>
      </c>
      <c r="X206">
        <v>2020</v>
      </c>
      <c r="Y206">
        <v>1</v>
      </c>
      <c r="Z206">
        <f t="shared" si="41"/>
        <v>0</v>
      </c>
      <c r="AA206">
        <f t="shared" si="42"/>
        <v>0</v>
      </c>
      <c r="AB206">
        <f t="shared" si="43"/>
        <v>0</v>
      </c>
      <c r="AC206">
        <f t="shared" si="44"/>
        <v>0</v>
      </c>
      <c r="AD206">
        <f t="shared" si="45"/>
        <v>1</v>
      </c>
      <c r="AE206">
        <f t="shared" si="46"/>
        <v>0</v>
      </c>
      <c r="AF206">
        <f t="shared" si="47"/>
        <v>0</v>
      </c>
      <c r="AG206">
        <f t="shared" si="48"/>
        <v>0</v>
      </c>
      <c r="AH206">
        <f t="shared" si="49"/>
        <v>1</v>
      </c>
      <c r="AI206">
        <f t="shared" si="50"/>
        <v>0.45311666666666667</v>
      </c>
      <c r="AJ206">
        <f t="shared" si="51"/>
        <v>0.20203904428904429</v>
      </c>
      <c r="AK206">
        <f t="shared" si="52"/>
        <v>4.5542354838709675</v>
      </c>
      <c r="AL206">
        <f t="shared" si="53"/>
        <v>0.97833523375142528</v>
      </c>
      <c r="AM206">
        <f t="shared" si="54"/>
        <v>1.4848739495798319E-3</v>
      </c>
    </row>
    <row r="207" spans="1:39">
      <c r="A207" s="10">
        <v>207</v>
      </c>
      <c r="B207" s="11" t="s">
        <v>364</v>
      </c>
      <c r="C207" s="12" t="s">
        <v>78</v>
      </c>
      <c r="D207" s="11" t="s">
        <v>435</v>
      </c>
      <c r="E207" s="12" t="s">
        <v>436</v>
      </c>
      <c r="F207" s="13">
        <v>7.1470000000000006E-2</v>
      </c>
      <c r="G207" s="13">
        <v>-3.8830000000000003E-2</v>
      </c>
      <c r="H207" s="14">
        <v>13</v>
      </c>
      <c r="I207" s="15">
        <v>125</v>
      </c>
      <c r="J207" s="13">
        <v>2.6643779099999998</v>
      </c>
      <c r="K207" s="13">
        <v>13.199299999999999</v>
      </c>
      <c r="L207" s="13">
        <v>1.18429871</v>
      </c>
      <c r="M207" s="13">
        <v>0.30880000000000002</v>
      </c>
      <c r="N207" s="13">
        <v>1.4800792</v>
      </c>
      <c r="O207" s="13">
        <v>1.2371000000000001</v>
      </c>
      <c r="P207" s="13">
        <v>2.8268900000000001</v>
      </c>
      <c r="Q207" s="13">
        <v>2.3348300000000002</v>
      </c>
      <c r="R207" s="16">
        <v>2.5282200580850334E-2</v>
      </c>
      <c r="S207" s="13">
        <v>9.1</v>
      </c>
      <c r="X207">
        <v>2020</v>
      </c>
      <c r="Y207">
        <v>1</v>
      </c>
      <c r="Z207">
        <f t="shared" si="41"/>
        <v>0</v>
      </c>
      <c r="AA207">
        <f t="shared" si="42"/>
        <v>0</v>
      </c>
      <c r="AB207">
        <f t="shared" si="43"/>
        <v>0</v>
      </c>
      <c r="AC207">
        <f t="shared" si="44"/>
        <v>0</v>
      </c>
      <c r="AD207">
        <f t="shared" si="45"/>
        <v>1</v>
      </c>
      <c r="AE207">
        <f t="shared" si="46"/>
        <v>0</v>
      </c>
      <c r="AF207">
        <f t="shared" si="47"/>
        <v>0</v>
      </c>
      <c r="AG207">
        <f t="shared" si="48"/>
        <v>0</v>
      </c>
      <c r="AH207">
        <f t="shared" si="49"/>
        <v>1</v>
      </c>
      <c r="AI207">
        <f t="shared" si="50"/>
        <v>1.0390846153846154</v>
      </c>
      <c r="AJ207">
        <f t="shared" si="51"/>
        <v>8.9724357352283832E-2</v>
      </c>
      <c r="AK207">
        <f t="shared" si="52"/>
        <v>4.7930025906735754</v>
      </c>
      <c r="AL207">
        <f t="shared" si="53"/>
        <v>0.97713964214064153</v>
      </c>
      <c r="AM207">
        <f t="shared" si="54"/>
        <v>2.4704000000000002E-3</v>
      </c>
    </row>
    <row r="208" spans="1:39">
      <c r="A208" s="10">
        <v>208</v>
      </c>
      <c r="B208" s="11" t="s">
        <v>364</v>
      </c>
      <c r="C208" s="12" t="s">
        <v>78</v>
      </c>
      <c r="D208" s="11" t="s">
        <v>437</v>
      </c>
      <c r="E208" s="12" t="s">
        <v>438</v>
      </c>
      <c r="F208" s="13">
        <v>-2.546029E-2</v>
      </c>
      <c r="G208" s="13">
        <v>9.1863499999999994E-3</v>
      </c>
      <c r="H208" s="14">
        <v>17</v>
      </c>
      <c r="I208" s="15">
        <v>141</v>
      </c>
      <c r="J208" s="13">
        <v>2.7576870200000001</v>
      </c>
      <c r="K208" s="13">
        <v>5.3715000000000002</v>
      </c>
      <c r="L208" s="13">
        <v>1.6242446100000001</v>
      </c>
      <c r="M208" s="13">
        <v>0.15989999999999999</v>
      </c>
      <c r="N208" s="13">
        <v>1.13344241</v>
      </c>
      <c r="O208" s="13">
        <v>2.9826999999999999</v>
      </c>
      <c r="P208" s="13">
        <v>2.6859212299999999</v>
      </c>
      <c r="Q208" s="13">
        <v>2.6187883799999998</v>
      </c>
      <c r="R208" s="16">
        <v>-9.4791648078227531E-3</v>
      </c>
      <c r="S208" s="13">
        <v>11.4</v>
      </c>
      <c r="X208">
        <v>2020</v>
      </c>
      <c r="Y208">
        <v>1</v>
      </c>
      <c r="Z208">
        <f t="shared" si="41"/>
        <v>0</v>
      </c>
      <c r="AA208">
        <f t="shared" si="42"/>
        <v>0</v>
      </c>
      <c r="AB208">
        <f t="shared" si="43"/>
        <v>0</v>
      </c>
      <c r="AC208">
        <f t="shared" si="44"/>
        <v>0</v>
      </c>
      <c r="AD208">
        <f t="shared" si="45"/>
        <v>1</v>
      </c>
      <c r="AE208">
        <f t="shared" si="46"/>
        <v>0</v>
      </c>
      <c r="AF208">
        <f t="shared" si="47"/>
        <v>0</v>
      </c>
      <c r="AG208">
        <f t="shared" si="48"/>
        <v>0</v>
      </c>
      <c r="AH208">
        <f t="shared" si="49"/>
        <v>1</v>
      </c>
      <c r="AI208">
        <f t="shared" si="50"/>
        <v>0.32537647058823532</v>
      </c>
      <c r="AJ208">
        <f t="shared" si="51"/>
        <v>0.30238194359117565</v>
      </c>
      <c r="AK208">
        <f t="shared" si="52"/>
        <v>7.0884453408380246</v>
      </c>
      <c r="AL208">
        <f t="shared" si="53"/>
        <v>0.97109230936110202</v>
      </c>
      <c r="AM208">
        <f t="shared" si="54"/>
        <v>1.1340425531914892E-3</v>
      </c>
    </row>
    <row r="209" spans="1:39">
      <c r="A209" s="10">
        <v>209</v>
      </c>
      <c r="B209" s="11" t="s">
        <v>364</v>
      </c>
      <c r="C209" s="12" t="s">
        <v>78</v>
      </c>
      <c r="D209" s="11" t="s">
        <v>439</v>
      </c>
      <c r="E209" s="12" t="s">
        <v>440</v>
      </c>
      <c r="F209" s="13">
        <v>0.21684223999999999</v>
      </c>
      <c r="G209" s="13">
        <v>0.21664188000000001</v>
      </c>
      <c r="H209" s="14">
        <v>12</v>
      </c>
      <c r="I209" s="15">
        <v>49</v>
      </c>
      <c r="J209" s="13">
        <v>2.4732094099999999</v>
      </c>
      <c r="K209" s="13">
        <v>6.6216999999999997</v>
      </c>
      <c r="L209" s="13">
        <v>1.2183757</v>
      </c>
      <c r="M209" s="13">
        <v>0.18629999999999999</v>
      </c>
      <c r="N209" s="13">
        <v>1.25483371</v>
      </c>
      <c r="O209" s="13">
        <v>0.93889999999999996</v>
      </c>
      <c r="P209" s="13">
        <v>5.1018631399999999</v>
      </c>
      <c r="Q209" s="13">
        <v>4.5502517100000004</v>
      </c>
      <c r="R209" s="16">
        <v>4.2502559172922068E-2</v>
      </c>
      <c r="S209" s="13">
        <v>6.4</v>
      </c>
      <c r="X209">
        <v>2020</v>
      </c>
      <c r="Y209">
        <v>1</v>
      </c>
      <c r="Z209">
        <f t="shared" si="41"/>
        <v>0</v>
      </c>
      <c r="AA209">
        <f t="shared" si="42"/>
        <v>0</v>
      </c>
      <c r="AB209">
        <f t="shared" si="43"/>
        <v>0</v>
      </c>
      <c r="AC209">
        <f t="shared" si="44"/>
        <v>0</v>
      </c>
      <c r="AD209">
        <f t="shared" si="45"/>
        <v>1</v>
      </c>
      <c r="AE209">
        <f t="shared" si="46"/>
        <v>0</v>
      </c>
      <c r="AF209">
        <f t="shared" si="47"/>
        <v>0</v>
      </c>
      <c r="AG209">
        <f t="shared" si="48"/>
        <v>0</v>
      </c>
      <c r="AH209">
        <f t="shared" si="49"/>
        <v>1</v>
      </c>
      <c r="AI209">
        <f t="shared" si="50"/>
        <v>0.56733333333333336</v>
      </c>
      <c r="AJ209">
        <f t="shared" si="51"/>
        <v>0.1839974175815878</v>
      </c>
      <c r="AK209">
        <f t="shared" si="52"/>
        <v>6.7355539989264628</v>
      </c>
      <c r="AL209">
        <f t="shared" si="53"/>
        <v>0.97263513513513511</v>
      </c>
      <c r="AM209">
        <f t="shared" si="54"/>
        <v>3.8020408163265303E-3</v>
      </c>
    </row>
    <row r="210" spans="1:39">
      <c r="A210" s="10">
        <v>210</v>
      </c>
      <c r="B210" s="11" t="s">
        <v>364</v>
      </c>
      <c r="C210" s="12" t="s">
        <v>78</v>
      </c>
      <c r="D210" s="11" t="s">
        <v>441</v>
      </c>
      <c r="E210" s="12" t="s">
        <v>442</v>
      </c>
      <c r="F210" s="13">
        <v>0.43435874000000002</v>
      </c>
      <c r="G210" s="13">
        <v>0.45735614000000002</v>
      </c>
      <c r="H210" s="14">
        <v>24</v>
      </c>
      <c r="I210" s="15">
        <v>83</v>
      </c>
      <c r="J210" s="13">
        <v>4.6243342199999997</v>
      </c>
      <c r="K210" s="13">
        <v>13.680899999999999</v>
      </c>
      <c r="L210" s="13">
        <v>1.8635434799999999</v>
      </c>
      <c r="M210" s="13">
        <v>0.36840000000000001</v>
      </c>
      <c r="N210" s="13">
        <v>2.76079074</v>
      </c>
      <c r="O210" s="13">
        <v>1.5826</v>
      </c>
      <c r="P210" s="13">
        <v>6.8025114000000002</v>
      </c>
      <c r="Q210" s="13">
        <v>5.7237370700000003</v>
      </c>
      <c r="R210" s="16">
        <v>6.3852702988487456E-2</v>
      </c>
      <c r="S210" s="13">
        <v>5.7</v>
      </c>
      <c r="X210">
        <v>2020</v>
      </c>
      <c r="Y210">
        <v>1</v>
      </c>
      <c r="Z210">
        <f t="shared" si="41"/>
        <v>0</v>
      </c>
      <c r="AA210">
        <f t="shared" si="42"/>
        <v>0</v>
      </c>
      <c r="AB210">
        <f t="shared" si="43"/>
        <v>0</v>
      </c>
      <c r="AC210">
        <f t="shared" si="44"/>
        <v>0</v>
      </c>
      <c r="AD210">
        <f t="shared" si="45"/>
        <v>1</v>
      </c>
      <c r="AE210">
        <f t="shared" si="46"/>
        <v>0</v>
      </c>
      <c r="AF210">
        <f t="shared" si="47"/>
        <v>0</v>
      </c>
      <c r="AG210">
        <f t="shared" si="48"/>
        <v>0</v>
      </c>
      <c r="AH210">
        <f t="shared" si="49"/>
        <v>1</v>
      </c>
      <c r="AI210">
        <f t="shared" si="50"/>
        <v>0.58538749999999995</v>
      </c>
      <c r="AJ210">
        <f t="shared" si="51"/>
        <v>0.1362149770848409</v>
      </c>
      <c r="AK210">
        <f t="shared" si="52"/>
        <v>7.4940030944625411</v>
      </c>
      <c r="AL210">
        <f t="shared" si="53"/>
        <v>0.97377805299908182</v>
      </c>
      <c r="AM210">
        <f t="shared" si="54"/>
        <v>4.4385542168674701E-3</v>
      </c>
    </row>
    <row r="211" spans="1:39">
      <c r="A211" s="10">
        <v>211</v>
      </c>
      <c r="B211" s="11" t="s">
        <v>364</v>
      </c>
      <c r="C211" s="12" t="s">
        <v>78</v>
      </c>
      <c r="D211" s="11" t="s">
        <v>443</v>
      </c>
      <c r="E211" s="12" t="s">
        <v>444</v>
      </c>
      <c r="F211" s="13">
        <v>1.6158740000000001E-2</v>
      </c>
      <c r="G211" s="13">
        <v>5.5422430000000002E-2</v>
      </c>
      <c r="H211" s="14">
        <v>13</v>
      </c>
      <c r="I211" s="15">
        <v>103</v>
      </c>
      <c r="J211" s="13">
        <v>2.4421987299999999</v>
      </c>
      <c r="K211" s="13">
        <v>12.231299999999999</v>
      </c>
      <c r="L211" s="13">
        <v>1.3307529</v>
      </c>
      <c r="M211" s="13">
        <v>0.13600000000000001</v>
      </c>
      <c r="N211" s="13">
        <v>1.1114458300000001</v>
      </c>
      <c r="O211" s="13">
        <v>2.8635000000000002</v>
      </c>
      <c r="P211" s="13">
        <v>2.5217886699999998</v>
      </c>
      <c r="Q211" s="13">
        <v>2.1437001599999999</v>
      </c>
      <c r="R211" s="16">
        <v>6.4076503286058474E-3</v>
      </c>
      <c r="S211" s="13">
        <v>6.7</v>
      </c>
      <c r="X211">
        <v>2020</v>
      </c>
      <c r="Y211">
        <v>1</v>
      </c>
      <c r="Z211">
        <f t="shared" si="41"/>
        <v>0</v>
      </c>
      <c r="AA211">
        <f t="shared" si="42"/>
        <v>0</v>
      </c>
      <c r="AB211">
        <f t="shared" si="43"/>
        <v>0</v>
      </c>
      <c r="AC211">
        <f t="shared" si="44"/>
        <v>0</v>
      </c>
      <c r="AD211">
        <f t="shared" si="45"/>
        <v>1</v>
      </c>
      <c r="AE211">
        <f t="shared" si="46"/>
        <v>0</v>
      </c>
      <c r="AF211">
        <f t="shared" si="47"/>
        <v>0</v>
      </c>
      <c r="AG211">
        <f t="shared" si="48"/>
        <v>0</v>
      </c>
      <c r="AH211">
        <f t="shared" si="49"/>
        <v>1</v>
      </c>
      <c r="AI211">
        <f t="shared" si="50"/>
        <v>0.95133076923076909</v>
      </c>
      <c r="AJ211">
        <f t="shared" si="51"/>
        <v>0.10879897476147263</v>
      </c>
      <c r="AK211">
        <f t="shared" si="52"/>
        <v>8.1723958088235289</v>
      </c>
      <c r="AL211">
        <f t="shared" si="53"/>
        <v>0.9890032585932258</v>
      </c>
      <c r="AM211">
        <f t="shared" si="54"/>
        <v>1.3203883495145632E-3</v>
      </c>
    </row>
    <row r="212" spans="1:39">
      <c r="A212" s="10">
        <v>212</v>
      </c>
      <c r="B212" s="11" t="s">
        <v>364</v>
      </c>
      <c r="C212" s="12" t="s">
        <v>78</v>
      </c>
      <c r="D212" s="11" t="s">
        <v>445</v>
      </c>
      <c r="E212" s="12" t="s">
        <v>446</v>
      </c>
      <c r="F212" s="13">
        <v>0.22964275000000001</v>
      </c>
      <c r="G212" s="13">
        <v>0.28252431</v>
      </c>
      <c r="H212" s="14">
        <v>30</v>
      </c>
      <c r="I212" s="15">
        <v>258</v>
      </c>
      <c r="J212" s="13">
        <v>5.5874008899999996</v>
      </c>
      <c r="K212" s="13">
        <v>20.862300000000001</v>
      </c>
      <c r="L212" s="13">
        <v>3.7582527099999998</v>
      </c>
      <c r="M212" s="13">
        <v>0.3407</v>
      </c>
      <c r="N212" s="13">
        <v>1.82914818</v>
      </c>
      <c r="O212" s="13">
        <v>3.0945</v>
      </c>
      <c r="P212" s="13">
        <v>6.6016344499999997</v>
      </c>
      <c r="Q212" s="13">
        <v>5.9060466199999997</v>
      </c>
      <c r="R212" s="16">
        <v>3.4785741582525828E-2</v>
      </c>
      <c r="S212" s="13">
        <v>9.1</v>
      </c>
      <c r="X212">
        <v>2020</v>
      </c>
      <c r="Y212">
        <v>1</v>
      </c>
      <c r="Z212">
        <f t="shared" si="41"/>
        <v>0</v>
      </c>
      <c r="AA212">
        <f t="shared" si="42"/>
        <v>0</v>
      </c>
      <c r="AB212">
        <f t="shared" si="43"/>
        <v>0</v>
      </c>
      <c r="AC212">
        <f t="shared" si="44"/>
        <v>0</v>
      </c>
      <c r="AD212">
        <f t="shared" si="45"/>
        <v>1</v>
      </c>
      <c r="AE212">
        <f t="shared" si="46"/>
        <v>0</v>
      </c>
      <c r="AF212">
        <f t="shared" si="47"/>
        <v>0</v>
      </c>
      <c r="AG212">
        <f t="shared" si="48"/>
        <v>0</v>
      </c>
      <c r="AH212">
        <f t="shared" si="49"/>
        <v>1</v>
      </c>
      <c r="AI212">
        <f t="shared" si="50"/>
        <v>0.70676666666666677</v>
      </c>
      <c r="AJ212">
        <f t="shared" si="51"/>
        <v>0.18014565556050866</v>
      </c>
      <c r="AK212">
        <f t="shared" si="52"/>
        <v>5.3687941884355741</v>
      </c>
      <c r="AL212">
        <f t="shared" si="53"/>
        <v>0.98393151912465204</v>
      </c>
      <c r="AM212">
        <f t="shared" si="54"/>
        <v>1.3205426356589147E-3</v>
      </c>
    </row>
    <row r="213" spans="1:39">
      <c r="A213" s="10">
        <v>213</v>
      </c>
      <c r="B213" s="11" t="s">
        <v>364</v>
      </c>
      <c r="C213" s="12" t="s">
        <v>78</v>
      </c>
      <c r="D213" s="11" t="s">
        <v>447</v>
      </c>
      <c r="E213" s="12" t="s">
        <v>448</v>
      </c>
      <c r="F213" s="13">
        <v>8.999327E-2</v>
      </c>
      <c r="G213" s="13">
        <v>8.8045890000000002E-2</v>
      </c>
      <c r="H213" s="14">
        <v>10</v>
      </c>
      <c r="I213" s="15">
        <v>68</v>
      </c>
      <c r="J213" s="13">
        <v>2.3117527199999999</v>
      </c>
      <c r="K213" s="13">
        <v>11.8567</v>
      </c>
      <c r="L213" s="13">
        <v>1.3551174800000001</v>
      </c>
      <c r="M213" s="13">
        <v>0.19739999999999999</v>
      </c>
      <c r="N213" s="13">
        <v>0.95663524</v>
      </c>
      <c r="O213" s="13">
        <v>0.87639999999999996</v>
      </c>
      <c r="P213" s="13">
        <v>2.4104346099999998</v>
      </c>
      <c r="Q213" s="13">
        <v>2.03649674</v>
      </c>
      <c r="R213" s="16">
        <v>3.7334872983756241E-2</v>
      </c>
      <c r="S213" s="13">
        <v>7.7</v>
      </c>
      <c r="X213">
        <v>2020</v>
      </c>
      <c r="Y213">
        <v>1</v>
      </c>
      <c r="Z213">
        <f t="shared" si="41"/>
        <v>0</v>
      </c>
      <c r="AA213">
        <f t="shared" si="42"/>
        <v>0</v>
      </c>
      <c r="AB213">
        <f t="shared" si="43"/>
        <v>0</v>
      </c>
      <c r="AC213">
        <f t="shared" si="44"/>
        <v>0</v>
      </c>
      <c r="AD213">
        <f t="shared" si="45"/>
        <v>1</v>
      </c>
      <c r="AE213">
        <f t="shared" si="46"/>
        <v>0</v>
      </c>
      <c r="AF213">
        <f t="shared" si="47"/>
        <v>0</v>
      </c>
      <c r="AG213">
        <f t="shared" si="48"/>
        <v>0</v>
      </c>
      <c r="AH213">
        <f t="shared" si="49"/>
        <v>1</v>
      </c>
      <c r="AI213">
        <f t="shared" si="50"/>
        <v>1.2054100000000001</v>
      </c>
      <c r="AJ213">
        <f t="shared" si="51"/>
        <v>0.11429128509619035</v>
      </c>
      <c r="AK213">
        <f t="shared" si="52"/>
        <v>4.8461764944275583</v>
      </c>
      <c r="AL213">
        <f t="shared" si="53"/>
        <v>0.98362382923652536</v>
      </c>
      <c r="AM213">
        <f t="shared" si="54"/>
        <v>2.9029411764705882E-3</v>
      </c>
    </row>
    <row r="214" spans="1:39">
      <c r="A214" s="10">
        <v>214</v>
      </c>
      <c r="B214" s="11" t="s">
        <v>449</v>
      </c>
      <c r="C214" s="12" t="s">
        <v>21</v>
      </c>
      <c r="D214" s="11" t="s">
        <v>450</v>
      </c>
      <c r="E214" s="12" t="s">
        <v>451</v>
      </c>
      <c r="F214" s="13">
        <v>-2.2248445299999999</v>
      </c>
      <c r="G214" s="13">
        <v>0.68090107</v>
      </c>
      <c r="H214" s="14">
        <v>472</v>
      </c>
      <c r="I214" s="15">
        <v>987</v>
      </c>
      <c r="J214" s="13">
        <v>56.458564670000001</v>
      </c>
      <c r="K214" s="13">
        <v>73.070499999999996</v>
      </c>
      <c r="L214" s="13">
        <v>28.428091460000001</v>
      </c>
      <c r="M214" s="13">
        <v>3.0234000000000001</v>
      </c>
      <c r="N214" s="13">
        <v>28.03047321</v>
      </c>
      <c r="O214" s="13">
        <v>29.202000000000002</v>
      </c>
      <c r="P214" s="13">
        <v>68.675556549999996</v>
      </c>
      <c r="Q214" s="13">
        <v>68.681180280000007</v>
      </c>
      <c r="R214" s="16">
        <v>-3.2396454310205366E-2</v>
      </c>
      <c r="S214" s="13">
        <v>7.9</v>
      </c>
      <c r="X214">
        <v>2020</v>
      </c>
      <c r="Y214">
        <v>1</v>
      </c>
      <c r="Z214">
        <f t="shared" si="41"/>
        <v>0</v>
      </c>
      <c r="AA214">
        <f t="shared" si="42"/>
        <v>0</v>
      </c>
      <c r="AB214">
        <f t="shared" si="43"/>
        <v>0</v>
      </c>
      <c r="AC214">
        <f t="shared" si="44"/>
        <v>0</v>
      </c>
      <c r="AD214">
        <f t="shared" si="45"/>
        <v>0</v>
      </c>
      <c r="AE214">
        <f t="shared" si="46"/>
        <v>1</v>
      </c>
      <c r="AF214">
        <f t="shared" si="47"/>
        <v>1</v>
      </c>
      <c r="AG214">
        <f t="shared" si="48"/>
        <v>0</v>
      </c>
      <c r="AH214">
        <f t="shared" si="49"/>
        <v>0</v>
      </c>
      <c r="AI214">
        <f t="shared" si="50"/>
        <v>0.16121588983050847</v>
      </c>
      <c r="AJ214">
        <f t="shared" si="51"/>
        <v>0.38905018386352908</v>
      </c>
      <c r="AK214">
        <f t="shared" si="52"/>
        <v>9.2711758979956347</v>
      </c>
      <c r="AL214">
        <f t="shared" si="53"/>
        <v>0.96026751158765689</v>
      </c>
      <c r="AM214">
        <f t="shared" si="54"/>
        <v>3.0632218844984802E-3</v>
      </c>
    </row>
    <row r="215" spans="1:39">
      <c r="A215" s="10">
        <v>215</v>
      </c>
      <c r="B215" s="11" t="s">
        <v>449</v>
      </c>
      <c r="C215" s="12" t="s">
        <v>38</v>
      </c>
      <c r="D215" s="11" t="s">
        <v>452</v>
      </c>
      <c r="E215" s="12" t="s">
        <v>453</v>
      </c>
      <c r="F215" s="13">
        <v>8.9214570000000007E-2</v>
      </c>
      <c r="G215" s="13">
        <v>0.13091</v>
      </c>
      <c r="H215" s="14">
        <v>43</v>
      </c>
      <c r="I215" s="15">
        <v>379</v>
      </c>
      <c r="J215" s="13">
        <v>5.9940884199999998</v>
      </c>
      <c r="K215" s="13">
        <v>14.2721</v>
      </c>
      <c r="L215" s="13">
        <v>2.8523738700000001</v>
      </c>
      <c r="M215" s="13">
        <v>0.49819999999999998</v>
      </c>
      <c r="N215" s="13">
        <v>3.1417145500000001</v>
      </c>
      <c r="O215" s="13">
        <v>10.305099999999999</v>
      </c>
      <c r="P215" s="13">
        <v>6.4148913700000003</v>
      </c>
      <c r="Q215" s="13">
        <v>5.5434918599999996</v>
      </c>
      <c r="R215" s="16">
        <v>1.3907417110322789E-2</v>
      </c>
      <c r="S215" s="13">
        <v>11.5</v>
      </c>
      <c r="X215">
        <v>2020</v>
      </c>
      <c r="Y215">
        <v>0</v>
      </c>
      <c r="Z215">
        <f t="shared" si="41"/>
        <v>0</v>
      </c>
      <c r="AA215">
        <f t="shared" si="42"/>
        <v>0</v>
      </c>
      <c r="AB215">
        <f t="shared" si="43"/>
        <v>0</v>
      </c>
      <c r="AC215">
        <f t="shared" si="44"/>
        <v>0</v>
      </c>
      <c r="AD215">
        <f t="shared" si="45"/>
        <v>0</v>
      </c>
      <c r="AE215">
        <f t="shared" si="46"/>
        <v>1</v>
      </c>
      <c r="AF215">
        <f t="shared" si="47"/>
        <v>0</v>
      </c>
      <c r="AG215">
        <f t="shared" si="48"/>
        <v>1</v>
      </c>
      <c r="AH215">
        <f t="shared" si="49"/>
        <v>0</v>
      </c>
      <c r="AI215">
        <f t="shared" si="50"/>
        <v>0.34349534883720934</v>
      </c>
      <c r="AJ215">
        <f t="shared" si="51"/>
        <v>0.19985663427246167</v>
      </c>
      <c r="AK215">
        <f t="shared" si="52"/>
        <v>6.3061311722199926</v>
      </c>
      <c r="AL215">
        <f t="shared" si="53"/>
        <v>0.96627015023391527</v>
      </c>
      <c r="AM215">
        <f t="shared" si="54"/>
        <v>1.3145118733509235E-3</v>
      </c>
    </row>
    <row r="216" spans="1:39">
      <c r="A216" s="10">
        <v>216</v>
      </c>
      <c r="B216" s="11" t="s">
        <v>449</v>
      </c>
      <c r="C216" s="12" t="s">
        <v>38</v>
      </c>
      <c r="D216" s="11" t="s">
        <v>454</v>
      </c>
      <c r="E216" s="12" t="s">
        <v>455</v>
      </c>
      <c r="F216" s="13">
        <v>0.14437454999999999</v>
      </c>
      <c r="G216" s="13">
        <v>4.27295274</v>
      </c>
      <c r="H216" s="14">
        <v>112</v>
      </c>
      <c r="I216" s="15">
        <v>467</v>
      </c>
      <c r="J216" s="13">
        <v>22.374773489999999</v>
      </c>
      <c r="K216" s="13">
        <v>44.43</v>
      </c>
      <c r="L216" s="13">
        <v>12.71923293</v>
      </c>
      <c r="M216" s="13">
        <v>1.4552</v>
      </c>
      <c r="N216" s="13">
        <v>9.6555405600000004</v>
      </c>
      <c r="O216" s="13">
        <v>9.9412000000000003</v>
      </c>
      <c r="P216" s="13">
        <v>25.211200000000002</v>
      </c>
      <c r="Q216" s="13">
        <v>23.185648560000001</v>
      </c>
      <c r="R216" s="16">
        <v>5.726603652344989E-3</v>
      </c>
      <c r="S216" s="13">
        <v>10</v>
      </c>
      <c r="X216">
        <v>2020</v>
      </c>
      <c r="Y216">
        <v>1</v>
      </c>
      <c r="Z216">
        <f t="shared" si="41"/>
        <v>0</v>
      </c>
      <c r="AA216">
        <f t="shared" si="42"/>
        <v>0</v>
      </c>
      <c r="AB216">
        <f t="shared" si="43"/>
        <v>0</v>
      </c>
      <c r="AC216">
        <f t="shared" si="44"/>
        <v>0</v>
      </c>
      <c r="AD216">
        <f t="shared" si="45"/>
        <v>0</v>
      </c>
      <c r="AE216">
        <f t="shared" si="46"/>
        <v>1</v>
      </c>
      <c r="AF216">
        <f t="shared" si="47"/>
        <v>0</v>
      </c>
      <c r="AG216">
        <f t="shared" si="48"/>
        <v>1</v>
      </c>
      <c r="AH216">
        <f t="shared" si="49"/>
        <v>0</v>
      </c>
      <c r="AI216">
        <f t="shared" si="50"/>
        <v>0.4096892857142857</v>
      </c>
      <c r="AJ216">
        <f t="shared" si="51"/>
        <v>0.28627578055367997</v>
      </c>
      <c r="AK216">
        <f t="shared" si="52"/>
        <v>6.6351982957669051</v>
      </c>
      <c r="AL216">
        <f t="shared" si="53"/>
        <v>0.96828607045408976</v>
      </c>
      <c r="AM216">
        <f t="shared" si="54"/>
        <v>3.1160599571734477E-3</v>
      </c>
    </row>
    <row r="217" spans="1:39">
      <c r="A217" s="10">
        <v>217</v>
      </c>
      <c r="B217" s="11" t="s">
        <v>449</v>
      </c>
      <c r="C217" s="12" t="s">
        <v>38</v>
      </c>
      <c r="D217" s="11" t="s">
        <v>456</v>
      </c>
      <c r="E217" s="12" t="s">
        <v>457</v>
      </c>
      <c r="F217" s="13">
        <v>2.3999234604666664</v>
      </c>
      <c r="G217" s="13">
        <v>2.42508744</v>
      </c>
      <c r="H217" s="14">
        <v>91</v>
      </c>
      <c r="I217" s="15">
        <v>509</v>
      </c>
      <c r="J217" s="13">
        <v>27.691921820000001</v>
      </c>
      <c r="K217" s="13">
        <v>41.511600000000001</v>
      </c>
      <c r="L217" s="13">
        <v>15.152181730000001</v>
      </c>
      <c r="M217" s="13">
        <v>1.7686999999999999</v>
      </c>
      <c r="N217" s="13">
        <v>12.53974009</v>
      </c>
      <c r="O217" s="13">
        <v>12.8209</v>
      </c>
      <c r="P217" s="13">
        <v>30.25167592</v>
      </c>
      <c r="Q217" s="13">
        <v>26.408094719533299</v>
      </c>
      <c r="R217" s="16">
        <v>7.9331917570888297E-2</v>
      </c>
      <c r="S217" s="13">
        <v>9.1999999999999993</v>
      </c>
      <c r="X217">
        <v>2020</v>
      </c>
      <c r="Y217">
        <v>1</v>
      </c>
      <c r="Z217">
        <f t="shared" si="41"/>
        <v>0</v>
      </c>
      <c r="AA217">
        <f t="shared" si="42"/>
        <v>0</v>
      </c>
      <c r="AB217">
        <f t="shared" si="43"/>
        <v>0</v>
      </c>
      <c r="AC217">
        <f t="shared" si="44"/>
        <v>0</v>
      </c>
      <c r="AD217">
        <f t="shared" si="45"/>
        <v>0</v>
      </c>
      <c r="AE217">
        <f t="shared" si="46"/>
        <v>1</v>
      </c>
      <c r="AF217">
        <f t="shared" si="47"/>
        <v>0</v>
      </c>
      <c r="AG217">
        <f t="shared" si="48"/>
        <v>1</v>
      </c>
      <c r="AH217">
        <f t="shared" si="49"/>
        <v>0</v>
      </c>
      <c r="AI217">
        <f t="shared" si="50"/>
        <v>0.47560769230769234</v>
      </c>
      <c r="AJ217">
        <f t="shared" si="51"/>
        <v>0.36501078565991191</v>
      </c>
      <c r="AK217">
        <f t="shared" si="52"/>
        <v>7.0898061231412903</v>
      </c>
      <c r="AL217">
        <f t="shared" si="53"/>
        <v>0.95913383225162485</v>
      </c>
      <c r="AM217">
        <f t="shared" si="54"/>
        <v>3.4748526522593321E-3</v>
      </c>
    </row>
    <row r="218" spans="1:39">
      <c r="A218" s="10">
        <v>218</v>
      </c>
      <c r="B218" s="11" t="s">
        <v>449</v>
      </c>
      <c r="C218" s="12" t="s">
        <v>78</v>
      </c>
      <c r="D218" s="11" t="s">
        <v>458</v>
      </c>
      <c r="E218" s="12" t="s">
        <v>459</v>
      </c>
      <c r="F218" s="13">
        <v>-0.12997837000000001</v>
      </c>
      <c r="G218" s="13">
        <v>-2.1161510000000001E-2</v>
      </c>
      <c r="H218" s="14">
        <v>31</v>
      </c>
      <c r="I218" s="15">
        <v>252</v>
      </c>
      <c r="J218" s="13">
        <v>4.2952330200000004</v>
      </c>
      <c r="K218" s="13">
        <v>8.7956000000000003</v>
      </c>
      <c r="L218" s="13">
        <v>1.9643622000000001</v>
      </c>
      <c r="M218" s="13">
        <v>0.30130000000000001</v>
      </c>
      <c r="N218" s="13">
        <v>2.3308708199999999</v>
      </c>
      <c r="O218" s="13">
        <v>6.7689000000000004</v>
      </c>
      <c r="P218" s="13">
        <v>4.9203838600000003</v>
      </c>
      <c r="Q218" s="13">
        <v>5.7809396399999997</v>
      </c>
      <c r="R218" s="16">
        <v>-2.6416306877325626E-2</v>
      </c>
      <c r="S218" s="13">
        <v>12.2</v>
      </c>
      <c r="X218">
        <v>2020</v>
      </c>
      <c r="Y218">
        <v>0</v>
      </c>
      <c r="Z218">
        <f t="shared" si="41"/>
        <v>0</v>
      </c>
      <c r="AA218">
        <f t="shared" si="42"/>
        <v>0</v>
      </c>
      <c r="AB218">
        <f t="shared" si="43"/>
        <v>0</v>
      </c>
      <c r="AC218">
        <f t="shared" si="44"/>
        <v>0</v>
      </c>
      <c r="AD218">
        <f t="shared" si="45"/>
        <v>0</v>
      </c>
      <c r="AE218">
        <f t="shared" si="46"/>
        <v>1</v>
      </c>
      <c r="AF218">
        <f t="shared" si="47"/>
        <v>0</v>
      </c>
      <c r="AG218">
        <f t="shared" si="48"/>
        <v>0</v>
      </c>
      <c r="AH218">
        <f t="shared" si="49"/>
        <v>1</v>
      </c>
      <c r="AI218">
        <f t="shared" si="50"/>
        <v>0.29344838709677418</v>
      </c>
      <c r="AJ218">
        <f t="shared" si="51"/>
        <v>0.22333464459502478</v>
      </c>
      <c r="AK218">
        <f t="shared" si="52"/>
        <v>7.7360465316959832</v>
      </c>
      <c r="AL218">
        <f t="shared" si="53"/>
        <v>0.96687882685310389</v>
      </c>
      <c r="AM218">
        <f t="shared" si="54"/>
        <v>1.1956349206349206E-3</v>
      </c>
    </row>
    <row r="219" spans="1:39">
      <c r="A219" s="10">
        <v>219</v>
      </c>
      <c r="B219" s="11" t="s">
        <v>449</v>
      </c>
      <c r="C219" s="12" t="s">
        <v>78</v>
      </c>
      <c r="D219" s="11" t="s">
        <v>460</v>
      </c>
      <c r="E219" s="12" t="s">
        <v>461</v>
      </c>
      <c r="F219" s="13">
        <v>4.629991E-2</v>
      </c>
      <c r="G219" s="13">
        <v>0.15686907</v>
      </c>
      <c r="H219" s="14">
        <v>21</v>
      </c>
      <c r="I219" s="15">
        <v>532</v>
      </c>
      <c r="J219" s="13">
        <v>4.2908784999999998</v>
      </c>
      <c r="K219" s="13">
        <v>6.6246999999999998</v>
      </c>
      <c r="L219" s="13">
        <v>1.29031714</v>
      </c>
      <c r="M219" s="13">
        <v>0.82320000000000004</v>
      </c>
      <c r="N219" s="13">
        <v>3.0005613599999998</v>
      </c>
      <c r="O219" s="13">
        <v>27.3855</v>
      </c>
      <c r="P219" s="13">
        <v>5.9886815100000002</v>
      </c>
      <c r="Q219" s="13">
        <v>5.1177108699999998</v>
      </c>
      <c r="R219" s="16">
        <v>7.7312359861995729E-3</v>
      </c>
      <c r="S219" s="13">
        <v>11.3</v>
      </c>
      <c r="X219">
        <v>2020</v>
      </c>
      <c r="Y219">
        <v>0</v>
      </c>
      <c r="Z219">
        <f t="shared" si="41"/>
        <v>0</v>
      </c>
      <c r="AA219">
        <f t="shared" si="42"/>
        <v>0</v>
      </c>
      <c r="AB219">
        <f t="shared" si="43"/>
        <v>0</v>
      </c>
      <c r="AC219">
        <f t="shared" si="44"/>
        <v>0</v>
      </c>
      <c r="AD219">
        <f t="shared" si="45"/>
        <v>0</v>
      </c>
      <c r="AE219">
        <f t="shared" si="46"/>
        <v>1</v>
      </c>
      <c r="AF219">
        <f t="shared" si="47"/>
        <v>0</v>
      </c>
      <c r="AG219">
        <f t="shared" si="48"/>
        <v>0</v>
      </c>
      <c r="AH219">
        <f t="shared" si="49"/>
        <v>1</v>
      </c>
      <c r="AI219">
        <f t="shared" si="50"/>
        <v>0.35466190476190473</v>
      </c>
      <c r="AJ219">
        <f t="shared" si="51"/>
        <v>0.1947736712605854</v>
      </c>
      <c r="AK219">
        <f t="shared" si="52"/>
        <v>3.6449967930029152</v>
      </c>
      <c r="AL219">
        <f t="shared" si="53"/>
        <v>0.88947220021751094</v>
      </c>
      <c r="AM219">
        <f t="shared" si="54"/>
        <v>1.5473684210526317E-3</v>
      </c>
    </row>
    <row r="220" spans="1:39">
      <c r="A220" s="10">
        <v>220</v>
      </c>
      <c r="B220" s="11" t="s">
        <v>449</v>
      </c>
      <c r="C220" s="12" t="s">
        <v>78</v>
      </c>
      <c r="D220" s="11" t="s">
        <v>462</v>
      </c>
      <c r="E220" s="12" t="s">
        <v>463</v>
      </c>
      <c r="F220" s="13">
        <v>-1.897633E-2</v>
      </c>
      <c r="G220" s="13">
        <v>2.6561390000000001E-2</v>
      </c>
      <c r="H220" s="14">
        <v>27</v>
      </c>
      <c r="I220" s="15">
        <v>158</v>
      </c>
      <c r="J220" s="13">
        <v>2.7736033</v>
      </c>
      <c r="K220" s="13">
        <v>6.9747000000000003</v>
      </c>
      <c r="L220" s="13">
        <v>1.3689772200000001</v>
      </c>
      <c r="M220" s="13">
        <v>0.25080000000000002</v>
      </c>
      <c r="N220" s="13">
        <v>1.4046260800000001</v>
      </c>
      <c r="O220" s="13">
        <v>3.4775999999999998</v>
      </c>
      <c r="P220" s="13">
        <v>4.0224078299999997</v>
      </c>
      <c r="Q220" s="13">
        <v>5.17775082</v>
      </c>
      <c r="R220" s="16">
        <v>-4.7176544005484398E-3</v>
      </c>
      <c r="S220" s="13">
        <v>12</v>
      </c>
      <c r="X220">
        <v>2020</v>
      </c>
      <c r="Y220">
        <v>0</v>
      </c>
      <c r="Z220">
        <f t="shared" si="41"/>
        <v>0</v>
      </c>
      <c r="AA220">
        <f t="shared" si="42"/>
        <v>0</v>
      </c>
      <c r="AB220">
        <f t="shared" si="43"/>
        <v>0</v>
      </c>
      <c r="AC220">
        <f t="shared" si="44"/>
        <v>0</v>
      </c>
      <c r="AD220">
        <f t="shared" si="45"/>
        <v>0</v>
      </c>
      <c r="AE220">
        <f t="shared" si="46"/>
        <v>1</v>
      </c>
      <c r="AF220">
        <f t="shared" si="47"/>
        <v>0</v>
      </c>
      <c r="AG220">
        <f t="shared" si="48"/>
        <v>0</v>
      </c>
      <c r="AH220">
        <f t="shared" si="49"/>
        <v>1</v>
      </c>
      <c r="AI220">
        <f t="shared" si="50"/>
        <v>0.26761111111111113</v>
      </c>
      <c r="AJ220">
        <f t="shared" si="51"/>
        <v>0.19627757753021635</v>
      </c>
      <c r="AK220">
        <f t="shared" si="52"/>
        <v>5.6005824561403506</v>
      </c>
      <c r="AL220">
        <f t="shared" si="53"/>
        <v>0.96528959933568614</v>
      </c>
      <c r="AM220">
        <f t="shared" si="54"/>
        <v>1.587341772151899E-3</v>
      </c>
    </row>
    <row r="221" spans="1:39">
      <c r="A221" s="10">
        <v>221</v>
      </c>
      <c r="B221" s="11" t="s">
        <v>449</v>
      </c>
      <c r="C221" s="12" t="s">
        <v>78</v>
      </c>
      <c r="D221" s="11" t="s">
        <v>464</v>
      </c>
      <c r="E221" s="12" t="s">
        <v>465</v>
      </c>
      <c r="F221" s="13">
        <v>6.4640920000000004E-2</v>
      </c>
      <c r="G221" s="13">
        <v>0.51729919000000002</v>
      </c>
      <c r="H221" s="14">
        <v>54</v>
      </c>
      <c r="I221" s="15">
        <v>1030</v>
      </c>
      <c r="J221" s="13">
        <v>11.126962519999999</v>
      </c>
      <c r="K221" s="13">
        <v>19.256</v>
      </c>
      <c r="L221" s="13">
        <v>4.5142205899999999</v>
      </c>
      <c r="M221" s="13">
        <v>1.0278</v>
      </c>
      <c r="N221" s="13">
        <v>6.6127419300000003</v>
      </c>
      <c r="O221" s="13">
        <v>52.400399999999998</v>
      </c>
      <c r="P221" s="13">
        <v>12.306585269999999</v>
      </c>
      <c r="Q221" s="13">
        <v>13.15515407</v>
      </c>
      <c r="R221" s="16">
        <v>5.2525471998781355E-3</v>
      </c>
      <c r="S221" s="13">
        <v>10.5</v>
      </c>
      <c r="X221">
        <v>2020</v>
      </c>
      <c r="Y221">
        <v>0</v>
      </c>
      <c r="Z221">
        <f t="shared" si="41"/>
        <v>0</v>
      </c>
      <c r="AA221">
        <f t="shared" si="42"/>
        <v>0</v>
      </c>
      <c r="AB221">
        <f t="shared" si="43"/>
        <v>0</v>
      </c>
      <c r="AC221">
        <f t="shared" si="44"/>
        <v>0</v>
      </c>
      <c r="AD221">
        <f t="shared" si="45"/>
        <v>0</v>
      </c>
      <c r="AE221">
        <f t="shared" si="46"/>
        <v>1</v>
      </c>
      <c r="AF221">
        <f t="shared" si="47"/>
        <v>0</v>
      </c>
      <c r="AG221">
        <f t="shared" si="48"/>
        <v>0</v>
      </c>
      <c r="AH221">
        <f t="shared" si="49"/>
        <v>1</v>
      </c>
      <c r="AI221">
        <f t="shared" si="50"/>
        <v>0.37562592592592592</v>
      </c>
      <c r="AJ221">
        <f t="shared" si="51"/>
        <v>0.23443189603240547</v>
      </c>
      <c r="AK221">
        <f t="shared" si="52"/>
        <v>6.4338800642148275</v>
      </c>
      <c r="AL221">
        <f t="shared" si="53"/>
        <v>0.9493290211893235</v>
      </c>
      <c r="AM221">
        <f t="shared" si="54"/>
        <v>9.9786407766990306E-4</v>
      </c>
    </row>
    <row r="222" spans="1:39">
      <c r="A222" s="10">
        <v>222</v>
      </c>
      <c r="B222" s="11" t="s">
        <v>449</v>
      </c>
      <c r="C222" s="12" t="s">
        <v>78</v>
      </c>
      <c r="D222" s="11" t="s">
        <v>466</v>
      </c>
      <c r="E222" s="12" t="s">
        <v>467</v>
      </c>
      <c r="F222" s="13">
        <v>6.3670400000000002E-2</v>
      </c>
      <c r="G222" s="13">
        <v>0.10512112999999999</v>
      </c>
      <c r="H222" s="14">
        <v>24</v>
      </c>
      <c r="I222" s="15">
        <v>260</v>
      </c>
      <c r="J222" s="13">
        <v>3.6497778099999998</v>
      </c>
      <c r="K222" s="13">
        <v>8.9289000000000005</v>
      </c>
      <c r="L222" s="13">
        <v>1.97237127</v>
      </c>
      <c r="M222" s="13">
        <v>0.2858</v>
      </c>
      <c r="N222" s="13">
        <v>1.67740654</v>
      </c>
      <c r="O222" s="13">
        <v>11.055999999999999</v>
      </c>
      <c r="P222" s="13">
        <v>3.93806396</v>
      </c>
      <c r="Q222" s="13">
        <v>3.8367202100000002</v>
      </c>
      <c r="R222" s="16">
        <v>1.6167944616115378E-2</v>
      </c>
      <c r="S222" s="13">
        <v>12.6</v>
      </c>
      <c r="X222">
        <v>2020</v>
      </c>
      <c r="Y222">
        <v>0</v>
      </c>
      <c r="Z222">
        <f t="shared" si="41"/>
        <v>0</v>
      </c>
      <c r="AA222">
        <f t="shared" si="42"/>
        <v>0</v>
      </c>
      <c r="AB222">
        <f t="shared" si="43"/>
        <v>0</v>
      </c>
      <c r="AC222">
        <f t="shared" si="44"/>
        <v>0</v>
      </c>
      <c r="AD222">
        <f t="shared" si="45"/>
        <v>0</v>
      </c>
      <c r="AE222">
        <f t="shared" si="46"/>
        <v>1</v>
      </c>
      <c r="AF222">
        <f t="shared" si="47"/>
        <v>0</v>
      </c>
      <c r="AG222">
        <f t="shared" si="48"/>
        <v>0</v>
      </c>
      <c r="AH222">
        <f t="shared" si="49"/>
        <v>1</v>
      </c>
      <c r="AI222">
        <f t="shared" si="50"/>
        <v>0.38394583333333338</v>
      </c>
      <c r="AJ222">
        <f t="shared" si="51"/>
        <v>0.22089745321372173</v>
      </c>
      <c r="AK222">
        <f t="shared" si="52"/>
        <v>5.8691621413575925</v>
      </c>
      <c r="AL222">
        <f t="shared" si="53"/>
        <v>0.96898434023896596</v>
      </c>
      <c r="AM222">
        <f t="shared" si="54"/>
        <v>1.0992307692307692E-3</v>
      </c>
    </row>
    <row r="223" spans="1:39">
      <c r="A223" s="10">
        <v>223</v>
      </c>
      <c r="B223" s="11" t="s">
        <v>449</v>
      </c>
      <c r="C223" s="12" t="s">
        <v>78</v>
      </c>
      <c r="D223" s="11" t="s">
        <v>468</v>
      </c>
      <c r="E223" s="12" t="s">
        <v>469</v>
      </c>
      <c r="F223" s="13">
        <v>-0.26176323000000001</v>
      </c>
      <c r="G223" s="13">
        <v>-0.18223230000000001</v>
      </c>
      <c r="H223" s="14">
        <v>15</v>
      </c>
      <c r="I223" s="15">
        <v>35</v>
      </c>
      <c r="J223" s="13">
        <v>2.49375101</v>
      </c>
      <c r="K223" s="13">
        <v>10.136200000000001</v>
      </c>
      <c r="L223" s="13">
        <v>2.18648205</v>
      </c>
      <c r="M223" s="13">
        <v>7.3499999999999996E-2</v>
      </c>
      <c r="N223" s="13">
        <v>0.30726895999999998</v>
      </c>
      <c r="O223" s="13">
        <v>0.50239999999999996</v>
      </c>
      <c r="P223" s="13">
        <v>2.7278366900000002</v>
      </c>
      <c r="Q223" s="13">
        <v>2.8418591000000002</v>
      </c>
      <c r="R223" s="16">
        <v>-9.5960007781844159E-2</v>
      </c>
      <c r="S223" s="13">
        <v>3.5</v>
      </c>
      <c r="X223">
        <v>2020</v>
      </c>
      <c r="Y223">
        <v>1</v>
      </c>
      <c r="Z223">
        <f t="shared" si="41"/>
        <v>0</v>
      </c>
      <c r="AA223">
        <f t="shared" si="42"/>
        <v>0</v>
      </c>
      <c r="AB223">
        <f t="shared" si="43"/>
        <v>0</v>
      </c>
      <c r="AC223">
        <f t="shared" si="44"/>
        <v>0</v>
      </c>
      <c r="AD223">
        <f t="shared" si="45"/>
        <v>0</v>
      </c>
      <c r="AE223">
        <f t="shared" si="46"/>
        <v>1</v>
      </c>
      <c r="AF223">
        <f t="shared" si="47"/>
        <v>0</v>
      </c>
      <c r="AG223">
        <f t="shared" si="48"/>
        <v>0</v>
      </c>
      <c r="AH223">
        <f t="shared" si="49"/>
        <v>1</v>
      </c>
      <c r="AI223">
        <f t="shared" si="50"/>
        <v>0.68064666666666662</v>
      </c>
      <c r="AJ223">
        <f t="shared" si="51"/>
        <v>0.21571023164499514</v>
      </c>
      <c r="AK223">
        <f t="shared" si="52"/>
        <v>4.1805300680272106</v>
      </c>
      <c r="AL223">
        <f t="shared" si="53"/>
        <v>0.99280096378933769</v>
      </c>
      <c r="AM223">
        <f t="shared" si="54"/>
        <v>2.0999999999999999E-3</v>
      </c>
    </row>
    <row r="224" spans="1:39">
      <c r="A224" s="10">
        <v>224</v>
      </c>
      <c r="B224" s="11" t="s">
        <v>449</v>
      </c>
      <c r="C224" s="12" t="s">
        <v>78</v>
      </c>
      <c r="D224" s="11" t="s">
        <v>470</v>
      </c>
      <c r="E224" s="12" t="s">
        <v>471</v>
      </c>
      <c r="F224" s="13">
        <v>-0.45874999999999999</v>
      </c>
      <c r="G224" s="13">
        <v>1.5306999999999999</v>
      </c>
      <c r="H224" s="14">
        <v>55</v>
      </c>
      <c r="I224" s="15">
        <v>188</v>
      </c>
      <c r="J224" s="13">
        <v>6.4561163600000002</v>
      </c>
      <c r="K224" s="13">
        <v>21.534300000000002</v>
      </c>
      <c r="L224" s="13">
        <v>4.3573309900000003</v>
      </c>
      <c r="M224" s="13">
        <v>0.4501</v>
      </c>
      <c r="N224" s="13">
        <v>2.0987853699999999</v>
      </c>
      <c r="O224" s="13">
        <v>2.9741</v>
      </c>
      <c r="P224" s="13">
        <v>7.9639100000000003</v>
      </c>
      <c r="Q224" s="13">
        <v>7.5936599999999999</v>
      </c>
      <c r="R224" s="16">
        <v>-5.7603614305033579E-2</v>
      </c>
      <c r="S224" s="13">
        <v>7.4</v>
      </c>
      <c r="X224">
        <v>2020</v>
      </c>
      <c r="Y224">
        <v>1</v>
      </c>
      <c r="Z224">
        <f t="shared" si="41"/>
        <v>0</v>
      </c>
      <c r="AA224">
        <f t="shared" si="42"/>
        <v>0</v>
      </c>
      <c r="AB224">
        <f t="shared" si="43"/>
        <v>0</v>
      </c>
      <c r="AC224">
        <f t="shared" si="44"/>
        <v>0</v>
      </c>
      <c r="AD224">
        <f t="shared" si="45"/>
        <v>0</v>
      </c>
      <c r="AE224">
        <f t="shared" si="46"/>
        <v>1</v>
      </c>
      <c r="AF224">
        <f t="shared" si="47"/>
        <v>0</v>
      </c>
      <c r="AG224">
        <f t="shared" si="48"/>
        <v>0</v>
      </c>
      <c r="AH224">
        <f t="shared" si="49"/>
        <v>1</v>
      </c>
      <c r="AI224">
        <f t="shared" si="50"/>
        <v>0.39971636363636365</v>
      </c>
      <c r="AJ224">
        <f t="shared" si="51"/>
        <v>0.20234374881003794</v>
      </c>
      <c r="AK224">
        <f t="shared" si="52"/>
        <v>4.6629312819373467</v>
      </c>
      <c r="AL224">
        <f t="shared" si="53"/>
        <v>0.97952639144120379</v>
      </c>
      <c r="AM224">
        <f t="shared" si="54"/>
        <v>2.3941489361702126E-3</v>
      </c>
    </row>
    <row r="225" spans="2:41" ht="5.25" customHeight="1"/>
    <row r="226" spans="2:41">
      <c r="B226" s="20" t="s">
        <v>472</v>
      </c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spans="2:41" ht="14.15" customHeight="1">
      <c r="B227" s="20" t="s">
        <v>473</v>
      </c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spans="2:41" ht="14.15" customHeight="1">
      <c r="B228" s="38" t="s">
        <v>474</v>
      </c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</row>
    <row r="229" spans="2:41" ht="42.75" customHeight="1">
      <c r="B229" s="39" t="s">
        <v>475</v>
      </c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</row>
    <row r="230" spans="2:41" ht="14.15" hidden="1" customHeight="1">
      <c r="B230" s="20" t="s">
        <v>476</v>
      </c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spans="2:41" ht="14.15" customHeight="1">
      <c r="B231" s="20" t="s">
        <v>477</v>
      </c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spans="2:41" s="22" customFormat="1" ht="13.5">
      <c r="B232" s="23" t="s">
        <v>478</v>
      </c>
      <c r="C232" s="23"/>
      <c r="D232" s="23"/>
      <c r="E232" s="24"/>
      <c r="F232" s="25"/>
      <c r="G232" s="26"/>
      <c r="H232" s="26"/>
      <c r="I232" s="27"/>
      <c r="J232" s="27"/>
      <c r="K232" s="28"/>
      <c r="L232" s="28"/>
      <c r="M232" s="28"/>
      <c r="N232" s="27"/>
      <c r="O232" s="29"/>
      <c r="P232" s="29"/>
      <c r="Q232" s="30"/>
      <c r="R232" s="29"/>
      <c r="S232" s="31"/>
      <c r="T232" s="32"/>
      <c r="U232" s="32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</row>
    <row r="233" spans="2:41" s="22" customFormat="1" ht="13.5">
      <c r="B233" s="23" t="s">
        <v>479</v>
      </c>
      <c r="C233" s="23"/>
      <c r="D233" s="23"/>
      <c r="E233" s="23"/>
      <c r="F233" s="26"/>
      <c r="G233" s="26"/>
      <c r="H233" s="26"/>
      <c r="I233" s="27"/>
      <c r="J233" s="27"/>
      <c r="K233" s="34"/>
      <c r="L233" s="26"/>
      <c r="M233" s="26"/>
      <c r="N233" s="27"/>
      <c r="O233" s="29"/>
      <c r="P233" s="29"/>
      <c r="Q233" s="30"/>
      <c r="R233" s="29"/>
      <c r="S233" s="31"/>
      <c r="T233" s="32"/>
      <c r="U233" s="32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</row>
    <row r="234" spans="2:41" s="22" customFormat="1" ht="13.5">
      <c r="B234" s="23" t="s">
        <v>480</v>
      </c>
      <c r="C234" s="23"/>
      <c r="D234" s="23"/>
      <c r="E234" s="25"/>
      <c r="F234" s="25"/>
      <c r="G234" s="25"/>
      <c r="H234" s="26"/>
      <c r="I234" s="26"/>
      <c r="J234" s="27"/>
      <c r="K234" s="27"/>
      <c r="L234" s="28"/>
      <c r="M234" s="28"/>
      <c r="N234" s="28"/>
      <c r="O234" s="27"/>
      <c r="P234" s="29"/>
      <c r="Q234" s="35"/>
      <c r="R234" s="30"/>
      <c r="S234" s="33"/>
      <c r="T234" s="29"/>
      <c r="U234" s="29"/>
      <c r="V234" s="33"/>
      <c r="W234" s="33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</row>
    <row r="235" spans="2:41">
      <c r="B235" s="20" t="s">
        <v>481</v>
      </c>
    </row>
    <row r="236" spans="2:41">
      <c r="B236" s="20" t="s">
        <v>482</v>
      </c>
    </row>
  </sheetData>
  <autoFilter ref="A2:W224"/>
  <mergeCells count="5">
    <mergeCell ref="B1:O1"/>
    <mergeCell ref="B228:O228"/>
    <mergeCell ref="B229:O229"/>
    <mergeCell ref="AA1:AE1"/>
    <mergeCell ref="AF1:AH1"/>
  </mergeCells>
  <phoneticPr fontId="7" type="noConversion"/>
  <pageMargins left="0.35433070866141703" right="0.23622047244094502" top="0.35433070866141703" bottom="0.47244094488188904" header="0.23622047244094502" footer="0.19685039370078702"/>
  <pageSetup paperSize="0" scale="74" fitToWidth="0" fitToHeight="0" orientation="landscape" horizontalDpi="0" verticalDpi="0" copies="0"/>
  <headerFooter>
    <oddFooter>&amp;C第 &amp;P 頁，共 &amp;N 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3"/>
  <sheetViews>
    <sheetView tabSelected="1" workbookViewId="0">
      <selection activeCell="A2" sqref="A2:R223"/>
    </sheetView>
  </sheetViews>
  <sheetFormatPr defaultRowHeight="17"/>
  <sheetData>
    <row r="1" spans="1:18">
      <c r="A1" s="45" t="s">
        <v>516</v>
      </c>
      <c r="B1" s="45" t="s">
        <v>517</v>
      </c>
      <c r="C1" s="45" t="s">
        <v>518</v>
      </c>
      <c r="D1" s="45" t="s">
        <v>519</v>
      </c>
      <c r="E1" s="45" t="s">
        <v>520</v>
      </c>
      <c r="F1" s="45" t="s">
        <v>521</v>
      </c>
      <c r="G1" s="45" t="s">
        <v>522</v>
      </c>
      <c r="H1" s="45" t="s">
        <v>523</v>
      </c>
      <c r="I1" s="45" t="s">
        <v>524</v>
      </c>
      <c r="J1" s="45" t="s">
        <v>525</v>
      </c>
      <c r="K1" s="45" t="s">
        <v>526</v>
      </c>
      <c r="L1" s="45" t="s">
        <v>527</v>
      </c>
      <c r="M1" s="45" t="s">
        <v>528</v>
      </c>
      <c r="N1" s="45" t="s">
        <v>529</v>
      </c>
      <c r="O1" s="45" t="s">
        <v>530</v>
      </c>
      <c r="P1" s="45" t="s">
        <v>531</v>
      </c>
      <c r="Q1" s="45" t="s">
        <v>532</v>
      </c>
      <c r="R1" s="45" t="s">
        <v>533</v>
      </c>
    </row>
    <row r="2" spans="1:18">
      <c r="A2">
        <v>2020</v>
      </c>
      <c r="B2" s="11" t="s">
        <v>22</v>
      </c>
      <c r="C2" s="12" t="s">
        <v>23</v>
      </c>
      <c r="D2">
        <v>0</v>
      </c>
      <c r="E2" s="16">
        <v>5.0353750218111185E-2</v>
      </c>
      <c r="F2" s="13">
        <v>7.4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0.18728586206896553</v>
      </c>
      <c r="O2">
        <v>0.40170603513296665</v>
      </c>
      <c r="P2">
        <v>10.214188166193791</v>
      </c>
      <c r="Q2">
        <v>0.96993286432259496</v>
      </c>
      <c r="R2">
        <v>3.8499803536345776E-3</v>
      </c>
    </row>
    <row r="3" spans="1:18">
      <c r="A3">
        <v>2020</v>
      </c>
      <c r="B3" s="11" t="s">
        <v>24</v>
      </c>
      <c r="C3" s="12" t="s">
        <v>25</v>
      </c>
      <c r="D3">
        <v>0</v>
      </c>
      <c r="E3" s="16">
        <v>1.0984612236652053E-2</v>
      </c>
      <c r="F3" s="13">
        <v>7.3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0.18668294573643412</v>
      </c>
      <c r="O3">
        <v>0.32993652988298749</v>
      </c>
      <c r="P3">
        <v>8.8150168979979426</v>
      </c>
      <c r="Q3">
        <v>0.96251810028432494</v>
      </c>
      <c r="R3">
        <v>3.4908839779005528E-3</v>
      </c>
    </row>
    <row r="4" spans="1:18">
      <c r="A4">
        <v>2020</v>
      </c>
      <c r="B4" s="11" t="s">
        <v>26</v>
      </c>
      <c r="C4" s="12" t="s">
        <v>27</v>
      </c>
      <c r="D4">
        <v>0</v>
      </c>
      <c r="E4" s="16">
        <v>1.1846068686747693E-2</v>
      </c>
      <c r="F4" s="13">
        <v>7.1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0.18096049631120054</v>
      </c>
      <c r="O4">
        <v>0.40683467731046141</v>
      </c>
      <c r="P4">
        <v>9.7330384865598756</v>
      </c>
      <c r="Q4">
        <v>0.96069005059446932</v>
      </c>
      <c r="R4">
        <v>3.8359132007233271E-3</v>
      </c>
    </row>
    <row r="5" spans="1:18">
      <c r="A5">
        <v>2020</v>
      </c>
      <c r="B5" s="11" t="s">
        <v>28</v>
      </c>
      <c r="C5" s="12" t="s">
        <v>29</v>
      </c>
      <c r="D5">
        <v>1</v>
      </c>
      <c r="E5" s="16">
        <v>-2.3045519240872782E-3</v>
      </c>
      <c r="F5" s="13">
        <v>7.8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0.2284331081081081</v>
      </c>
      <c r="O5">
        <v>0.26860099261187803</v>
      </c>
      <c r="P5">
        <v>7.7453542147806012</v>
      </c>
      <c r="Q5">
        <v>0.97780019186723499</v>
      </c>
      <c r="R5">
        <v>2.9090439276485787E-3</v>
      </c>
    </row>
    <row r="6" spans="1:18">
      <c r="A6">
        <v>2020</v>
      </c>
      <c r="B6" s="11" t="s">
        <v>30</v>
      </c>
      <c r="C6" s="12" t="s">
        <v>31</v>
      </c>
      <c r="D6">
        <v>1</v>
      </c>
      <c r="E6" s="16">
        <v>-3.5488649801226177E-3</v>
      </c>
      <c r="F6" s="13">
        <v>7.2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0.21679056603773583</v>
      </c>
      <c r="O6">
        <v>0.30375480020253515</v>
      </c>
      <c r="P6">
        <v>8.1133011313784351</v>
      </c>
      <c r="Q6">
        <v>0.97377810455080216</v>
      </c>
      <c r="R6">
        <v>3.505108750632271E-3</v>
      </c>
    </row>
    <row r="7" spans="1:18">
      <c r="A7">
        <v>2020</v>
      </c>
      <c r="B7" s="11" t="s">
        <v>32</v>
      </c>
      <c r="C7" s="12" t="s">
        <v>33</v>
      </c>
      <c r="D7">
        <v>1</v>
      </c>
      <c r="E7" s="16">
        <v>2.6964007874083432E-2</v>
      </c>
      <c r="F7" s="13">
        <v>7.4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0.24115889570552149</v>
      </c>
      <c r="O7">
        <v>0.30581306744383302</v>
      </c>
      <c r="P7">
        <v>7.7188402188506977</v>
      </c>
      <c r="Q7">
        <v>0.9747368492461842</v>
      </c>
      <c r="R7">
        <v>3.6465116279069767E-3</v>
      </c>
    </row>
    <row r="8" spans="1:18">
      <c r="A8">
        <v>2020</v>
      </c>
      <c r="B8" s="11" t="s">
        <v>34</v>
      </c>
      <c r="C8" s="12" t="s">
        <v>35</v>
      </c>
      <c r="D8">
        <v>1</v>
      </c>
      <c r="E8" s="16">
        <v>-3.3535703910511756E-2</v>
      </c>
      <c r="F8" s="13">
        <v>7.5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0.25807039660056658</v>
      </c>
      <c r="O8">
        <v>0.31094885380710657</v>
      </c>
      <c r="P8">
        <v>8.3421800743205985</v>
      </c>
      <c r="Q8">
        <v>0.97311876055515523</v>
      </c>
      <c r="R8">
        <v>3.7216565349544074E-3</v>
      </c>
    </row>
    <row r="9" spans="1:18">
      <c r="A9">
        <v>2020</v>
      </c>
      <c r="B9" s="11" t="s">
        <v>36</v>
      </c>
      <c r="C9" s="12" t="s">
        <v>37</v>
      </c>
      <c r="D9">
        <v>1</v>
      </c>
      <c r="E9" s="16">
        <v>3.275420228779985E-2</v>
      </c>
      <c r="F9" s="13">
        <v>7.5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0.21782950819672131</v>
      </c>
      <c r="O9">
        <v>0.26746070367935215</v>
      </c>
      <c r="P9">
        <v>8.0378057742348528</v>
      </c>
      <c r="Q9">
        <v>0.97722406604653966</v>
      </c>
      <c r="R9">
        <v>3.3030013642564803E-3</v>
      </c>
    </row>
    <row r="10" spans="1:18">
      <c r="A10">
        <v>2020</v>
      </c>
      <c r="B10" s="11" t="s">
        <v>39</v>
      </c>
      <c r="C10" s="12" t="s">
        <v>40</v>
      </c>
      <c r="D10">
        <v>0</v>
      </c>
      <c r="E10" s="16">
        <v>2.6098119562490522E-2</v>
      </c>
      <c r="F10" s="13">
        <v>9.9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0.52285625000000002</v>
      </c>
      <c r="O10">
        <v>0.22170519377265899</v>
      </c>
      <c r="P10">
        <v>5.2571489534027558</v>
      </c>
      <c r="Q10">
        <v>0.97727147758107513</v>
      </c>
      <c r="R10">
        <v>2.216083916083916E-3</v>
      </c>
    </row>
    <row r="11" spans="1:18">
      <c r="A11">
        <v>2020</v>
      </c>
      <c r="B11" s="11" t="s">
        <v>41</v>
      </c>
      <c r="C11" s="12" t="s">
        <v>42</v>
      </c>
      <c r="D11">
        <v>0</v>
      </c>
      <c r="E11" s="16">
        <v>4.7998916592049419E-2</v>
      </c>
      <c r="F11" s="13">
        <v>10.8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0.5625340909090909</v>
      </c>
      <c r="O11">
        <v>0.20706661053619693</v>
      </c>
      <c r="P11">
        <v>6.0561134708868964</v>
      </c>
      <c r="Q11">
        <v>0.98130012322485505</v>
      </c>
      <c r="R11">
        <v>1.8588353413654618E-3</v>
      </c>
    </row>
    <row r="12" spans="1:18">
      <c r="A12">
        <v>2020</v>
      </c>
      <c r="B12" s="11" t="s">
        <v>43</v>
      </c>
      <c r="C12" s="12" t="s">
        <v>44</v>
      </c>
      <c r="D12">
        <v>0</v>
      </c>
      <c r="E12" s="16">
        <v>4.1371024090356721E-2</v>
      </c>
      <c r="F12" s="13">
        <v>10.9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0.47700090090090091</v>
      </c>
      <c r="O12">
        <v>0.24441313677972093</v>
      </c>
      <c r="P12">
        <v>6.3661289922052831</v>
      </c>
      <c r="Q12">
        <v>0.97261984131331081</v>
      </c>
      <c r="R12">
        <v>2.8481335952848723E-3</v>
      </c>
    </row>
    <row r="13" spans="1:18">
      <c r="A13">
        <v>2020</v>
      </c>
      <c r="B13" s="11" t="s">
        <v>45</v>
      </c>
      <c r="C13" s="12" t="s">
        <v>46</v>
      </c>
      <c r="D13">
        <v>0</v>
      </c>
      <c r="E13" s="16">
        <v>3.5900997860002296E-2</v>
      </c>
      <c r="F13" s="13">
        <v>11.5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0.22518125</v>
      </c>
      <c r="O13">
        <v>0.21126983012918321</v>
      </c>
      <c r="P13">
        <v>5.4572741891064878</v>
      </c>
      <c r="Q13">
        <v>0.81859057981070804</v>
      </c>
      <c r="R13">
        <v>1.299403578528827E-3</v>
      </c>
    </row>
    <row r="14" spans="1:18">
      <c r="A14">
        <v>2020</v>
      </c>
      <c r="B14" s="11" t="s">
        <v>47</v>
      </c>
      <c r="C14" s="12" t="s">
        <v>48</v>
      </c>
      <c r="D14">
        <v>0</v>
      </c>
      <c r="E14" s="16">
        <v>-3.1838483932192345E-2</v>
      </c>
      <c r="F14" s="13">
        <v>9.5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0.3998798561151079</v>
      </c>
      <c r="O14">
        <v>0.30289798712969945</v>
      </c>
      <c r="P14">
        <v>6.0561002534586548</v>
      </c>
      <c r="Q14">
        <v>0.96592861524954443</v>
      </c>
      <c r="R14">
        <v>3.2428082191780822E-3</v>
      </c>
    </row>
    <row r="15" spans="1:18">
      <c r="A15">
        <v>2020</v>
      </c>
      <c r="B15" s="11" t="s">
        <v>49</v>
      </c>
      <c r="C15" s="12" t="s">
        <v>50</v>
      </c>
      <c r="D15">
        <v>0</v>
      </c>
      <c r="E15" s="16">
        <v>1.6416463586815703E-2</v>
      </c>
      <c r="F15" s="13">
        <v>10.1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0.37085189873417723</v>
      </c>
      <c r="O15">
        <v>0.17959590769252184</v>
      </c>
      <c r="P15">
        <v>5.9654082074968917</v>
      </c>
      <c r="Q15">
        <v>0.98078662538868777</v>
      </c>
      <c r="R15">
        <v>1.4970744680851062E-3</v>
      </c>
    </row>
    <row r="16" spans="1:18">
      <c r="A16">
        <v>2020</v>
      </c>
      <c r="B16" s="11" t="s">
        <v>51</v>
      </c>
      <c r="C16" s="12" t="s">
        <v>52</v>
      </c>
      <c r="D16">
        <v>0</v>
      </c>
      <c r="E16" s="16">
        <v>2.5057360722944805E-2</v>
      </c>
      <c r="F16" s="13">
        <v>11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0.17234571428571427</v>
      </c>
      <c r="O16">
        <v>0.25886562049939216</v>
      </c>
      <c r="P16">
        <v>5.684421849474913</v>
      </c>
      <c r="Q16">
        <v>0.88634140680691631</v>
      </c>
      <c r="R16">
        <v>1.228673835125448E-3</v>
      </c>
    </row>
    <row r="17" spans="1:18">
      <c r="A17">
        <v>2020</v>
      </c>
      <c r="B17" s="11" t="s">
        <v>53</v>
      </c>
      <c r="C17" s="12" t="s">
        <v>54</v>
      </c>
      <c r="D17">
        <v>1</v>
      </c>
      <c r="E17" s="16">
        <v>5.2657410104611823E-3</v>
      </c>
      <c r="F17" s="13">
        <v>7.2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0.37115744680851065</v>
      </c>
      <c r="O17">
        <v>0.20448917914730294</v>
      </c>
      <c r="P17">
        <v>4.7486986190527567</v>
      </c>
      <c r="Q17">
        <v>0.98228848990698059</v>
      </c>
      <c r="R17">
        <v>2.4849865951742625E-3</v>
      </c>
    </row>
    <row r="18" spans="1:18">
      <c r="A18">
        <v>2020</v>
      </c>
      <c r="B18" s="11" t="s">
        <v>55</v>
      </c>
      <c r="C18" s="12" t="s">
        <v>56</v>
      </c>
      <c r="D18">
        <v>1</v>
      </c>
      <c r="E18" s="16">
        <v>-2.682673071010689E-2</v>
      </c>
      <c r="F18" s="13">
        <v>9.4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0.45716288659793819</v>
      </c>
      <c r="O18">
        <v>0.24506958296771525</v>
      </c>
      <c r="P18">
        <v>7.9590810077183249</v>
      </c>
      <c r="Q18">
        <v>0.97399695116451068</v>
      </c>
      <c r="R18">
        <v>3.3815249266862168E-3</v>
      </c>
    </row>
    <row r="19" spans="1:18">
      <c r="A19">
        <v>2020</v>
      </c>
      <c r="B19" s="11" t="s">
        <v>57</v>
      </c>
      <c r="C19" s="12" t="s">
        <v>58</v>
      </c>
      <c r="D19">
        <v>1</v>
      </c>
      <c r="E19" s="16">
        <v>-7.9146009751707991E-2</v>
      </c>
      <c r="F19" s="13">
        <v>4.8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0.2542640287769784</v>
      </c>
      <c r="O19">
        <v>0.45249946879464298</v>
      </c>
      <c r="P19">
        <v>6.1620874608559504</v>
      </c>
      <c r="Q19">
        <v>0.95663036496928644</v>
      </c>
      <c r="R19">
        <v>5.4354609929078016E-3</v>
      </c>
    </row>
    <row r="20" spans="1:18">
      <c r="A20">
        <v>2020</v>
      </c>
      <c r="B20" s="11" t="s">
        <v>59</v>
      </c>
      <c r="C20" s="12" t="s">
        <v>60</v>
      </c>
      <c r="D20">
        <v>1</v>
      </c>
      <c r="E20" s="16">
        <v>-4.7688811339232834E-2</v>
      </c>
      <c r="F20" s="13">
        <v>9.6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0.24336521739130434</v>
      </c>
      <c r="O20">
        <v>0.30095874599243827</v>
      </c>
      <c r="P20">
        <v>7.5183637542707409</v>
      </c>
      <c r="Q20">
        <v>0.9716531923656283</v>
      </c>
      <c r="R20">
        <v>2.8360301034807147E-3</v>
      </c>
    </row>
    <row r="21" spans="1:18">
      <c r="A21">
        <v>2020</v>
      </c>
      <c r="B21" s="11" t="s">
        <v>61</v>
      </c>
      <c r="C21" s="12" t="s">
        <v>62</v>
      </c>
      <c r="D21">
        <v>1</v>
      </c>
      <c r="E21" s="16">
        <v>-7.9557297494724996E-3</v>
      </c>
      <c r="F21" s="13">
        <v>8.5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0.28081727493917275</v>
      </c>
      <c r="O21">
        <v>0.24701455790493249</v>
      </c>
      <c r="P21">
        <v>6.9466722371154743</v>
      </c>
      <c r="Q21">
        <v>0.97414394377204527</v>
      </c>
      <c r="R21">
        <v>2.9841999999999998E-3</v>
      </c>
    </row>
    <row r="22" spans="1:18">
      <c r="A22">
        <v>2020</v>
      </c>
      <c r="B22" s="11" t="s">
        <v>63</v>
      </c>
      <c r="C22" s="12" t="s">
        <v>64</v>
      </c>
      <c r="D22">
        <v>1</v>
      </c>
      <c r="E22" s="16">
        <v>-1.5074985034653354E-2</v>
      </c>
      <c r="F22" s="13">
        <v>9.6999999999999993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0.5390283018867924</v>
      </c>
      <c r="O22">
        <v>0.21083458865414925</v>
      </c>
      <c r="P22">
        <v>6.2365986889405791</v>
      </c>
      <c r="Q22">
        <v>0.97792907106311733</v>
      </c>
      <c r="R22">
        <v>3.9490605427974943E-3</v>
      </c>
    </row>
    <row r="23" spans="1:18">
      <c r="A23">
        <v>2020</v>
      </c>
      <c r="B23" s="11" t="s">
        <v>65</v>
      </c>
      <c r="C23" s="12" t="s">
        <v>66</v>
      </c>
      <c r="D23">
        <v>1</v>
      </c>
      <c r="E23" s="16">
        <v>7.5071144464753534E-2</v>
      </c>
      <c r="F23" s="13">
        <v>9.5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0.78673863636363639</v>
      </c>
      <c r="O23">
        <v>0.25452721420210689</v>
      </c>
      <c r="P23">
        <v>6.8834938463498538</v>
      </c>
      <c r="Q23">
        <v>0.97732584172287784</v>
      </c>
      <c r="R23">
        <v>2.5076677316293932E-3</v>
      </c>
    </row>
    <row r="24" spans="1:18">
      <c r="A24">
        <v>2020</v>
      </c>
      <c r="B24" s="11" t="s">
        <v>67</v>
      </c>
      <c r="C24" s="12" t="s">
        <v>68</v>
      </c>
      <c r="D24">
        <v>1</v>
      </c>
      <c r="E24" s="16">
        <v>5.2051568584231302E-2</v>
      </c>
      <c r="F24" s="13">
        <v>9.9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0.44432808988764044</v>
      </c>
      <c r="O24">
        <v>0.2574490611948716</v>
      </c>
      <c r="P24">
        <v>5.5600969208356785</v>
      </c>
      <c r="Q24">
        <v>0.96181205304310002</v>
      </c>
      <c r="R24">
        <v>3.3859865470852019E-3</v>
      </c>
    </row>
    <row r="25" spans="1:18">
      <c r="A25">
        <v>2020</v>
      </c>
      <c r="B25" s="11" t="s">
        <v>69</v>
      </c>
      <c r="C25" s="12" t="s">
        <v>70</v>
      </c>
      <c r="D25">
        <v>1</v>
      </c>
      <c r="E25" s="16">
        <v>-1.2649123967715817E-2</v>
      </c>
      <c r="F25" s="13">
        <v>9.8000000000000007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0.48936601941747576</v>
      </c>
      <c r="O25">
        <v>0.23661983219993615</v>
      </c>
      <c r="P25">
        <v>5.7422181889712158</v>
      </c>
      <c r="Q25">
        <v>0.96974290095963267</v>
      </c>
      <c r="R25">
        <v>2.3571870170015453E-3</v>
      </c>
    </row>
    <row r="26" spans="1:18">
      <c r="A26">
        <v>2020</v>
      </c>
      <c r="B26" s="11" t="s">
        <v>71</v>
      </c>
      <c r="C26" s="12" t="s">
        <v>72</v>
      </c>
      <c r="D26">
        <v>1</v>
      </c>
      <c r="E26" s="16">
        <v>3.0156367551301008E-2</v>
      </c>
      <c r="F26" s="17" t="s">
        <v>73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0.34106393442622951</v>
      </c>
      <c r="O26">
        <v>0.23895993653519165</v>
      </c>
      <c r="P26">
        <v>6.5666555039895789</v>
      </c>
      <c r="Q26">
        <v>0.97638633206600367</v>
      </c>
      <c r="R26">
        <v>2.191257805530776E-3</v>
      </c>
    </row>
    <row r="27" spans="1:18">
      <c r="A27">
        <v>2020</v>
      </c>
      <c r="B27" s="11" t="s">
        <v>74</v>
      </c>
      <c r="C27" s="12" t="s">
        <v>75</v>
      </c>
      <c r="D27">
        <v>1</v>
      </c>
      <c r="E27" s="16">
        <v>7.2047110105348075E-2</v>
      </c>
      <c r="F27" s="13">
        <v>8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0.22613735632183909</v>
      </c>
      <c r="O27">
        <v>0.29676223384268541</v>
      </c>
      <c r="P27">
        <v>6.7064156728798672</v>
      </c>
      <c r="Q27">
        <v>0.97395794947125514</v>
      </c>
      <c r="R27">
        <v>4.3358251057827929E-3</v>
      </c>
    </row>
    <row r="28" spans="1:18">
      <c r="A28">
        <v>2020</v>
      </c>
      <c r="B28" s="11" t="s">
        <v>76</v>
      </c>
      <c r="C28" s="12" t="s">
        <v>77</v>
      </c>
      <c r="D28">
        <v>1</v>
      </c>
      <c r="E28" s="16">
        <v>4.9069463975188181E-2</v>
      </c>
      <c r="F28" s="13">
        <v>8.6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0.25587891036906857</v>
      </c>
      <c r="O28">
        <v>0.29217655706673501</v>
      </c>
      <c r="P28">
        <v>7.8302830910192327</v>
      </c>
      <c r="Q28">
        <v>0.97278891940731516</v>
      </c>
      <c r="R28">
        <v>3.4600873362445415E-3</v>
      </c>
    </row>
    <row r="29" spans="1:18">
      <c r="A29">
        <v>2020</v>
      </c>
      <c r="B29" s="11" t="s">
        <v>79</v>
      </c>
      <c r="C29" s="12" t="s">
        <v>80</v>
      </c>
      <c r="D29">
        <v>0</v>
      </c>
      <c r="E29" s="16">
        <v>4.087993765040112E-2</v>
      </c>
      <c r="F29" s="13">
        <v>12.8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0.49836000000000003</v>
      </c>
      <c r="O29">
        <v>0.1890618405543085</v>
      </c>
      <c r="P29">
        <v>7.1198846609767665</v>
      </c>
      <c r="Q29">
        <v>0.97884059715868044</v>
      </c>
      <c r="R29">
        <v>1.3875000000000001E-3</v>
      </c>
    </row>
    <row r="30" spans="1:18">
      <c r="A30">
        <v>2020</v>
      </c>
      <c r="B30" s="11" t="s">
        <v>81</v>
      </c>
      <c r="C30" s="12" t="s">
        <v>82</v>
      </c>
      <c r="D30">
        <v>0</v>
      </c>
      <c r="E30" s="16">
        <v>-6.2359266172191452E-2</v>
      </c>
      <c r="F30" s="13">
        <v>9.1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0.51407800000000003</v>
      </c>
      <c r="O30">
        <v>0.18230441427355673</v>
      </c>
      <c r="P30">
        <v>5.5346076975476839</v>
      </c>
      <c r="Q30">
        <v>0.98286641326802549</v>
      </c>
      <c r="R30">
        <v>1.4828282828282828E-3</v>
      </c>
    </row>
    <row r="31" spans="1:18">
      <c r="A31">
        <v>2020</v>
      </c>
      <c r="B31" s="11" t="s">
        <v>83</v>
      </c>
      <c r="C31" s="12" t="s">
        <v>84</v>
      </c>
      <c r="D31">
        <v>0</v>
      </c>
      <c r="E31" s="16">
        <v>-0.68938739550013139</v>
      </c>
      <c r="F31" s="13">
        <v>9.1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0.12156981132075471</v>
      </c>
      <c r="O31">
        <v>0.65261266562614151</v>
      </c>
      <c r="P31">
        <v>8.67403544935806</v>
      </c>
      <c r="Q31">
        <v>0.93472187732803569</v>
      </c>
      <c r="R31">
        <v>1.8366812227074234E-3</v>
      </c>
    </row>
    <row r="32" spans="1:18">
      <c r="A32">
        <v>2020</v>
      </c>
      <c r="B32" s="11" t="s">
        <v>85</v>
      </c>
      <c r="C32" s="12" t="s">
        <v>86</v>
      </c>
      <c r="D32">
        <v>0</v>
      </c>
      <c r="E32" s="16">
        <v>0.10742375428819692</v>
      </c>
      <c r="F32" s="13">
        <v>12.2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0.99600588235294107</v>
      </c>
      <c r="O32">
        <v>0.18966320536622283</v>
      </c>
      <c r="P32">
        <v>6.6422277777777783</v>
      </c>
      <c r="Q32">
        <v>0.99888377696800756</v>
      </c>
      <c r="R32">
        <v>4.1538461538461537E-4</v>
      </c>
    </row>
    <row r="33" spans="1:18">
      <c r="A33">
        <v>2020</v>
      </c>
      <c r="B33" s="11" t="s">
        <v>87</v>
      </c>
      <c r="C33" s="12" t="s">
        <v>88</v>
      </c>
      <c r="D33">
        <v>0</v>
      </c>
      <c r="E33" s="16">
        <v>-0.10335336717526399</v>
      </c>
      <c r="F33" s="13">
        <v>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0.43513750000000001</v>
      </c>
      <c r="O33">
        <v>0.21416561061415151</v>
      </c>
      <c r="P33">
        <v>3.3448236800000002</v>
      </c>
      <c r="Q33">
        <v>0.98803060335334614</v>
      </c>
      <c r="R33">
        <v>1.5822784810126582E-3</v>
      </c>
    </row>
    <row r="34" spans="1:18">
      <c r="A34">
        <v>2020</v>
      </c>
      <c r="B34" s="11" t="s">
        <v>89</v>
      </c>
      <c r="C34" s="12" t="s">
        <v>90</v>
      </c>
      <c r="D34">
        <v>0</v>
      </c>
      <c r="E34" s="16">
        <v>1.2749382791574974E-2</v>
      </c>
      <c r="F34" s="13">
        <v>11.1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0.6871799999999999</v>
      </c>
      <c r="O34">
        <v>0.21580115581327808</v>
      </c>
      <c r="P34">
        <v>6.1951095111406707</v>
      </c>
      <c r="Q34">
        <v>0.98541381685536056</v>
      </c>
      <c r="R34">
        <v>1.5910052910052912E-3</v>
      </c>
    </row>
    <row r="35" spans="1:18">
      <c r="A35">
        <v>2020</v>
      </c>
      <c r="B35" s="11" t="s">
        <v>91</v>
      </c>
      <c r="C35" s="12" t="s">
        <v>92</v>
      </c>
      <c r="D35">
        <v>0</v>
      </c>
      <c r="E35" s="16">
        <v>-1.4583395354044132E-3</v>
      </c>
      <c r="F35" s="13">
        <v>12.5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0.60064117647058823</v>
      </c>
      <c r="O35">
        <v>0.18169518896854248</v>
      </c>
      <c r="P35">
        <v>5.899642073338847</v>
      </c>
      <c r="Q35">
        <v>0.96447913504196492</v>
      </c>
      <c r="R35">
        <v>1.2506896551724139E-3</v>
      </c>
    </row>
    <row r="36" spans="1:18">
      <c r="A36">
        <v>2020</v>
      </c>
      <c r="B36" s="11" t="s">
        <v>93</v>
      </c>
      <c r="C36" s="12" t="s">
        <v>94</v>
      </c>
      <c r="D36">
        <v>0</v>
      </c>
      <c r="E36" s="16">
        <v>-1.4583395354044132E-3</v>
      </c>
      <c r="F36" s="13">
        <v>12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0.47518823529411769</v>
      </c>
      <c r="O36">
        <v>0.16706576953478955</v>
      </c>
      <c r="P36">
        <v>5.2208204297465164</v>
      </c>
      <c r="Q36">
        <v>0.9631291624371765</v>
      </c>
      <c r="R36">
        <v>1.2978213507625273E-3</v>
      </c>
    </row>
    <row r="37" spans="1:18">
      <c r="A37">
        <v>2020</v>
      </c>
      <c r="B37" s="11" t="s">
        <v>95</v>
      </c>
      <c r="C37" s="12" t="s">
        <v>96</v>
      </c>
      <c r="D37">
        <v>0</v>
      </c>
      <c r="E37" s="16">
        <v>1.0767832806488799E-2</v>
      </c>
      <c r="F37" s="13">
        <v>10.3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1.2434794871794872</v>
      </c>
      <c r="O37">
        <v>0.1610988337769976</v>
      </c>
      <c r="P37">
        <v>7.0516236148466911</v>
      </c>
      <c r="Q37">
        <v>0.99616667044707063</v>
      </c>
      <c r="R37">
        <v>1.0385474860335195E-3</v>
      </c>
    </row>
    <row r="38" spans="1:18">
      <c r="A38">
        <v>2020</v>
      </c>
      <c r="B38" s="11" t="s">
        <v>97</v>
      </c>
      <c r="C38" s="12" t="s">
        <v>98</v>
      </c>
      <c r="D38">
        <v>0</v>
      </c>
      <c r="E38" s="16">
        <v>-3.1002912486389544E-2</v>
      </c>
      <c r="F38" s="13">
        <v>7.9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0.40077169811320756</v>
      </c>
      <c r="O38">
        <v>0.16816004610028257</v>
      </c>
      <c r="P38">
        <v>4.7495879245283028</v>
      </c>
      <c r="Q38">
        <v>0.97629573134848335</v>
      </c>
      <c r="R38">
        <v>2.4323671497584539E-3</v>
      </c>
    </row>
    <row r="39" spans="1:18">
      <c r="A39">
        <v>2020</v>
      </c>
      <c r="B39" s="11" t="s">
        <v>99</v>
      </c>
      <c r="C39" s="12" t="s">
        <v>100</v>
      </c>
      <c r="D39">
        <v>0</v>
      </c>
      <c r="E39" s="16">
        <v>5.0424886461787463E-3</v>
      </c>
      <c r="F39" s="13">
        <v>7.6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1.1476062500000002</v>
      </c>
      <c r="O39">
        <v>0.18786667804241686</v>
      </c>
      <c r="P39">
        <v>7.964400102880659</v>
      </c>
      <c r="Q39">
        <v>0.9894127450072705</v>
      </c>
      <c r="R39">
        <v>4.8599999999999997E-3</v>
      </c>
    </row>
    <row r="40" spans="1:18">
      <c r="A40">
        <v>2020</v>
      </c>
      <c r="B40" s="11" t="s">
        <v>101</v>
      </c>
      <c r="C40" s="12" t="s">
        <v>102</v>
      </c>
      <c r="D40">
        <v>0</v>
      </c>
      <c r="E40" s="16">
        <v>8.929447949016768E-3</v>
      </c>
      <c r="F40" s="13">
        <v>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0.504575</v>
      </c>
      <c r="O40">
        <v>0.15098287221477047</v>
      </c>
      <c r="P40">
        <v>4.9599357683448506</v>
      </c>
      <c r="Q40">
        <v>0.98996184908090967</v>
      </c>
      <c r="R40">
        <v>1.9733766233766235E-3</v>
      </c>
    </row>
    <row r="41" spans="1:18">
      <c r="A41">
        <v>2020</v>
      </c>
      <c r="B41" s="11" t="s">
        <v>103</v>
      </c>
      <c r="C41" s="12" t="s">
        <v>104</v>
      </c>
      <c r="D41">
        <v>0</v>
      </c>
      <c r="E41" s="16">
        <v>2.0705337858608441E-3</v>
      </c>
      <c r="F41" s="13">
        <v>8.3000000000000007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0.33269130434782612</v>
      </c>
      <c r="O41">
        <v>0.26098689034478195</v>
      </c>
      <c r="P41">
        <v>17.38993890041494</v>
      </c>
      <c r="Q41">
        <v>0.98740182176975655</v>
      </c>
      <c r="R41">
        <v>7.1407407407407411E-4</v>
      </c>
    </row>
    <row r="42" spans="1:18">
      <c r="A42">
        <v>2020</v>
      </c>
      <c r="B42" s="11" t="s">
        <v>105</v>
      </c>
      <c r="C42" s="12" t="s">
        <v>106</v>
      </c>
      <c r="D42">
        <v>1</v>
      </c>
      <c r="E42" s="16">
        <v>-3.8008442176067241E-2</v>
      </c>
      <c r="F42" s="13">
        <v>6.1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0.39114339622641509</v>
      </c>
      <c r="O42">
        <v>0.31548910169384309</v>
      </c>
      <c r="P42">
        <v>5.1988890929326654</v>
      </c>
      <c r="Q42">
        <v>0.99133165465543682</v>
      </c>
      <c r="R42">
        <v>1.0387283236994219E-3</v>
      </c>
    </row>
    <row r="43" spans="1:18">
      <c r="A43">
        <v>2020</v>
      </c>
      <c r="B43" s="11" t="s">
        <v>107</v>
      </c>
      <c r="C43" s="12" t="s">
        <v>108</v>
      </c>
      <c r="D43">
        <v>1</v>
      </c>
      <c r="E43" s="16">
        <v>1.2913789765761114E-2</v>
      </c>
      <c r="F43" s="13">
        <v>12.9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0.23355714285714285</v>
      </c>
      <c r="O43">
        <v>0.23700200380795552</v>
      </c>
      <c r="P43">
        <v>11.318952960172229</v>
      </c>
      <c r="Q43">
        <v>0.99052949211980346</v>
      </c>
      <c r="R43">
        <v>7.0378787878787872E-4</v>
      </c>
    </row>
    <row r="44" spans="1:18">
      <c r="A44">
        <v>2020</v>
      </c>
      <c r="B44" s="11" t="s">
        <v>109</v>
      </c>
      <c r="C44" s="12" t="s">
        <v>110</v>
      </c>
      <c r="D44">
        <v>1</v>
      </c>
      <c r="E44" s="16">
        <v>0.14489188991176852</v>
      </c>
      <c r="F44" s="13">
        <v>9.6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0.44912068965517249</v>
      </c>
      <c r="O44">
        <v>0.24200563228463084</v>
      </c>
      <c r="P44">
        <v>9.068030263157894</v>
      </c>
      <c r="Q44">
        <v>0.99008023340627271</v>
      </c>
      <c r="R44">
        <v>4.8208955223880601E-4</v>
      </c>
    </row>
    <row r="45" spans="1:18">
      <c r="A45">
        <v>2020</v>
      </c>
      <c r="B45" s="11" t="s">
        <v>111</v>
      </c>
      <c r="C45" s="12" t="s">
        <v>112</v>
      </c>
      <c r="D45">
        <v>1</v>
      </c>
      <c r="E45" s="16">
        <v>-0.45453889721743634</v>
      </c>
      <c r="F45" s="13">
        <v>7.6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0.22661417322834643</v>
      </c>
      <c r="O45">
        <v>0.21506772431766558</v>
      </c>
      <c r="P45">
        <v>5.8761171960727694</v>
      </c>
      <c r="Q45">
        <v>0.97593467685892987</v>
      </c>
      <c r="R45">
        <v>1.7758974358974358E-3</v>
      </c>
    </row>
    <row r="46" spans="1:18">
      <c r="A46">
        <v>2020</v>
      </c>
      <c r="B46" s="11" t="s">
        <v>113</v>
      </c>
      <c r="C46" s="12" t="s">
        <v>114</v>
      </c>
      <c r="D46">
        <v>1</v>
      </c>
      <c r="E46" s="16">
        <v>2.7494855106202837E-2</v>
      </c>
      <c r="F46" s="13">
        <v>8.4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1.2578928571428569</v>
      </c>
      <c r="O46">
        <v>0.12597014352674024</v>
      </c>
      <c r="P46">
        <v>1.453922385321101</v>
      </c>
      <c r="Q46">
        <v>0.9752420430992873</v>
      </c>
      <c r="R46">
        <v>7.5172413793103444E-3</v>
      </c>
    </row>
    <row r="47" spans="1:18">
      <c r="A47">
        <v>2020</v>
      </c>
      <c r="B47" s="11" t="s">
        <v>115</v>
      </c>
      <c r="C47" s="12" t="s">
        <v>116</v>
      </c>
      <c r="D47">
        <v>1</v>
      </c>
      <c r="E47" s="16">
        <v>1.0583524876686852E-2</v>
      </c>
      <c r="F47" s="13">
        <v>10.6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0.57385384615384616</v>
      </c>
      <c r="O47">
        <v>0.17089312155033709</v>
      </c>
      <c r="P47">
        <v>4.6754392519685037</v>
      </c>
      <c r="Q47">
        <v>0.98723207463706919</v>
      </c>
      <c r="R47">
        <v>2.45016077170418E-3</v>
      </c>
    </row>
    <row r="48" spans="1:18">
      <c r="A48">
        <v>2020</v>
      </c>
      <c r="B48" s="11" t="s">
        <v>117</v>
      </c>
      <c r="C48" s="12" t="s">
        <v>118</v>
      </c>
      <c r="D48">
        <v>1</v>
      </c>
      <c r="E48" s="16">
        <v>8.6282177669573301E-2</v>
      </c>
      <c r="F48" s="13">
        <v>13.6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0.85887931034482756</v>
      </c>
      <c r="O48">
        <v>0.1617517530923889</v>
      </c>
      <c r="P48">
        <v>7.3306795480225988</v>
      </c>
      <c r="Q48">
        <v>0.99644685335742245</v>
      </c>
      <c r="R48">
        <v>7.763157894736842E-4</v>
      </c>
    </row>
    <row r="49" spans="1:18">
      <c r="A49">
        <v>2020</v>
      </c>
      <c r="B49" s="11" t="s">
        <v>119</v>
      </c>
      <c r="C49" s="12" t="s">
        <v>120</v>
      </c>
      <c r="D49">
        <v>1</v>
      </c>
      <c r="E49" s="16">
        <v>-9.6504517698351583E-2</v>
      </c>
      <c r="F49" s="13">
        <v>9.3000000000000007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0.47024184782608697</v>
      </c>
      <c r="O49">
        <v>0.21240252264082859</v>
      </c>
      <c r="P49">
        <v>6.0037552252252251</v>
      </c>
      <c r="Q49">
        <v>0.97690827453495821</v>
      </c>
      <c r="R49">
        <v>3.499124343257443E-3</v>
      </c>
    </row>
    <row r="50" spans="1:18">
      <c r="A50">
        <v>2020</v>
      </c>
      <c r="B50" s="11" t="s">
        <v>121</v>
      </c>
      <c r="C50" s="12" t="s">
        <v>122</v>
      </c>
      <c r="D50">
        <v>1</v>
      </c>
      <c r="E50" s="16">
        <v>1.158324542852961E-2</v>
      </c>
      <c r="F50" s="13">
        <v>10.7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0.49263571428571434</v>
      </c>
      <c r="O50">
        <v>0.22801345021413275</v>
      </c>
      <c r="P50">
        <v>7.3267343986054625</v>
      </c>
      <c r="Q50">
        <v>0.97504676013861291</v>
      </c>
      <c r="R50">
        <v>1.334108527131783E-3</v>
      </c>
    </row>
    <row r="51" spans="1:18">
      <c r="A51">
        <v>2020</v>
      </c>
      <c r="B51" s="11" t="s">
        <v>123</v>
      </c>
      <c r="C51" s="12" t="s">
        <v>124</v>
      </c>
      <c r="D51">
        <v>1</v>
      </c>
      <c r="E51" s="16">
        <v>-1.0294371357640584E-2</v>
      </c>
      <c r="F51" s="13">
        <v>12.1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0.35014509803921573</v>
      </c>
      <c r="O51">
        <v>0.1808665602454127</v>
      </c>
      <c r="P51">
        <v>6.5948188679245279</v>
      </c>
      <c r="Q51">
        <v>0.98575380514520594</v>
      </c>
      <c r="R51">
        <v>1.4133333333333335E-3</v>
      </c>
    </row>
    <row r="52" spans="1:18">
      <c r="A52">
        <v>2020</v>
      </c>
      <c r="B52" s="11" t="s">
        <v>125</v>
      </c>
      <c r="C52" s="12" t="s">
        <v>126</v>
      </c>
      <c r="D52">
        <v>1</v>
      </c>
      <c r="E52" s="16">
        <v>-3.1641125081999899E-2</v>
      </c>
      <c r="F52" s="13">
        <v>12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0.61372500000000008</v>
      </c>
      <c r="O52">
        <v>0.13285984440651258</v>
      </c>
      <c r="P52">
        <v>14.250740607424072</v>
      </c>
      <c r="Q52">
        <v>0.99275734245794123</v>
      </c>
      <c r="R52">
        <v>7.5982905982905984E-4</v>
      </c>
    </row>
    <row r="53" spans="1:18">
      <c r="A53">
        <v>2020</v>
      </c>
      <c r="B53" s="11" t="s">
        <v>127</v>
      </c>
      <c r="C53" s="12" t="s">
        <v>128</v>
      </c>
      <c r="D53">
        <v>1</v>
      </c>
      <c r="E53" s="16">
        <v>-1.1528067159556803E-2</v>
      </c>
      <c r="F53" s="13">
        <v>10.7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0.34921666666666668</v>
      </c>
      <c r="O53">
        <v>0.35688618888727697</v>
      </c>
      <c r="P53">
        <v>23.839381204379563</v>
      </c>
      <c r="Q53">
        <v>0.98692311363527896</v>
      </c>
      <c r="R53">
        <v>4.6440677966101695E-4</v>
      </c>
    </row>
    <row r="54" spans="1:18">
      <c r="A54">
        <v>2020</v>
      </c>
      <c r="B54" s="11" t="s">
        <v>129</v>
      </c>
      <c r="C54" s="12" t="s">
        <v>130</v>
      </c>
      <c r="D54">
        <v>1</v>
      </c>
      <c r="E54" s="16">
        <v>-1.1526485902930006E-2</v>
      </c>
      <c r="F54" s="13">
        <v>9.3000000000000007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1.2804555555555557</v>
      </c>
      <c r="O54">
        <v>0.15086171242812449</v>
      </c>
      <c r="P54">
        <v>10.966631598513011</v>
      </c>
      <c r="Q54">
        <v>0.99299728395275988</v>
      </c>
      <c r="R54">
        <v>1.1695652173913042E-3</v>
      </c>
    </row>
    <row r="55" spans="1:18">
      <c r="A55">
        <v>2020</v>
      </c>
      <c r="B55" s="11" t="s">
        <v>131</v>
      </c>
      <c r="C55" s="12" t="s">
        <v>132</v>
      </c>
      <c r="D55">
        <v>1</v>
      </c>
      <c r="E55" s="16">
        <v>-1.4025835287761393E-2</v>
      </c>
      <c r="F55" s="13">
        <v>10.7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0.56523076923076931</v>
      </c>
      <c r="O55">
        <v>0.33192065498459505</v>
      </c>
      <c r="P55">
        <v>12.813830283505155</v>
      </c>
      <c r="Q55">
        <v>0.98943930321175821</v>
      </c>
      <c r="R55">
        <v>8.2553191489361704E-4</v>
      </c>
    </row>
    <row r="56" spans="1:18">
      <c r="A56">
        <v>2020</v>
      </c>
      <c r="B56" s="11" t="s">
        <v>133</v>
      </c>
      <c r="C56" s="12" t="s">
        <v>134</v>
      </c>
      <c r="D56">
        <v>1</v>
      </c>
      <c r="E56" s="16">
        <v>-9.0148494263277631E-3</v>
      </c>
      <c r="F56" s="13">
        <v>11.4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0.73840000000000006</v>
      </c>
      <c r="O56">
        <v>0.28217500241023591</v>
      </c>
      <c r="P56">
        <v>10.705526439578264</v>
      </c>
      <c r="Q56">
        <v>0.98330173347778971</v>
      </c>
      <c r="R56">
        <v>1.120909090909091E-3</v>
      </c>
    </row>
    <row r="57" spans="1:18">
      <c r="A57">
        <v>2020</v>
      </c>
      <c r="B57" s="11" t="s">
        <v>135</v>
      </c>
      <c r="C57" s="12" t="s">
        <v>136</v>
      </c>
      <c r="D57">
        <v>1</v>
      </c>
      <c r="E57" s="16">
        <v>-2.5411982134606499E-2</v>
      </c>
      <c r="F57" s="13">
        <v>10.6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0.59212812500000001</v>
      </c>
      <c r="O57">
        <v>0.2263334370048076</v>
      </c>
      <c r="P57">
        <v>6.4617901688781663</v>
      </c>
      <c r="Q57">
        <v>0.98249956460014454</v>
      </c>
      <c r="R57">
        <v>1.7827956989247312E-3</v>
      </c>
    </row>
    <row r="58" spans="1:18">
      <c r="A58">
        <v>2020</v>
      </c>
      <c r="B58" s="11" t="s">
        <v>137</v>
      </c>
      <c r="C58" s="12" t="s">
        <v>138</v>
      </c>
      <c r="D58">
        <v>1</v>
      </c>
      <c r="E58" s="16">
        <v>2.2941611367570683E-2</v>
      </c>
      <c r="F58" s="13">
        <v>11.4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0.51301000000000008</v>
      </c>
      <c r="O58">
        <v>0.20158854447034807</v>
      </c>
      <c r="P58">
        <v>7.686538397893945</v>
      </c>
      <c r="Q58">
        <v>0.97408432584160154</v>
      </c>
      <c r="R58">
        <v>1.4295698924731185E-3</v>
      </c>
    </row>
    <row r="59" spans="1:18">
      <c r="A59">
        <v>2020</v>
      </c>
      <c r="B59" s="11" t="s">
        <v>139</v>
      </c>
      <c r="C59" s="12" t="s">
        <v>140</v>
      </c>
      <c r="D59">
        <v>1</v>
      </c>
      <c r="E59" s="16">
        <v>1.9677506694581116E-2</v>
      </c>
      <c r="F59" s="13">
        <v>9.6999999999999993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0.19174545454545455</v>
      </c>
      <c r="O59">
        <v>0.50960348967913349</v>
      </c>
      <c r="P59">
        <v>14.081598815789473</v>
      </c>
      <c r="Q59">
        <v>0.9279347619950693</v>
      </c>
      <c r="R59">
        <v>9.806451612903225E-4</v>
      </c>
    </row>
    <row r="60" spans="1:18">
      <c r="A60">
        <v>2020</v>
      </c>
      <c r="B60" s="11" t="s">
        <v>142</v>
      </c>
      <c r="C60" s="12" t="s">
        <v>143</v>
      </c>
      <c r="D60">
        <v>1</v>
      </c>
      <c r="E60" s="16">
        <v>-1.7068760640595267E-2</v>
      </c>
      <c r="F60" s="13">
        <v>7.5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0.18591509433962264</v>
      </c>
      <c r="O60">
        <v>0.37503354460039817</v>
      </c>
      <c r="P60">
        <v>9.5636385372833566</v>
      </c>
      <c r="Q60">
        <v>0.9667041603942198</v>
      </c>
      <c r="R60">
        <v>3.2332055844511362E-3</v>
      </c>
    </row>
    <row r="61" spans="1:18">
      <c r="A61">
        <v>2020</v>
      </c>
      <c r="B61" s="11" t="s">
        <v>144</v>
      </c>
      <c r="C61" s="12" t="s">
        <v>145</v>
      </c>
      <c r="D61">
        <v>0</v>
      </c>
      <c r="E61" s="16">
        <v>3.7108215666944465E-2</v>
      </c>
      <c r="F61" s="13">
        <v>7.6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0</v>
      </c>
      <c r="N61">
        <v>0.36075469387755105</v>
      </c>
      <c r="O61">
        <v>0.33359586872291763</v>
      </c>
      <c r="P61">
        <v>7.0392624065322726</v>
      </c>
      <c r="Q61">
        <v>0.96217227150791595</v>
      </c>
      <c r="R61">
        <v>3.2086372360844531E-3</v>
      </c>
    </row>
    <row r="62" spans="1:18">
      <c r="A62">
        <v>2020</v>
      </c>
      <c r="B62" s="11" t="s">
        <v>146</v>
      </c>
      <c r="C62" s="12" t="s">
        <v>147</v>
      </c>
      <c r="D62">
        <v>0</v>
      </c>
      <c r="E62" s="16">
        <v>5.3936526863975542E-2</v>
      </c>
      <c r="F62" s="13">
        <v>11.4</v>
      </c>
      <c r="G62">
        <v>0</v>
      </c>
      <c r="H62">
        <v>0</v>
      </c>
      <c r="I62">
        <v>1</v>
      </c>
      <c r="J62">
        <v>0</v>
      </c>
      <c r="K62">
        <v>0</v>
      </c>
      <c r="L62">
        <v>1</v>
      </c>
      <c r="M62">
        <v>0</v>
      </c>
      <c r="N62">
        <v>0.29354782608695651</v>
      </c>
      <c r="O62">
        <v>0.24336181323633027</v>
      </c>
      <c r="P62">
        <v>4.4956988515492524</v>
      </c>
      <c r="Q62">
        <v>0.9039190710350139</v>
      </c>
      <c r="R62">
        <v>1.962783661119516E-3</v>
      </c>
    </row>
    <row r="63" spans="1:18">
      <c r="A63">
        <v>2020</v>
      </c>
      <c r="B63" s="11" t="s">
        <v>148</v>
      </c>
      <c r="C63" s="12" t="s">
        <v>149</v>
      </c>
      <c r="D63">
        <v>0</v>
      </c>
      <c r="E63" s="16">
        <v>4.0735170103847633E-2</v>
      </c>
      <c r="F63" s="13">
        <v>10.5</v>
      </c>
      <c r="G63">
        <v>0</v>
      </c>
      <c r="H63">
        <v>0</v>
      </c>
      <c r="I63">
        <v>1</v>
      </c>
      <c r="J63">
        <v>0</v>
      </c>
      <c r="K63">
        <v>0</v>
      </c>
      <c r="L63">
        <v>1</v>
      </c>
      <c r="M63">
        <v>0</v>
      </c>
      <c r="N63">
        <v>0.39520727272727274</v>
      </c>
      <c r="O63">
        <v>0.2293071590161336</v>
      </c>
      <c r="P63">
        <v>5.7483963011456627</v>
      </c>
      <c r="Q63">
        <v>0.95783570416444308</v>
      </c>
      <c r="R63">
        <v>2.2137681159420291E-3</v>
      </c>
    </row>
    <row r="64" spans="1:18">
      <c r="A64">
        <v>2020</v>
      </c>
      <c r="B64" s="11" t="s">
        <v>150</v>
      </c>
      <c r="C64" s="12" t="s">
        <v>151</v>
      </c>
      <c r="D64">
        <v>0</v>
      </c>
      <c r="E64" s="16">
        <v>4.2489012889624755E-2</v>
      </c>
      <c r="F64" s="13">
        <v>8.6999999999999993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0.30469885496183208</v>
      </c>
      <c r="O64">
        <v>0.33776256175999647</v>
      </c>
      <c r="P64">
        <v>7.5503295295761532</v>
      </c>
      <c r="Q64">
        <v>0.96772686334022695</v>
      </c>
      <c r="R64">
        <v>3.1690036900369005E-3</v>
      </c>
    </row>
    <row r="65" spans="1:18">
      <c r="A65">
        <v>2020</v>
      </c>
      <c r="B65" s="11" t="s">
        <v>152</v>
      </c>
      <c r="C65" s="12" t="s">
        <v>153</v>
      </c>
      <c r="D65">
        <v>0</v>
      </c>
      <c r="E65" s="16">
        <v>2.0835467438146491E-2</v>
      </c>
      <c r="F65" s="13">
        <v>9.6999999999999993</v>
      </c>
      <c r="G65">
        <v>0</v>
      </c>
      <c r="H65">
        <v>0</v>
      </c>
      <c r="I65">
        <v>1</v>
      </c>
      <c r="J65">
        <v>0</v>
      </c>
      <c r="K65">
        <v>0</v>
      </c>
      <c r="L65">
        <v>1</v>
      </c>
      <c r="M65">
        <v>0</v>
      </c>
      <c r="N65">
        <v>0.33333999999999997</v>
      </c>
      <c r="O65">
        <v>0.20122723210566895</v>
      </c>
      <c r="P65">
        <v>6.9188564758638886</v>
      </c>
      <c r="Q65">
        <v>0.96862683435986463</v>
      </c>
      <c r="R65">
        <v>2.2465185185185184E-3</v>
      </c>
    </row>
    <row r="66" spans="1:18">
      <c r="A66">
        <v>2020</v>
      </c>
      <c r="B66" s="11" t="s">
        <v>154</v>
      </c>
      <c r="C66" s="12" t="s">
        <v>155</v>
      </c>
      <c r="D66">
        <v>0</v>
      </c>
      <c r="E66" s="16">
        <v>-2.7846027191463152E-3</v>
      </c>
      <c r="F66" s="13">
        <v>9.9</v>
      </c>
      <c r="G66">
        <v>0</v>
      </c>
      <c r="H66">
        <v>0</v>
      </c>
      <c r="I66">
        <v>1</v>
      </c>
      <c r="J66">
        <v>0</v>
      </c>
      <c r="K66">
        <v>0</v>
      </c>
      <c r="L66">
        <v>1</v>
      </c>
      <c r="M66">
        <v>0</v>
      </c>
      <c r="N66">
        <v>0.38374074074074072</v>
      </c>
      <c r="O66">
        <v>0.2278946625226006</v>
      </c>
      <c r="P66">
        <v>7.7644722368625025</v>
      </c>
      <c r="Q66">
        <v>0.96886883505453147</v>
      </c>
      <c r="R66">
        <v>1.2148775894538606E-3</v>
      </c>
    </row>
    <row r="67" spans="1:18">
      <c r="A67">
        <v>2020</v>
      </c>
      <c r="B67" s="11" t="s">
        <v>156</v>
      </c>
      <c r="C67" s="12" t="s">
        <v>157</v>
      </c>
      <c r="D67">
        <v>0</v>
      </c>
      <c r="E67" s="16">
        <v>2.1749539248886791E-2</v>
      </c>
      <c r="F67" s="13">
        <v>9.9</v>
      </c>
      <c r="G67">
        <v>0</v>
      </c>
      <c r="H67">
        <v>0</v>
      </c>
      <c r="I67">
        <v>1</v>
      </c>
      <c r="J67">
        <v>0</v>
      </c>
      <c r="K67">
        <v>0</v>
      </c>
      <c r="L67">
        <v>1</v>
      </c>
      <c r="M67">
        <v>0</v>
      </c>
      <c r="N67">
        <v>0.54061249999999994</v>
      </c>
      <c r="O67">
        <v>0.21395628406573747</v>
      </c>
      <c r="P67">
        <v>5.3368012851507824</v>
      </c>
      <c r="Q67">
        <v>0.97728560197923653</v>
      </c>
      <c r="R67">
        <v>2.3389880952380954E-3</v>
      </c>
    </row>
    <row r="68" spans="1:18">
      <c r="A68">
        <v>2020</v>
      </c>
      <c r="B68" s="11" t="s">
        <v>158</v>
      </c>
      <c r="C68" s="12" t="s">
        <v>159</v>
      </c>
      <c r="D68">
        <v>0</v>
      </c>
      <c r="E68" s="16">
        <v>-3.7195681869832506E-2</v>
      </c>
      <c r="F68" s="13">
        <v>9.5</v>
      </c>
      <c r="G68">
        <v>0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0.45253874999999999</v>
      </c>
      <c r="O68">
        <v>0.27844078108365233</v>
      </c>
      <c r="P68">
        <v>5.5893446188594016</v>
      </c>
      <c r="Q68">
        <v>0.97554076860821315</v>
      </c>
      <c r="R68">
        <v>2.1440677966101693E-3</v>
      </c>
    </row>
    <row r="69" spans="1:18">
      <c r="A69">
        <v>2020</v>
      </c>
      <c r="B69" s="11" t="s">
        <v>160</v>
      </c>
      <c r="C69" s="12" t="s">
        <v>161</v>
      </c>
      <c r="D69">
        <v>1</v>
      </c>
      <c r="E69" s="16">
        <v>8.7990762300549002E-2</v>
      </c>
      <c r="F69" s="13">
        <v>8.5</v>
      </c>
      <c r="G69">
        <v>0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>
        <v>0.4813711340206186</v>
      </c>
      <c r="O69">
        <v>0.2763003596753778</v>
      </c>
      <c r="P69">
        <v>5.6825498563053225</v>
      </c>
      <c r="Q69">
        <v>0.97205469770629427</v>
      </c>
      <c r="R69">
        <v>4.2365259740259741E-3</v>
      </c>
    </row>
    <row r="70" spans="1:18">
      <c r="A70">
        <v>2020</v>
      </c>
      <c r="B70" s="11" t="s">
        <v>162</v>
      </c>
      <c r="C70" s="12" t="s">
        <v>163</v>
      </c>
      <c r="D70">
        <v>1</v>
      </c>
      <c r="E70" s="16">
        <v>2.5686158627925185E-2</v>
      </c>
      <c r="F70" s="13">
        <v>9.1</v>
      </c>
      <c r="G70">
        <v>0</v>
      </c>
      <c r="H70">
        <v>0</v>
      </c>
      <c r="I70">
        <v>1</v>
      </c>
      <c r="J70">
        <v>0</v>
      </c>
      <c r="K70">
        <v>0</v>
      </c>
      <c r="L70">
        <v>1</v>
      </c>
      <c r="M70">
        <v>0</v>
      </c>
      <c r="N70">
        <v>0.54143118279569891</v>
      </c>
      <c r="O70">
        <v>0.23224722689487853</v>
      </c>
      <c r="P70">
        <v>4.4421792618013729</v>
      </c>
      <c r="Q70">
        <v>0.9716442483183757</v>
      </c>
      <c r="R70">
        <v>3.457142857142857E-3</v>
      </c>
    </row>
    <row r="71" spans="1:18">
      <c r="A71">
        <v>2020</v>
      </c>
      <c r="B71" s="11" t="s">
        <v>164</v>
      </c>
      <c r="C71" s="12" t="s">
        <v>165</v>
      </c>
      <c r="D71">
        <v>1</v>
      </c>
      <c r="E71" s="16">
        <v>2.3571831327701066E-2</v>
      </c>
      <c r="F71" s="13">
        <v>9.6</v>
      </c>
      <c r="G71">
        <v>0</v>
      </c>
      <c r="H71">
        <v>0</v>
      </c>
      <c r="I71">
        <v>1</v>
      </c>
      <c r="J71">
        <v>0</v>
      </c>
      <c r="K71">
        <v>0</v>
      </c>
      <c r="L71">
        <v>1</v>
      </c>
      <c r="M71">
        <v>0</v>
      </c>
      <c r="N71">
        <v>0.47312650602409639</v>
      </c>
      <c r="O71">
        <v>0.26340771300305654</v>
      </c>
      <c r="P71">
        <v>5.8635980821570985</v>
      </c>
      <c r="Q71">
        <v>0.95976775869313324</v>
      </c>
      <c r="R71">
        <v>1.8875746714456393E-3</v>
      </c>
    </row>
    <row r="72" spans="1:18">
      <c r="A72">
        <v>2020</v>
      </c>
      <c r="B72" s="11" t="s">
        <v>166</v>
      </c>
      <c r="C72" s="12" t="s">
        <v>167</v>
      </c>
      <c r="D72">
        <v>1</v>
      </c>
      <c r="E72" s="16">
        <v>-1.4036041777041064E-2</v>
      </c>
      <c r="F72" s="13">
        <v>10.3</v>
      </c>
      <c r="G72">
        <v>0</v>
      </c>
      <c r="H72">
        <v>0</v>
      </c>
      <c r="I72">
        <v>1</v>
      </c>
      <c r="J72">
        <v>0</v>
      </c>
      <c r="K72">
        <v>0</v>
      </c>
      <c r="L72">
        <v>1</v>
      </c>
      <c r="M72">
        <v>0</v>
      </c>
      <c r="N72">
        <v>0.51515490196078428</v>
      </c>
      <c r="O72">
        <v>0.26261260617099874</v>
      </c>
      <c r="P72">
        <v>6.1494735655737713</v>
      </c>
      <c r="Q72">
        <v>0.96749502338911963</v>
      </c>
      <c r="R72">
        <v>2.5761689291101055E-3</v>
      </c>
    </row>
    <row r="73" spans="1:18">
      <c r="A73">
        <v>2020</v>
      </c>
      <c r="B73" s="11" t="s">
        <v>168</v>
      </c>
      <c r="C73" s="12" t="s">
        <v>169</v>
      </c>
      <c r="D73">
        <v>1</v>
      </c>
      <c r="E73" s="16">
        <v>1.3972132056342269E-2</v>
      </c>
      <c r="F73" s="13">
        <v>9</v>
      </c>
      <c r="G73">
        <v>0</v>
      </c>
      <c r="H73">
        <v>0</v>
      </c>
      <c r="I73">
        <v>1</v>
      </c>
      <c r="J73">
        <v>0</v>
      </c>
      <c r="K73">
        <v>0</v>
      </c>
      <c r="L73">
        <v>1</v>
      </c>
      <c r="M73">
        <v>0</v>
      </c>
      <c r="N73">
        <v>0.43467977528089891</v>
      </c>
      <c r="O73">
        <v>0.25701257314997072</v>
      </c>
      <c r="P73">
        <v>5.5949579313501143</v>
      </c>
      <c r="Q73">
        <v>0.97176017473795762</v>
      </c>
      <c r="R73">
        <v>3.6784511784511784E-3</v>
      </c>
    </row>
    <row r="74" spans="1:18">
      <c r="A74">
        <v>2020</v>
      </c>
      <c r="B74" s="11" t="s">
        <v>170</v>
      </c>
      <c r="C74" s="12" t="s">
        <v>171</v>
      </c>
      <c r="D74">
        <v>0</v>
      </c>
      <c r="E74" s="16">
        <v>3.7108215666944465E-2</v>
      </c>
      <c r="F74" s="13">
        <v>10.9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0.55108529411764706</v>
      </c>
      <c r="O74">
        <v>0.25109969162947759</v>
      </c>
      <c r="P74">
        <v>6.5346252598425201</v>
      </c>
      <c r="Q74">
        <v>0.98305482763957752</v>
      </c>
      <c r="R74">
        <v>1.4767441860465116E-3</v>
      </c>
    </row>
    <row r="75" spans="1:18">
      <c r="A75">
        <v>2020</v>
      </c>
      <c r="B75" s="11" t="s">
        <v>172</v>
      </c>
      <c r="C75" s="12" t="s">
        <v>173</v>
      </c>
      <c r="D75">
        <v>0</v>
      </c>
      <c r="E75" s="16">
        <v>-6.9287221474378614E-3</v>
      </c>
      <c r="F75" s="13">
        <v>10.1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0.42373125</v>
      </c>
      <c r="O75">
        <v>0.26321917484937241</v>
      </c>
      <c r="P75">
        <v>6.1585580797481647</v>
      </c>
      <c r="Q75">
        <v>0.97188666165169557</v>
      </c>
      <c r="R75">
        <v>1.0472527472527471E-3</v>
      </c>
    </row>
    <row r="76" spans="1:18">
      <c r="A76">
        <v>2020</v>
      </c>
      <c r="B76" s="11" t="s">
        <v>174</v>
      </c>
      <c r="C76" s="12" t="s">
        <v>175</v>
      </c>
      <c r="D76">
        <v>0</v>
      </c>
      <c r="E76" s="16">
        <v>-0.34197253934823485</v>
      </c>
      <c r="F76" s="13">
        <v>6.3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0.15074745762711864</v>
      </c>
      <c r="O76">
        <v>0.2070870220681103</v>
      </c>
      <c r="P76">
        <v>5.8418102869518131</v>
      </c>
      <c r="Q76">
        <v>0.97923342440494265</v>
      </c>
      <c r="R76">
        <v>1.2071895424836602E-3</v>
      </c>
    </row>
    <row r="77" spans="1:18">
      <c r="A77">
        <v>2020</v>
      </c>
      <c r="B77" s="11" t="s">
        <v>176</v>
      </c>
      <c r="C77" s="12" t="s">
        <v>177</v>
      </c>
      <c r="D77">
        <v>0</v>
      </c>
      <c r="E77" s="16">
        <v>1.6049511625094371E-2</v>
      </c>
      <c r="F77" s="13">
        <v>10.8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0.79596571428571439</v>
      </c>
      <c r="O77">
        <v>0.14838410697571083</v>
      </c>
      <c r="P77">
        <v>5.4275645113155928</v>
      </c>
      <c r="Q77">
        <v>0.98556649963386789</v>
      </c>
      <c r="R77">
        <v>1.425886524822695E-3</v>
      </c>
    </row>
    <row r="78" spans="1:18">
      <c r="A78">
        <v>2020</v>
      </c>
      <c r="B78" s="11" t="s">
        <v>178</v>
      </c>
      <c r="C78" s="12" t="s">
        <v>179</v>
      </c>
      <c r="D78">
        <v>0</v>
      </c>
      <c r="E78" s="16">
        <v>4.6129095321708908E-3</v>
      </c>
      <c r="F78" s="13">
        <v>11.2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0.411665306122449</v>
      </c>
      <c r="O78">
        <v>0.24711742644350776</v>
      </c>
      <c r="P78">
        <v>6.6072718167202575</v>
      </c>
      <c r="Q78">
        <v>0.96916456800650419</v>
      </c>
      <c r="R78">
        <v>1.3914988814317673E-3</v>
      </c>
    </row>
    <row r="79" spans="1:18">
      <c r="A79">
        <v>2020</v>
      </c>
      <c r="B79" s="11" t="s">
        <v>180</v>
      </c>
      <c r="C79" s="12" t="s">
        <v>181</v>
      </c>
      <c r="D79">
        <v>0</v>
      </c>
      <c r="E79" s="16">
        <v>0.1100580628017762</v>
      </c>
      <c r="F79" s="13">
        <v>8.5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1.3418749999999999</v>
      </c>
      <c r="O79">
        <v>6.3374529294653009E-2</v>
      </c>
      <c r="P79">
        <v>3.9666233689839574</v>
      </c>
      <c r="Q79">
        <v>0.98258034466697719</v>
      </c>
      <c r="R79">
        <v>3.5619047619047618E-3</v>
      </c>
    </row>
    <row r="80" spans="1:18">
      <c r="A80">
        <v>2020</v>
      </c>
      <c r="B80" s="11" t="s">
        <v>182</v>
      </c>
      <c r="C80" s="12" t="s">
        <v>183</v>
      </c>
      <c r="D80">
        <v>0</v>
      </c>
      <c r="E80" s="16">
        <v>1.7883086959781563E-2</v>
      </c>
      <c r="F80" s="13">
        <v>8.8000000000000007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0.61106000000000005</v>
      </c>
      <c r="O80">
        <v>0.15371442378354305</v>
      </c>
      <c r="P80">
        <v>6.4003952947539213</v>
      </c>
      <c r="Q80">
        <v>0.97982740374649513</v>
      </c>
      <c r="R80">
        <v>1.4911290322580646E-3</v>
      </c>
    </row>
    <row r="81" spans="1:18">
      <c r="A81">
        <v>2020</v>
      </c>
      <c r="B81" s="11" t="s">
        <v>184</v>
      </c>
      <c r="C81" s="12" t="s">
        <v>185</v>
      </c>
      <c r="D81">
        <v>0</v>
      </c>
      <c r="E81" s="16">
        <v>6.4279308867976762E-3</v>
      </c>
      <c r="F81" s="13">
        <v>8.8000000000000007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0.79980000000000007</v>
      </c>
      <c r="O81">
        <v>0.22647675680174317</v>
      </c>
      <c r="P81">
        <v>4.5876166315234581</v>
      </c>
      <c r="Q81">
        <v>0.97209596516776253</v>
      </c>
      <c r="R81">
        <v>1.6213675213675215E-3</v>
      </c>
    </row>
    <row r="82" spans="1:18">
      <c r="A82">
        <v>2020</v>
      </c>
      <c r="B82" s="11" t="s">
        <v>186</v>
      </c>
      <c r="C82" s="12" t="s">
        <v>187</v>
      </c>
      <c r="D82">
        <v>1</v>
      </c>
      <c r="E82" s="16">
        <v>8.9842072285611183E-2</v>
      </c>
      <c r="F82" s="13">
        <v>9.1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0.71852542372881356</v>
      </c>
      <c r="O82">
        <v>0.20462188719472488</v>
      </c>
      <c r="P82">
        <v>5.4801341680997417</v>
      </c>
      <c r="Q82">
        <v>0.97805298044488476</v>
      </c>
      <c r="R82">
        <v>2.7364705882352942E-3</v>
      </c>
    </row>
    <row r="83" spans="1:18">
      <c r="A83">
        <v>2020</v>
      </c>
      <c r="B83" s="11" t="s">
        <v>188</v>
      </c>
      <c r="C83" s="12" t="s">
        <v>189</v>
      </c>
      <c r="D83">
        <v>1</v>
      </c>
      <c r="E83" s="16">
        <v>0.11380019607678817</v>
      </c>
      <c r="F83" s="13">
        <v>9.4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0.6587197080291971</v>
      </c>
      <c r="O83">
        <v>0.2799804966276509</v>
      </c>
      <c r="P83">
        <v>5.7036832022211943</v>
      </c>
      <c r="Q83">
        <v>0.9928161906640397</v>
      </c>
      <c r="R83">
        <v>9.7635542168674698E-4</v>
      </c>
    </row>
    <row r="84" spans="1:18">
      <c r="A84">
        <v>2020</v>
      </c>
      <c r="B84" s="11" t="s">
        <v>190</v>
      </c>
      <c r="C84" s="12" t="s">
        <v>191</v>
      </c>
      <c r="D84">
        <v>1</v>
      </c>
      <c r="E84" s="16">
        <v>4.4700962025832321E-3</v>
      </c>
      <c r="F84" s="13">
        <v>11.5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0.6174645161290323</v>
      </c>
      <c r="O84">
        <v>0.22130361500080478</v>
      </c>
      <c r="P84">
        <v>4.7627407444267513</v>
      </c>
      <c r="Q84">
        <v>0.97375322599182912</v>
      </c>
      <c r="R84">
        <v>1.2915167095115679E-3</v>
      </c>
    </row>
    <row r="85" spans="1:18">
      <c r="A85">
        <v>2020</v>
      </c>
      <c r="B85" s="11" t="s">
        <v>192</v>
      </c>
      <c r="C85" s="12" t="s">
        <v>193</v>
      </c>
      <c r="D85">
        <v>1</v>
      </c>
      <c r="E85" s="16">
        <v>3.4497501407595936E-2</v>
      </c>
      <c r="F85" s="13">
        <v>10.9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0.58661585365853652</v>
      </c>
      <c r="O85">
        <v>0.21926022339296447</v>
      </c>
      <c r="P85">
        <v>5.6298842212246969</v>
      </c>
      <c r="Q85">
        <v>0.97545449820695385</v>
      </c>
      <c r="R85">
        <v>3.2436813186813187E-3</v>
      </c>
    </row>
    <row r="86" spans="1:18">
      <c r="A86">
        <v>2020</v>
      </c>
      <c r="B86" s="11" t="s">
        <v>194</v>
      </c>
      <c r="C86" s="12" t="s">
        <v>195</v>
      </c>
      <c r="D86">
        <v>1</v>
      </c>
      <c r="E86" s="16">
        <v>9.5694217078463456E-3</v>
      </c>
      <c r="F86" s="13">
        <v>10.3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0.42896734693877553</v>
      </c>
      <c r="O86">
        <v>0.17792512944624966</v>
      </c>
      <c r="P86">
        <v>5.274071284271284</v>
      </c>
      <c r="Q86">
        <v>0.98681218303091423</v>
      </c>
      <c r="R86">
        <v>2.0382352941176471E-3</v>
      </c>
    </row>
    <row r="87" spans="1:18">
      <c r="A87">
        <v>2020</v>
      </c>
      <c r="B87" s="11" t="s">
        <v>196</v>
      </c>
      <c r="C87" s="12" t="s">
        <v>197</v>
      </c>
      <c r="D87">
        <v>1</v>
      </c>
      <c r="E87" s="16">
        <v>6.8290524315565482E-2</v>
      </c>
      <c r="F87" s="13">
        <v>3.1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0.88405384615384608</v>
      </c>
      <c r="O87">
        <v>0.24490120696115938</v>
      </c>
      <c r="P87">
        <v>3.5192579545454543</v>
      </c>
      <c r="Q87">
        <v>0.99846859310692881</v>
      </c>
      <c r="R87">
        <v>4.093023255813954E-4</v>
      </c>
    </row>
    <row r="88" spans="1:18">
      <c r="A88">
        <v>2020</v>
      </c>
      <c r="B88" s="11" t="s">
        <v>198</v>
      </c>
      <c r="C88" s="12" t="s">
        <v>199</v>
      </c>
      <c r="D88">
        <v>1</v>
      </c>
      <c r="E88" s="16">
        <v>9.8243123822036607E-2</v>
      </c>
      <c r="F88" s="13">
        <v>5.2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0.68080434782608701</v>
      </c>
      <c r="O88">
        <v>0.25410783729390818</v>
      </c>
      <c r="P88">
        <v>6.2922929993577386</v>
      </c>
      <c r="Q88">
        <v>0.9900565188236421</v>
      </c>
      <c r="R88">
        <v>1.0045161290322582E-3</v>
      </c>
    </row>
    <row r="89" spans="1:18">
      <c r="A89">
        <v>2020</v>
      </c>
      <c r="B89" s="11" t="s">
        <v>200</v>
      </c>
      <c r="C89" s="12" t="s">
        <v>201</v>
      </c>
      <c r="D89">
        <v>1</v>
      </c>
      <c r="E89" s="16">
        <v>6.2912865681031766E-3</v>
      </c>
      <c r="F89" s="13">
        <v>6.7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0.34785714285714286</v>
      </c>
      <c r="O89">
        <v>0.32974082623006162</v>
      </c>
      <c r="P89">
        <v>7.9480422546012273</v>
      </c>
      <c r="Q89">
        <v>0.97322381930184809</v>
      </c>
      <c r="R89">
        <v>9.4492753623188401E-4</v>
      </c>
    </row>
    <row r="90" spans="1:18">
      <c r="A90">
        <v>2020</v>
      </c>
      <c r="B90" s="11" t="s">
        <v>202</v>
      </c>
      <c r="C90" s="12" t="s">
        <v>203</v>
      </c>
      <c r="D90">
        <v>1</v>
      </c>
      <c r="E90" s="16">
        <v>3.5846345064287237E-2</v>
      </c>
      <c r="F90" s="13">
        <v>7.6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0.67015999999999998</v>
      </c>
      <c r="O90">
        <v>0.23404244550346689</v>
      </c>
      <c r="P90">
        <v>5.3077856020278835</v>
      </c>
      <c r="Q90">
        <v>0.98318098876174553</v>
      </c>
      <c r="R90">
        <v>1.6645569620253166E-3</v>
      </c>
    </row>
    <row r="91" spans="1:18">
      <c r="A91">
        <v>2020</v>
      </c>
      <c r="B91" s="11" t="s">
        <v>204</v>
      </c>
      <c r="C91" s="12" t="s">
        <v>205</v>
      </c>
      <c r="D91">
        <v>1</v>
      </c>
      <c r="E91" s="16">
        <v>-3.3876189231170223E-2</v>
      </c>
      <c r="F91" s="13">
        <v>8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0.52063559322033903</v>
      </c>
      <c r="O91">
        <v>0.22378114219677678</v>
      </c>
      <c r="P91">
        <v>5.1194449015063723</v>
      </c>
      <c r="Q91">
        <v>0.98314315943680308</v>
      </c>
      <c r="R91">
        <v>1.7202657807308972E-3</v>
      </c>
    </row>
    <row r="92" spans="1:18">
      <c r="A92">
        <v>2020</v>
      </c>
      <c r="B92" s="11" t="s">
        <v>206</v>
      </c>
      <c r="C92" s="12" t="s">
        <v>207</v>
      </c>
      <c r="D92">
        <v>1</v>
      </c>
      <c r="E92" s="16">
        <v>-5.7948521883383668E-2</v>
      </c>
      <c r="F92" s="13">
        <v>9.6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0.39351333333333333</v>
      </c>
      <c r="O92">
        <v>0.42218645727562171</v>
      </c>
      <c r="P92">
        <v>8.2006922993492406</v>
      </c>
      <c r="Q92">
        <v>0.98438002947803549</v>
      </c>
      <c r="R92">
        <v>8.8653846153846161E-4</v>
      </c>
    </row>
    <row r="93" spans="1:18">
      <c r="A93">
        <v>2020</v>
      </c>
      <c r="B93" s="11" t="s">
        <v>208</v>
      </c>
      <c r="C93" s="12" t="s">
        <v>209</v>
      </c>
      <c r="D93">
        <v>1</v>
      </c>
      <c r="E93" s="16">
        <v>-1.221294408256347E-2</v>
      </c>
      <c r="F93" s="13">
        <v>11.5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0.37270999999999999</v>
      </c>
      <c r="O93">
        <v>0.35073525431249652</v>
      </c>
      <c r="P93">
        <v>11.610505111294311</v>
      </c>
      <c r="Q93">
        <v>0.96745458935901907</v>
      </c>
      <c r="R93">
        <v>9.1893939393939393E-4</v>
      </c>
    </row>
    <row r="94" spans="1:18">
      <c r="A94">
        <v>2020</v>
      </c>
      <c r="B94" s="11" t="s">
        <v>210</v>
      </c>
      <c r="C94" s="12" t="s">
        <v>211</v>
      </c>
      <c r="D94">
        <v>1</v>
      </c>
      <c r="E94" s="16">
        <v>3.3253112040310125E-2</v>
      </c>
      <c r="F94" s="13">
        <v>11.5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0.57887777777777771</v>
      </c>
      <c r="O94">
        <v>0.2589484403466249</v>
      </c>
      <c r="P94">
        <v>5.9827438460577289</v>
      </c>
      <c r="Q94">
        <v>0.96927772126144451</v>
      </c>
      <c r="R94">
        <v>2.8080701754385966E-3</v>
      </c>
    </row>
    <row r="95" spans="1:18">
      <c r="A95">
        <v>2020</v>
      </c>
      <c r="B95" s="11" t="s">
        <v>212</v>
      </c>
      <c r="C95" s="12" t="s">
        <v>213</v>
      </c>
      <c r="D95">
        <v>1</v>
      </c>
      <c r="E95" s="16">
        <v>-3.3771920620597522E-2</v>
      </c>
      <c r="F95" s="13">
        <v>11.1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0.69027857142857141</v>
      </c>
      <c r="O95">
        <v>0.21361327926375728</v>
      </c>
      <c r="P95">
        <v>5.1890517549896762</v>
      </c>
      <c r="Q95">
        <v>0.98496466229989954</v>
      </c>
      <c r="R95">
        <v>9.6866666666666672E-4</v>
      </c>
    </row>
    <row r="96" spans="1:18">
      <c r="A96">
        <v>2020</v>
      </c>
      <c r="B96" s="11" t="s">
        <v>215</v>
      </c>
      <c r="C96" s="12" t="s">
        <v>216</v>
      </c>
      <c r="D96">
        <v>0</v>
      </c>
      <c r="E96" s="16">
        <v>2.9744337682591424E-2</v>
      </c>
      <c r="F96" s="13">
        <v>7.1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0.1934311184939092</v>
      </c>
      <c r="O96">
        <v>0.42798997189171667</v>
      </c>
      <c r="P96">
        <v>8.0565340493214652</v>
      </c>
      <c r="Q96">
        <v>0.96076563406181881</v>
      </c>
      <c r="R96">
        <v>4.353875476493011E-3</v>
      </c>
    </row>
    <row r="97" spans="1:18">
      <c r="A97">
        <v>2020</v>
      </c>
      <c r="B97" s="11" t="s">
        <v>217</v>
      </c>
      <c r="C97" s="12" t="s">
        <v>218</v>
      </c>
      <c r="D97">
        <v>1</v>
      </c>
      <c r="E97" s="16">
        <v>4.559099710892326E-2</v>
      </c>
      <c r="F97" s="13">
        <v>7.7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0.1941084262701363</v>
      </c>
      <c r="O97">
        <v>0.38688948384691718</v>
      </c>
      <c r="P97">
        <v>8.820749574551197</v>
      </c>
      <c r="Q97">
        <v>0.96241258127427853</v>
      </c>
      <c r="R97">
        <v>3.6322640345465762E-3</v>
      </c>
    </row>
    <row r="98" spans="1:18">
      <c r="A98">
        <v>2020</v>
      </c>
      <c r="B98" s="11" t="s">
        <v>219</v>
      </c>
      <c r="C98" s="12" t="s">
        <v>220</v>
      </c>
      <c r="D98">
        <v>1</v>
      </c>
      <c r="E98" s="16">
        <v>5.9761096910487282E-2</v>
      </c>
      <c r="F98" s="13">
        <v>7.4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0.20772704918032786</v>
      </c>
      <c r="O98">
        <v>0.37564436417265379</v>
      </c>
      <c r="P98">
        <v>7.9402670750341793</v>
      </c>
      <c r="Q98">
        <v>0.96320143473268438</v>
      </c>
      <c r="R98">
        <v>3.4097806215722124E-3</v>
      </c>
    </row>
    <row r="99" spans="1:18">
      <c r="A99">
        <v>2020</v>
      </c>
      <c r="B99" s="11" t="s">
        <v>221</v>
      </c>
      <c r="C99" s="12" t="s">
        <v>222</v>
      </c>
      <c r="D99">
        <v>1</v>
      </c>
      <c r="E99" s="16">
        <v>9.6630940332323612E-2</v>
      </c>
      <c r="F99" s="13">
        <v>8.4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0.25897202380952383</v>
      </c>
      <c r="O99">
        <v>0.38063288632862108</v>
      </c>
      <c r="P99">
        <v>8.9793075676580667</v>
      </c>
      <c r="Q99">
        <v>0.96796744454378914</v>
      </c>
      <c r="R99">
        <v>3.8856412639405205E-3</v>
      </c>
    </row>
    <row r="100" spans="1:18">
      <c r="A100">
        <v>2020</v>
      </c>
      <c r="B100" s="11" t="s">
        <v>223</v>
      </c>
      <c r="C100" s="12" t="s">
        <v>224</v>
      </c>
      <c r="D100">
        <v>0</v>
      </c>
      <c r="E100" s="16">
        <v>2.7238918849314141E-2</v>
      </c>
      <c r="F100" s="13">
        <v>9.1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0.37249173553719006</v>
      </c>
      <c r="O100">
        <v>0.21674965836123153</v>
      </c>
      <c r="P100">
        <v>5.631330653940795</v>
      </c>
      <c r="Q100">
        <v>0.97024505507915204</v>
      </c>
      <c r="R100">
        <v>2.1771103896103894E-3</v>
      </c>
    </row>
    <row r="101" spans="1:18">
      <c r="A101">
        <v>2020</v>
      </c>
      <c r="B101" s="11" t="s">
        <v>225</v>
      </c>
      <c r="C101" s="12" t="s">
        <v>226</v>
      </c>
      <c r="D101">
        <v>0</v>
      </c>
      <c r="E101" s="16">
        <v>3.2615299753626724E-2</v>
      </c>
      <c r="F101" s="13">
        <v>9.9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0.47897614678899081</v>
      </c>
      <c r="O101">
        <v>0.22751548401938776</v>
      </c>
      <c r="P101">
        <v>6.2851913267593007</v>
      </c>
      <c r="Q101">
        <v>0.96581393032538831</v>
      </c>
      <c r="R101">
        <v>2.4927374301675978E-3</v>
      </c>
    </row>
    <row r="102" spans="1:18">
      <c r="A102">
        <v>2020</v>
      </c>
      <c r="B102" s="11" t="s">
        <v>227</v>
      </c>
      <c r="C102" s="12" t="s">
        <v>228</v>
      </c>
      <c r="D102">
        <v>0</v>
      </c>
      <c r="E102" s="16">
        <v>2.236197734980953E-2</v>
      </c>
      <c r="F102" s="13">
        <v>10.8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0.46407761194029851</v>
      </c>
      <c r="O102">
        <v>0.26098288922878765</v>
      </c>
      <c r="P102">
        <v>5.7633299906279287</v>
      </c>
      <c r="Q102">
        <v>0.95882057813283927</v>
      </c>
      <c r="R102">
        <v>2.0323809523809522E-3</v>
      </c>
    </row>
    <row r="103" spans="1:18">
      <c r="A103">
        <v>2020</v>
      </c>
      <c r="B103" s="11" t="s">
        <v>229</v>
      </c>
      <c r="C103" s="12" t="s">
        <v>230</v>
      </c>
      <c r="D103">
        <v>0</v>
      </c>
      <c r="E103" s="16">
        <v>4.0612650344214775E-2</v>
      </c>
      <c r="F103" s="13">
        <v>9.8000000000000007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0.59437000000000006</v>
      </c>
      <c r="O103">
        <v>0.22166901850550477</v>
      </c>
      <c r="P103">
        <v>6.5406177361005327</v>
      </c>
      <c r="Q103">
        <v>0.97475358062197903</v>
      </c>
      <c r="R103">
        <v>2.7283116883116882E-3</v>
      </c>
    </row>
    <row r="104" spans="1:18">
      <c r="A104">
        <v>2020</v>
      </c>
      <c r="B104" s="11" t="s">
        <v>231</v>
      </c>
      <c r="C104" s="12" t="s">
        <v>232</v>
      </c>
      <c r="D104">
        <v>0</v>
      </c>
      <c r="E104" s="16">
        <v>4.9569877628073584E-2</v>
      </c>
      <c r="F104" s="13">
        <v>11.7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0.29576470588235299</v>
      </c>
      <c r="O104">
        <v>0.17681109420916161</v>
      </c>
      <c r="P104">
        <v>4.5543613492927095</v>
      </c>
      <c r="Q104">
        <v>0.86291766109785195</v>
      </c>
      <c r="R104">
        <v>1.3608094768015795E-3</v>
      </c>
    </row>
    <row r="105" spans="1:18">
      <c r="A105">
        <v>2020</v>
      </c>
      <c r="B105" s="11" t="s">
        <v>233</v>
      </c>
      <c r="C105" s="12" t="s">
        <v>234</v>
      </c>
      <c r="D105">
        <v>0</v>
      </c>
      <c r="E105" s="16">
        <v>1.5284710416787256E-2</v>
      </c>
      <c r="F105" s="13">
        <v>9.6999999999999993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0.32524204545454549</v>
      </c>
      <c r="O105">
        <v>0.19658350682404882</v>
      </c>
      <c r="P105">
        <v>6.1086200926784064</v>
      </c>
      <c r="Q105">
        <v>0.96230080394671103</v>
      </c>
      <c r="R105">
        <v>2.3714285714285712E-3</v>
      </c>
    </row>
    <row r="106" spans="1:18">
      <c r="A106">
        <v>2020</v>
      </c>
      <c r="B106" s="11" t="s">
        <v>235</v>
      </c>
      <c r="C106" s="12" t="s">
        <v>236</v>
      </c>
      <c r="D106">
        <v>0</v>
      </c>
      <c r="E106" s="16">
        <v>3.3130702092185625E-2</v>
      </c>
      <c r="F106" s="13">
        <v>9.3000000000000007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0.5233512195121951</v>
      </c>
      <c r="O106">
        <v>0.22679615140601053</v>
      </c>
      <c r="P106">
        <v>4.1324268100951596</v>
      </c>
      <c r="Q106">
        <v>0.95494328296997777</v>
      </c>
      <c r="R106">
        <v>3.0546603475513426E-3</v>
      </c>
    </row>
    <row r="107" spans="1:18">
      <c r="A107">
        <v>2020</v>
      </c>
      <c r="B107" s="11" t="s">
        <v>237</v>
      </c>
      <c r="C107" s="12" t="s">
        <v>238</v>
      </c>
      <c r="D107">
        <v>0</v>
      </c>
      <c r="E107" s="16">
        <v>-1.3720665167252981E-2</v>
      </c>
      <c r="F107" s="13">
        <v>9.1999999999999993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0.31632307692307693</v>
      </c>
      <c r="O107">
        <v>0.22584575498623327</v>
      </c>
      <c r="P107">
        <v>6.4298645823501657</v>
      </c>
      <c r="Q107">
        <v>0.9656469367572913</v>
      </c>
      <c r="R107">
        <v>1.375974025974026E-3</v>
      </c>
    </row>
    <row r="108" spans="1:18">
      <c r="A108">
        <v>2020</v>
      </c>
      <c r="B108" s="11" t="s">
        <v>239</v>
      </c>
      <c r="C108" s="12" t="s">
        <v>240</v>
      </c>
      <c r="D108">
        <v>0</v>
      </c>
      <c r="E108" s="16">
        <v>4.5879765323510416E-2</v>
      </c>
      <c r="F108" s="13">
        <v>9.4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0.35940851063829787</v>
      </c>
      <c r="O108">
        <v>0.26279168778255013</v>
      </c>
      <c r="P108">
        <v>5.8414287037037038</v>
      </c>
      <c r="Q108">
        <v>0.965347320064882</v>
      </c>
      <c r="R108">
        <v>2.574142480211082E-3</v>
      </c>
    </row>
    <row r="109" spans="1:18">
      <c r="A109">
        <v>2020</v>
      </c>
      <c r="B109" s="11" t="s">
        <v>241</v>
      </c>
      <c r="C109" s="12" t="s">
        <v>242</v>
      </c>
      <c r="D109">
        <v>0</v>
      </c>
      <c r="E109" s="16">
        <v>9.844588092571693E-3</v>
      </c>
      <c r="F109" s="13">
        <v>8.6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0.31772771084337353</v>
      </c>
      <c r="O109">
        <v>0.28560610592547986</v>
      </c>
      <c r="P109">
        <v>7.0682181494965581</v>
      </c>
      <c r="Q109">
        <v>0.9666703322538811</v>
      </c>
      <c r="R109">
        <v>2.6178704393149664E-3</v>
      </c>
    </row>
    <row r="110" spans="1:18">
      <c r="A110">
        <v>2020</v>
      </c>
      <c r="B110" s="11" t="s">
        <v>243</v>
      </c>
      <c r="C110" s="12" t="s">
        <v>244</v>
      </c>
      <c r="D110">
        <v>0</v>
      </c>
      <c r="E110" s="16">
        <v>1.2909462084763498E-2</v>
      </c>
      <c r="F110" s="13">
        <v>9.4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0.28033902439024394</v>
      </c>
      <c r="O110">
        <v>0.28570560697850744</v>
      </c>
      <c r="P110">
        <v>6.5819857687905374</v>
      </c>
      <c r="Q110">
        <v>0.96579489990342693</v>
      </c>
      <c r="R110">
        <v>2.8420481927710845E-3</v>
      </c>
    </row>
    <row r="111" spans="1:18">
      <c r="A111">
        <v>2020</v>
      </c>
      <c r="B111" s="11" t="s">
        <v>245</v>
      </c>
      <c r="C111" s="12" t="s">
        <v>246</v>
      </c>
      <c r="D111">
        <v>1</v>
      </c>
      <c r="E111" s="16">
        <v>8.4676546145309034E-3</v>
      </c>
      <c r="F111" s="13">
        <v>8.8000000000000007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0.35031799163179916</v>
      </c>
      <c r="O111">
        <v>0.26608718665693998</v>
      </c>
      <c r="P111">
        <v>6.6198252164280138</v>
      </c>
      <c r="Q111">
        <v>0.97088956835391638</v>
      </c>
      <c r="R111">
        <v>2.1937893789378939E-3</v>
      </c>
    </row>
    <row r="112" spans="1:18">
      <c r="A112">
        <v>2020</v>
      </c>
      <c r="B112" s="11" t="s">
        <v>247</v>
      </c>
      <c r="C112" s="12" t="s">
        <v>248</v>
      </c>
      <c r="D112">
        <v>1</v>
      </c>
      <c r="E112" s="16">
        <v>1.5352385880099896E-3</v>
      </c>
      <c r="F112" s="13">
        <v>7.1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0.46629639639639636</v>
      </c>
      <c r="O112">
        <v>0.22031072516465561</v>
      </c>
      <c r="P112">
        <v>5.38548548222197</v>
      </c>
      <c r="Q112">
        <v>0.96598459395389014</v>
      </c>
      <c r="R112">
        <v>2.7857594936708859E-3</v>
      </c>
    </row>
    <row r="113" spans="1:18">
      <c r="A113">
        <v>2020</v>
      </c>
      <c r="B113" s="11" t="s">
        <v>249</v>
      </c>
      <c r="C113" s="12" t="s">
        <v>250</v>
      </c>
      <c r="D113">
        <v>1</v>
      </c>
      <c r="E113" s="16">
        <v>-6.9457614267163029E-3</v>
      </c>
      <c r="F113" s="13">
        <v>9.3000000000000007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0.40463333333333334</v>
      </c>
      <c r="O113">
        <v>0.27478517368590355</v>
      </c>
      <c r="P113">
        <v>6.5815545810115728</v>
      </c>
      <c r="Q113">
        <v>0.96339229323824438</v>
      </c>
      <c r="R113">
        <v>1.8645354645354646E-3</v>
      </c>
    </row>
    <row r="114" spans="1:18">
      <c r="A114">
        <v>2020</v>
      </c>
      <c r="B114" s="11" t="s">
        <v>251</v>
      </c>
      <c r="C114" s="12" t="s">
        <v>252</v>
      </c>
      <c r="D114">
        <v>1</v>
      </c>
      <c r="E114" s="16">
        <v>-2.0746726757061271E-2</v>
      </c>
      <c r="F114" s="13">
        <v>11.8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0.40244305555555554</v>
      </c>
      <c r="O114">
        <v>0.21878168592365493</v>
      </c>
      <c r="P114">
        <v>3.5480473798919743</v>
      </c>
      <c r="Q114">
        <v>0.96358007861705763</v>
      </c>
      <c r="R114">
        <v>2.7625654450261776E-3</v>
      </c>
    </row>
    <row r="115" spans="1:18">
      <c r="A115">
        <v>2020</v>
      </c>
      <c r="B115" s="11" t="s">
        <v>253</v>
      </c>
      <c r="C115" s="12" t="s">
        <v>254</v>
      </c>
      <c r="D115">
        <v>1</v>
      </c>
      <c r="E115" s="16">
        <v>1.6264418954413672E-2</v>
      </c>
      <c r="F115" s="13">
        <v>9.9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0.46145129533678758</v>
      </c>
      <c r="O115">
        <v>0.24109269827193913</v>
      </c>
      <c r="P115">
        <v>5.3365164814869983</v>
      </c>
      <c r="Q115">
        <v>0.96230522983917599</v>
      </c>
      <c r="R115">
        <v>3.1433520599250934E-3</v>
      </c>
    </row>
    <row r="116" spans="1:18">
      <c r="A116">
        <v>2020</v>
      </c>
      <c r="B116" s="11" t="s">
        <v>255</v>
      </c>
      <c r="C116" s="12" t="s">
        <v>256</v>
      </c>
      <c r="D116">
        <v>0</v>
      </c>
      <c r="E116" s="16">
        <v>-4.505489192427283E-3</v>
      </c>
      <c r="F116" s="13">
        <v>11.7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0.63364146341463412</v>
      </c>
      <c r="O116">
        <v>0.18312141708072813</v>
      </c>
      <c r="P116">
        <v>5.2208781523937962</v>
      </c>
      <c r="Q116">
        <v>0.97145804544387271</v>
      </c>
      <c r="R116">
        <v>2.2606707317073173E-3</v>
      </c>
    </row>
    <row r="117" spans="1:18">
      <c r="A117">
        <v>2020</v>
      </c>
      <c r="B117" s="11" t="s">
        <v>257</v>
      </c>
      <c r="C117" s="12" t="s">
        <v>258</v>
      </c>
      <c r="D117">
        <v>0</v>
      </c>
      <c r="E117" s="16">
        <v>-1.8834961386951399E-2</v>
      </c>
      <c r="F117" s="13">
        <v>10.9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0.38987213114754099</v>
      </c>
      <c r="O117">
        <v>0.20523282050611732</v>
      </c>
      <c r="P117">
        <v>5.4575320577617328</v>
      </c>
      <c r="Q117">
        <v>0.96505790044655249</v>
      </c>
      <c r="R117">
        <v>1.9507042253521126E-3</v>
      </c>
    </row>
    <row r="118" spans="1:18">
      <c r="A118">
        <v>2020</v>
      </c>
      <c r="B118" s="11" t="s">
        <v>259</v>
      </c>
      <c r="C118" s="12" t="s">
        <v>260</v>
      </c>
      <c r="D118">
        <v>0</v>
      </c>
      <c r="E118" s="16">
        <v>0.11463390298183189</v>
      </c>
      <c r="F118" s="13">
        <v>8.8000000000000007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0.72365217391304359</v>
      </c>
      <c r="O118">
        <v>0.23451774939075667</v>
      </c>
      <c r="P118">
        <v>6.505471780356638</v>
      </c>
      <c r="Q118">
        <v>0.97877313145878386</v>
      </c>
      <c r="R118">
        <v>1.7753768844221106E-3</v>
      </c>
    </row>
    <row r="119" spans="1:18">
      <c r="A119">
        <v>2020</v>
      </c>
      <c r="B119" s="11" t="s">
        <v>261</v>
      </c>
      <c r="C119" s="12" t="s">
        <v>132</v>
      </c>
      <c r="D119">
        <v>0</v>
      </c>
      <c r="E119" s="16">
        <v>4.6437220943608908E-2</v>
      </c>
      <c r="F119" s="13">
        <v>9.9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0.91387499999999999</v>
      </c>
      <c r="O119">
        <v>0.21176024309810046</v>
      </c>
      <c r="P119">
        <v>6.8204478363261698</v>
      </c>
      <c r="Q119">
        <v>0.97676788401039527</v>
      </c>
      <c r="R119">
        <v>2.3590277777777776E-3</v>
      </c>
    </row>
    <row r="120" spans="1:18">
      <c r="A120">
        <v>2020</v>
      </c>
      <c r="B120" s="11" t="s">
        <v>262</v>
      </c>
      <c r="C120" s="12" t="s">
        <v>263</v>
      </c>
      <c r="D120">
        <v>0</v>
      </c>
      <c r="E120" s="16">
        <v>3.7988924245153287E-2</v>
      </c>
      <c r="F120" s="13">
        <v>10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0.55486093749999998</v>
      </c>
      <c r="O120">
        <v>0.22897225897635512</v>
      </c>
      <c r="P120">
        <v>4.3916054413024845</v>
      </c>
      <c r="Q120">
        <v>0.98028222161521317</v>
      </c>
      <c r="R120">
        <v>2.5187050359712234E-3</v>
      </c>
    </row>
    <row r="121" spans="1:18">
      <c r="A121">
        <v>2020</v>
      </c>
      <c r="B121" s="11" t="s">
        <v>264</v>
      </c>
      <c r="C121" s="12" t="s">
        <v>265</v>
      </c>
      <c r="D121">
        <v>1</v>
      </c>
      <c r="E121" s="16">
        <v>1.4145918969605743E-2</v>
      </c>
      <c r="F121" s="13">
        <v>10.3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0.67718846153846157</v>
      </c>
      <c r="O121">
        <v>0.19080949712217235</v>
      </c>
      <c r="P121">
        <v>4.9308895705521465</v>
      </c>
      <c r="Q121">
        <v>0.9759298911222305</v>
      </c>
      <c r="R121">
        <v>2.6822784810126583E-3</v>
      </c>
    </row>
    <row r="122" spans="1:18">
      <c r="A122">
        <v>2020</v>
      </c>
      <c r="B122" s="11" t="s">
        <v>266</v>
      </c>
      <c r="C122" s="12" t="s">
        <v>267</v>
      </c>
      <c r="D122">
        <v>1</v>
      </c>
      <c r="E122" s="16">
        <v>8.2414322521149774E-2</v>
      </c>
      <c r="F122" s="13">
        <v>10.6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0.96826296296296299</v>
      </c>
      <c r="O122">
        <v>0.23711825398370312</v>
      </c>
      <c r="P122">
        <v>4.7951107611548549</v>
      </c>
      <c r="Q122">
        <v>0.98251163787003071</v>
      </c>
      <c r="R122">
        <v>1.6655737704918032E-3</v>
      </c>
    </row>
    <row r="123" spans="1:18">
      <c r="A123">
        <v>2020</v>
      </c>
      <c r="B123" s="11" t="s">
        <v>268</v>
      </c>
      <c r="C123" s="12" t="s">
        <v>269</v>
      </c>
      <c r="D123">
        <v>1</v>
      </c>
      <c r="E123" s="16">
        <v>8.8895748844369835E-2</v>
      </c>
      <c r="F123" s="13">
        <v>9.3000000000000007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1.2931959459459459</v>
      </c>
      <c r="O123">
        <v>0.24749635046137164</v>
      </c>
      <c r="P123">
        <v>4.9646269714348739</v>
      </c>
      <c r="Q123">
        <v>0.98105050863929188</v>
      </c>
      <c r="R123">
        <v>4.1783410138248843E-3</v>
      </c>
    </row>
    <row r="124" spans="1:18">
      <c r="A124">
        <v>2020</v>
      </c>
      <c r="B124" s="11" t="s">
        <v>270</v>
      </c>
      <c r="C124" s="12" t="s">
        <v>271</v>
      </c>
      <c r="D124">
        <v>1</v>
      </c>
      <c r="E124" s="16">
        <v>3.5953777043974386E-2</v>
      </c>
      <c r="F124" s="13">
        <v>9.3000000000000007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0.73556818181818184</v>
      </c>
      <c r="O124">
        <v>0.24957120263208338</v>
      </c>
      <c r="P124">
        <v>5.2570281947261659</v>
      </c>
      <c r="Q124">
        <v>0.98324424532674182</v>
      </c>
      <c r="R124">
        <v>2.0857692307692309E-3</v>
      </c>
    </row>
    <row r="125" spans="1:18">
      <c r="A125">
        <v>2020</v>
      </c>
      <c r="B125" s="11" t="s">
        <v>272</v>
      </c>
      <c r="C125" s="12" t="s">
        <v>273</v>
      </c>
      <c r="D125">
        <v>1</v>
      </c>
      <c r="E125" s="16">
        <v>-8.529921835540281E-4</v>
      </c>
      <c r="F125" s="13">
        <v>10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0.71718461538461531</v>
      </c>
      <c r="O125">
        <v>0.20085197211090122</v>
      </c>
      <c r="P125">
        <v>4.4603526855763427</v>
      </c>
      <c r="Q125">
        <v>0.98222751356801175</v>
      </c>
      <c r="R125">
        <v>2.0084848484848484E-3</v>
      </c>
    </row>
    <row r="126" spans="1:18">
      <c r="A126">
        <v>2020</v>
      </c>
      <c r="B126" s="11" t="s">
        <v>274</v>
      </c>
      <c r="C126" s="12" t="s">
        <v>275</v>
      </c>
      <c r="D126">
        <v>1</v>
      </c>
      <c r="E126" s="16">
        <v>9.9902931947990103E-2</v>
      </c>
      <c r="F126" s="13">
        <v>11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0.56912752293577984</v>
      </c>
      <c r="O126">
        <v>0.26444872168086286</v>
      </c>
      <c r="P126">
        <v>6.4033527049897874</v>
      </c>
      <c r="Q126">
        <v>0.97237845148456747</v>
      </c>
      <c r="R126">
        <v>3.8854875283446714E-3</v>
      </c>
    </row>
    <row r="127" spans="1:18">
      <c r="A127">
        <v>2020</v>
      </c>
      <c r="B127" s="11" t="s">
        <v>276</v>
      </c>
      <c r="C127" s="12" t="s">
        <v>277</v>
      </c>
      <c r="D127">
        <v>1</v>
      </c>
      <c r="E127" s="16">
        <v>0.15811032502819647</v>
      </c>
      <c r="F127" s="13">
        <v>10.199999999999999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1.6142454545454543</v>
      </c>
      <c r="O127">
        <v>0.17518448699483183</v>
      </c>
      <c r="P127">
        <v>14.912163218390804</v>
      </c>
      <c r="Q127">
        <v>0.99706026457618824</v>
      </c>
      <c r="R127">
        <v>5.8E-4</v>
      </c>
    </row>
    <row r="128" spans="1:18">
      <c r="A128">
        <v>2020</v>
      </c>
      <c r="B128" s="11" t="s">
        <v>278</v>
      </c>
      <c r="C128" s="12" t="s">
        <v>279</v>
      </c>
      <c r="D128">
        <v>1</v>
      </c>
      <c r="E128" s="16">
        <v>0.11086372219181115</v>
      </c>
      <c r="F128" s="13">
        <v>8.4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0.80002499999999999</v>
      </c>
      <c r="O128">
        <v>0.317675145684442</v>
      </c>
      <c r="P128">
        <v>12.031891839762611</v>
      </c>
      <c r="Q128">
        <v>0.99473453954563928</v>
      </c>
      <c r="R128">
        <v>4.7801418439716314E-4</v>
      </c>
    </row>
    <row r="129" spans="1:18">
      <c r="A129">
        <v>2020</v>
      </c>
      <c r="B129" s="11" t="s">
        <v>280</v>
      </c>
      <c r="C129" s="12" t="s">
        <v>281</v>
      </c>
      <c r="D129">
        <v>1</v>
      </c>
      <c r="E129" s="16">
        <v>-6.9634651994615457E-3</v>
      </c>
      <c r="F129" s="13">
        <v>10.9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1.1048928571428571</v>
      </c>
      <c r="O129">
        <v>0.19023106708276513</v>
      </c>
      <c r="P129">
        <v>3.2175884098284655</v>
      </c>
      <c r="Q129">
        <v>0.98605553221062159</v>
      </c>
      <c r="R129">
        <v>2.3445652173913045E-3</v>
      </c>
    </row>
    <row r="130" spans="1:18">
      <c r="A130">
        <v>2020</v>
      </c>
      <c r="B130" s="11" t="s">
        <v>282</v>
      </c>
      <c r="C130" s="12" t="s">
        <v>283</v>
      </c>
      <c r="D130">
        <v>1</v>
      </c>
      <c r="E130" s="16">
        <v>4.1511524802876981E-2</v>
      </c>
      <c r="F130" s="13">
        <v>12.2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0.53776226415094341</v>
      </c>
      <c r="O130">
        <v>0.23473773537803141</v>
      </c>
      <c r="P130">
        <v>4.8614581707845685</v>
      </c>
      <c r="Q130">
        <v>0.98381132154911688</v>
      </c>
      <c r="R130">
        <v>3.1387755102040816E-3</v>
      </c>
    </row>
    <row r="131" spans="1:18">
      <c r="A131">
        <v>2020</v>
      </c>
      <c r="B131" s="11" t="s">
        <v>284</v>
      </c>
      <c r="C131" s="12" t="s">
        <v>285</v>
      </c>
      <c r="D131">
        <v>1</v>
      </c>
      <c r="E131" s="16">
        <v>-1.8838889251755895E-2</v>
      </c>
      <c r="F131" s="13">
        <v>6.2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0.78659999999999997</v>
      </c>
      <c r="O131">
        <v>0.19038908268443086</v>
      </c>
      <c r="P131">
        <v>4.3987330923947203</v>
      </c>
      <c r="Q131">
        <v>0.98241192142296507</v>
      </c>
      <c r="R131">
        <v>2.5455999999999999E-3</v>
      </c>
    </row>
    <row r="132" spans="1:18">
      <c r="A132">
        <v>2020</v>
      </c>
      <c r="B132" s="11" t="s">
        <v>286</v>
      </c>
      <c r="C132" s="12" t="s">
        <v>287</v>
      </c>
      <c r="D132">
        <v>1</v>
      </c>
      <c r="E132" s="16">
        <v>2.2771833900218873E-2</v>
      </c>
      <c r="F132" s="13">
        <v>6.6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0.69092307692307686</v>
      </c>
      <c r="O132">
        <v>0.27923842281687244</v>
      </c>
      <c r="P132">
        <v>3.4379525922853587</v>
      </c>
      <c r="Q132">
        <v>0.97315742596303723</v>
      </c>
      <c r="R132">
        <v>2.3871287128712873E-3</v>
      </c>
    </row>
    <row r="133" spans="1:18">
      <c r="A133">
        <v>2020</v>
      </c>
      <c r="B133" s="11" t="s">
        <v>288</v>
      </c>
      <c r="C133" s="12" t="s">
        <v>289</v>
      </c>
      <c r="D133">
        <v>1</v>
      </c>
      <c r="E133" s="16">
        <v>5.2965953835174509E-2</v>
      </c>
      <c r="F133" s="13">
        <v>11.4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0.5870260869565217</v>
      </c>
      <c r="O133">
        <v>0.14462353123137398</v>
      </c>
      <c r="P133">
        <v>4.4020222401940963</v>
      </c>
      <c r="Q133">
        <v>0.98168365230787469</v>
      </c>
      <c r="R133">
        <v>4.2637931034482761E-3</v>
      </c>
    </row>
    <row r="134" spans="1:18">
      <c r="A134">
        <v>2020</v>
      </c>
      <c r="B134" s="11" t="s">
        <v>290</v>
      </c>
      <c r="C134" s="12" t="s">
        <v>291</v>
      </c>
      <c r="D134">
        <v>1</v>
      </c>
      <c r="E134" s="16">
        <v>5.0806069817855626E-2</v>
      </c>
      <c r="F134" s="13">
        <v>3.9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1.0233416666666668</v>
      </c>
      <c r="O134">
        <v>0.23880894210565043</v>
      </c>
      <c r="P134">
        <v>2.5127936991869917</v>
      </c>
      <c r="Q134">
        <v>0.99599351796809465</v>
      </c>
      <c r="R134">
        <v>6.8333333333333332E-4</v>
      </c>
    </row>
    <row r="135" spans="1:18">
      <c r="A135">
        <v>2020</v>
      </c>
      <c r="B135" s="11" t="s">
        <v>292</v>
      </c>
      <c r="C135" s="12" t="s">
        <v>293</v>
      </c>
      <c r="D135">
        <v>1</v>
      </c>
      <c r="E135" s="16">
        <v>1.1257446735735038E-2</v>
      </c>
      <c r="F135" s="13">
        <v>9.6999999999999993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0.62303636363636361</v>
      </c>
      <c r="O135">
        <v>0.18934237522370254</v>
      </c>
      <c r="P135">
        <v>4.5377097253489422</v>
      </c>
      <c r="Q135">
        <v>0.9783951517981343</v>
      </c>
      <c r="R135">
        <v>1.9568281938325991E-3</v>
      </c>
    </row>
    <row r="136" spans="1:18">
      <c r="A136">
        <v>2020</v>
      </c>
      <c r="B136" s="11" t="s">
        <v>294</v>
      </c>
      <c r="C136" s="12" t="s">
        <v>295</v>
      </c>
      <c r="D136">
        <v>1</v>
      </c>
      <c r="E136" s="16">
        <v>-3.1619952928398372E-2</v>
      </c>
      <c r="F136" s="13">
        <v>13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0.32939459459459458</v>
      </c>
      <c r="O136">
        <v>0.18559557429510468</v>
      </c>
      <c r="P136">
        <v>5.6202998881074171</v>
      </c>
      <c r="Q136">
        <v>0.94866913912501227</v>
      </c>
      <c r="R136">
        <v>1.3600000000000001E-3</v>
      </c>
    </row>
    <row r="137" spans="1:18">
      <c r="A137">
        <v>2020</v>
      </c>
      <c r="B137" s="11" t="s">
        <v>296</v>
      </c>
      <c r="C137" s="12" t="s">
        <v>297</v>
      </c>
      <c r="D137">
        <v>1</v>
      </c>
      <c r="E137" s="16">
        <v>1.6028079420446859E-2</v>
      </c>
      <c r="F137" s="13">
        <v>8.9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0.57653142857142858</v>
      </c>
      <c r="O137">
        <v>0.20222731786826262</v>
      </c>
      <c r="P137">
        <v>5.336981652390163</v>
      </c>
      <c r="Q137">
        <v>0.98206515813782924</v>
      </c>
      <c r="R137">
        <v>2.068E-3</v>
      </c>
    </row>
    <row r="138" spans="1:18">
      <c r="A138">
        <v>2020</v>
      </c>
      <c r="B138" s="11" t="s">
        <v>298</v>
      </c>
      <c r="C138" s="12" t="s">
        <v>299</v>
      </c>
      <c r="D138">
        <v>1</v>
      </c>
      <c r="E138" s="16">
        <v>-4.6603273608321699E-2</v>
      </c>
      <c r="F138" s="13">
        <v>11.7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0.74055121951219505</v>
      </c>
      <c r="O138">
        <v>0.21352086866827047</v>
      </c>
      <c r="P138">
        <v>4.5051547682560855</v>
      </c>
      <c r="Q138">
        <v>0.98024543352677307</v>
      </c>
      <c r="R138">
        <v>2.0682758620689653E-3</v>
      </c>
    </row>
    <row r="139" spans="1:18">
      <c r="A139">
        <v>2020</v>
      </c>
      <c r="B139" s="11" t="s">
        <v>301</v>
      </c>
      <c r="C139" s="12" t="s">
        <v>302</v>
      </c>
      <c r="D139">
        <v>0</v>
      </c>
      <c r="E139" s="16">
        <v>-1.4674495173195707E-2</v>
      </c>
      <c r="F139" s="13">
        <v>7.1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1</v>
      </c>
      <c r="N139">
        <v>0.17380900216919737</v>
      </c>
      <c r="O139">
        <v>0.39757588808065575</v>
      </c>
      <c r="P139">
        <v>9.0433310566366121</v>
      </c>
      <c r="Q139">
        <v>0.96629618743989942</v>
      </c>
      <c r="R139">
        <v>4.0609774436090222E-3</v>
      </c>
    </row>
    <row r="140" spans="1:18">
      <c r="A140">
        <v>2020</v>
      </c>
      <c r="B140" s="11" t="s">
        <v>303</v>
      </c>
      <c r="C140" s="12" t="s">
        <v>304</v>
      </c>
      <c r="D140">
        <v>1</v>
      </c>
      <c r="E140" s="16">
        <v>4.3107966389105565E-2</v>
      </c>
      <c r="F140" s="13">
        <v>6.8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0.18778390646492435</v>
      </c>
      <c r="O140">
        <v>0.32911463286814352</v>
      </c>
      <c r="P140">
        <v>8.2714511960679378</v>
      </c>
      <c r="Q140">
        <v>0.96304028233453387</v>
      </c>
      <c r="R140">
        <v>4.0013481363996833E-3</v>
      </c>
    </row>
    <row r="141" spans="1:18">
      <c r="A141">
        <v>2020</v>
      </c>
      <c r="B141" s="11" t="s">
        <v>305</v>
      </c>
      <c r="C141" s="12" t="s">
        <v>306</v>
      </c>
      <c r="D141">
        <v>0</v>
      </c>
      <c r="E141" s="16">
        <v>2.3138249445119673E-2</v>
      </c>
      <c r="F141" s="13">
        <v>10.3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0.38668101265822785</v>
      </c>
      <c r="O141">
        <v>0.21226847973762761</v>
      </c>
      <c r="P141">
        <v>7.593751467312349</v>
      </c>
      <c r="Q141">
        <v>0.96620051198449641</v>
      </c>
      <c r="R141">
        <v>1.557315233785822E-3</v>
      </c>
    </row>
    <row r="142" spans="1:18">
      <c r="A142">
        <v>2020</v>
      </c>
      <c r="B142" s="11" t="s">
        <v>307</v>
      </c>
      <c r="C142" s="12" t="s">
        <v>308</v>
      </c>
      <c r="D142">
        <v>0</v>
      </c>
      <c r="E142" s="16">
        <v>3.5450987322870234E-2</v>
      </c>
      <c r="F142" s="13">
        <v>11.8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0.28910399999999997</v>
      </c>
      <c r="O142">
        <v>0.21009191492493379</v>
      </c>
      <c r="P142">
        <v>9.3774640221402219</v>
      </c>
      <c r="Q142">
        <v>0.94000774807681664</v>
      </c>
      <c r="R142">
        <v>8.7243460764587519E-4</v>
      </c>
    </row>
    <row r="143" spans="1:18">
      <c r="A143">
        <v>2020</v>
      </c>
      <c r="B143" s="11" t="s">
        <v>309</v>
      </c>
      <c r="C143" s="12" t="s">
        <v>310</v>
      </c>
      <c r="D143">
        <v>0</v>
      </c>
      <c r="E143" s="16">
        <v>5.0537019948051647E-2</v>
      </c>
      <c r="F143" s="13">
        <v>9.6999999999999993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0.38087935779816512</v>
      </c>
      <c r="O143">
        <v>0.34387601831934805</v>
      </c>
      <c r="P143">
        <v>7.7799960947176681</v>
      </c>
      <c r="Q143">
        <v>0.96694033724469086</v>
      </c>
      <c r="R143">
        <v>2.9202127659574469E-3</v>
      </c>
    </row>
    <row r="144" spans="1:18">
      <c r="A144">
        <v>2020</v>
      </c>
      <c r="B144" s="11" t="s">
        <v>311</v>
      </c>
      <c r="C144" s="12" t="s">
        <v>312</v>
      </c>
      <c r="D144">
        <v>0</v>
      </c>
      <c r="E144" s="16">
        <v>1.4932957263470606E-3</v>
      </c>
      <c r="F144" s="13">
        <v>9.3000000000000007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0.4876970149253731</v>
      </c>
      <c r="O144">
        <v>0.25466168424957247</v>
      </c>
      <c r="P144">
        <v>8.6178363331405432</v>
      </c>
      <c r="Q144">
        <v>0.97354303044770274</v>
      </c>
      <c r="R144">
        <v>1.3039215686274511E-3</v>
      </c>
    </row>
    <row r="145" spans="1:18">
      <c r="A145">
        <v>2020</v>
      </c>
      <c r="B145" s="11" t="s">
        <v>313</v>
      </c>
      <c r="C145" s="12" t="s">
        <v>314</v>
      </c>
      <c r="D145">
        <v>0</v>
      </c>
      <c r="E145" s="16">
        <v>6.8634441192329934E-2</v>
      </c>
      <c r="F145" s="13">
        <v>8.6999999999999993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0.46635751633986927</v>
      </c>
      <c r="O145">
        <v>0.26463760466382286</v>
      </c>
      <c r="P145">
        <v>6.5266510620531291</v>
      </c>
      <c r="Q145">
        <v>0.973146075761674</v>
      </c>
      <c r="R145">
        <v>3.8866125760649087E-3</v>
      </c>
    </row>
    <row r="146" spans="1:18">
      <c r="A146">
        <v>2020</v>
      </c>
      <c r="B146" s="11" t="s">
        <v>315</v>
      </c>
      <c r="C146" s="12" t="s">
        <v>316</v>
      </c>
      <c r="D146">
        <v>1</v>
      </c>
      <c r="E146" s="16">
        <v>-0.10700901064053056</v>
      </c>
      <c r="F146" s="13">
        <v>7.4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0.53822857142857139</v>
      </c>
      <c r="O146">
        <v>0.19104985147855968</v>
      </c>
      <c r="P146">
        <v>5.1153696537918041</v>
      </c>
      <c r="Q146">
        <v>0.97495605808590191</v>
      </c>
      <c r="R146">
        <v>2.2406332453825855E-3</v>
      </c>
    </row>
    <row r="147" spans="1:18">
      <c r="A147">
        <v>2020</v>
      </c>
      <c r="B147" s="11" t="s">
        <v>317</v>
      </c>
      <c r="C147" s="12" t="s">
        <v>318</v>
      </c>
      <c r="D147">
        <v>1</v>
      </c>
      <c r="E147" s="16">
        <v>5.4229488781592693E-2</v>
      </c>
      <c r="F147" s="13">
        <v>7.2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0.41959430894308947</v>
      </c>
      <c r="O147">
        <v>0.22869613394794469</v>
      </c>
      <c r="P147">
        <v>5.345588060538117</v>
      </c>
      <c r="Q147">
        <v>0.9688898103278234</v>
      </c>
      <c r="R147">
        <v>3.4603448275862068E-3</v>
      </c>
    </row>
    <row r="148" spans="1:18">
      <c r="A148">
        <v>2020</v>
      </c>
      <c r="B148" s="11" t="s">
        <v>319</v>
      </c>
      <c r="C148" s="12" t="s">
        <v>320</v>
      </c>
      <c r="D148">
        <v>1</v>
      </c>
      <c r="E148" s="16">
        <v>-2.7761738746575259E-3</v>
      </c>
      <c r="F148" s="13">
        <v>8.3000000000000007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0.34892038567493117</v>
      </c>
      <c r="O148">
        <v>0.2986996992384558</v>
      </c>
      <c r="P148">
        <v>6.5535297527296086</v>
      </c>
      <c r="Q148">
        <v>0.97049695203070308</v>
      </c>
      <c r="R148">
        <v>3.5487179487179487E-3</v>
      </c>
    </row>
    <row r="149" spans="1:18">
      <c r="A149">
        <v>2020</v>
      </c>
      <c r="B149" s="11" t="s">
        <v>321</v>
      </c>
      <c r="C149" s="12" t="s">
        <v>322</v>
      </c>
      <c r="D149">
        <v>1</v>
      </c>
      <c r="E149" s="16">
        <v>3.5689077933949341E-2</v>
      </c>
      <c r="F149" s="13">
        <v>10.6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1</v>
      </c>
      <c r="M149">
        <v>0</v>
      </c>
      <c r="N149">
        <v>0.41347727272727275</v>
      </c>
      <c r="O149">
        <v>0.24592338289426555</v>
      </c>
      <c r="P149">
        <v>5.3341414259745505</v>
      </c>
      <c r="Q149">
        <v>0.96889855595951346</v>
      </c>
      <c r="R149">
        <v>3.6742115027829313E-3</v>
      </c>
    </row>
    <row r="150" spans="1:18">
      <c r="A150">
        <v>2020</v>
      </c>
      <c r="B150" s="11" t="s">
        <v>323</v>
      </c>
      <c r="C150" s="12" t="s">
        <v>324</v>
      </c>
      <c r="D150">
        <v>1</v>
      </c>
      <c r="E150" s="16">
        <v>-3.5373243025846733E-2</v>
      </c>
      <c r="F150" s="13">
        <v>9.9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1</v>
      </c>
      <c r="M150">
        <v>0</v>
      </c>
      <c r="N150">
        <v>0.26289370277078083</v>
      </c>
      <c r="O150">
        <v>0.35135292977642518</v>
      </c>
      <c r="P150">
        <v>6.8266807208618063</v>
      </c>
      <c r="Q150">
        <v>0.95962011635661237</v>
      </c>
      <c r="R150">
        <v>3.0874725274725279E-3</v>
      </c>
    </row>
    <row r="151" spans="1:18">
      <c r="A151">
        <v>2020</v>
      </c>
      <c r="B151" s="11" t="s">
        <v>325</v>
      </c>
      <c r="C151" s="12" t="s">
        <v>326</v>
      </c>
      <c r="D151">
        <v>1</v>
      </c>
      <c r="E151" s="16">
        <v>-7.4977439118906562E-3</v>
      </c>
      <c r="F151" s="13">
        <v>8.4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</v>
      </c>
      <c r="M151">
        <v>0</v>
      </c>
      <c r="N151">
        <v>0.29675408560311284</v>
      </c>
      <c r="O151">
        <v>0.30953599475125454</v>
      </c>
      <c r="P151">
        <v>6.7593213763608091</v>
      </c>
      <c r="Q151">
        <v>0.966275840547139</v>
      </c>
      <c r="R151">
        <v>2.7956521739130437E-3</v>
      </c>
    </row>
    <row r="152" spans="1:18">
      <c r="A152">
        <v>2020</v>
      </c>
      <c r="B152" s="11" t="s">
        <v>327</v>
      </c>
      <c r="C152" s="12" t="s">
        <v>328</v>
      </c>
      <c r="D152">
        <v>1</v>
      </c>
      <c r="E152" s="16">
        <v>6.8270480807538503E-2</v>
      </c>
      <c r="F152" s="13">
        <v>9.3000000000000007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0.44384487179487181</v>
      </c>
      <c r="O152">
        <v>0.3203467099147625</v>
      </c>
      <c r="P152">
        <v>6.8586104015540101</v>
      </c>
      <c r="Q152">
        <v>0.9524160959448178</v>
      </c>
      <c r="R152">
        <v>3.8399766899766901E-3</v>
      </c>
    </row>
    <row r="153" spans="1:18">
      <c r="A153">
        <v>2020</v>
      </c>
      <c r="B153" s="11" t="s">
        <v>329</v>
      </c>
      <c r="C153" s="12" t="s">
        <v>330</v>
      </c>
      <c r="D153">
        <v>1</v>
      </c>
      <c r="E153" s="16">
        <v>6.9766879181234184E-2</v>
      </c>
      <c r="F153" s="13">
        <v>8.4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0</v>
      </c>
      <c r="N153">
        <v>0.46119580419580414</v>
      </c>
      <c r="O153">
        <v>0.23127111369837866</v>
      </c>
      <c r="P153">
        <v>6.6617771767037519</v>
      </c>
      <c r="Q153">
        <v>0.96633712908068115</v>
      </c>
      <c r="R153">
        <v>2.724049079754601E-3</v>
      </c>
    </row>
    <row r="154" spans="1:18">
      <c r="A154">
        <v>2020</v>
      </c>
      <c r="B154" s="11" t="s">
        <v>331</v>
      </c>
      <c r="C154" s="12" t="s">
        <v>332</v>
      </c>
      <c r="D154">
        <v>1</v>
      </c>
      <c r="E154" s="16">
        <v>7.5538618432973964E-2</v>
      </c>
      <c r="F154" s="13">
        <v>9.6999999999999993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0.5067567567567568</v>
      </c>
      <c r="O154">
        <v>0.22337952903979655</v>
      </c>
      <c r="P154">
        <v>6.1636614722838141</v>
      </c>
      <c r="Q154">
        <v>0.96993333333333343</v>
      </c>
      <c r="R154">
        <v>2.3938428874734608E-3</v>
      </c>
    </row>
    <row r="155" spans="1:18">
      <c r="A155">
        <v>2020</v>
      </c>
      <c r="B155" s="11" t="s">
        <v>333</v>
      </c>
      <c r="C155" s="12" t="s">
        <v>334</v>
      </c>
      <c r="D155">
        <v>0</v>
      </c>
      <c r="E155" s="16">
        <v>-5.860390277221115E-3</v>
      </c>
      <c r="F155" s="13">
        <v>12.9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0.41786756756756754</v>
      </c>
      <c r="O155">
        <v>0.20585273259466177</v>
      </c>
      <c r="P155">
        <v>6.2499789060929016</v>
      </c>
      <c r="Q155">
        <v>0.96783540627769049</v>
      </c>
      <c r="R155">
        <v>1.2370646766169154E-3</v>
      </c>
    </row>
    <row r="156" spans="1:18">
      <c r="A156">
        <v>2020</v>
      </c>
      <c r="B156" s="11" t="s">
        <v>335</v>
      </c>
      <c r="C156" s="12" t="s">
        <v>336</v>
      </c>
      <c r="D156">
        <v>0</v>
      </c>
      <c r="E156" s="16">
        <v>-7.1664886910187617E-3</v>
      </c>
      <c r="F156" s="13">
        <v>12.9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0.43351428571428569</v>
      </c>
      <c r="O156">
        <v>0.25293418176508248</v>
      </c>
      <c r="P156">
        <v>6.3411717553455986</v>
      </c>
      <c r="Q156">
        <v>0.97791032316175663</v>
      </c>
      <c r="R156">
        <v>8.7056277056277056E-4</v>
      </c>
    </row>
    <row r="157" spans="1:18">
      <c r="A157">
        <v>2020</v>
      </c>
      <c r="B157" s="11" t="s">
        <v>337</v>
      </c>
      <c r="C157" s="12" t="s">
        <v>338</v>
      </c>
      <c r="D157">
        <v>0</v>
      </c>
      <c r="E157" s="16">
        <v>1.5458226720188744E-2</v>
      </c>
      <c r="F157" s="13">
        <v>10.7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0.36698648648648646</v>
      </c>
      <c r="O157">
        <v>0.18706029635889002</v>
      </c>
      <c r="P157">
        <v>6.0040717853839043</v>
      </c>
      <c r="Q157">
        <v>0.97611665500607581</v>
      </c>
      <c r="R157">
        <v>1.3918454935622317E-3</v>
      </c>
    </row>
    <row r="158" spans="1:18">
      <c r="A158">
        <v>2020</v>
      </c>
      <c r="B158" s="11" t="s">
        <v>339</v>
      </c>
      <c r="C158" s="12" t="s">
        <v>340</v>
      </c>
      <c r="D158">
        <v>0</v>
      </c>
      <c r="E158" s="16">
        <v>2.3138249445119673E-2</v>
      </c>
      <c r="F158" s="13">
        <v>12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0.64580000000000004</v>
      </c>
      <c r="O158">
        <v>0.2079358000629494</v>
      </c>
      <c r="P158">
        <v>4.0479963649851634</v>
      </c>
      <c r="Q158">
        <v>0.98394358815541838</v>
      </c>
      <c r="R158">
        <v>1.7063291139240507E-3</v>
      </c>
    </row>
    <row r="159" spans="1:18">
      <c r="A159">
        <v>2020</v>
      </c>
      <c r="B159" s="11" t="s">
        <v>341</v>
      </c>
      <c r="C159" s="12" t="s">
        <v>342</v>
      </c>
      <c r="D159">
        <v>0</v>
      </c>
      <c r="E159" s="16">
        <v>-4.387767678460975E-2</v>
      </c>
      <c r="F159" s="13">
        <v>10.199999999999999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0.44091016949152545</v>
      </c>
      <c r="O159">
        <v>0.26664576626101222</v>
      </c>
      <c r="P159">
        <v>5.8789466056445461</v>
      </c>
      <c r="Q159">
        <v>0.97480173908363665</v>
      </c>
      <c r="R159">
        <v>2.1705298013245033E-3</v>
      </c>
    </row>
    <row r="160" spans="1:18">
      <c r="A160">
        <v>2020</v>
      </c>
      <c r="B160" s="11" t="s">
        <v>343</v>
      </c>
      <c r="C160" s="12" t="s">
        <v>344</v>
      </c>
      <c r="D160">
        <v>0</v>
      </c>
      <c r="E160" s="16">
        <v>1.4932957263470606E-3</v>
      </c>
      <c r="F160" s="13">
        <v>10.8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0.24682608695652172</v>
      </c>
      <c r="O160">
        <v>0.201147761722096</v>
      </c>
      <c r="P160">
        <v>7.0171459908735327</v>
      </c>
      <c r="Q160">
        <v>0.94595737185132989</v>
      </c>
      <c r="R160">
        <v>6.555555555555556E-4</v>
      </c>
    </row>
    <row r="161" spans="1:18">
      <c r="A161">
        <v>2020</v>
      </c>
      <c r="B161" s="11" t="s">
        <v>345</v>
      </c>
      <c r="C161" s="12" t="s">
        <v>346</v>
      </c>
      <c r="D161">
        <v>0</v>
      </c>
      <c r="E161" s="16">
        <v>1.653161002170439E-2</v>
      </c>
      <c r="F161" s="13">
        <v>11.6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0.44224583333333328</v>
      </c>
      <c r="O161">
        <v>0.17230957172367645</v>
      </c>
      <c r="P161">
        <v>6.3955322159841481</v>
      </c>
      <c r="Q161">
        <v>0.97147137244556669</v>
      </c>
      <c r="R161">
        <v>1.2512396694214876E-3</v>
      </c>
    </row>
    <row r="162" spans="1:18">
      <c r="A162">
        <v>2020</v>
      </c>
      <c r="B162" s="11" t="s">
        <v>347</v>
      </c>
      <c r="C162" s="12" t="s">
        <v>348</v>
      </c>
      <c r="D162">
        <v>0</v>
      </c>
      <c r="E162" s="16">
        <v>1.8795608054570475E-2</v>
      </c>
      <c r="F162" s="13">
        <v>13.9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0.57086428571428571</v>
      </c>
      <c r="O162">
        <v>0.2224684759810982</v>
      </c>
      <c r="P162">
        <v>17.123411741935485</v>
      </c>
      <c r="Q162">
        <v>0.99030292413758592</v>
      </c>
      <c r="R162">
        <v>6.0077519379844963E-4</v>
      </c>
    </row>
    <row r="163" spans="1:18">
      <c r="A163">
        <v>2020</v>
      </c>
      <c r="B163" s="11" t="s">
        <v>349</v>
      </c>
      <c r="C163" s="12" t="s">
        <v>350</v>
      </c>
      <c r="D163">
        <v>1</v>
      </c>
      <c r="E163" s="16">
        <v>-2.9000014822783918E-3</v>
      </c>
      <c r="F163" s="13">
        <v>10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0.69133500000000003</v>
      </c>
      <c r="O163">
        <v>0.22064389660692055</v>
      </c>
      <c r="P163">
        <v>5.5320095519695291</v>
      </c>
      <c r="Q163">
        <v>0.97594750253736129</v>
      </c>
      <c r="R163">
        <v>3.0325227963525839E-3</v>
      </c>
    </row>
    <row r="164" spans="1:18">
      <c r="A164">
        <v>2020</v>
      </c>
      <c r="B164" s="11" t="s">
        <v>351</v>
      </c>
      <c r="C164" s="12" t="s">
        <v>352</v>
      </c>
      <c r="D164">
        <v>1</v>
      </c>
      <c r="E164" s="16">
        <v>0.17845744066049413</v>
      </c>
      <c r="F164" s="13">
        <v>0.5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1.6460636363636363</v>
      </c>
      <c r="O164">
        <v>0.17022554046065533</v>
      </c>
      <c r="P164">
        <v>0.56574531250000004</v>
      </c>
      <c r="Q164">
        <v>0.99964653967868256</v>
      </c>
      <c r="R164">
        <v>1.0666666666666667E-4</v>
      </c>
    </row>
    <row r="165" spans="1:18">
      <c r="A165">
        <v>2020</v>
      </c>
      <c r="B165" s="11" t="s">
        <v>353</v>
      </c>
      <c r="C165" s="12" t="s">
        <v>354</v>
      </c>
      <c r="D165">
        <v>1</v>
      </c>
      <c r="E165" s="16">
        <v>2.0398444173117147E-2</v>
      </c>
      <c r="F165" s="13">
        <v>8.1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0.88652727272727272</v>
      </c>
      <c r="O165">
        <v>0.23547178858690618</v>
      </c>
      <c r="P165">
        <v>8.6616276849642002</v>
      </c>
      <c r="Q165">
        <v>0.99570335732890336</v>
      </c>
      <c r="R165">
        <v>5.7397260273972604E-4</v>
      </c>
    </row>
    <row r="166" spans="1:18">
      <c r="A166">
        <v>2020</v>
      </c>
      <c r="B166" s="11" t="s">
        <v>355</v>
      </c>
      <c r="C166" s="12" t="s">
        <v>356</v>
      </c>
      <c r="D166">
        <v>1</v>
      </c>
      <c r="E166" s="16">
        <v>6.0898792962706932E-3</v>
      </c>
      <c r="F166" s="13">
        <v>11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0.56984199999999996</v>
      </c>
      <c r="O166">
        <v>0.2356465444093713</v>
      </c>
      <c r="P166">
        <v>4.4809229217110573</v>
      </c>
      <c r="Q166">
        <v>0.9695599832936147</v>
      </c>
      <c r="R166">
        <v>2.3314516129032256E-3</v>
      </c>
    </row>
    <row r="167" spans="1:18">
      <c r="A167">
        <v>2020</v>
      </c>
      <c r="B167" s="11" t="s">
        <v>357</v>
      </c>
      <c r="C167" s="12" t="s">
        <v>358</v>
      </c>
      <c r="D167">
        <v>1</v>
      </c>
      <c r="E167" s="16">
        <v>6.6382734195424772E-2</v>
      </c>
      <c r="F167" s="13">
        <v>9.5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0.65554897959183678</v>
      </c>
      <c r="O167">
        <v>0.29364246133959077</v>
      </c>
      <c r="P167">
        <v>5.3541772065004203</v>
      </c>
      <c r="Q167">
        <v>0.97777840040595354</v>
      </c>
      <c r="R167">
        <v>2.2446540880503144E-3</v>
      </c>
    </row>
    <row r="168" spans="1:18">
      <c r="A168">
        <v>2020</v>
      </c>
      <c r="B168" s="11" t="s">
        <v>359</v>
      </c>
      <c r="C168" s="12" t="s">
        <v>360</v>
      </c>
      <c r="D168">
        <v>1</v>
      </c>
      <c r="E168" s="16">
        <v>-5.0971372535838562E-2</v>
      </c>
      <c r="F168" s="13">
        <v>7.8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0.65717199999999987</v>
      </c>
      <c r="O168">
        <v>0.278244171566289</v>
      </c>
      <c r="P168">
        <v>4.0748946638946633</v>
      </c>
      <c r="Q168">
        <v>0.98243382250004574</v>
      </c>
      <c r="R168">
        <v>1.8740259740259741E-3</v>
      </c>
    </row>
    <row r="169" spans="1:18">
      <c r="A169">
        <v>2020</v>
      </c>
      <c r="B169" s="11" t="s">
        <v>361</v>
      </c>
      <c r="C169" s="12" t="s">
        <v>362</v>
      </c>
      <c r="D169">
        <v>1</v>
      </c>
      <c r="E169" s="16">
        <v>4.1303241933908074E-4</v>
      </c>
      <c r="F169" s="13">
        <v>9.6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0.45480340909090911</v>
      </c>
      <c r="O169">
        <v>0.21736890522708677</v>
      </c>
      <c r="P169">
        <v>5.6324356155437032</v>
      </c>
      <c r="Q169">
        <v>0.97704552666361832</v>
      </c>
      <c r="R169">
        <v>1.9546808510638295E-3</v>
      </c>
    </row>
    <row r="170" spans="1:18">
      <c r="A170">
        <v>2020</v>
      </c>
      <c r="B170" s="11" t="s">
        <v>363</v>
      </c>
      <c r="C170" s="12" t="s">
        <v>209</v>
      </c>
      <c r="D170">
        <v>1</v>
      </c>
      <c r="E170" s="16">
        <v>0.38419344703963371</v>
      </c>
      <c r="F170" s="13">
        <v>11.5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0.97900222222222211</v>
      </c>
      <c r="O170">
        <v>0.24015465882509887</v>
      </c>
      <c r="P170">
        <v>6.2242846380325592</v>
      </c>
      <c r="Q170">
        <v>0.98689368540759193</v>
      </c>
      <c r="R170">
        <v>1.6687861271676302E-3</v>
      </c>
    </row>
    <row r="171" spans="1:18">
      <c r="A171">
        <v>2020</v>
      </c>
      <c r="B171" s="11" t="s">
        <v>365</v>
      </c>
      <c r="C171" s="12" t="s">
        <v>366</v>
      </c>
      <c r="D171">
        <v>0</v>
      </c>
      <c r="E171" s="16">
        <v>7.4125501229128296E-3</v>
      </c>
      <c r="F171" s="13">
        <v>8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0.15701490765171502</v>
      </c>
      <c r="O171">
        <v>0.36037293792052233</v>
      </c>
      <c r="P171">
        <v>8.6970818442511018</v>
      </c>
      <c r="Q171">
        <v>0.95692895066515538</v>
      </c>
      <c r="R171">
        <v>3.5280110116999311E-3</v>
      </c>
    </row>
    <row r="172" spans="1:18">
      <c r="A172">
        <v>2020</v>
      </c>
      <c r="B172" s="11" t="s">
        <v>367</v>
      </c>
      <c r="C172" s="12" t="s">
        <v>368</v>
      </c>
      <c r="D172">
        <v>1</v>
      </c>
      <c r="E172" s="16">
        <v>2.2036115446882602E-2</v>
      </c>
      <c r="F172" s="13">
        <v>7.6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0.20455068119891007</v>
      </c>
      <c r="O172">
        <v>0.39299276288173068</v>
      </c>
      <c r="P172">
        <v>9.783690290027705</v>
      </c>
      <c r="Q172">
        <v>0.96682345345661369</v>
      </c>
      <c r="R172">
        <v>2.8792678227360308E-3</v>
      </c>
    </row>
    <row r="173" spans="1:18">
      <c r="A173">
        <v>2020</v>
      </c>
      <c r="B173" s="11" t="s">
        <v>369</v>
      </c>
      <c r="C173" s="12" t="s">
        <v>370</v>
      </c>
      <c r="D173">
        <v>1</v>
      </c>
      <c r="E173" s="16">
        <v>0.10116743094850472</v>
      </c>
      <c r="F173" s="13">
        <v>7.8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0.16544673796791445</v>
      </c>
      <c r="O173">
        <v>0.37419112471663568</v>
      </c>
      <c r="P173">
        <v>8.7292784270809332</v>
      </c>
      <c r="Q173">
        <v>0.96071824979459264</v>
      </c>
      <c r="R173">
        <v>3.6694444444444444E-3</v>
      </c>
    </row>
    <row r="174" spans="1:18">
      <c r="A174">
        <v>2020</v>
      </c>
      <c r="B174" s="11" t="s">
        <v>371</v>
      </c>
      <c r="C174" s="12" t="s">
        <v>372</v>
      </c>
      <c r="D174">
        <v>0</v>
      </c>
      <c r="E174" s="16">
        <v>3.2296558541124828E-2</v>
      </c>
      <c r="F174" s="13">
        <v>9.1999999999999993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0.48596172839506169</v>
      </c>
      <c r="O174">
        <v>0.19191066453938982</v>
      </c>
      <c r="P174">
        <v>4.6916364741035856</v>
      </c>
      <c r="Q174">
        <v>0.97449374919022735</v>
      </c>
      <c r="R174">
        <v>2.5876288659793813E-3</v>
      </c>
    </row>
    <row r="175" spans="1:18">
      <c r="A175">
        <v>2020</v>
      </c>
      <c r="B175" s="11" t="s">
        <v>373</v>
      </c>
      <c r="C175" s="12" t="s">
        <v>374</v>
      </c>
      <c r="D175">
        <v>0</v>
      </c>
      <c r="E175" s="16">
        <v>0.15704995885052736</v>
      </c>
      <c r="F175" s="13">
        <v>9.9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0.69885652173913038</v>
      </c>
      <c r="O175">
        <v>0.26827220227070198</v>
      </c>
      <c r="P175">
        <v>6.1336574988273922</v>
      </c>
      <c r="Q175">
        <v>0.97877775496618691</v>
      </c>
      <c r="R175">
        <v>3.9665116279069771E-3</v>
      </c>
    </row>
    <row r="176" spans="1:18">
      <c r="A176">
        <v>2020</v>
      </c>
      <c r="B176" s="11" t="s">
        <v>375</v>
      </c>
      <c r="C176" s="12" t="s">
        <v>376</v>
      </c>
      <c r="D176">
        <v>0</v>
      </c>
      <c r="E176" s="16">
        <v>6.199935238331708E-2</v>
      </c>
      <c r="F176" s="13">
        <v>11.4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0.20495531914893619</v>
      </c>
      <c r="O176">
        <v>0.23802695106208188</v>
      </c>
      <c r="P176">
        <v>6.7847561291483043</v>
      </c>
      <c r="Q176">
        <v>0.88457266243810273</v>
      </c>
      <c r="R176">
        <v>1.4805592543275633E-3</v>
      </c>
    </row>
    <row r="177" spans="1:18">
      <c r="A177">
        <v>2020</v>
      </c>
      <c r="B177" s="11" t="s">
        <v>377</v>
      </c>
      <c r="C177" s="12" t="s">
        <v>378</v>
      </c>
      <c r="D177">
        <v>0</v>
      </c>
      <c r="E177" s="16">
        <v>3.0046103355293098E-2</v>
      </c>
      <c r="F177" s="13">
        <v>9.9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0.42415393258426964</v>
      </c>
      <c r="O177">
        <v>0.23323071124669961</v>
      </c>
      <c r="P177">
        <v>6.1872027306027304</v>
      </c>
      <c r="Q177">
        <v>0.96817987957520191</v>
      </c>
      <c r="R177">
        <v>2.4024000000000003E-3</v>
      </c>
    </row>
    <row r="178" spans="1:18">
      <c r="A178">
        <v>2020</v>
      </c>
      <c r="B178" s="11" t="s">
        <v>379</v>
      </c>
      <c r="C178" s="12" t="s">
        <v>380</v>
      </c>
      <c r="D178">
        <v>0</v>
      </c>
      <c r="E178" s="16">
        <v>1.6795253042136509E-2</v>
      </c>
      <c r="F178" s="13">
        <v>9.6999999999999993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0.29677454545454546</v>
      </c>
      <c r="O178">
        <v>0.20123439109592534</v>
      </c>
      <c r="P178">
        <v>7.0938403289266612</v>
      </c>
      <c r="Q178">
        <v>0.96107237817504565</v>
      </c>
      <c r="R178">
        <v>2.1872633390705677E-3</v>
      </c>
    </row>
    <row r="179" spans="1:18">
      <c r="A179">
        <v>2020</v>
      </c>
      <c r="B179" s="11" t="s">
        <v>381</v>
      </c>
      <c r="C179" s="12" t="s">
        <v>382</v>
      </c>
      <c r="D179">
        <v>0</v>
      </c>
      <c r="E179" s="16">
        <v>1.8831342026531563E-2</v>
      </c>
      <c r="F179" s="13">
        <v>10.4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0.35430400000000001</v>
      </c>
      <c r="O179">
        <v>0.18513357697516489</v>
      </c>
      <c r="P179">
        <v>7.0800316457774617</v>
      </c>
      <c r="Q179">
        <v>0.96562086042870898</v>
      </c>
      <c r="R179">
        <v>2.4960382513661201E-3</v>
      </c>
    </row>
    <row r="180" spans="1:18">
      <c r="A180">
        <v>2020</v>
      </c>
      <c r="B180" s="11" t="s">
        <v>383</v>
      </c>
      <c r="C180" s="12" t="s">
        <v>384</v>
      </c>
      <c r="D180">
        <v>0</v>
      </c>
      <c r="E180" s="16">
        <v>2.6228804885812241E-2</v>
      </c>
      <c r="F180" s="13">
        <v>9.9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0.3681295081967213</v>
      </c>
      <c r="O180">
        <v>0.28199021563922722</v>
      </c>
      <c r="P180">
        <v>5.9707471616277585</v>
      </c>
      <c r="Q180">
        <v>0.96509157949581192</v>
      </c>
      <c r="R180">
        <v>3.3935064935064936E-3</v>
      </c>
    </row>
    <row r="181" spans="1:18">
      <c r="A181">
        <v>2020</v>
      </c>
      <c r="B181" s="11" t="s">
        <v>385</v>
      </c>
      <c r="C181" s="12" t="s">
        <v>386</v>
      </c>
      <c r="D181">
        <v>0</v>
      </c>
      <c r="E181" s="16">
        <v>5.0594483443735808E-2</v>
      </c>
      <c r="F181" s="13">
        <v>8.9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0.53752333333333335</v>
      </c>
      <c r="O181">
        <v>0.22272033281146603</v>
      </c>
      <c r="P181">
        <v>5.5677622122711927</v>
      </c>
      <c r="Q181">
        <v>0.96053194590002289</v>
      </c>
      <c r="R181">
        <v>3.07463768115942E-3</v>
      </c>
    </row>
    <row r="182" spans="1:18">
      <c r="A182">
        <v>2020</v>
      </c>
      <c r="B182" s="11" t="s">
        <v>387</v>
      </c>
      <c r="C182" s="12" t="s">
        <v>388</v>
      </c>
      <c r="D182">
        <v>0</v>
      </c>
      <c r="E182" s="16">
        <v>7.0145294235742478E-2</v>
      </c>
      <c r="F182" s="13">
        <v>10.4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0.28271454545454544</v>
      </c>
      <c r="O182">
        <v>0.36372097966852762</v>
      </c>
      <c r="P182">
        <v>6.4637061250713872</v>
      </c>
      <c r="Q182">
        <v>0.95495617166046054</v>
      </c>
      <c r="R182">
        <v>2.2740259740259743E-3</v>
      </c>
    </row>
    <row r="183" spans="1:18">
      <c r="A183">
        <v>2020</v>
      </c>
      <c r="B183" s="11" t="s">
        <v>389</v>
      </c>
      <c r="C183" s="12" t="s">
        <v>390</v>
      </c>
      <c r="D183">
        <v>1</v>
      </c>
      <c r="E183" s="16">
        <v>0.12373503230091064</v>
      </c>
      <c r="F183" s="13">
        <v>10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0.55843304347826095</v>
      </c>
      <c r="O183">
        <v>0.22974339473751879</v>
      </c>
      <c r="P183">
        <v>5.2291192473225907</v>
      </c>
      <c r="Q183">
        <v>0.9688849856274856</v>
      </c>
      <c r="R183">
        <v>3.8500963391136802E-3</v>
      </c>
    </row>
    <row r="184" spans="1:18">
      <c r="A184">
        <v>2020</v>
      </c>
      <c r="B184" s="11" t="s">
        <v>391</v>
      </c>
      <c r="C184" s="12" t="s">
        <v>392</v>
      </c>
      <c r="D184">
        <v>1</v>
      </c>
      <c r="E184" s="16">
        <v>4.2950877646490443E-2</v>
      </c>
      <c r="F184" s="13">
        <v>8.5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0.20229668141592919</v>
      </c>
      <c r="O184">
        <v>0.29657298379722974</v>
      </c>
      <c r="P184">
        <v>8.1444953143395331</v>
      </c>
      <c r="Q184">
        <v>0.96284262249543684</v>
      </c>
      <c r="R184">
        <v>2.7712887438825452E-3</v>
      </c>
    </row>
    <row r="185" spans="1:18">
      <c r="A185">
        <v>2020</v>
      </c>
      <c r="B185" s="11" t="s">
        <v>393</v>
      </c>
      <c r="C185" s="12" t="s">
        <v>394</v>
      </c>
      <c r="D185">
        <v>1</v>
      </c>
      <c r="E185" s="16">
        <v>2.4679833622078665E-2</v>
      </c>
      <c r="F185" s="13">
        <v>8.6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0.40482698412698409</v>
      </c>
      <c r="O185">
        <v>0.30912924292488475</v>
      </c>
      <c r="P185">
        <v>5.8743484074872594</v>
      </c>
      <c r="Q185">
        <v>0.95999074658584316</v>
      </c>
      <c r="R185">
        <v>3.1887499999999997E-3</v>
      </c>
    </row>
    <row r="186" spans="1:18">
      <c r="A186">
        <v>2020</v>
      </c>
      <c r="B186" s="11" t="s">
        <v>395</v>
      </c>
      <c r="C186" s="12" t="s">
        <v>396</v>
      </c>
      <c r="D186">
        <v>1</v>
      </c>
      <c r="E186" s="16">
        <v>3.6767089825332527E-2</v>
      </c>
      <c r="F186" s="13">
        <v>8.4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0.56083098591549285</v>
      </c>
      <c r="O186">
        <v>0.19239065690305343</v>
      </c>
      <c r="P186">
        <v>4.0689383911551662</v>
      </c>
      <c r="Q186">
        <v>0.97365076973304199</v>
      </c>
      <c r="R186">
        <v>2.5590243902439023E-3</v>
      </c>
    </row>
    <row r="187" spans="1:18">
      <c r="A187">
        <v>2020</v>
      </c>
      <c r="B187" s="11" t="s">
        <v>397</v>
      </c>
      <c r="C187" s="12" t="s">
        <v>398</v>
      </c>
      <c r="D187">
        <v>1</v>
      </c>
      <c r="E187" s="16">
        <v>3.4169156310909096E-2</v>
      </c>
      <c r="F187" s="13">
        <v>11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0.51118750000000002</v>
      </c>
      <c r="O187">
        <v>0.24608868505696996</v>
      </c>
      <c r="P187">
        <v>3.4507531717747684</v>
      </c>
      <c r="Q187">
        <v>0.89707788238170927</v>
      </c>
      <c r="R187">
        <v>1.403E-3</v>
      </c>
    </row>
    <row r="188" spans="1:18">
      <c r="A188">
        <v>2020</v>
      </c>
      <c r="B188" s="11" t="s">
        <v>399</v>
      </c>
      <c r="C188" s="12" t="s">
        <v>400</v>
      </c>
      <c r="D188">
        <v>1</v>
      </c>
      <c r="E188" s="16">
        <v>-3.262375284834113E-3</v>
      </c>
      <c r="F188" s="13">
        <v>10.199999999999999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0.34843749999999996</v>
      </c>
      <c r="O188">
        <v>0.2189913470149254</v>
      </c>
      <c r="P188">
        <v>5.6997516279069771</v>
      </c>
      <c r="Q188">
        <v>0.9614349775784754</v>
      </c>
      <c r="R188">
        <v>1.1517857142857143E-3</v>
      </c>
    </row>
    <row r="189" spans="1:18">
      <c r="A189">
        <v>2020</v>
      </c>
      <c r="B189" s="11" t="s">
        <v>401</v>
      </c>
      <c r="C189" s="12" t="s">
        <v>402</v>
      </c>
      <c r="D189">
        <v>0</v>
      </c>
      <c r="E189" s="16">
        <v>4.1188256256413688E-2</v>
      </c>
      <c r="F189" s="13">
        <v>11.1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0.55009655172413796</v>
      </c>
      <c r="O189">
        <v>0.17758664201074675</v>
      </c>
      <c r="P189">
        <v>5.9562422872768215</v>
      </c>
      <c r="Q189">
        <v>0.98051439245775029</v>
      </c>
      <c r="R189">
        <v>2.1512110726643599E-3</v>
      </c>
    </row>
    <row r="190" spans="1:18">
      <c r="A190">
        <v>2020</v>
      </c>
      <c r="B190" s="11" t="s">
        <v>403</v>
      </c>
      <c r="C190" s="12" t="s">
        <v>404</v>
      </c>
      <c r="D190">
        <v>0</v>
      </c>
      <c r="E190" s="16">
        <v>4.1440950655338267E-2</v>
      </c>
      <c r="F190" s="13">
        <v>11.9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0.51631451612903223</v>
      </c>
      <c r="O190">
        <v>0.21137126851720536</v>
      </c>
      <c r="P190">
        <v>5.7061210585014708</v>
      </c>
      <c r="Q190">
        <v>0.9691891976321011</v>
      </c>
      <c r="R190">
        <v>2.5225063938618926E-3</v>
      </c>
    </row>
    <row r="191" spans="1:18">
      <c r="A191">
        <v>2020</v>
      </c>
      <c r="B191" s="11" t="s">
        <v>405</v>
      </c>
      <c r="C191" s="12" t="s">
        <v>406</v>
      </c>
      <c r="D191">
        <v>0</v>
      </c>
      <c r="E191" s="16">
        <v>4.0022397580725864E-2</v>
      </c>
      <c r="F191" s="13">
        <v>7.6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0.4553444444444445</v>
      </c>
      <c r="O191">
        <v>0.26413454755601951</v>
      </c>
      <c r="P191">
        <v>4.7209967978652436</v>
      </c>
      <c r="Q191">
        <v>0.98171103682194183</v>
      </c>
      <c r="R191">
        <v>2.1724637681159423E-3</v>
      </c>
    </row>
    <row r="192" spans="1:18">
      <c r="A192">
        <v>2020</v>
      </c>
      <c r="B192" s="11" t="s">
        <v>407</v>
      </c>
      <c r="C192" s="12" t="s">
        <v>408</v>
      </c>
      <c r="D192">
        <v>0</v>
      </c>
      <c r="E192" s="16">
        <v>-1.3894653120125052E-2</v>
      </c>
      <c r="F192" s="13">
        <v>9.1999999999999993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0.42633703703703707</v>
      </c>
      <c r="O192">
        <v>0.24246688902581687</v>
      </c>
      <c r="P192">
        <v>4.9085302875399357</v>
      </c>
      <c r="Q192">
        <v>0.97280885406260043</v>
      </c>
      <c r="R192">
        <v>1.3433476394849786E-3</v>
      </c>
    </row>
    <row r="193" spans="1:18">
      <c r="A193">
        <v>2020</v>
      </c>
      <c r="B193" s="11" t="s">
        <v>409</v>
      </c>
      <c r="C193" s="12" t="s">
        <v>410</v>
      </c>
      <c r="D193">
        <v>0</v>
      </c>
      <c r="E193" s="16">
        <v>1.3574353614304674E-2</v>
      </c>
      <c r="F193" s="13">
        <v>10.199999999999999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0.44955483870967738</v>
      </c>
      <c r="O193">
        <v>0.139469700149705</v>
      </c>
      <c r="P193">
        <v>3.898946315449257</v>
      </c>
      <c r="Q193">
        <v>0.97779882607884505</v>
      </c>
      <c r="R193">
        <v>1.2999999999999999E-3</v>
      </c>
    </row>
    <row r="194" spans="1:18">
      <c r="A194">
        <v>2020</v>
      </c>
      <c r="B194" s="11" t="s">
        <v>411</v>
      </c>
      <c r="C194" s="12" t="s">
        <v>412</v>
      </c>
      <c r="D194">
        <v>0</v>
      </c>
      <c r="E194" s="16">
        <v>9.2110569036458045E-3</v>
      </c>
      <c r="F194" s="13">
        <v>11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0.65308571428571427</v>
      </c>
      <c r="O194">
        <v>0.25020440547810652</v>
      </c>
      <c r="P194">
        <v>6.0474399673735721</v>
      </c>
      <c r="Q194">
        <v>0.97988669174905951</v>
      </c>
      <c r="R194">
        <v>1.5518987341772152E-3</v>
      </c>
    </row>
    <row r="195" spans="1:18">
      <c r="A195">
        <v>2020</v>
      </c>
      <c r="B195" s="11" t="s">
        <v>413</v>
      </c>
      <c r="C195" s="12" t="s">
        <v>414</v>
      </c>
      <c r="D195">
        <v>0</v>
      </c>
      <c r="E195" s="16">
        <v>6.0383878972137834E-3</v>
      </c>
      <c r="F195" s="13">
        <v>11.9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0.50717142857142861</v>
      </c>
      <c r="O195">
        <v>0.19063652622566027</v>
      </c>
      <c r="P195">
        <v>4.9806358346094939</v>
      </c>
      <c r="Q195">
        <v>0.95401667511689481</v>
      </c>
      <c r="R195">
        <v>1.8038674033149173E-3</v>
      </c>
    </row>
    <row r="196" spans="1:18">
      <c r="A196">
        <v>2020</v>
      </c>
      <c r="B196" s="11" t="s">
        <v>415</v>
      </c>
      <c r="C196" s="12" t="s">
        <v>416</v>
      </c>
      <c r="D196">
        <v>0</v>
      </c>
      <c r="E196" s="16">
        <v>7.7941020932071614E-2</v>
      </c>
      <c r="F196" s="13">
        <v>8.5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0.52348205128205116</v>
      </c>
      <c r="O196">
        <v>0.20236272046808026</v>
      </c>
      <c r="P196">
        <v>3.3503365309734519</v>
      </c>
      <c r="Q196">
        <v>0.98616267792592016</v>
      </c>
      <c r="R196">
        <v>2.6157407407407405E-3</v>
      </c>
    </row>
    <row r="197" spans="1:18">
      <c r="A197">
        <v>2020</v>
      </c>
      <c r="B197" s="11" t="s">
        <v>417</v>
      </c>
      <c r="C197" s="12" t="s">
        <v>418</v>
      </c>
      <c r="D197">
        <v>0</v>
      </c>
      <c r="E197" s="16">
        <v>3.1138565376388126E-2</v>
      </c>
      <c r="F197" s="13">
        <v>8.9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0.42876666666666663</v>
      </c>
      <c r="O197">
        <v>0.24249976977122673</v>
      </c>
      <c r="P197">
        <v>3.2066275452841975</v>
      </c>
      <c r="Q197">
        <v>0.97925574645624403</v>
      </c>
      <c r="R197">
        <v>1.798876404494382E-3</v>
      </c>
    </row>
    <row r="198" spans="1:18">
      <c r="A198">
        <v>2020</v>
      </c>
      <c r="B198" s="11" t="s">
        <v>419</v>
      </c>
      <c r="C198" s="12" t="s">
        <v>420</v>
      </c>
      <c r="D198">
        <v>0</v>
      </c>
      <c r="E198" s="16">
        <v>4.1831722680452814E-2</v>
      </c>
      <c r="F198" s="13">
        <v>12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0.54197499999999998</v>
      </c>
      <c r="O198">
        <v>0.16164974309650967</v>
      </c>
      <c r="P198">
        <v>4.0998154325798906</v>
      </c>
      <c r="Q198">
        <v>0.91122745514091974</v>
      </c>
      <c r="R198">
        <v>1.1558558558558559E-3</v>
      </c>
    </row>
    <row r="199" spans="1:18">
      <c r="A199">
        <v>2020</v>
      </c>
      <c r="B199" s="11" t="s">
        <v>421</v>
      </c>
      <c r="C199" s="12" t="s">
        <v>422</v>
      </c>
      <c r="D199">
        <v>0</v>
      </c>
      <c r="E199" s="16">
        <v>1.6015758155916101E-2</v>
      </c>
      <c r="F199" s="13">
        <v>11.4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0.39675945945945945</v>
      </c>
      <c r="O199">
        <v>0.24729436590629073</v>
      </c>
      <c r="P199">
        <v>5.2003214308077643</v>
      </c>
      <c r="Q199">
        <v>0.95648531004557191</v>
      </c>
      <c r="R199">
        <v>2.985046728971963E-3</v>
      </c>
    </row>
    <row r="200" spans="1:18">
      <c r="A200">
        <v>2020</v>
      </c>
      <c r="B200" s="11" t="s">
        <v>423</v>
      </c>
      <c r="C200" s="12" t="s">
        <v>424</v>
      </c>
      <c r="D200">
        <v>1</v>
      </c>
      <c r="E200" s="16">
        <v>7.9070747641144842E-2</v>
      </c>
      <c r="F200" s="13">
        <v>9.1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0.35685</v>
      </c>
      <c r="O200">
        <v>0.32843043591292981</v>
      </c>
      <c r="P200">
        <v>5.729064844473859</v>
      </c>
      <c r="Q200">
        <v>0.9495919987723267</v>
      </c>
      <c r="R200">
        <v>3.0402414486921528E-3</v>
      </c>
    </row>
    <row r="201" spans="1:18">
      <c r="A201">
        <v>2020</v>
      </c>
      <c r="B201" s="11" t="s">
        <v>425</v>
      </c>
      <c r="C201" s="12" t="s">
        <v>426</v>
      </c>
      <c r="D201">
        <v>1</v>
      </c>
      <c r="E201" s="16">
        <v>8.9687268573545711E-2</v>
      </c>
      <c r="F201" s="13">
        <v>8.3000000000000007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0.59507500000000002</v>
      </c>
      <c r="O201">
        <v>0.19996084091222632</v>
      </c>
      <c r="P201">
        <v>3.7859738022426099</v>
      </c>
      <c r="Q201">
        <v>0.98969667688946772</v>
      </c>
      <c r="R201">
        <v>1.9751677852348996E-3</v>
      </c>
    </row>
    <row r="202" spans="1:18">
      <c r="A202">
        <v>2020</v>
      </c>
      <c r="B202" s="11" t="s">
        <v>427</v>
      </c>
      <c r="C202" s="12" t="s">
        <v>428</v>
      </c>
      <c r="D202">
        <v>1</v>
      </c>
      <c r="E202" s="16">
        <v>1.8150847463290248E-2</v>
      </c>
      <c r="F202" s="13">
        <v>10.7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0.47249000000000002</v>
      </c>
      <c r="O202">
        <v>0.18439364396562116</v>
      </c>
      <c r="P202">
        <v>5.1893017710152165</v>
      </c>
      <c r="Q202">
        <v>0.98303032868420492</v>
      </c>
      <c r="R202">
        <v>1.691561181434599E-3</v>
      </c>
    </row>
    <row r="203" spans="1:18">
      <c r="A203">
        <v>2020</v>
      </c>
      <c r="B203" s="11" t="s">
        <v>429</v>
      </c>
      <c r="C203" s="12" t="s">
        <v>430</v>
      </c>
      <c r="D203">
        <v>1</v>
      </c>
      <c r="E203" s="16">
        <v>9.1388042854859755E-2</v>
      </c>
      <c r="F203" s="13">
        <v>12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0.6641307692307693</v>
      </c>
      <c r="O203">
        <v>0.23207528951079376</v>
      </c>
      <c r="P203">
        <v>3.6217784190715183</v>
      </c>
      <c r="Q203">
        <v>0.99384582121994813</v>
      </c>
      <c r="R203">
        <v>1.4623853211009172E-3</v>
      </c>
    </row>
    <row r="204" spans="1:18">
      <c r="A204">
        <v>2020</v>
      </c>
      <c r="B204" s="11" t="s">
        <v>431</v>
      </c>
      <c r="C204" s="12" t="s">
        <v>432</v>
      </c>
      <c r="D204">
        <v>1</v>
      </c>
      <c r="E204" s="16">
        <v>9.8278067722543608E-3</v>
      </c>
      <c r="F204" s="13">
        <v>9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0.66980769230769233</v>
      </c>
      <c r="O204">
        <v>0.1848856433512803</v>
      </c>
      <c r="P204">
        <v>4.902994838253492</v>
      </c>
      <c r="Q204">
        <v>0.97834433917121255</v>
      </c>
      <c r="R204">
        <v>2.2627999999999997E-3</v>
      </c>
    </row>
    <row r="205" spans="1:18">
      <c r="A205">
        <v>2020</v>
      </c>
      <c r="B205" s="11" t="s">
        <v>433</v>
      </c>
      <c r="C205" s="12" t="s">
        <v>434</v>
      </c>
      <c r="D205">
        <v>1</v>
      </c>
      <c r="E205" s="16">
        <v>4.5613658946882331E-2</v>
      </c>
      <c r="F205" s="13">
        <v>12.4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0.45311666666666667</v>
      </c>
      <c r="O205">
        <v>0.20203904428904429</v>
      </c>
      <c r="P205">
        <v>4.5542354838709675</v>
      </c>
      <c r="Q205">
        <v>0.97833523375142528</v>
      </c>
      <c r="R205">
        <v>1.4848739495798319E-3</v>
      </c>
    </row>
    <row r="206" spans="1:18">
      <c r="A206">
        <v>2020</v>
      </c>
      <c r="B206" s="11" t="s">
        <v>435</v>
      </c>
      <c r="C206" s="12" t="s">
        <v>436</v>
      </c>
      <c r="D206">
        <v>1</v>
      </c>
      <c r="E206" s="16">
        <v>2.5282200580850334E-2</v>
      </c>
      <c r="F206" s="13">
        <v>9.1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1.0390846153846154</v>
      </c>
      <c r="O206">
        <v>8.9724357352283832E-2</v>
      </c>
      <c r="P206">
        <v>4.7930025906735754</v>
      </c>
      <c r="Q206">
        <v>0.97713964214064153</v>
      </c>
      <c r="R206">
        <v>2.4704000000000002E-3</v>
      </c>
    </row>
    <row r="207" spans="1:18">
      <c r="A207">
        <v>2020</v>
      </c>
      <c r="B207" s="11" t="s">
        <v>437</v>
      </c>
      <c r="C207" s="12" t="s">
        <v>438</v>
      </c>
      <c r="D207">
        <v>1</v>
      </c>
      <c r="E207" s="16">
        <v>-9.4791648078227531E-3</v>
      </c>
      <c r="F207" s="13">
        <v>11.4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0.32537647058823532</v>
      </c>
      <c r="O207">
        <v>0.30238194359117565</v>
      </c>
      <c r="P207">
        <v>7.0884453408380246</v>
      </c>
      <c r="Q207">
        <v>0.97109230936110202</v>
      </c>
      <c r="R207">
        <v>1.1340425531914892E-3</v>
      </c>
    </row>
    <row r="208" spans="1:18">
      <c r="A208">
        <v>2020</v>
      </c>
      <c r="B208" s="11" t="s">
        <v>439</v>
      </c>
      <c r="C208" s="12" t="s">
        <v>440</v>
      </c>
      <c r="D208">
        <v>1</v>
      </c>
      <c r="E208" s="16">
        <v>4.2502559172922068E-2</v>
      </c>
      <c r="F208" s="13">
        <v>6.4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0.56733333333333336</v>
      </c>
      <c r="O208">
        <v>0.1839974175815878</v>
      </c>
      <c r="P208">
        <v>6.7355539989264628</v>
      </c>
      <c r="Q208">
        <v>0.97263513513513511</v>
      </c>
      <c r="R208">
        <v>3.8020408163265303E-3</v>
      </c>
    </row>
    <row r="209" spans="1:18">
      <c r="A209">
        <v>2020</v>
      </c>
      <c r="B209" s="11" t="s">
        <v>441</v>
      </c>
      <c r="C209" s="12" t="s">
        <v>442</v>
      </c>
      <c r="D209">
        <v>1</v>
      </c>
      <c r="E209" s="16">
        <v>6.3852702988487456E-2</v>
      </c>
      <c r="F209" s="13">
        <v>5.7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0.58538749999999995</v>
      </c>
      <c r="O209">
        <v>0.1362149770848409</v>
      </c>
      <c r="P209">
        <v>7.4940030944625411</v>
      </c>
      <c r="Q209">
        <v>0.97377805299908182</v>
      </c>
      <c r="R209">
        <v>4.4385542168674701E-3</v>
      </c>
    </row>
    <row r="210" spans="1:18">
      <c r="A210">
        <v>2020</v>
      </c>
      <c r="B210" s="11" t="s">
        <v>443</v>
      </c>
      <c r="C210" s="12" t="s">
        <v>444</v>
      </c>
      <c r="D210">
        <v>1</v>
      </c>
      <c r="E210" s="16">
        <v>6.4076503286058474E-3</v>
      </c>
      <c r="F210" s="13">
        <v>6.7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0.95133076923076909</v>
      </c>
      <c r="O210">
        <v>0.10879897476147263</v>
      </c>
      <c r="P210">
        <v>8.1723958088235289</v>
      </c>
      <c r="Q210">
        <v>0.9890032585932258</v>
      </c>
      <c r="R210">
        <v>1.3203883495145632E-3</v>
      </c>
    </row>
    <row r="211" spans="1:18">
      <c r="A211">
        <v>2020</v>
      </c>
      <c r="B211" s="11" t="s">
        <v>445</v>
      </c>
      <c r="C211" s="12" t="s">
        <v>446</v>
      </c>
      <c r="D211">
        <v>1</v>
      </c>
      <c r="E211" s="16">
        <v>3.4785741582525828E-2</v>
      </c>
      <c r="F211" s="13">
        <v>9.1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0.70676666666666677</v>
      </c>
      <c r="O211">
        <v>0.18014565556050866</v>
      </c>
      <c r="P211">
        <v>5.3687941884355741</v>
      </c>
      <c r="Q211">
        <v>0.98393151912465204</v>
      </c>
      <c r="R211">
        <v>1.3205426356589147E-3</v>
      </c>
    </row>
    <row r="212" spans="1:18">
      <c r="A212">
        <v>2020</v>
      </c>
      <c r="B212" s="11" t="s">
        <v>447</v>
      </c>
      <c r="C212" s="12" t="s">
        <v>448</v>
      </c>
      <c r="D212">
        <v>1</v>
      </c>
      <c r="E212" s="16">
        <v>3.7334872983756241E-2</v>
      </c>
      <c r="F212" s="13">
        <v>7.7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1.2054100000000001</v>
      </c>
      <c r="O212">
        <v>0.11429128509619035</v>
      </c>
      <c r="P212">
        <v>4.8461764944275583</v>
      </c>
      <c r="Q212">
        <v>0.98362382923652536</v>
      </c>
      <c r="R212">
        <v>2.9029411764705882E-3</v>
      </c>
    </row>
    <row r="213" spans="1:18">
      <c r="A213">
        <v>2020</v>
      </c>
      <c r="B213" s="11" t="s">
        <v>450</v>
      </c>
      <c r="C213" s="12" t="s">
        <v>451</v>
      </c>
      <c r="D213">
        <v>1</v>
      </c>
      <c r="E213" s="16">
        <v>-3.2396454310205366E-2</v>
      </c>
      <c r="F213" s="13">
        <v>7.9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1</v>
      </c>
      <c r="N213">
        <v>0.16121588983050847</v>
      </c>
      <c r="O213">
        <v>0.38905018386352908</v>
      </c>
      <c r="P213">
        <v>9.2711758979956347</v>
      </c>
      <c r="Q213">
        <v>0.96026751158765689</v>
      </c>
      <c r="R213">
        <v>3.0632218844984802E-3</v>
      </c>
    </row>
    <row r="214" spans="1:18">
      <c r="A214">
        <v>2020</v>
      </c>
      <c r="B214" s="11" t="s">
        <v>452</v>
      </c>
      <c r="C214" s="12" t="s">
        <v>453</v>
      </c>
      <c r="D214">
        <v>0</v>
      </c>
      <c r="E214" s="16">
        <v>1.3907417110322789E-2</v>
      </c>
      <c r="F214" s="13">
        <v>11.5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1</v>
      </c>
      <c r="M214">
        <v>0</v>
      </c>
      <c r="N214">
        <v>0.34349534883720934</v>
      </c>
      <c r="O214">
        <v>0.19985663427246167</v>
      </c>
      <c r="P214">
        <v>6.3061311722199926</v>
      </c>
      <c r="Q214">
        <v>0.96627015023391527</v>
      </c>
      <c r="R214">
        <v>1.3145118733509235E-3</v>
      </c>
    </row>
    <row r="215" spans="1:18">
      <c r="A215">
        <v>2020</v>
      </c>
      <c r="B215" s="11" t="s">
        <v>454</v>
      </c>
      <c r="C215" s="12" t="s">
        <v>455</v>
      </c>
      <c r="D215">
        <v>1</v>
      </c>
      <c r="E215" s="16">
        <v>5.726603652344989E-3</v>
      </c>
      <c r="F215" s="13">
        <v>10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1</v>
      </c>
      <c r="M215">
        <v>0</v>
      </c>
      <c r="N215">
        <v>0.4096892857142857</v>
      </c>
      <c r="O215">
        <v>0.28627578055367997</v>
      </c>
      <c r="P215">
        <v>6.6351982957669051</v>
      </c>
      <c r="Q215">
        <v>0.96828607045408976</v>
      </c>
      <c r="R215">
        <v>3.1160599571734477E-3</v>
      </c>
    </row>
    <row r="216" spans="1:18">
      <c r="A216">
        <v>2020</v>
      </c>
      <c r="B216" s="11" t="s">
        <v>456</v>
      </c>
      <c r="C216" s="12" t="s">
        <v>457</v>
      </c>
      <c r="D216">
        <v>1</v>
      </c>
      <c r="E216" s="16">
        <v>7.9331917570888297E-2</v>
      </c>
      <c r="F216" s="13">
        <v>9.1999999999999993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1</v>
      </c>
      <c r="M216">
        <v>0</v>
      </c>
      <c r="N216">
        <v>0.47560769230769234</v>
      </c>
      <c r="O216">
        <v>0.36501078565991191</v>
      </c>
      <c r="P216">
        <v>7.0898061231412903</v>
      </c>
      <c r="Q216">
        <v>0.95913383225162485</v>
      </c>
      <c r="R216">
        <v>3.4748526522593321E-3</v>
      </c>
    </row>
    <row r="217" spans="1:18">
      <c r="A217">
        <v>2020</v>
      </c>
      <c r="B217" s="11" t="s">
        <v>458</v>
      </c>
      <c r="C217" s="12" t="s">
        <v>459</v>
      </c>
      <c r="D217">
        <v>0</v>
      </c>
      <c r="E217" s="16">
        <v>-2.6416306877325626E-2</v>
      </c>
      <c r="F217" s="13">
        <v>12.2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0.29344838709677418</v>
      </c>
      <c r="O217">
        <v>0.22333464459502478</v>
      </c>
      <c r="P217">
        <v>7.7360465316959832</v>
      </c>
      <c r="Q217">
        <v>0.96687882685310389</v>
      </c>
      <c r="R217">
        <v>1.1956349206349206E-3</v>
      </c>
    </row>
    <row r="218" spans="1:18">
      <c r="A218">
        <v>2020</v>
      </c>
      <c r="B218" s="11" t="s">
        <v>460</v>
      </c>
      <c r="C218" s="12" t="s">
        <v>461</v>
      </c>
      <c r="D218">
        <v>0</v>
      </c>
      <c r="E218" s="16">
        <v>7.7312359861995729E-3</v>
      </c>
      <c r="F218" s="13">
        <v>11.3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0.35466190476190473</v>
      </c>
      <c r="O218">
        <v>0.1947736712605854</v>
      </c>
      <c r="P218">
        <v>3.6449967930029152</v>
      </c>
      <c r="Q218">
        <v>0.88947220021751094</v>
      </c>
      <c r="R218">
        <v>1.5473684210526317E-3</v>
      </c>
    </row>
    <row r="219" spans="1:18">
      <c r="A219">
        <v>2020</v>
      </c>
      <c r="B219" s="11" t="s">
        <v>462</v>
      </c>
      <c r="C219" s="12" t="s">
        <v>463</v>
      </c>
      <c r="D219">
        <v>0</v>
      </c>
      <c r="E219" s="16">
        <v>-4.7176544005484398E-3</v>
      </c>
      <c r="F219" s="13">
        <v>12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0.26761111111111113</v>
      </c>
      <c r="O219">
        <v>0.19627757753021635</v>
      </c>
      <c r="P219">
        <v>5.6005824561403506</v>
      </c>
      <c r="Q219">
        <v>0.96528959933568614</v>
      </c>
      <c r="R219">
        <v>1.587341772151899E-3</v>
      </c>
    </row>
    <row r="220" spans="1:18">
      <c r="A220">
        <v>2020</v>
      </c>
      <c r="B220" s="11" t="s">
        <v>464</v>
      </c>
      <c r="C220" s="12" t="s">
        <v>465</v>
      </c>
      <c r="D220">
        <v>0</v>
      </c>
      <c r="E220" s="16">
        <v>5.2525471998781355E-3</v>
      </c>
      <c r="F220" s="13">
        <v>10.5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0.37562592592592592</v>
      </c>
      <c r="O220">
        <v>0.23443189603240547</v>
      </c>
      <c r="P220">
        <v>6.4338800642148275</v>
      </c>
      <c r="Q220">
        <v>0.9493290211893235</v>
      </c>
      <c r="R220">
        <v>9.9786407766990306E-4</v>
      </c>
    </row>
    <row r="221" spans="1:18">
      <c r="A221">
        <v>2020</v>
      </c>
      <c r="B221" s="11" t="s">
        <v>466</v>
      </c>
      <c r="C221" s="12" t="s">
        <v>467</v>
      </c>
      <c r="D221">
        <v>0</v>
      </c>
      <c r="E221" s="16">
        <v>1.6167944616115378E-2</v>
      </c>
      <c r="F221" s="13">
        <v>12.6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0.38394583333333338</v>
      </c>
      <c r="O221">
        <v>0.22089745321372173</v>
      </c>
      <c r="P221">
        <v>5.8691621413575925</v>
      </c>
      <c r="Q221">
        <v>0.96898434023896596</v>
      </c>
      <c r="R221">
        <v>1.0992307692307692E-3</v>
      </c>
    </row>
    <row r="222" spans="1:18">
      <c r="A222">
        <v>2020</v>
      </c>
      <c r="B222" s="11" t="s">
        <v>468</v>
      </c>
      <c r="C222" s="12" t="s">
        <v>469</v>
      </c>
      <c r="D222">
        <v>1</v>
      </c>
      <c r="E222" s="16">
        <v>-9.5960007781844159E-2</v>
      </c>
      <c r="F222" s="13">
        <v>3.5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0.68064666666666662</v>
      </c>
      <c r="O222">
        <v>0.21571023164499514</v>
      </c>
      <c r="P222">
        <v>4.1805300680272106</v>
      </c>
      <c r="Q222">
        <v>0.99280096378933769</v>
      </c>
      <c r="R222">
        <v>2.0999999999999999E-3</v>
      </c>
    </row>
    <row r="223" spans="1:18">
      <c r="A223">
        <v>2020</v>
      </c>
      <c r="B223" s="11" t="s">
        <v>470</v>
      </c>
      <c r="C223" s="12" t="s">
        <v>471</v>
      </c>
      <c r="D223">
        <v>1</v>
      </c>
      <c r="E223" s="16">
        <v>-5.7603614305033579E-2</v>
      </c>
      <c r="F223" s="13">
        <v>7.4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0.39971636363636365</v>
      </c>
      <c r="O223">
        <v>0.20234374881003794</v>
      </c>
      <c r="P223">
        <v>4.6629312819373467</v>
      </c>
      <c r="Q223">
        <v>0.97952639144120379</v>
      </c>
      <c r="R223">
        <v>2.3941489361702126E-3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3"/>
  <sheetViews>
    <sheetView topLeftCell="A209" workbookViewId="0">
      <selection activeCell="A2" sqref="A2:R223"/>
    </sheetView>
  </sheetViews>
  <sheetFormatPr defaultRowHeight="17"/>
  <sheetData>
    <row r="1" spans="1:18">
      <c r="A1" s="45" t="s">
        <v>498</v>
      </c>
      <c r="B1" s="45" t="s">
        <v>499</v>
      </c>
      <c r="C1" s="45" t="s">
        <v>500</v>
      </c>
      <c r="D1" s="45" t="s">
        <v>501</v>
      </c>
      <c r="E1" s="45" t="s">
        <v>502</v>
      </c>
      <c r="F1" s="45" t="s">
        <v>503</v>
      </c>
      <c r="G1" s="45" t="s">
        <v>504</v>
      </c>
      <c r="H1" s="45" t="s">
        <v>505</v>
      </c>
      <c r="I1" s="45" t="s">
        <v>506</v>
      </c>
      <c r="J1" s="45" t="s">
        <v>507</v>
      </c>
      <c r="K1" s="45" t="s">
        <v>508</v>
      </c>
      <c r="L1" s="45" t="s">
        <v>509</v>
      </c>
      <c r="M1" s="45" t="s">
        <v>510</v>
      </c>
      <c r="N1" s="46" t="s">
        <v>511</v>
      </c>
      <c r="O1" s="47" t="s">
        <v>512</v>
      </c>
      <c r="P1" s="47" t="s">
        <v>513</v>
      </c>
      <c r="Q1" s="47" t="s">
        <v>514</v>
      </c>
      <c r="R1" s="47" t="s">
        <v>515</v>
      </c>
    </row>
    <row r="2" spans="1:18">
      <c r="A2">
        <v>2020</v>
      </c>
      <c r="B2" s="11" t="s">
        <v>22</v>
      </c>
      <c r="C2" s="12" t="s">
        <v>23</v>
      </c>
      <c r="D2">
        <v>0</v>
      </c>
      <c r="E2" s="16">
        <v>5.0353750218111185E-2</v>
      </c>
      <c r="F2" s="13">
        <v>7.4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0.18728586206896553</v>
      </c>
      <c r="O2">
        <v>0.40170603513296665</v>
      </c>
      <c r="P2">
        <v>10.214188166193791</v>
      </c>
      <c r="Q2">
        <v>0.96993286432259496</v>
      </c>
      <c r="R2">
        <v>3.8499803536345776E-3</v>
      </c>
    </row>
    <row r="3" spans="1:18">
      <c r="A3">
        <v>2020</v>
      </c>
      <c r="B3" s="11" t="s">
        <v>24</v>
      </c>
      <c r="C3" s="12" t="s">
        <v>25</v>
      </c>
      <c r="D3">
        <v>0</v>
      </c>
      <c r="E3" s="16">
        <v>1.0984612236652053E-2</v>
      </c>
      <c r="F3" s="13">
        <v>7.3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0.18668294573643412</v>
      </c>
      <c r="O3">
        <v>0.32993652988298749</v>
      </c>
      <c r="P3">
        <v>8.8150168979979426</v>
      </c>
      <c r="Q3">
        <v>0.96251810028432494</v>
      </c>
      <c r="R3">
        <v>3.4908839779005528E-3</v>
      </c>
    </row>
    <row r="4" spans="1:18">
      <c r="A4">
        <v>2020</v>
      </c>
      <c r="B4" s="11" t="s">
        <v>26</v>
      </c>
      <c r="C4" s="12" t="s">
        <v>27</v>
      </c>
      <c r="D4">
        <v>0</v>
      </c>
      <c r="E4" s="16">
        <v>1.1846068686747693E-2</v>
      </c>
      <c r="F4" s="13">
        <v>7.1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0.18096049631120054</v>
      </c>
      <c r="O4">
        <v>0.40683467731046141</v>
      </c>
      <c r="P4">
        <v>9.7330384865598756</v>
      </c>
      <c r="Q4">
        <v>0.96069005059446932</v>
      </c>
      <c r="R4">
        <v>3.8359132007233271E-3</v>
      </c>
    </row>
    <row r="5" spans="1:18">
      <c r="A5">
        <v>2020</v>
      </c>
      <c r="B5" s="11" t="s">
        <v>28</v>
      </c>
      <c r="C5" s="12" t="s">
        <v>29</v>
      </c>
      <c r="D5">
        <v>1</v>
      </c>
      <c r="E5" s="16">
        <v>-2.3045519240872782E-3</v>
      </c>
      <c r="F5" s="13">
        <v>7.8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0.2284331081081081</v>
      </c>
      <c r="O5">
        <v>0.26860099261187803</v>
      </c>
      <c r="P5">
        <v>7.7453542147806012</v>
      </c>
      <c r="Q5">
        <v>0.97780019186723499</v>
      </c>
      <c r="R5">
        <v>2.9090439276485787E-3</v>
      </c>
    </row>
    <row r="6" spans="1:18">
      <c r="A6">
        <v>2020</v>
      </c>
      <c r="B6" s="11" t="s">
        <v>30</v>
      </c>
      <c r="C6" s="12" t="s">
        <v>31</v>
      </c>
      <c r="D6">
        <v>1</v>
      </c>
      <c r="E6" s="16">
        <v>-3.5488649801226177E-3</v>
      </c>
      <c r="F6" s="13">
        <v>7.2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0.21679056603773583</v>
      </c>
      <c r="O6">
        <v>0.30375480020253515</v>
      </c>
      <c r="P6">
        <v>8.1133011313784351</v>
      </c>
      <c r="Q6">
        <v>0.97377810455080216</v>
      </c>
      <c r="R6">
        <v>3.505108750632271E-3</v>
      </c>
    </row>
    <row r="7" spans="1:18">
      <c r="A7">
        <v>2020</v>
      </c>
      <c r="B7" s="11" t="s">
        <v>32</v>
      </c>
      <c r="C7" s="12" t="s">
        <v>33</v>
      </c>
      <c r="D7">
        <v>1</v>
      </c>
      <c r="E7" s="16">
        <v>2.6964007874083432E-2</v>
      </c>
      <c r="F7" s="13">
        <v>7.4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0.24115889570552149</v>
      </c>
      <c r="O7">
        <v>0.30581306744383302</v>
      </c>
      <c r="P7">
        <v>7.7188402188506977</v>
      </c>
      <c r="Q7">
        <v>0.9747368492461842</v>
      </c>
      <c r="R7">
        <v>3.6465116279069767E-3</v>
      </c>
    </row>
    <row r="8" spans="1:18">
      <c r="A8">
        <v>2020</v>
      </c>
      <c r="B8" s="11" t="s">
        <v>34</v>
      </c>
      <c r="C8" s="12" t="s">
        <v>35</v>
      </c>
      <c r="D8">
        <v>1</v>
      </c>
      <c r="E8" s="16">
        <v>-3.3535703910511756E-2</v>
      </c>
      <c r="F8" s="13">
        <v>7.5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0.25807039660056658</v>
      </c>
      <c r="O8">
        <v>0.31094885380710657</v>
      </c>
      <c r="P8">
        <v>8.3421800743205985</v>
      </c>
      <c r="Q8">
        <v>0.97311876055515523</v>
      </c>
      <c r="R8">
        <v>3.7216565349544074E-3</v>
      </c>
    </row>
    <row r="9" spans="1:18">
      <c r="A9">
        <v>2020</v>
      </c>
      <c r="B9" s="11" t="s">
        <v>36</v>
      </c>
      <c r="C9" s="12" t="s">
        <v>37</v>
      </c>
      <c r="D9">
        <v>1</v>
      </c>
      <c r="E9" s="16">
        <v>3.275420228779985E-2</v>
      </c>
      <c r="F9" s="13">
        <v>7.5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0.21782950819672131</v>
      </c>
      <c r="O9">
        <v>0.26746070367935215</v>
      </c>
      <c r="P9">
        <v>8.0378057742348528</v>
      </c>
      <c r="Q9">
        <v>0.97722406604653966</v>
      </c>
      <c r="R9">
        <v>3.3030013642564803E-3</v>
      </c>
    </row>
    <row r="10" spans="1:18">
      <c r="A10">
        <v>2020</v>
      </c>
      <c r="B10" s="11" t="s">
        <v>39</v>
      </c>
      <c r="C10" s="12" t="s">
        <v>40</v>
      </c>
      <c r="D10">
        <v>0</v>
      </c>
      <c r="E10" s="16">
        <v>2.6098119562490522E-2</v>
      </c>
      <c r="F10" s="13">
        <v>9.9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0.52285625000000002</v>
      </c>
      <c r="O10">
        <v>0.22170519377265899</v>
      </c>
      <c r="P10">
        <v>5.2571489534027558</v>
      </c>
      <c r="Q10">
        <v>0.97727147758107513</v>
      </c>
      <c r="R10">
        <v>2.216083916083916E-3</v>
      </c>
    </row>
    <row r="11" spans="1:18">
      <c r="A11">
        <v>2020</v>
      </c>
      <c r="B11" s="11" t="s">
        <v>41</v>
      </c>
      <c r="C11" s="12" t="s">
        <v>42</v>
      </c>
      <c r="D11">
        <v>0</v>
      </c>
      <c r="E11" s="16">
        <v>4.7998916592049419E-2</v>
      </c>
      <c r="F11" s="13">
        <v>10.8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0.5625340909090909</v>
      </c>
      <c r="O11">
        <v>0.20706661053619693</v>
      </c>
      <c r="P11">
        <v>6.0561134708868964</v>
      </c>
      <c r="Q11">
        <v>0.98130012322485505</v>
      </c>
      <c r="R11">
        <v>1.8588353413654618E-3</v>
      </c>
    </row>
    <row r="12" spans="1:18">
      <c r="A12">
        <v>2020</v>
      </c>
      <c r="B12" s="11" t="s">
        <v>43</v>
      </c>
      <c r="C12" s="12" t="s">
        <v>44</v>
      </c>
      <c r="D12">
        <v>0</v>
      </c>
      <c r="E12" s="16">
        <v>4.1371024090356721E-2</v>
      </c>
      <c r="F12" s="13">
        <v>10.9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0.47700090090090091</v>
      </c>
      <c r="O12">
        <v>0.24441313677972093</v>
      </c>
      <c r="P12">
        <v>6.3661289922052831</v>
      </c>
      <c r="Q12">
        <v>0.97261984131331081</v>
      </c>
      <c r="R12">
        <v>2.8481335952848723E-3</v>
      </c>
    </row>
    <row r="13" spans="1:18">
      <c r="A13">
        <v>2020</v>
      </c>
      <c r="B13" s="11" t="s">
        <v>45</v>
      </c>
      <c r="C13" s="12" t="s">
        <v>46</v>
      </c>
      <c r="D13">
        <v>0</v>
      </c>
      <c r="E13" s="16">
        <v>3.5900997860002296E-2</v>
      </c>
      <c r="F13" s="13">
        <v>11.5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0.22518125</v>
      </c>
      <c r="O13">
        <v>0.21126983012918321</v>
      </c>
      <c r="P13">
        <v>5.4572741891064878</v>
      </c>
      <c r="Q13">
        <v>0.81859057981070804</v>
      </c>
      <c r="R13">
        <v>1.299403578528827E-3</v>
      </c>
    </row>
    <row r="14" spans="1:18">
      <c r="A14">
        <v>2020</v>
      </c>
      <c r="B14" s="11" t="s">
        <v>47</v>
      </c>
      <c r="C14" s="12" t="s">
        <v>48</v>
      </c>
      <c r="D14">
        <v>0</v>
      </c>
      <c r="E14" s="16">
        <v>-3.1838483932192345E-2</v>
      </c>
      <c r="F14" s="13">
        <v>9.5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0.3998798561151079</v>
      </c>
      <c r="O14">
        <v>0.30289798712969945</v>
      </c>
      <c r="P14">
        <v>6.0561002534586548</v>
      </c>
      <c r="Q14">
        <v>0.96592861524954443</v>
      </c>
      <c r="R14">
        <v>3.2428082191780822E-3</v>
      </c>
    </row>
    <row r="15" spans="1:18">
      <c r="A15">
        <v>2020</v>
      </c>
      <c r="B15" s="11" t="s">
        <v>49</v>
      </c>
      <c r="C15" s="12" t="s">
        <v>50</v>
      </c>
      <c r="D15">
        <v>0</v>
      </c>
      <c r="E15" s="16">
        <v>1.6416463586815703E-2</v>
      </c>
      <c r="F15" s="13">
        <v>10.1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0.37085189873417723</v>
      </c>
      <c r="O15">
        <v>0.17959590769252184</v>
      </c>
      <c r="P15">
        <v>5.9654082074968917</v>
      </c>
      <c r="Q15">
        <v>0.98078662538868777</v>
      </c>
      <c r="R15">
        <v>1.4970744680851062E-3</v>
      </c>
    </row>
    <row r="16" spans="1:18">
      <c r="A16">
        <v>2020</v>
      </c>
      <c r="B16" s="11" t="s">
        <v>51</v>
      </c>
      <c r="C16" s="12" t="s">
        <v>52</v>
      </c>
      <c r="D16">
        <v>0</v>
      </c>
      <c r="E16" s="16">
        <v>2.5057360722944805E-2</v>
      </c>
      <c r="F16" s="13">
        <v>11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0.17234571428571427</v>
      </c>
      <c r="O16">
        <v>0.25886562049939216</v>
      </c>
      <c r="P16">
        <v>5.684421849474913</v>
      </c>
      <c r="Q16">
        <v>0.88634140680691631</v>
      </c>
      <c r="R16">
        <v>1.228673835125448E-3</v>
      </c>
    </row>
    <row r="17" spans="1:18">
      <c r="A17">
        <v>2020</v>
      </c>
      <c r="B17" s="11" t="s">
        <v>53</v>
      </c>
      <c r="C17" s="12" t="s">
        <v>54</v>
      </c>
      <c r="D17">
        <v>1</v>
      </c>
      <c r="E17" s="16">
        <v>5.2657410104611823E-3</v>
      </c>
      <c r="F17" s="13">
        <v>7.2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0.37115744680851065</v>
      </c>
      <c r="O17">
        <v>0.20448917914730294</v>
      </c>
      <c r="P17">
        <v>4.7486986190527567</v>
      </c>
      <c r="Q17">
        <v>0.98228848990698059</v>
      </c>
      <c r="R17">
        <v>2.4849865951742625E-3</v>
      </c>
    </row>
    <row r="18" spans="1:18">
      <c r="A18">
        <v>2020</v>
      </c>
      <c r="B18" s="11" t="s">
        <v>55</v>
      </c>
      <c r="C18" s="12" t="s">
        <v>56</v>
      </c>
      <c r="D18">
        <v>1</v>
      </c>
      <c r="E18" s="16">
        <v>-2.682673071010689E-2</v>
      </c>
      <c r="F18" s="13">
        <v>9.4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0.45716288659793819</v>
      </c>
      <c r="O18">
        <v>0.24506958296771525</v>
      </c>
      <c r="P18">
        <v>7.9590810077183249</v>
      </c>
      <c r="Q18">
        <v>0.97399695116451068</v>
      </c>
      <c r="R18">
        <v>3.3815249266862168E-3</v>
      </c>
    </row>
    <row r="19" spans="1:18">
      <c r="A19">
        <v>2020</v>
      </c>
      <c r="B19" s="11" t="s">
        <v>57</v>
      </c>
      <c r="C19" s="12" t="s">
        <v>58</v>
      </c>
      <c r="D19">
        <v>1</v>
      </c>
      <c r="E19" s="16">
        <v>-7.9146009751707991E-2</v>
      </c>
      <c r="F19" s="13">
        <v>4.8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0.2542640287769784</v>
      </c>
      <c r="O19">
        <v>0.45249946879464298</v>
      </c>
      <c r="P19">
        <v>6.1620874608559504</v>
      </c>
      <c r="Q19">
        <v>0.95663036496928644</v>
      </c>
      <c r="R19">
        <v>5.4354609929078016E-3</v>
      </c>
    </row>
    <row r="20" spans="1:18">
      <c r="A20">
        <v>2020</v>
      </c>
      <c r="B20" s="11" t="s">
        <v>59</v>
      </c>
      <c r="C20" s="12" t="s">
        <v>60</v>
      </c>
      <c r="D20">
        <v>1</v>
      </c>
      <c r="E20" s="16">
        <v>-4.7688811339232834E-2</v>
      </c>
      <c r="F20" s="13">
        <v>9.6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0.24336521739130434</v>
      </c>
      <c r="O20">
        <v>0.30095874599243827</v>
      </c>
      <c r="P20">
        <v>7.5183637542707409</v>
      </c>
      <c r="Q20">
        <v>0.9716531923656283</v>
      </c>
      <c r="R20">
        <v>2.8360301034807147E-3</v>
      </c>
    </row>
    <row r="21" spans="1:18">
      <c r="A21">
        <v>2020</v>
      </c>
      <c r="B21" s="11" t="s">
        <v>61</v>
      </c>
      <c r="C21" s="12" t="s">
        <v>62</v>
      </c>
      <c r="D21">
        <v>1</v>
      </c>
      <c r="E21" s="16">
        <v>-7.9557297494724996E-3</v>
      </c>
      <c r="F21" s="13">
        <v>8.5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0.28081727493917275</v>
      </c>
      <c r="O21">
        <v>0.24701455790493249</v>
      </c>
      <c r="P21">
        <v>6.9466722371154743</v>
      </c>
      <c r="Q21">
        <v>0.97414394377204527</v>
      </c>
      <c r="R21">
        <v>2.9841999999999998E-3</v>
      </c>
    </row>
    <row r="22" spans="1:18">
      <c r="A22">
        <v>2020</v>
      </c>
      <c r="B22" s="11" t="s">
        <v>63</v>
      </c>
      <c r="C22" s="12" t="s">
        <v>64</v>
      </c>
      <c r="D22">
        <v>1</v>
      </c>
      <c r="E22" s="16">
        <v>-1.5074985034653354E-2</v>
      </c>
      <c r="F22" s="13">
        <v>9.6999999999999993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0.5390283018867924</v>
      </c>
      <c r="O22">
        <v>0.21083458865414925</v>
      </c>
      <c r="P22">
        <v>6.2365986889405791</v>
      </c>
      <c r="Q22">
        <v>0.97792907106311733</v>
      </c>
      <c r="R22">
        <v>3.9490605427974943E-3</v>
      </c>
    </row>
    <row r="23" spans="1:18">
      <c r="A23">
        <v>2020</v>
      </c>
      <c r="B23" s="11" t="s">
        <v>65</v>
      </c>
      <c r="C23" s="12" t="s">
        <v>66</v>
      </c>
      <c r="D23">
        <v>1</v>
      </c>
      <c r="E23" s="16">
        <v>7.5071144464753534E-2</v>
      </c>
      <c r="F23" s="13">
        <v>9.5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0.78673863636363639</v>
      </c>
      <c r="O23">
        <v>0.25452721420210689</v>
      </c>
      <c r="P23">
        <v>6.8834938463498538</v>
      </c>
      <c r="Q23">
        <v>0.97732584172287784</v>
      </c>
      <c r="R23">
        <v>2.5076677316293932E-3</v>
      </c>
    </row>
    <row r="24" spans="1:18">
      <c r="A24">
        <v>2020</v>
      </c>
      <c r="B24" s="11" t="s">
        <v>67</v>
      </c>
      <c r="C24" s="12" t="s">
        <v>68</v>
      </c>
      <c r="D24">
        <v>1</v>
      </c>
      <c r="E24" s="16">
        <v>5.2051568584231302E-2</v>
      </c>
      <c r="F24" s="13">
        <v>9.9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0.44432808988764044</v>
      </c>
      <c r="O24">
        <v>0.2574490611948716</v>
      </c>
      <c r="P24">
        <v>5.5600969208356785</v>
      </c>
      <c r="Q24">
        <v>0.96181205304310002</v>
      </c>
      <c r="R24">
        <v>3.3859865470852019E-3</v>
      </c>
    </row>
    <row r="25" spans="1:18">
      <c r="A25">
        <v>2020</v>
      </c>
      <c r="B25" s="11" t="s">
        <v>69</v>
      </c>
      <c r="C25" s="12" t="s">
        <v>70</v>
      </c>
      <c r="D25">
        <v>1</v>
      </c>
      <c r="E25" s="16">
        <v>-1.2649123967715817E-2</v>
      </c>
      <c r="F25" s="13">
        <v>9.8000000000000007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0.48936601941747576</v>
      </c>
      <c r="O25">
        <v>0.23661983219993615</v>
      </c>
      <c r="P25">
        <v>5.7422181889712158</v>
      </c>
      <c r="Q25">
        <v>0.96974290095963267</v>
      </c>
      <c r="R25">
        <v>2.3571870170015453E-3</v>
      </c>
    </row>
    <row r="26" spans="1:18">
      <c r="A26">
        <v>2020</v>
      </c>
      <c r="B26" s="11" t="s">
        <v>71</v>
      </c>
      <c r="C26" s="12" t="s">
        <v>72</v>
      </c>
      <c r="D26">
        <v>1</v>
      </c>
      <c r="E26" s="16">
        <v>3.0156367551301008E-2</v>
      </c>
      <c r="F26" s="17" t="s">
        <v>73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0.34106393442622951</v>
      </c>
      <c r="O26">
        <v>0.23895993653519165</v>
      </c>
      <c r="P26">
        <v>6.5666555039895789</v>
      </c>
      <c r="Q26">
        <v>0.97638633206600367</v>
      </c>
      <c r="R26">
        <v>2.191257805530776E-3</v>
      </c>
    </row>
    <row r="27" spans="1:18">
      <c r="A27">
        <v>2020</v>
      </c>
      <c r="B27" s="11" t="s">
        <v>74</v>
      </c>
      <c r="C27" s="12" t="s">
        <v>75</v>
      </c>
      <c r="D27">
        <v>1</v>
      </c>
      <c r="E27" s="16">
        <v>7.2047110105348075E-2</v>
      </c>
      <c r="F27" s="13">
        <v>8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0.22613735632183909</v>
      </c>
      <c r="O27">
        <v>0.29676223384268541</v>
      </c>
      <c r="P27">
        <v>6.7064156728798672</v>
      </c>
      <c r="Q27">
        <v>0.97395794947125514</v>
      </c>
      <c r="R27">
        <v>4.3358251057827929E-3</v>
      </c>
    </row>
    <row r="28" spans="1:18">
      <c r="A28">
        <v>2020</v>
      </c>
      <c r="B28" s="11" t="s">
        <v>76</v>
      </c>
      <c r="C28" s="12" t="s">
        <v>77</v>
      </c>
      <c r="D28">
        <v>1</v>
      </c>
      <c r="E28" s="16">
        <v>4.9069463975188181E-2</v>
      </c>
      <c r="F28" s="13">
        <v>8.6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0.25587891036906857</v>
      </c>
      <c r="O28">
        <v>0.29217655706673501</v>
      </c>
      <c r="P28">
        <v>7.8302830910192327</v>
      </c>
      <c r="Q28">
        <v>0.97278891940731516</v>
      </c>
      <c r="R28">
        <v>3.4600873362445415E-3</v>
      </c>
    </row>
    <row r="29" spans="1:18">
      <c r="A29">
        <v>2020</v>
      </c>
      <c r="B29" s="11" t="s">
        <v>79</v>
      </c>
      <c r="C29" s="12" t="s">
        <v>80</v>
      </c>
      <c r="D29">
        <v>0</v>
      </c>
      <c r="E29" s="16">
        <v>4.087993765040112E-2</v>
      </c>
      <c r="F29" s="13">
        <v>12.8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0.49836000000000003</v>
      </c>
      <c r="O29">
        <v>0.1890618405543085</v>
      </c>
      <c r="P29">
        <v>7.1198846609767665</v>
      </c>
      <c r="Q29">
        <v>0.97884059715868044</v>
      </c>
      <c r="R29">
        <v>1.3875000000000001E-3</v>
      </c>
    </row>
    <row r="30" spans="1:18">
      <c r="A30">
        <v>2020</v>
      </c>
      <c r="B30" s="11" t="s">
        <v>81</v>
      </c>
      <c r="C30" s="12" t="s">
        <v>82</v>
      </c>
      <c r="D30">
        <v>0</v>
      </c>
      <c r="E30" s="16">
        <v>-6.2359266172191452E-2</v>
      </c>
      <c r="F30" s="13">
        <v>9.1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0.51407800000000003</v>
      </c>
      <c r="O30">
        <v>0.18230441427355673</v>
      </c>
      <c r="P30">
        <v>5.5346076975476839</v>
      </c>
      <c r="Q30">
        <v>0.98286641326802549</v>
      </c>
      <c r="R30">
        <v>1.4828282828282828E-3</v>
      </c>
    </row>
    <row r="31" spans="1:18">
      <c r="A31">
        <v>2020</v>
      </c>
      <c r="B31" s="11" t="s">
        <v>83</v>
      </c>
      <c r="C31" s="12" t="s">
        <v>84</v>
      </c>
      <c r="D31">
        <v>0</v>
      </c>
      <c r="E31" s="16">
        <v>-0.68938739550013139</v>
      </c>
      <c r="F31" s="13">
        <v>9.1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0.12156981132075471</v>
      </c>
      <c r="O31">
        <v>0.65261266562614151</v>
      </c>
      <c r="P31">
        <v>8.67403544935806</v>
      </c>
      <c r="Q31">
        <v>0.93472187732803569</v>
      </c>
      <c r="R31">
        <v>1.8366812227074234E-3</v>
      </c>
    </row>
    <row r="32" spans="1:18">
      <c r="A32">
        <v>2020</v>
      </c>
      <c r="B32" s="11" t="s">
        <v>85</v>
      </c>
      <c r="C32" s="12" t="s">
        <v>86</v>
      </c>
      <c r="D32">
        <v>0</v>
      </c>
      <c r="E32" s="16">
        <v>0.10742375428819692</v>
      </c>
      <c r="F32" s="13">
        <v>12.2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0.99600588235294107</v>
      </c>
      <c r="O32">
        <v>0.18966320536622283</v>
      </c>
      <c r="P32">
        <v>6.6422277777777783</v>
      </c>
      <c r="Q32">
        <v>0.99888377696800756</v>
      </c>
      <c r="R32">
        <v>4.1538461538461537E-4</v>
      </c>
    </row>
    <row r="33" spans="1:18">
      <c r="A33">
        <v>2020</v>
      </c>
      <c r="B33" s="11" t="s">
        <v>87</v>
      </c>
      <c r="C33" s="12" t="s">
        <v>88</v>
      </c>
      <c r="D33">
        <v>0</v>
      </c>
      <c r="E33" s="16">
        <v>-0.10335336717526399</v>
      </c>
      <c r="F33" s="13">
        <v>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0.43513750000000001</v>
      </c>
      <c r="O33">
        <v>0.21416561061415151</v>
      </c>
      <c r="P33">
        <v>3.3448236800000002</v>
      </c>
      <c r="Q33">
        <v>0.98803060335334614</v>
      </c>
      <c r="R33">
        <v>1.5822784810126582E-3</v>
      </c>
    </row>
    <row r="34" spans="1:18">
      <c r="A34">
        <v>2020</v>
      </c>
      <c r="B34" s="11" t="s">
        <v>89</v>
      </c>
      <c r="C34" s="12" t="s">
        <v>90</v>
      </c>
      <c r="D34">
        <v>0</v>
      </c>
      <c r="E34" s="16">
        <v>1.2749382791574974E-2</v>
      </c>
      <c r="F34" s="13">
        <v>11.1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0.6871799999999999</v>
      </c>
      <c r="O34">
        <v>0.21580115581327808</v>
      </c>
      <c r="P34">
        <v>6.1951095111406707</v>
      </c>
      <c r="Q34">
        <v>0.98541381685536056</v>
      </c>
      <c r="R34">
        <v>1.5910052910052912E-3</v>
      </c>
    </row>
    <row r="35" spans="1:18">
      <c r="A35">
        <v>2020</v>
      </c>
      <c r="B35" s="11" t="s">
        <v>91</v>
      </c>
      <c r="C35" s="12" t="s">
        <v>92</v>
      </c>
      <c r="D35">
        <v>0</v>
      </c>
      <c r="E35" s="16">
        <v>-1.4583395354044132E-3</v>
      </c>
      <c r="F35" s="13">
        <v>12.5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0.60064117647058823</v>
      </c>
      <c r="O35">
        <v>0.18169518896854248</v>
      </c>
      <c r="P35">
        <v>5.899642073338847</v>
      </c>
      <c r="Q35">
        <v>0.96447913504196492</v>
      </c>
      <c r="R35">
        <v>1.2506896551724139E-3</v>
      </c>
    </row>
    <row r="36" spans="1:18">
      <c r="A36">
        <v>2020</v>
      </c>
      <c r="B36" s="11" t="s">
        <v>93</v>
      </c>
      <c r="C36" s="12" t="s">
        <v>94</v>
      </c>
      <c r="D36">
        <v>0</v>
      </c>
      <c r="E36" s="16">
        <v>-1.4583395354044132E-3</v>
      </c>
      <c r="F36" s="13">
        <v>12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0.47518823529411769</v>
      </c>
      <c r="O36">
        <v>0.16706576953478955</v>
      </c>
      <c r="P36">
        <v>5.2208204297465164</v>
      </c>
      <c r="Q36">
        <v>0.9631291624371765</v>
      </c>
      <c r="R36">
        <v>1.2978213507625273E-3</v>
      </c>
    </row>
    <row r="37" spans="1:18">
      <c r="A37">
        <v>2020</v>
      </c>
      <c r="B37" s="11" t="s">
        <v>95</v>
      </c>
      <c r="C37" s="12" t="s">
        <v>96</v>
      </c>
      <c r="D37">
        <v>0</v>
      </c>
      <c r="E37" s="16">
        <v>1.0767832806488799E-2</v>
      </c>
      <c r="F37" s="13">
        <v>10.3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1.2434794871794872</v>
      </c>
      <c r="O37">
        <v>0.1610988337769976</v>
      </c>
      <c r="P37">
        <v>7.0516236148466911</v>
      </c>
      <c r="Q37">
        <v>0.99616667044707063</v>
      </c>
      <c r="R37">
        <v>1.0385474860335195E-3</v>
      </c>
    </row>
    <row r="38" spans="1:18">
      <c r="A38">
        <v>2020</v>
      </c>
      <c r="B38" s="11" t="s">
        <v>97</v>
      </c>
      <c r="C38" s="12" t="s">
        <v>98</v>
      </c>
      <c r="D38">
        <v>0</v>
      </c>
      <c r="E38" s="16">
        <v>-3.1002912486389544E-2</v>
      </c>
      <c r="F38" s="13">
        <v>7.9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0.40077169811320756</v>
      </c>
      <c r="O38">
        <v>0.16816004610028257</v>
      </c>
      <c r="P38">
        <v>4.7495879245283028</v>
      </c>
      <c r="Q38">
        <v>0.97629573134848335</v>
      </c>
      <c r="R38">
        <v>2.4323671497584539E-3</v>
      </c>
    </row>
    <row r="39" spans="1:18">
      <c r="A39">
        <v>2020</v>
      </c>
      <c r="B39" s="11" t="s">
        <v>99</v>
      </c>
      <c r="C39" s="12" t="s">
        <v>100</v>
      </c>
      <c r="D39">
        <v>0</v>
      </c>
      <c r="E39" s="16">
        <v>5.0424886461787463E-3</v>
      </c>
      <c r="F39" s="13">
        <v>7.6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1.1476062500000002</v>
      </c>
      <c r="O39">
        <v>0.18786667804241686</v>
      </c>
      <c r="P39">
        <v>7.964400102880659</v>
      </c>
      <c r="Q39">
        <v>0.9894127450072705</v>
      </c>
      <c r="R39">
        <v>4.8599999999999997E-3</v>
      </c>
    </row>
    <row r="40" spans="1:18">
      <c r="A40">
        <v>2020</v>
      </c>
      <c r="B40" s="11" t="s">
        <v>101</v>
      </c>
      <c r="C40" s="12" t="s">
        <v>102</v>
      </c>
      <c r="D40">
        <v>0</v>
      </c>
      <c r="E40" s="16">
        <v>8.929447949016768E-3</v>
      </c>
      <c r="F40" s="13">
        <v>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0.504575</v>
      </c>
      <c r="O40">
        <v>0.15098287221477047</v>
      </c>
      <c r="P40">
        <v>4.9599357683448506</v>
      </c>
      <c r="Q40">
        <v>0.98996184908090967</v>
      </c>
      <c r="R40">
        <v>1.9733766233766235E-3</v>
      </c>
    </row>
    <row r="41" spans="1:18">
      <c r="A41">
        <v>2020</v>
      </c>
      <c r="B41" s="11" t="s">
        <v>103</v>
      </c>
      <c r="C41" s="12" t="s">
        <v>104</v>
      </c>
      <c r="D41">
        <v>0</v>
      </c>
      <c r="E41" s="16">
        <v>2.0705337858608441E-3</v>
      </c>
      <c r="F41" s="13">
        <v>8.3000000000000007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0.33269130434782612</v>
      </c>
      <c r="O41">
        <v>0.26098689034478195</v>
      </c>
      <c r="P41">
        <v>17.38993890041494</v>
      </c>
      <c r="Q41">
        <v>0.98740182176975655</v>
      </c>
      <c r="R41">
        <v>7.1407407407407411E-4</v>
      </c>
    </row>
    <row r="42" spans="1:18">
      <c r="A42">
        <v>2020</v>
      </c>
      <c r="B42" s="11" t="s">
        <v>105</v>
      </c>
      <c r="C42" s="12" t="s">
        <v>106</v>
      </c>
      <c r="D42">
        <v>1</v>
      </c>
      <c r="E42" s="16">
        <v>-3.8008442176067241E-2</v>
      </c>
      <c r="F42" s="13">
        <v>6.1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0.39114339622641509</v>
      </c>
      <c r="O42">
        <v>0.31548910169384309</v>
      </c>
      <c r="P42">
        <v>5.1988890929326654</v>
      </c>
      <c r="Q42">
        <v>0.99133165465543682</v>
      </c>
      <c r="R42">
        <v>1.0387283236994219E-3</v>
      </c>
    </row>
    <row r="43" spans="1:18">
      <c r="A43">
        <v>2020</v>
      </c>
      <c r="B43" s="11" t="s">
        <v>107</v>
      </c>
      <c r="C43" s="12" t="s">
        <v>108</v>
      </c>
      <c r="D43">
        <v>1</v>
      </c>
      <c r="E43" s="16">
        <v>1.2913789765761114E-2</v>
      </c>
      <c r="F43" s="13">
        <v>12.9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0.23355714285714285</v>
      </c>
      <c r="O43">
        <v>0.23700200380795552</v>
      </c>
      <c r="P43">
        <v>11.318952960172229</v>
      </c>
      <c r="Q43">
        <v>0.99052949211980346</v>
      </c>
      <c r="R43">
        <v>7.0378787878787872E-4</v>
      </c>
    </row>
    <row r="44" spans="1:18">
      <c r="A44">
        <v>2020</v>
      </c>
      <c r="B44" s="11" t="s">
        <v>109</v>
      </c>
      <c r="C44" s="12" t="s">
        <v>110</v>
      </c>
      <c r="D44">
        <v>1</v>
      </c>
      <c r="E44" s="16">
        <v>0.14489188991176852</v>
      </c>
      <c r="F44" s="13">
        <v>9.6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0.44912068965517249</v>
      </c>
      <c r="O44">
        <v>0.24200563228463084</v>
      </c>
      <c r="P44">
        <v>9.068030263157894</v>
      </c>
      <c r="Q44">
        <v>0.99008023340627271</v>
      </c>
      <c r="R44">
        <v>4.8208955223880601E-4</v>
      </c>
    </row>
    <row r="45" spans="1:18">
      <c r="A45">
        <v>2020</v>
      </c>
      <c r="B45" s="11" t="s">
        <v>111</v>
      </c>
      <c r="C45" s="12" t="s">
        <v>112</v>
      </c>
      <c r="D45">
        <v>1</v>
      </c>
      <c r="E45" s="16">
        <v>-0.45453889721743634</v>
      </c>
      <c r="F45" s="13">
        <v>7.6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0.22661417322834643</v>
      </c>
      <c r="O45">
        <v>0.21506772431766558</v>
      </c>
      <c r="P45">
        <v>5.8761171960727694</v>
      </c>
      <c r="Q45">
        <v>0.97593467685892987</v>
      </c>
      <c r="R45">
        <v>1.7758974358974358E-3</v>
      </c>
    </row>
    <row r="46" spans="1:18">
      <c r="A46">
        <v>2020</v>
      </c>
      <c r="B46" s="11" t="s">
        <v>113</v>
      </c>
      <c r="C46" s="12" t="s">
        <v>114</v>
      </c>
      <c r="D46">
        <v>1</v>
      </c>
      <c r="E46" s="16">
        <v>2.7494855106202837E-2</v>
      </c>
      <c r="F46" s="13">
        <v>8.4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1.2578928571428569</v>
      </c>
      <c r="O46">
        <v>0.12597014352674024</v>
      </c>
      <c r="P46">
        <v>1.453922385321101</v>
      </c>
      <c r="Q46">
        <v>0.9752420430992873</v>
      </c>
      <c r="R46">
        <v>7.5172413793103444E-3</v>
      </c>
    </row>
    <row r="47" spans="1:18">
      <c r="A47">
        <v>2020</v>
      </c>
      <c r="B47" s="11" t="s">
        <v>115</v>
      </c>
      <c r="C47" s="12" t="s">
        <v>116</v>
      </c>
      <c r="D47">
        <v>1</v>
      </c>
      <c r="E47" s="16">
        <v>1.0583524876686852E-2</v>
      </c>
      <c r="F47" s="13">
        <v>10.6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0.57385384615384616</v>
      </c>
      <c r="O47">
        <v>0.17089312155033709</v>
      </c>
      <c r="P47">
        <v>4.6754392519685037</v>
      </c>
      <c r="Q47">
        <v>0.98723207463706919</v>
      </c>
      <c r="R47">
        <v>2.45016077170418E-3</v>
      </c>
    </row>
    <row r="48" spans="1:18">
      <c r="A48">
        <v>2020</v>
      </c>
      <c r="B48" s="11" t="s">
        <v>117</v>
      </c>
      <c r="C48" s="12" t="s">
        <v>118</v>
      </c>
      <c r="D48">
        <v>1</v>
      </c>
      <c r="E48" s="16">
        <v>8.6282177669573301E-2</v>
      </c>
      <c r="F48" s="13">
        <v>13.6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0.85887931034482756</v>
      </c>
      <c r="O48">
        <v>0.1617517530923889</v>
      </c>
      <c r="P48">
        <v>7.3306795480225988</v>
      </c>
      <c r="Q48">
        <v>0.99644685335742245</v>
      </c>
      <c r="R48">
        <v>7.763157894736842E-4</v>
      </c>
    </row>
    <row r="49" spans="1:18">
      <c r="A49">
        <v>2020</v>
      </c>
      <c r="B49" s="11" t="s">
        <v>119</v>
      </c>
      <c r="C49" s="12" t="s">
        <v>120</v>
      </c>
      <c r="D49">
        <v>1</v>
      </c>
      <c r="E49" s="16">
        <v>-9.6504517698351583E-2</v>
      </c>
      <c r="F49" s="13">
        <v>9.3000000000000007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0.47024184782608697</v>
      </c>
      <c r="O49">
        <v>0.21240252264082859</v>
      </c>
      <c r="P49">
        <v>6.0037552252252251</v>
      </c>
      <c r="Q49">
        <v>0.97690827453495821</v>
      </c>
      <c r="R49">
        <v>3.499124343257443E-3</v>
      </c>
    </row>
    <row r="50" spans="1:18">
      <c r="A50">
        <v>2020</v>
      </c>
      <c r="B50" s="11" t="s">
        <v>121</v>
      </c>
      <c r="C50" s="12" t="s">
        <v>122</v>
      </c>
      <c r="D50">
        <v>1</v>
      </c>
      <c r="E50" s="16">
        <v>1.158324542852961E-2</v>
      </c>
      <c r="F50" s="13">
        <v>10.7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0.49263571428571434</v>
      </c>
      <c r="O50">
        <v>0.22801345021413275</v>
      </c>
      <c r="P50">
        <v>7.3267343986054625</v>
      </c>
      <c r="Q50">
        <v>0.97504676013861291</v>
      </c>
      <c r="R50">
        <v>1.334108527131783E-3</v>
      </c>
    </row>
    <row r="51" spans="1:18">
      <c r="A51">
        <v>2020</v>
      </c>
      <c r="B51" s="11" t="s">
        <v>123</v>
      </c>
      <c r="C51" s="12" t="s">
        <v>124</v>
      </c>
      <c r="D51">
        <v>1</v>
      </c>
      <c r="E51" s="16">
        <v>-1.0294371357640584E-2</v>
      </c>
      <c r="F51" s="13">
        <v>12.1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0.35014509803921573</v>
      </c>
      <c r="O51">
        <v>0.1808665602454127</v>
      </c>
      <c r="P51">
        <v>6.5948188679245279</v>
      </c>
      <c r="Q51">
        <v>0.98575380514520594</v>
      </c>
      <c r="R51">
        <v>1.4133333333333335E-3</v>
      </c>
    </row>
    <row r="52" spans="1:18">
      <c r="A52">
        <v>2020</v>
      </c>
      <c r="B52" s="11" t="s">
        <v>125</v>
      </c>
      <c r="C52" s="12" t="s">
        <v>126</v>
      </c>
      <c r="D52">
        <v>1</v>
      </c>
      <c r="E52" s="16">
        <v>-3.1641125081999899E-2</v>
      </c>
      <c r="F52" s="13">
        <v>12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0.61372500000000008</v>
      </c>
      <c r="O52">
        <v>0.13285984440651258</v>
      </c>
      <c r="P52">
        <v>14.250740607424072</v>
      </c>
      <c r="Q52">
        <v>0.99275734245794123</v>
      </c>
      <c r="R52">
        <v>7.5982905982905984E-4</v>
      </c>
    </row>
    <row r="53" spans="1:18">
      <c r="A53">
        <v>2020</v>
      </c>
      <c r="B53" s="11" t="s">
        <v>127</v>
      </c>
      <c r="C53" s="12" t="s">
        <v>128</v>
      </c>
      <c r="D53">
        <v>1</v>
      </c>
      <c r="E53" s="16">
        <v>-1.1528067159556803E-2</v>
      </c>
      <c r="F53" s="13">
        <v>10.7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0.34921666666666668</v>
      </c>
      <c r="O53">
        <v>0.35688618888727697</v>
      </c>
      <c r="P53">
        <v>23.839381204379563</v>
      </c>
      <c r="Q53">
        <v>0.98692311363527896</v>
      </c>
      <c r="R53">
        <v>4.6440677966101695E-4</v>
      </c>
    </row>
    <row r="54" spans="1:18">
      <c r="A54">
        <v>2020</v>
      </c>
      <c r="B54" s="11" t="s">
        <v>129</v>
      </c>
      <c r="C54" s="12" t="s">
        <v>130</v>
      </c>
      <c r="D54">
        <v>1</v>
      </c>
      <c r="E54" s="16">
        <v>-1.1526485902930006E-2</v>
      </c>
      <c r="F54" s="13">
        <v>9.3000000000000007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1.2804555555555557</v>
      </c>
      <c r="O54">
        <v>0.15086171242812449</v>
      </c>
      <c r="P54">
        <v>10.966631598513011</v>
      </c>
      <c r="Q54">
        <v>0.99299728395275988</v>
      </c>
      <c r="R54">
        <v>1.1695652173913042E-3</v>
      </c>
    </row>
    <row r="55" spans="1:18">
      <c r="A55">
        <v>2020</v>
      </c>
      <c r="B55" s="11" t="s">
        <v>131</v>
      </c>
      <c r="C55" s="12" t="s">
        <v>132</v>
      </c>
      <c r="D55">
        <v>1</v>
      </c>
      <c r="E55" s="16">
        <v>-1.4025835287761393E-2</v>
      </c>
      <c r="F55" s="13">
        <v>10.7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0.56523076923076931</v>
      </c>
      <c r="O55">
        <v>0.33192065498459505</v>
      </c>
      <c r="P55">
        <v>12.813830283505155</v>
      </c>
      <c r="Q55">
        <v>0.98943930321175821</v>
      </c>
      <c r="R55">
        <v>8.2553191489361704E-4</v>
      </c>
    </row>
    <row r="56" spans="1:18">
      <c r="A56">
        <v>2020</v>
      </c>
      <c r="B56" s="11" t="s">
        <v>133</v>
      </c>
      <c r="C56" s="12" t="s">
        <v>134</v>
      </c>
      <c r="D56">
        <v>1</v>
      </c>
      <c r="E56" s="16">
        <v>-9.0148494263277631E-3</v>
      </c>
      <c r="F56" s="13">
        <v>11.4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0.73840000000000006</v>
      </c>
      <c r="O56">
        <v>0.28217500241023591</v>
      </c>
      <c r="P56">
        <v>10.705526439578264</v>
      </c>
      <c r="Q56">
        <v>0.98330173347778971</v>
      </c>
      <c r="R56">
        <v>1.120909090909091E-3</v>
      </c>
    </row>
    <row r="57" spans="1:18">
      <c r="A57">
        <v>2020</v>
      </c>
      <c r="B57" s="11" t="s">
        <v>135</v>
      </c>
      <c r="C57" s="12" t="s">
        <v>136</v>
      </c>
      <c r="D57">
        <v>1</v>
      </c>
      <c r="E57" s="16">
        <v>-2.5411982134606499E-2</v>
      </c>
      <c r="F57" s="13">
        <v>10.6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0.59212812500000001</v>
      </c>
      <c r="O57">
        <v>0.2263334370048076</v>
      </c>
      <c r="P57">
        <v>6.4617901688781663</v>
      </c>
      <c r="Q57">
        <v>0.98249956460014454</v>
      </c>
      <c r="R57">
        <v>1.7827956989247312E-3</v>
      </c>
    </row>
    <row r="58" spans="1:18">
      <c r="A58">
        <v>2020</v>
      </c>
      <c r="B58" s="11" t="s">
        <v>137</v>
      </c>
      <c r="C58" s="12" t="s">
        <v>138</v>
      </c>
      <c r="D58">
        <v>1</v>
      </c>
      <c r="E58" s="16">
        <v>2.2941611367570683E-2</v>
      </c>
      <c r="F58" s="13">
        <v>11.4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0.51301000000000008</v>
      </c>
      <c r="O58">
        <v>0.20158854447034807</v>
      </c>
      <c r="P58">
        <v>7.686538397893945</v>
      </c>
      <c r="Q58">
        <v>0.97408432584160154</v>
      </c>
      <c r="R58">
        <v>1.4295698924731185E-3</v>
      </c>
    </row>
    <row r="59" spans="1:18">
      <c r="A59">
        <v>2020</v>
      </c>
      <c r="B59" s="11" t="s">
        <v>139</v>
      </c>
      <c r="C59" s="12" t="s">
        <v>140</v>
      </c>
      <c r="D59">
        <v>1</v>
      </c>
      <c r="E59" s="16">
        <v>1.9677506694581116E-2</v>
      </c>
      <c r="F59" s="13">
        <v>9.6999999999999993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0.19174545454545455</v>
      </c>
      <c r="O59">
        <v>0.50960348967913349</v>
      </c>
      <c r="P59">
        <v>14.081598815789473</v>
      </c>
      <c r="Q59">
        <v>0.9279347619950693</v>
      </c>
      <c r="R59">
        <v>9.806451612903225E-4</v>
      </c>
    </row>
    <row r="60" spans="1:18">
      <c r="A60">
        <v>2020</v>
      </c>
      <c r="B60" s="11" t="s">
        <v>142</v>
      </c>
      <c r="C60" s="12" t="s">
        <v>143</v>
      </c>
      <c r="D60">
        <v>1</v>
      </c>
      <c r="E60" s="16">
        <v>-1.7068760640595267E-2</v>
      </c>
      <c r="F60" s="13">
        <v>7.5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0.18591509433962264</v>
      </c>
      <c r="O60">
        <v>0.37503354460039817</v>
      </c>
      <c r="P60">
        <v>9.5636385372833566</v>
      </c>
      <c r="Q60">
        <v>0.9667041603942198</v>
      </c>
      <c r="R60">
        <v>3.2332055844511362E-3</v>
      </c>
    </row>
    <row r="61" spans="1:18">
      <c r="A61">
        <v>2020</v>
      </c>
      <c r="B61" s="11" t="s">
        <v>144</v>
      </c>
      <c r="C61" s="12" t="s">
        <v>145</v>
      </c>
      <c r="D61">
        <v>0</v>
      </c>
      <c r="E61" s="16">
        <v>3.7108215666944465E-2</v>
      </c>
      <c r="F61" s="13">
        <v>7.6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0</v>
      </c>
      <c r="N61">
        <v>0.36075469387755105</v>
      </c>
      <c r="O61">
        <v>0.33359586872291763</v>
      </c>
      <c r="P61">
        <v>7.0392624065322726</v>
      </c>
      <c r="Q61">
        <v>0.96217227150791595</v>
      </c>
      <c r="R61">
        <v>3.2086372360844531E-3</v>
      </c>
    </row>
    <row r="62" spans="1:18">
      <c r="A62">
        <v>2020</v>
      </c>
      <c r="B62" s="11" t="s">
        <v>146</v>
      </c>
      <c r="C62" s="12" t="s">
        <v>147</v>
      </c>
      <c r="D62">
        <v>0</v>
      </c>
      <c r="E62" s="16">
        <v>5.3936526863975542E-2</v>
      </c>
      <c r="F62" s="13">
        <v>11.4</v>
      </c>
      <c r="G62">
        <v>0</v>
      </c>
      <c r="H62">
        <v>0</v>
      </c>
      <c r="I62">
        <v>1</v>
      </c>
      <c r="J62">
        <v>0</v>
      </c>
      <c r="K62">
        <v>0</v>
      </c>
      <c r="L62">
        <v>1</v>
      </c>
      <c r="M62">
        <v>0</v>
      </c>
      <c r="N62">
        <v>0.29354782608695651</v>
      </c>
      <c r="O62">
        <v>0.24336181323633027</v>
      </c>
      <c r="P62">
        <v>4.4956988515492524</v>
      </c>
      <c r="Q62">
        <v>0.9039190710350139</v>
      </c>
      <c r="R62">
        <v>1.962783661119516E-3</v>
      </c>
    </row>
    <row r="63" spans="1:18">
      <c r="A63">
        <v>2020</v>
      </c>
      <c r="B63" s="11" t="s">
        <v>148</v>
      </c>
      <c r="C63" s="12" t="s">
        <v>149</v>
      </c>
      <c r="D63">
        <v>0</v>
      </c>
      <c r="E63" s="16">
        <v>4.0735170103847633E-2</v>
      </c>
      <c r="F63" s="13">
        <v>10.5</v>
      </c>
      <c r="G63">
        <v>0</v>
      </c>
      <c r="H63">
        <v>0</v>
      </c>
      <c r="I63">
        <v>1</v>
      </c>
      <c r="J63">
        <v>0</v>
      </c>
      <c r="K63">
        <v>0</v>
      </c>
      <c r="L63">
        <v>1</v>
      </c>
      <c r="M63">
        <v>0</v>
      </c>
      <c r="N63">
        <v>0.39520727272727274</v>
      </c>
      <c r="O63">
        <v>0.2293071590161336</v>
      </c>
      <c r="P63">
        <v>5.7483963011456627</v>
      </c>
      <c r="Q63">
        <v>0.95783570416444308</v>
      </c>
      <c r="R63">
        <v>2.2137681159420291E-3</v>
      </c>
    </row>
    <row r="64" spans="1:18">
      <c r="A64">
        <v>2020</v>
      </c>
      <c r="B64" s="11" t="s">
        <v>150</v>
      </c>
      <c r="C64" s="12" t="s">
        <v>151</v>
      </c>
      <c r="D64">
        <v>0</v>
      </c>
      <c r="E64" s="16">
        <v>4.2489012889624755E-2</v>
      </c>
      <c r="F64" s="13">
        <v>8.6999999999999993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0.30469885496183208</v>
      </c>
      <c r="O64">
        <v>0.33776256175999647</v>
      </c>
      <c r="P64">
        <v>7.5503295295761532</v>
      </c>
      <c r="Q64">
        <v>0.96772686334022695</v>
      </c>
      <c r="R64">
        <v>3.1690036900369005E-3</v>
      </c>
    </row>
    <row r="65" spans="1:18">
      <c r="A65">
        <v>2020</v>
      </c>
      <c r="B65" s="11" t="s">
        <v>152</v>
      </c>
      <c r="C65" s="12" t="s">
        <v>153</v>
      </c>
      <c r="D65">
        <v>0</v>
      </c>
      <c r="E65" s="16">
        <v>2.0835467438146491E-2</v>
      </c>
      <c r="F65" s="13">
        <v>9.6999999999999993</v>
      </c>
      <c r="G65">
        <v>0</v>
      </c>
      <c r="H65">
        <v>0</v>
      </c>
      <c r="I65">
        <v>1</v>
      </c>
      <c r="J65">
        <v>0</v>
      </c>
      <c r="K65">
        <v>0</v>
      </c>
      <c r="L65">
        <v>1</v>
      </c>
      <c r="M65">
        <v>0</v>
      </c>
      <c r="N65">
        <v>0.33333999999999997</v>
      </c>
      <c r="O65">
        <v>0.20122723210566895</v>
      </c>
      <c r="P65">
        <v>6.9188564758638886</v>
      </c>
      <c r="Q65">
        <v>0.96862683435986463</v>
      </c>
      <c r="R65">
        <v>2.2465185185185184E-3</v>
      </c>
    </row>
    <row r="66" spans="1:18">
      <c r="A66">
        <v>2020</v>
      </c>
      <c r="B66" s="11" t="s">
        <v>154</v>
      </c>
      <c r="C66" s="12" t="s">
        <v>155</v>
      </c>
      <c r="D66">
        <v>0</v>
      </c>
      <c r="E66" s="16">
        <v>-2.7846027191463152E-3</v>
      </c>
      <c r="F66" s="13">
        <v>9.9</v>
      </c>
      <c r="G66">
        <v>0</v>
      </c>
      <c r="H66">
        <v>0</v>
      </c>
      <c r="I66">
        <v>1</v>
      </c>
      <c r="J66">
        <v>0</v>
      </c>
      <c r="K66">
        <v>0</v>
      </c>
      <c r="L66">
        <v>1</v>
      </c>
      <c r="M66">
        <v>0</v>
      </c>
      <c r="N66">
        <v>0.38374074074074072</v>
      </c>
      <c r="O66">
        <v>0.2278946625226006</v>
      </c>
      <c r="P66">
        <v>7.7644722368625025</v>
      </c>
      <c r="Q66">
        <v>0.96886883505453147</v>
      </c>
      <c r="R66">
        <v>1.2148775894538606E-3</v>
      </c>
    </row>
    <row r="67" spans="1:18">
      <c r="A67">
        <v>2020</v>
      </c>
      <c r="B67" s="11" t="s">
        <v>156</v>
      </c>
      <c r="C67" s="12" t="s">
        <v>157</v>
      </c>
      <c r="D67">
        <v>0</v>
      </c>
      <c r="E67" s="16">
        <v>2.1749539248886791E-2</v>
      </c>
      <c r="F67" s="13">
        <v>9.9</v>
      </c>
      <c r="G67">
        <v>0</v>
      </c>
      <c r="H67">
        <v>0</v>
      </c>
      <c r="I67">
        <v>1</v>
      </c>
      <c r="J67">
        <v>0</v>
      </c>
      <c r="K67">
        <v>0</v>
      </c>
      <c r="L67">
        <v>1</v>
      </c>
      <c r="M67">
        <v>0</v>
      </c>
      <c r="N67">
        <v>0.54061249999999994</v>
      </c>
      <c r="O67">
        <v>0.21395628406573747</v>
      </c>
      <c r="P67">
        <v>5.3368012851507824</v>
      </c>
      <c r="Q67">
        <v>0.97728560197923653</v>
      </c>
      <c r="R67">
        <v>2.3389880952380954E-3</v>
      </c>
    </row>
    <row r="68" spans="1:18">
      <c r="A68">
        <v>2020</v>
      </c>
      <c r="B68" s="11" t="s">
        <v>158</v>
      </c>
      <c r="C68" s="12" t="s">
        <v>159</v>
      </c>
      <c r="D68">
        <v>0</v>
      </c>
      <c r="E68" s="16">
        <v>-3.7195681869832506E-2</v>
      </c>
      <c r="F68" s="13">
        <v>9.5</v>
      </c>
      <c r="G68">
        <v>0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0.45253874999999999</v>
      </c>
      <c r="O68">
        <v>0.27844078108365233</v>
      </c>
      <c r="P68">
        <v>5.5893446188594016</v>
      </c>
      <c r="Q68">
        <v>0.97554076860821315</v>
      </c>
      <c r="R68">
        <v>2.1440677966101693E-3</v>
      </c>
    </row>
    <row r="69" spans="1:18">
      <c r="A69">
        <v>2020</v>
      </c>
      <c r="B69" s="11" t="s">
        <v>160</v>
      </c>
      <c r="C69" s="12" t="s">
        <v>161</v>
      </c>
      <c r="D69">
        <v>1</v>
      </c>
      <c r="E69" s="16">
        <v>8.7990762300549002E-2</v>
      </c>
      <c r="F69" s="13">
        <v>8.5</v>
      </c>
      <c r="G69">
        <v>0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>
        <v>0.4813711340206186</v>
      </c>
      <c r="O69">
        <v>0.2763003596753778</v>
      </c>
      <c r="P69">
        <v>5.6825498563053225</v>
      </c>
      <c r="Q69">
        <v>0.97205469770629427</v>
      </c>
      <c r="R69">
        <v>4.2365259740259741E-3</v>
      </c>
    </row>
    <row r="70" spans="1:18">
      <c r="A70">
        <v>2020</v>
      </c>
      <c r="B70" s="11" t="s">
        <v>162</v>
      </c>
      <c r="C70" s="12" t="s">
        <v>163</v>
      </c>
      <c r="D70">
        <v>1</v>
      </c>
      <c r="E70" s="16">
        <v>2.5686158627925185E-2</v>
      </c>
      <c r="F70" s="13">
        <v>9.1</v>
      </c>
      <c r="G70">
        <v>0</v>
      </c>
      <c r="H70">
        <v>0</v>
      </c>
      <c r="I70">
        <v>1</v>
      </c>
      <c r="J70">
        <v>0</v>
      </c>
      <c r="K70">
        <v>0</v>
      </c>
      <c r="L70">
        <v>1</v>
      </c>
      <c r="M70">
        <v>0</v>
      </c>
      <c r="N70">
        <v>0.54143118279569891</v>
      </c>
      <c r="O70">
        <v>0.23224722689487853</v>
      </c>
      <c r="P70">
        <v>4.4421792618013729</v>
      </c>
      <c r="Q70">
        <v>0.9716442483183757</v>
      </c>
      <c r="R70">
        <v>3.457142857142857E-3</v>
      </c>
    </row>
    <row r="71" spans="1:18">
      <c r="A71">
        <v>2020</v>
      </c>
      <c r="B71" s="11" t="s">
        <v>164</v>
      </c>
      <c r="C71" s="12" t="s">
        <v>165</v>
      </c>
      <c r="D71">
        <v>1</v>
      </c>
      <c r="E71" s="16">
        <v>2.3571831327701066E-2</v>
      </c>
      <c r="F71" s="13">
        <v>9.6</v>
      </c>
      <c r="G71">
        <v>0</v>
      </c>
      <c r="H71">
        <v>0</v>
      </c>
      <c r="I71">
        <v>1</v>
      </c>
      <c r="J71">
        <v>0</v>
      </c>
      <c r="K71">
        <v>0</v>
      </c>
      <c r="L71">
        <v>1</v>
      </c>
      <c r="M71">
        <v>0</v>
      </c>
      <c r="N71">
        <v>0.47312650602409639</v>
      </c>
      <c r="O71">
        <v>0.26340771300305654</v>
      </c>
      <c r="P71">
        <v>5.8635980821570985</v>
      </c>
      <c r="Q71">
        <v>0.95976775869313324</v>
      </c>
      <c r="R71">
        <v>1.8875746714456393E-3</v>
      </c>
    </row>
    <row r="72" spans="1:18">
      <c r="A72">
        <v>2020</v>
      </c>
      <c r="B72" s="11" t="s">
        <v>166</v>
      </c>
      <c r="C72" s="12" t="s">
        <v>167</v>
      </c>
      <c r="D72">
        <v>1</v>
      </c>
      <c r="E72" s="16">
        <v>-1.4036041777041064E-2</v>
      </c>
      <c r="F72" s="13">
        <v>10.3</v>
      </c>
      <c r="G72">
        <v>0</v>
      </c>
      <c r="H72">
        <v>0</v>
      </c>
      <c r="I72">
        <v>1</v>
      </c>
      <c r="J72">
        <v>0</v>
      </c>
      <c r="K72">
        <v>0</v>
      </c>
      <c r="L72">
        <v>1</v>
      </c>
      <c r="M72">
        <v>0</v>
      </c>
      <c r="N72">
        <v>0.51515490196078428</v>
      </c>
      <c r="O72">
        <v>0.26261260617099874</v>
      </c>
      <c r="P72">
        <v>6.1494735655737713</v>
      </c>
      <c r="Q72">
        <v>0.96749502338911963</v>
      </c>
      <c r="R72">
        <v>2.5761689291101055E-3</v>
      </c>
    </row>
    <row r="73" spans="1:18">
      <c r="A73">
        <v>2020</v>
      </c>
      <c r="B73" s="11" t="s">
        <v>168</v>
      </c>
      <c r="C73" s="12" t="s">
        <v>169</v>
      </c>
      <c r="D73">
        <v>1</v>
      </c>
      <c r="E73" s="16">
        <v>1.3972132056342269E-2</v>
      </c>
      <c r="F73" s="13">
        <v>9</v>
      </c>
      <c r="G73">
        <v>0</v>
      </c>
      <c r="H73">
        <v>0</v>
      </c>
      <c r="I73">
        <v>1</v>
      </c>
      <c r="J73">
        <v>0</v>
      </c>
      <c r="K73">
        <v>0</v>
      </c>
      <c r="L73">
        <v>1</v>
      </c>
      <c r="M73">
        <v>0</v>
      </c>
      <c r="N73">
        <v>0.43467977528089891</v>
      </c>
      <c r="O73">
        <v>0.25701257314997072</v>
      </c>
      <c r="P73">
        <v>5.5949579313501143</v>
      </c>
      <c r="Q73">
        <v>0.97176017473795762</v>
      </c>
      <c r="R73">
        <v>3.6784511784511784E-3</v>
      </c>
    </row>
    <row r="74" spans="1:18">
      <c r="A74">
        <v>2020</v>
      </c>
      <c r="B74" s="11" t="s">
        <v>170</v>
      </c>
      <c r="C74" s="12" t="s">
        <v>171</v>
      </c>
      <c r="D74">
        <v>0</v>
      </c>
      <c r="E74" s="16">
        <v>3.7108215666944465E-2</v>
      </c>
      <c r="F74" s="13">
        <v>10.9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0.55108529411764706</v>
      </c>
      <c r="O74">
        <v>0.25109969162947759</v>
      </c>
      <c r="P74">
        <v>6.5346252598425201</v>
      </c>
      <c r="Q74">
        <v>0.98305482763957752</v>
      </c>
      <c r="R74">
        <v>1.4767441860465116E-3</v>
      </c>
    </row>
    <row r="75" spans="1:18">
      <c r="A75">
        <v>2020</v>
      </c>
      <c r="B75" s="11" t="s">
        <v>172</v>
      </c>
      <c r="C75" s="12" t="s">
        <v>173</v>
      </c>
      <c r="D75">
        <v>0</v>
      </c>
      <c r="E75" s="16">
        <v>-6.9287221474378614E-3</v>
      </c>
      <c r="F75" s="13">
        <v>10.1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0.42373125</v>
      </c>
      <c r="O75">
        <v>0.26321917484937241</v>
      </c>
      <c r="P75">
        <v>6.1585580797481647</v>
      </c>
      <c r="Q75">
        <v>0.97188666165169557</v>
      </c>
      <c r="R75">
        <v>1.0472527472527471E-3</v>
      </c>
    </row>
    <row r="76" spans="1:18">
      <c r="A76">
        <v>2020</v>
      </c>
      <c r="B76" s="11" t="s">
        <v>174</v>
      </c>
      <c r="C76" s="12" t="s">
        <v>175</v>
      </c>
      <c r="D76">
        <v>0</v>
      </c>
      <c r="E76" s="16">
        <v>-0.34197253934823485</v>
      </c>
      <c r="F76" s="13">
        <v>6.3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0.15074745762711864</v>
      </c>
      <c r="O76">
        <v>0.2070870220681103</v>
      </c>
      <c r="P76">
        <v>5.8418102869518131</v>
      </c>
      <c r="Q76">
        <v>0.97923342440494265</v>
      </c>
      <c r="R76">
        <v>1.2071895424836602E-3</v>
      </c>
    </row>
    <row r="77" spans="1:18">
      <c r="A77">
        <v>2020</v>
      </c>
      <c r="B77" s="11" t="s">
        <v>176</v>
      </c>
      <c r="C77" s="12" t="s">
        <v>177</v>
      </c>
      <c r="D77">
        <v>0</v>
      </c>
      <c r="E77" s="16">
        <v>1.6049511625094371E-2</v>
      </c>
      <c r="F77" s="13">
        <v>10.8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0.79596571428571439</v>
      </c>
      <c r="O77">
        <v>0.14838410697571083</v>
      </c>
      <c r="P77">
        <v>5.4275645113155928</v>
      </c>
      <c r="Q77">
        <v>0.98556649963386789</v>
      </c>
      <c r="R77">
        <v>1.425886524822695E-3</v>
      </c>
    </row>
    <row r="78" spans="1:18">
      <c r="A78">
        <v>2020</v>
      </c>
      <c r="B78" s="11" t="s">
        <v>178</v>
      </c>
      <c r="C78" s="12" t="s">
        <v>179</v>
      </c>
      <c r="D78">
        <v>0</v>
      </c>
      <c r="E78" s="16">
        <v>4.6129095321708908E-3</v>
      </c>
      <c r="F78" s="13">
        <v>11.2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0.411665306122449</v>
      </c>
      <c r="O78">
        <v>0.24711742644350776</v>
      </c>
      <c r="P78">
        <v>6.6072718167202575</v>
      </c>
      <c r="Q78">
        <v>0.96916456800650419</v>
      </c>
      <c r="R78">
        <v>1.3914988814317673E-3</v>
      </c>
    </row>
    <row r="79" spans="1:18">
      <c r="A79">
        <v>2020</v>
      </c>
      <c r="B79" s="11" t="s">
        <v>180</v>
      </c>
      <c r="C79" s="12" t="s">
        <v>181</v>
      </c>
      <c r="D79">
        <v>0</v>
      </c>
      <c r="E79" s="16">
        <v>0.1100580628017762</v>
      </c>
      <c r="F79" s="13">
        <v>8.5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1.3418749999999999</v>
      </c>
      <c r="O79">
        <v>6.3374529294653009E-2</v>
      </c>
      <c r="P79">
        <v>3.9666233689839574</v>
      </c>
      <c r="Q79">
        <v>0.98258034466697719</v>
      </c>
      <c r="R79">
        <v>3.5619047619047618E-3</v>
      </c>
    </row>
    <row r="80" spans="1:18">
      <c r="A80">
        <v>2020</v>
      </c>
      <c r="B80" s="11" t="s">
        <v>182</v>
      </c>
      <c r="C80" s="12" t="s">
        <v>183</v>
      </c>
      <c r="D80">
        <v>0</v>
      </c>
      <c r="E80" s="16">
        <v>1.7883086959781563E-2</v>
      </c>
      <c r="F80" s="13">
        <v>8.8000000000000007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0.61106000000000005</v>
      </c>
      <c r="O80">
        <v>0.15371442378354305</v>
      </c>
      <c r="P80">
        <v>6.4003952947539213</v>
      </c>
      <c r="Q80">
        <v>0.97982740374649513</v>
      </c>
      <c r="R80">
        <v>1.4911290322580646E-3</v>
      </c>
    </row>
    <row r="81" spans="1:18">
      <c r="A81">
        <v>2020</v>
      </c>
      <c r="B81" s="11" t="s">
        <v>184</v>
      </c>
      <c r="C81" s="12" t="s">
        <v>185</v>
      </c>
      <c r="D81">
        <v>0</v>
      </c>
      <c r="E81" s="16">
        <v>6.4279308867976762E-3</v>
      </c>
      <c r="F81" s="13">
        <v>8.8000000000000007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0.79980000000000007</v>
      </c>
      <c r="O81">
        <v>0.22647675680174317</v>
      </c>
      <c r="P81">
        <v>4.5876166315234581</v>
      </c>
      <c r="Q81">
        <v>0.97209596516776253</v>
      </c>
      <c r="R81">
        <v>1.6213675213675215E-3</v>
      </c>
    </row>
    <row r="82" spans="1:18">
      <c r="A82">
        <v>2020</v>
      </c>
      <c r="B82" s="11" t="s">
        <v>186</v>
      </c>
      <c r="C82" s="12" t="s">
        <v>187</v>
      </c>
      <c r="D82">
        <v>1</v>
      </c>
      <c r="E82" s="16">
        <v>8.9842072285611183E-2</v>
      </c>
      <c r="F82" s="13">
        <v>9.1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0.71852542372881356</v>
      </c>
      <c r="O82">
        <v>0.20462188719472488</v>
      </c>
      <c r="P82">
        <v>5.4801341680997417</v>
      </c>
      <c r="Q82">
        <v>0.97805298044488476</v>
      </c>
      <c r="R82">
        <v>2.7364705882352942E-3</v>
      </c>
    </row>
    <row r="83" spans="1:18">
      <c r="A83">
        <v>2020</v>
      </c>
      <c r="B83" s="11" t="s">
        <v>188</v>
      </c>
      <c r="C83" s="12" t="s">
        <v>189</v>
      </c>
      <c r="D83">
        <v>1</v>
      </c>
      <c r="E83" s="16">
        <v>0.11380019607678817</v>
      </c>
      <c r="F83" s="13">
        <v>9.4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0.6587197080291971</v>
      </c>
      <c r="O83">
        <v>0.2799804966276509</v>
      </c>
      <c r="P83">
        <v>5.7036832022211943</v>
      </c>
      <c r="Q83">
        <v>0.9928161906640397</v>
      </c>
      <c r="R83">
        <v>9.7635542168674698E-4</v>
      </c>
    </row>
    <row r="84" spans="1:18">
      <c r="A84">
        <v>2020</v>
      </c>
      <c r="B84" s="11" t="s">
        <v>190</v>
      </c>
      <c r="C84" s="12" t="s">
        <v>191</v>
      </c>
      <c r="D84">
        <v>1</v>
      </c>
      <c r="E84" s="16">
        <v>4.4700962025832321E-3</v>
      </c>
      <c r="F84" s="13">
        <v>11.5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0.6174645161290323</v>
      </c>
      <c r="O84">
        <v>0.22130361500080478</v>
      </c>
      <c r="P84">
        <v>4.7627407444267513</v>
      </c>
      <c r="Q84">
        <v>0.97375322599182912</v>
      </c>
      <c r="R84">
        <v>1.2915167095115679E-3</v>
      </c>
    </row>
    <row r="85" spans="1:18">
      <c r="A85">
        <v>2020</v>
      </c>
      <c r="B85" s="11" t="s">
        <v>192</v>
      </c>
      <c r="C85" s="12" t="s">
        <v>193</v>
      </c>
      <c r="D85">
        <v>1</v>
      </c>
      <c r="E85" s="16">
        <v>3.4497501407595936E-2</v>
      </c>
      <c r="F85" s="13">
        <v>10.9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0.58661585365853652</v>
      </c>
      <c r="O85">
        <v>0.21926022339296447</v>
      </c>
      <c r="P85">
        <v>5.6298842212246969</v>
      </c>
      <c r="Q85">
        <v>0.97545449820695385</v>
      </c>
      <c r="R85">
        <v>3.2436813186813187E-3</v>
      </c>
    </row>
    <row r="86" spans="1:18">
      <c r="A86">
        <v>2020</v>
      </c>
      <c r="B86" s="11" t="s">
        <v>194</v>
      </c>
      <c r="C86" s="12" t="s">
        <v>195</v>
      </c>
      <c r="D86">
        <v>1</v>
      </c>
      <c r="E86" s="16">
        <v>9.5694217078463456E-3</v>
      </c>
      <c r="F86" s="13">
        <v>10.3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0.42896734693877553</v>
      </c>
      <c r="O86">
        <v>0.17792512944624966</v>
      </c>
      <c r="P86">
        <v>5.274071284271284</v>
      </c>
      <c r="Q86">
        <v>0.98681218303091423</v>
      </c>
      <c r="R86">
        <v>2.0382352941176471E-3</v>
      </c>
    </row>
    <row r="87" spans="1:18">
      <c r="A87">
        <v>2020</v>
      </c>
      <c r="B87" s="11" t="s">
        <v>196</v>
      </c>
      <c r="C87" s="12" t="s">
        <v>197</v>
      </c>
      <c r="D87">
        <v>1</v>
      </c>
      <c r="E87" s="16">
        <v>6.8290524315565482E-2</v>
      </c>
      <c r="F87" s="13">
        <v>3.1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0.88405384615384608</v>
      </c>
      <c r="O87">
        <v>0.24490120696115938</v>
      </c>
      <c r="P87">
        <v>3.5192579545454543</v>
      </c>
      <c r="Q87">
        <v>0.99846859310692881</v>
      </c>
      <c r="R87">
        <v>4.093023255813954E-4</v>
      </c>
    </row>
    <row r="88" spans="1:18">
      <c r="A88">
        <v>2020</v>
      </c>
      <c r="B88" s="11" t="s">
        <v>198</v>
      </c>
      <c r="C88" s="12" t="s">
        <v>199</v>
      </c>
      <c r="D88">
        <v>1</v>
      </c>
      <c r="E88" s="16">
        <v>9.8243123822036607E-2</v>
      </c>
      <c r="F88" s="13">
        <v>5.2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0.68080434782608701</v>
      </c>
      <c r="O88">
        <v>0.25410783729390818</v>
      </c>
      <c r="P88">
        <v>6.2922929993577386</v>
      </c>
      <c r="Q88">
        <v>0.9900565188236421</v>
      </c>
      <c r="R88">
        <v>1.0045161290322582E-3</v>
      </c>
    </row>
    <row r="89" spans="1:18">
      <c r="A89">
        <v>2020</v>
      </c>
      <c r="B89" s="11" t="s">
        <v>200</v>
      </c>
      <c r="C89" s="12" t="s">
        <v>201</v>
      </c>
      <c r="D89">
        <v>1</v>
      </c>
      <c r="E89" s="16">
        <v>6.2912865681031766E-3</v>
      </c>
      <c r="F89" s="13">
        <v>6.7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0.34785714285714286</v>
      </c>
      <c r="O89">
        <v>0.32974082623006162</v>
      </c>
      <c r="P89">
        <v>7.9480422546012273</v>
      </c>
      <c r="Q89">
        <v>0.97322381930184809</v>
      </c>
      <c r="R89">
        <v>9.4492753623188401E-4</v>
      </c>
    </row>
    <row r="90" spans="1:18">
      <c r="A90">
        <v>2020</v>
      </c>
      <c r="B90" s="11" t="s">
        <v>202</v>
      </c>
      <c r="C90" s="12" t="s">
        <v>203</v>
      </c>
      <c r="D90">
        <v>1</v>
      </c>
      <c r="E90" s="16">
        <v>3.5846345064287237E-2</v>
      </c>
      <c r="F90" s="13">
        <v>7.6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0.67015999999999998</v>
      </c>
      <c r="O90">
        <v>0.23404244550346689</v>
      </c>
      <c r="P90">
        <v>5.3077856020278835</v>
      </c>
      <c r="Q90">
        <v>0.98318098876174553</v>
      </c>
      <c r="R90">
        <v>1.6645569620253166E-3</v>
      </c>
    </row>
    <row r="91" spans="1:18">
      <c r="A91">
        <v>2020</v>
      </c>
      <c r="B91" s="11" t="s">
        <v>204</v>
      </c>
      <c r="C91" s="12" t="s">
        <v>205</v>
      </c>
      <c r="D91">
        <v>1</v>
      </c>
      <c r="E91" s="16">
        <v>-3.3876189231170223E-2</v>
      </c>
      <c r="F91" s="13">
        <v>8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0.52063559322033903</v>
      </c>
      <c r="O91">
        <v>0.22378114219677678</v>
      </c>
      <c r="P91">
        <v>5.1194449015063723</v>
      </c>
      <c r="Q91">
        <v>0.98314315943680308</v>
      </c>
      <c r="R91">
        <v>1.7202657807308972E-3</v>
      </c>
    </row>
    <row r="92" spans="1:18">
      <c r="A92">
        <v>2020</v>
      </c>
      <c r="B92" s="11" t="s">
        <v>206</v>
      </c>
      <c r="C92" s="12" t="s">
        <v>207</v>
      </c>
      <c r="D92">
        <v>1</v>
      </c>
      <c r="E92" s="16">
        <v>-5.7948521883383668E-2</v>
      </c>
      <c r="F92" s="13">
        <v>9.6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0.39351333333333333</v>
      </c>
      <c r="O92">
        <v>0.42218645727562171</v>
      </c>
      <c r="P92">
        <v>8.2006922993492406</v>
      </c>
      <c r="Q92">
        <v>0.98438002947803549</v>
      </c>
      <c r="R92">
        <v>8.8653846153846161E-4</v>
      </c>
    </row>
    <row r="93" spans="1:18">
      <c r="A93">
        <v>2020</v>
      </c>
      <c r="B93" s="11" t="s">
        <v>208</v>
      </c>
      <c r="C93" s="12" t="s">
        <v>209</v>
      </c>
      <c r="D93">
        <v>1</v>
      </c>
      <c r="E93" s="16">
        <v>-1.221294408256347E-2</v>
      </c>
      <c r="F93" s="13">
        <v>11.5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0.37270999999999999</v>
      </c>
      <c r="O93">
        <v>0.35073525431249652</v>
      </c>
      <c r="P93">
        <v>11.610505111294311</v>
      </c>
      <c r="Q93">
        <v>0.96745458935901907</v>
      </c>
      <c r="R93">
        <v>9.1893939393939393E-4</v>
      </c>
    </row>
    <row r="94" spans="1:18">
      <c r="A94">
        <v>2020</v>
      </c>
      <c r="B94" s="11" t="s">
        <v>210</v>
      </c>
      <c r="C94" s="12" t="s">
        <v>211</v>
      </c>
      <c r="D94">
        <v>1</v>
      </c>
      <c r="E94" s="16">
        <v>3.3253112040310125E-2</v>
      </c>
      <c r="F94" s="13">
        <v>11.5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0.57887777777777771</v>
      </c>
      <c r="O94">
        <v>0.2589484403466249</v>
      </c>
      <c r="P94">
        <v>5.9827438460577289</v>
      </c>
      <c r="Q94">
        <v>0.96927772126144451</v>
      </c>
      <c r="R94">
        <v>2.8080701754385966E-3</v>
      </c>
    </row>
    <row r="95" spans="1:18">
      <c r="A95">
        <v>2020</v>
      </c>
      <c r="B95" s="11" t="s">
        <v>212</v>
      </c>
      <c r="C95" s="12" t="s">
        <v>213</v>
      </c>
      <c r="D95">
        <v>1</v>
      </c>
      <c r="E95" s="16">
        <v>-3.3771920620597522E-2</v>
      </c>
      <c r="F95" s="13">
        <v>11.1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0.69027857142857141</v>
      </c>
      <c r="O95">
        <v>0.21361327926375728</v>
      </c>
      <c r="P95">
        <v>5.1890517549896762</v>
      </c>
      <c r="Q95">
        <v>0.98496466229989954</v>
      </c>
      <c r="R95">
        <v>9.6866666666666672E-4</v>
      </c>
    </row>
    <row r="96" spans="1:18">
      <c r="A96">
        <v>2020</v>
      </c>
      <c r="B96" s="11" t="s">
        <v>215</v>
      </c>
      <c r="C96" s="12" t="s">
        <v>216</v>
      </c>
      <c r="D96">
        <v>0</v>
      </c>
      <c r="E96" s="16">
        <v>2.9744337682591424E-2</v>
      </c>
      <c r="F96" s="13">
        <v>7.1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0.1934311184939092</v>
      </c>
      <c r="O96">
        <v>0.42798997189171667</v>
      </c>
      <c r="P96">
        <v>8.0565340493214652</v>
      </c>
      <c r="Q96">
        <v>0.96076563406181881</v>
      </c>
      <c r="R96">
        <v>4.353875476493011E-3</v>
      </c>
    </row>
    <row r="97" spans="1:18">
      <c r="A97">
        <v>2020</v>
      </c>
      <c r="B97" s="11" t="s">
        <v>217</v>
      </c>
      <c r="C97" s="12" t="s">
        <v>218</v>
      </c>
      <c r="D97">
        <v>1</v>
      </c>
      <c r="E97" s="16">
        <v>4.559099710892326E-2</v>
      </c>
      <c r="F97" s="13">
        <v>7.7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0.1941084262701363</v>
      </c>
      <c r="O97">
        <v>0.38688948384691718</v>
      </c>
      <c r="P97">
        <v>8.820749574551197</v>
      </c>
      <c r="Q97">
        <v>0.96241258127427853</v>
      </c>
      <c r="R97">
        <v>3.6322640345465762E-3</v>
      </c>
    </row>
    <row r="98" spans="1:18">
      <c r="A98">
        <v>2020</v>
      </c>
      <c r="B98" s="11" t="s">
        <v>219</v>
      </c>
      <c r="C98" s="12" t="s">
        <v>220</v>
      </c>
      <c r="D98">
        <v>1</v>
      </c>
      <c r="E98" s="16">
        <v>5.9761096910487282E-2</v>
      </c>
      <c r="F98" s="13">
        <v>7.4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0.20772704918032786</v>
      </c>
      <c r="O98">
        <v>0.37564436417265379</v>
      </c>
      <c r="P98">
        <v>7.9402670750341793</v>
      </c>
      <c r="Q98">
        <v>0.96320143473268438</v>
      </c>
      <c r="R98">
        <v>3.4097806215722124E-3</v>
      </c>
    </row>
    <row r="99" spans="1:18">
      <c r="A99">
        <v>2020</v>
      </c>
      <c r="B99" s="11" t="s">
        <v>221</v>
      </c>
      <c r="C99" s="12" t="s">
        <v>222</v>
      </c>
      <c r="D99">
        <v>1</v>
      </c>
      <c r="E99" s="16">
        <v>9.6630940332323612E-2</v>
      </c>
      <c r="F99" s="13">
        <v>8.4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0.25897202380952383</v>
      </c>
      <c r="O99">
        <v>0.38063288632862108</v>
      </c>
      <c r="P99">
        <v>8.9793075676580667</v>
      </c>
      <c r="Q99">
        <v>0.96796744454378914</v>
      </c>
      <c r="R99">
        <v>3.8856412639405205E-3</v>
      </c>
    </row>
    <row r="100" spans="1:18">
      <c r="A100">
        <v>2020</v>
      </c>
      <c r="B100" s="11" t="s">
        <v>223</v>
      </c>
      <c r="C100" s="12" t="s">
        <v>224</v>
      </c>
      <c r="D100">
        <v>0</v>
      </c>
      <c r="E100" s="16">
        <v>2.7238918849314141E-2</v>
      </c>
      <c r="F100" s="13">
        <v>9.1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0.37249173553719006</v>
      </c>
      <c r="O100">
        <v>0.21674965836123153</v>
      </c>
      <c r="P100">
        <v>5.631330653940795</v>
      </c>
      <c r="Q100">
        <v>0.97024505507915204</v>
      </c>
      <c r="R100">
        <v>2.1771103896103894E-3</v>
      </c>
    </row>
    <row r="101" spans="1:18">
      <c r="A101">
        <v>2020</v>
      </c>
      <c r="B101" s="11" t="s">
        <v>225</v>
      </c>
      <c r="C101" s="12" t="s">
        <v>226</v>
      </c>
      <c r="D101">
        <v>0</v>
      </c>
      <c r="E101" s="16">
        <v>3.2615299753626724E-2</v>
      </c>
      <c r="F101" s="13">
        <v>9.9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0.47897614678899081</v>
      </c>
      <c r="O101">
        <v>0.22751548401938776</v>
      </c>
      <c r="P101">
        <v>6.2851913267593007</v>
      </c>
      <c r="Q101">
        <v>0.96581393032538831</v>
      </c>
      <c r="R101">
        <v>2.4927374301675978E-3</v>
      </c>
    </row>
    <row r="102" spans="1:18">
      <c r="A102">
        <v>2020</v>
      </c>
      <c r="B102" s="11" t="s">
        <v>227</v>
      </c>
      <c r="C102" s="12" t="s">
        <v>228</v>
      </c>
      <c r="D102">
        <v>0</v>
      </c>
      <c r="E102" s="16">
        <v>2.236197734980953E-2</v>
      </c>
      <c r="F102" s="13">
        <v>10.8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0.46407761194029851</v>
      </c>
      <c r="O102">
        <v>0.26098288922878765</v>
      </c>
      <c r="P102">
        <v>5.7633299906279287</v>
      </c>
      <c r="Q102">
        <v>0.95882057813283927</v>
      </c>
      <c r="R102">
        <v>2.0323809523809522E-3</v>
      </c>
    </row>
    <row r="103" spans="1:18">
      <c r="A103">
        <v>2020</v>
      </c>
      <c r="B103" s="11" t="s">
        <v>229</v>
      </c>
      <c r="C103" s="12" t="s">
        <v>230</v>
      </c>
      <c r="D103">
        <v>0</v>
      </c>
      <c r="E103" s="16">
        <v>4.0612650344214775E-2</v>
      </c>
      <c r="F103" s="13">
        <v>9.8000000000000007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0.59437000000000006</v>
      </c>
      <c r="O103">
        <v>0.22166901850550477</v>
      </c>
      <c r="P103">
        <v>6.5406177361005327</v>
      </c>
      <c r="Q103">
        <v>0.97475358062197903</v>
      </c>
      <c r="R103">
        <v>2.7283116883116882E-3</v>
      </c>
    </row>
    <row r="104" spans="1:18">
      <c r="A104">
        <v>2020</v>
      </c>
      <c r="B104" s="11" t="s">
        <v>231</v>
      </c>
      <c r="C104" s="12" t="s">
        <v>232</v>
      </c>
      <c r="D104">
        <v>0</v>
      </c>
      <c r="E104" s="16">
        <v>4.9569877628073584E-2</v>
      </c>
      <c r="F104" s="13">
        <v>11.7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0.29576470588235299</v>
      </c>
      <c r="O104">
        <v>0.17681109420916161</v>
      </c>
      <c r="P104">
        <v>4.5543613492927095</v>
      </c>
      <c r="Q104">
        <v>0.86291766109785195</v>
      </c>
      <c r="R104">
        <v>1.3608094768015795E-3</v>
      </c>
    </row>
    <row r="105" spans="1:18">
      <c r="A105">
        <v>2020</v>
      </c>
      <c r="B105" s="11" t="s">
        <v>233</v>
      </c>
      <c r="C105" s="12" t="s">
        <v>234</v>
      </c>
      <c r="D105">
        <v>0</v>
      </c>
      <c r="E105" s="16">
        <v>1.5284710416787256E-2</v>
      </c>
      <c r="F105" s="13">
        <v>9.6999999999999993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0.32524204545454549</v>
      </c>
      <c r="O105">
        <v>0.19658350682404882</v>
      </c>
      <c r="P105">
        <v>6.1086200926784064</v>
      </c>
      <c r="Q105">
        <v>0.96230080394671103</v>
      </c>
      <c r="R105">
        <v>2.3714285714285712E-3</v>
      </c>
    </row>
    <row r="106" spans="1:18">
      <c r="A106">
        <v>2020</v>
      </c>
      <c r="B106" s="11" t="s">
        <v>235</v>
      </c>
      <c r="C106" s="12" t="s">
        <v>236</v>
      </c>
      <c r="D106">
        <v>0</v>
      </c>
      <c r="E106" s="16">
        <v>3.3130702092185625E-2</v>
      </c>
      <c r="F106" s="13">
        <v>9.3000000000000007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0.5233512195121951</v>
      </c>
      <c r="O106">
        <v>0.22679615140601053</v>
      </c>
      <c r="P106">
        <v>4.1324268100951596</v>
      </c>
      <c r="Q106">
        <v>0.95494328296997777</v>
      </c>
      <c r="R106">
        <v>3.0546603475513426E-3</v>
      </c>
    </row>
    <row r="107" spans="1:18">
      <c r="A107">
        <v>2020</v>
      </c>
      <c r="B107" s="11" t="s">
        <v>237</v>
      </c>
      <c r="C107" s="12" t="s">
        <v>238</v>
      </c>
      <c r="D107">
        <v>0</v>
      </c>
      <c r="E107" s="16">
        <v>-1.3720665167252981E-2</v>
      </c>
      <c r="F107" s="13">
        <v>9.1999999999999993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0.31632307692307693</v>
      </c>
      <c r="O107">
        <v>0.22584575498623327</v>
      </c>
      <c r="P107">
        <v>6.4298645823501657</v>
      </c>
      <c r="Q107">
        <v>0.9656469367572913</v>
      </c>
      <c r="R107">
        <v>1.375974025974026E-3</v>
      </c>
    </row>
    <row r="108" spans="1:18">
      <c r="A108">
        <v>2020</v>
      </c>
      <c r="B108" s="11" t="s">
        <v>239</v>
      </c>
      <c r="C108" s="12" t="s">
        <v>240</v>
      </c>
      <c r="D108">
        <v>0</v>
      </c>
      <c r="E108" s="16">
        <v>4.5879765323510416E-2</v>
      </c>
      <c r="F108" s="13">
        <v>9.4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0.35940851063829787</v>
      </c>
      <c r="O108">
        <v>0.26279168778255013</v>
      </c>
      <c r="P108">
        <v>5.8414287037037038</v>
      </c>
      <c r="Q108">
        <v>0.965347320064882</v>
      </c>
      <c r="R108">
        <v>2.574142480211082E-3</v>
      </c>
    </row>
    <row r="109" spans="1:18">
      <c r="A109">
        <v>2020</v>
      </c>
      <c r="B109" s="11" t="s">
        <v>241</v>
      </c>
      <c r="C109" s="12" t="s">
        <v>242</v>
      </c>
      <c r="D109">
        <v>0</v>
      </c>
      <c r="E109" s="16">
        <v>9.844588092571693E-3</v>
      </c>
      <c r="F109" s="13">
        <v>8.6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0.31772771084337353</v>
      </c>
      <c r="O109">
        <v>0.28560610592547986</v>
      </c>
      <c r="P109">
        <v>7.0682181494965581</v>
      </c>
      <c r="Q109">
        <v>0.9666703322538811</v>
      </c>
      <c r="R109">
        <v>2.6178704393149664E-3</v>
      </c>
    </row>
    <row r="110" spans="1:18">
      <c r="A110">
        <v>2020</v>
      </c>
      <c r="B110" s="11" t="s">
        <v>243</v>
      </c>
      <c r="C110" s="12" t="s">
        <v>244</v>
      </c>
      <c r="D110">
        <v>0</v>
      </c>
      <c r="E110" s="16">
        <v>1.2909462084763498E-2</v>
      </c>
      <c r="F110" s="13">
        <v>9.4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0.28033902439024394</v>
      </c>
      <c r="O110">
        <v>0.28570560697850744</v>
      </c>
      <c r="P110">
        <v>6.5819857687905374</v>
      </c>
      <c r="Q110">
        <v>0.96579489990342693</v>
      </c>
      <c r="R110">
        <v>2.8420481927710845E-3</v>
      </c>
    </row>
    <row r="111" spans="1:18">
      <c r="A111">
        <v>2020</v>
      </c>
      <c r="B111" s="11" t="s">
        <v>245</v>
      </c>
      <c r="C111" s="12" t="s">
        <v>246</v>
      </c>
      <c r="D111">
        <v>1</v>
      </c>
      <c r="E111" s="16">
        <v>8.4676546145309034E-3</v>
      </c>
      <c r="F111" s="13">
        <v>8.8000000000000007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0.35031799163179916</v>
      </c>
      <c r="O111">
        <v>0.26608718665693998</v>
      </c>
      <c r="P111">
        <v>6.6198252164280138</v>
      </c>
      <c r="Q111">
        <v>0.97088956835391638</v>
      </c>
      <c r="R111">
        <v>2.1937893789378939E-3</v>
      </c>
    </row>
    <row r="112" spans="1:18">
      <c r="A112">
        <v>2020</v>
      </c>
      <c r="B112" s="11" t="s">
        <v>247</v>
      </c>
      <c r="C112" s="12" t="s">
        <v>248</v>
      </c>
      <c r="D112">
        <v>1</v>
      </c>
      <c r="E112" s="16">
        <v>1.5352385880099896E-3</v>
      </c>
      <c r="F112" s="13">
        <v>7.1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0.46629639639639636</v>
      </c>
      <c r="O112">
        <v>0.22031072516465561</v>
      </c>
      <c r="P112">
        <v>5.38548548222197</v>
      </c>
      <c r="Q112">
        <v>0.96598459395389014</v>
      </c>
      <c r="R112">
        <v>2.7857594936708859E-3</v>
      </c>
    </row>
    <row r="113" spans="1:18">
      <c r="A113">
        <v>2020</v>
      </c>
      <c r="B113" s="11" t="s">
        <v>249</v>
      </c>
      <c r="C113" s="12" t="s">
        <v>250</v>
      </c>
      <c r="D113">
        <v>1</v>
      </c>
      <c r="E113" s="16">
        <v>-6.9457614267163029E-3</v>
      </c>
      <c r="F113" s="13">
        <v>9.3000000000000007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0.40463333333333334</v>
      </c>
      <c r="O113">
        <v>0.27478517368590355</v>
      </c>
      <c r="P113">
        <v>6.5815545810115728</v>
      </c>
      <c r="Q113">
        <v>0.96339229323824438</v>
      </c>
      <c r="R113">
        <v>1.8645354645354646E-3</v>
      </c>
    </row>
    <row r="114" spans="1:18">
      <c r="A114">
        <v>2020</v>
      </c>
      <c r="B114" s="11" t="s">
        <v>251</v>
      </c>
      <c r="C114" s="12" t="s">
        <v>252</v>
      </c>
      <c r="D114">
        <v>1</v>
      </c>
      <c r="E114" s="16">
        <v>-2.0746726757061271E-2</v>
      </c>
      <c r="F114" s="13">
        <v>11.8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0.40244305555555554</v>
      </c>
      <c r="O114">
        <v>0.21878168592365493</v>
      </c>
      <c r="P114">
        <v>3.5480473798919743</v>
      </c>
      <c r="Q114">
        <v>0.96358007861705763</v>
      </c>
      <c r="R114">
        <v>2.7625654450261776E-3</v>
      </c>
    </row>
    <row r="115" spans="1:18">
      <c r="A115">
        <v>2020</v>
      </c>
      <c r="B115" s="11" t="s">
        <v>253</v>
      </c>
      <c r="C115" s="12" t="s">
        <v>254</v>
      </c>
      <c r="D115">
        <v>1</v>
      </c>
      <c r="E115" s="16">
        <v>1.6264418954413672E-2</v>
      </c>
      <c r="F115" s="13">
        <v>9.9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0.46145129533678758</v>
      </c>
      <c r="O115">
        <v>0.24109269827193913</v>
      </c>
      <c r="P115">
        <v>5.3365164814869983</v>
      </c>
      <c r="Q115">
        <v>0.96230522983917599</v>
      </c>
      <c r="R115">
        <v>3.1433520599250934E-3</v>
      </c>
    </row>
    <row r="116" spans="1:18">
      <c r="A116">
        <v>2020</v>
      </c>
      <c r="B116" s="11" t="s">
        <v>255</v>
      </c>
      <c r="C116" s="12" t="s">
        <v>256</v>
      </c>
      <c r="D116">
        <v>0</v>
      </c>
      <c r="E116" s="16">
        <v>-4.505489192427283E-3</v>
      </c>
      <c r="F116" s="13">
        <v>11.7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0.63364146341463412</v>
      </c>
      <c r="O116">
        <v>0.18312141708072813</v>
      </c>
      <c r="P116">
        <v>5.2208781523937962</v>
      </c>
      <c r="Q116">
        <v>0.97145804544387271</v>
      </c>
      <c r="R116">
        <v>2.2606707317073173E-3</v>
      </c>
    </row>
    <row r="117" spans="1:18">
      <c r="A117">
        <v>2020</v>
      </c>
      <c r="B117" s="11" t="s">
        <v>257</v>
      </c>
      <c r="C117" s="12" t="s">
        <v>258</v>
      </c>
      <c r="D117">
        <v>0</v>
      </c>
      <c r="E117" s="16">
        <v>-1.8834961386951399E-2</v>
      </c>
      <c r="F117" s="13">
        <v>10.9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0.38987213114754099</v>
      </c>
      <c r="O117">
        <v>0.20523282050611732</v>
      </c>
      <c r="P117">
        <v>5.4575320577617328</v>
      </c>
      <c r="Q117">
        <v>0.96505790044655249</v>
      </c>
      <c r="R117">
        <v>1.9507042253521126E-3</v>
      </c>
    </row>
    <row r="118" spans="1:18">
      <c r="A118">
        <v>2020</v>
      </c>
      <c r="B118" s="11" t="s">
        <v>259</v>
      </c>
      <c r="C118" s="12" t="s">
        <v>260</v>
      </c>
      <c r="D118">
        <v>0</v>
      </c>
      <c r="E118" s="16">
        <v>0.11463390298183189</v>
      </c>
      <c r="F118" s="13">
        <v>8.8000000000000007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0.72365217391304359</v>
      </c>
      <c r="O118">
        <v>0.23451774939075667</v>
      </c>
      <c r="P118">
        <v>6.505471780356638</v>
      </c>
      <c r="Q118">
        <v>0.97877313145878386</v>
      </c>
      <c r="R118">
        <v>1.7753768844221106E-3</v>
      </c>
    </row>
    <row r="119" spans="1:18">
      <c r="A119">
        <v>2020</v>
      </c>
      <c r="B119" s="11" t="s">
        <v>261</v>
      </c>
      <c r="C119" s="12" t="s">
        <v>132</v>
      </c>
      <c r="D119">
        <v>0</v>
      </c>
      <c r="E119" s="16">
        <v>4.6437220943608908E-2</v>
      </c>
      <c r="F119" s="13">
        <v>9.9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0.91387499999999999</v>
      </c>
      <c r="O119">
        <v>0.21176024309810046</v>
      </c>
      <c r="P119">
        <v>6.8204478363261698</v>
      </c>
      <c r="Q119">
        <v>0.97676788401039527</v>
      </c>
      <c r="R119">
        <v>2.3590277777777776E-3</v>
      </c>
    </row>
    <row r="120" spans="1:18">
      <c r="A120">
        <v>2020</v>
      </c>
      <c r="B120" s="11" t="s">
        <v>262</v>
      </c>
      <c r="C120" s="12" t="s">
        <v>263</v>
      </c>
      <c r="D120">
        <v>0</v>
      </c>
      <c r="E120" s="16">
        <v>3.7988924245153287E-2</v>
      </c>
      <c r="F120" s="13">
        <v>10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0.55486093749999998</v>
      </c>
      <c r="O120">
        <v>0.22897225897635512</v>
      </c>
      <c r="P120">
        <v>4.3916054413024845</v>
      </c>
      <c r="Q120">
        <v>0.98028222161521317</v>
      </c>
      <c r="R120">
        <v>2.5187050359712234E-3</v>
      </c>
    </row>
    <row r="121" spans="1:18">
      <c r="A121">
        <v>2020</v>
      </c>
      <c r="B121" s="11" t="s">
        <v>264</v>
      </c>
      <c r="C121" s="12" t="s">
        <v>265</v>
      </c>
      <c r="D121">
        <v>1</v>
      </c>
      <c r="E121" s="16">
        <v>1.4145918969605743E-2</v>
      </c>
      <c r="F121" s="13">
        <v>10.3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0.67718846153846157</v>
      </c>
      <c r="O121">
        <v>0.19080949712217235</v>
      </c>
      <c r="P121">
        <v>4.9308895705521465</v>
      </c>
      <c r="Q121">
        <v>0.9759298911222305</v>
      </c>
      <c r="R121">
        <v>2.6822784810126583E-3</v>
      </c>
    </row>
    <row r="122" spans="1:18">
      <c r="A122">
        <v>2020</v>
      </c>
      <c r="B122" s="11" t="s">
        <v>266</v>
      </c>
      <c r="C122" s="12" t="s">
        <v>267</v>
      </c>
      <c r="D122">
        <v>1</v>
      </c>
      <c r="E122" s="16">
        <v>8.2414322521149774E-2</v>
      </c>
      <c r="F122" s="13">
        <v>10.6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0.96826296296296299</v>
      </c>
      <c r="O122">
        <v>0.23711825398370312</v>
      </c>
      <c r="P122">
        <v>4.7951107611548549</v>
      </c>
      <c r="Q122">
        <v>0.98251163787003071</v>
      </c>
      <c r="R122">
        <v>1.6655737704918032E-3</v>
      </c>
    </row>
    <row r="123" spans="1:18">
      <c r="A123">
        <v>2020</v>
      </c>
      <c r="B123" s="11" t="s">
        <v>268</v>
      </c>
      <c r="C123" s="12" t="s">
        <v>269</v>
      </c>
      <c r="D123">
        <v>1</v>
      </c>
      <c r="E123" s="16">
        <v>8.8895748844369835E-2</v>
      </c>
      <c r="F123" s="13">
        <v>9.3000000000000007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1.2931959459459459</v>
      </c>
      <c r="O123">
        <v>0.24749635046137164</v>
      </c>
      <c r="P123">
        <v>4.9646269714348739</v>
      </c>
      <c r="Q123">
        <v>0.98105050863929188</v>
      </c>
      <c r="R123">
        <v>4.1783410138248843E-3</v>
      </c>
    </row>
    <row r="124" spans="1:18">
      <c r="A124">
        <v>2020</v>
      </c>
      <c r="B124" s="11" t="s">
        <v>270</v>
      </c>
      <c r="C124" s="12" t="s">
        <v>271</v>
      </c>
      <c r="D124">
        <v>1</v>
      </c>
      <c r="E124" s="16">
        <v>3.5953777043974386E-2</v>
      </c>
      <c r="F124" s="13">
        <v>9.3000000000000007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0.73556818181818184</v>
      </c>
      <c r="O124">
        <v>0.24957120263208338</v>
      </c>
      <c r="P124">
        <v>5.2570281947261659</v>
      </c>
      <c r="Q124">
        <v>0.98324424532674182</v>
      </c>
      <c r="R124">
        <v>2.0857692307692309E-3</v>
      </c>
    </row>
    <row r="125" spans="1:18">
      <c r="A125">
        <v>2020</v>
      </c>
      <c r="B125" s="11" t="s">
        <v>272</v>
      </c>
      <c r="C125" s="12" t="s">
        <v>273</v>
      </c>
      <c r="D125">
        <v>1</v>
      </c>
      <c r="E125" s="16">
        <v>-8.529921835540281E-4</v>
      </c>
      <c r="F125" s="13">
        <v>10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0.71718461538461531</v>
      </c>
      <c r="O125">
        <v>0.20085197211090122</v>
      </c>
      <c r="P125">
        <v>4.4603526855763427</v>
      </c>
      <c r="Q125">
        <v>0.98222751356801175</v>
      </c>
      <c r="R125">
        <v>2.0084848484848484E-3</v>
      </c>
    </row>
    <row r="126" spans="1:18">
      <c r="A126">
        <v>2020</v>
      </c>
      <c r="B126" s="11" t="s">
        <v>274</v>
      </c>
      <c r="C126" s="12" t="s">
        <v>275</v>
      </c>
      <c r="D126">
        <v>1</v>
      </c>
      <c r="E126" s="16">
        <v>9.9902931947990103E-2</v>
      </c>
      <c r="F126" s="13">
        <v>11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0.56912752293577984</v>
      </c>
      <c r="O126">
        <v>0.26444872168086286</v>
      </c>
      <c r="P126">
        <v>6.4033527049897874</v>
      </c>
      <c r="Q126">
        <v>0.97237845148456747</v>
      </c>
      <c r="R126">
        <v>3.8854875283446714E-3</v>
      </c>
    </row>
    <row r="127" spans="1:18">
      <c r="A127">
        <v>2020</v>
      </c>
      <c r="B127" s="11" t="s">
        <v>276</v>
      </c>
      <c r="C127" s="12" t="s">
        <v>277</v>
      </c>
      <c r="D127">
        <v>1</v>
      </c>
      <c r="E127" s="16">
        <v>0.15811032502819647</v>
      </c>
      <c r="F127" s="13">
        <v>10.199999999999999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1.6142454545454543</v>
      </c>
      <c r="O127">
        <v>0.17518448699483183</v>
      </c>
      <c r="P127">
        <v>14.912163218390804</v>
      </c>
      <c r="Q127">
        <v>0.99706026457618824</v>
      </c>
      <c r="R127">
        <v>5.8E-4</v>
      </c>
    </row>
    <row r="128" spans="1:18">
      <c r="A128">
        <v>2020</v>
      </c>
      <c r="B128" s="11" t="s">
        <v>278</v>
      </c>
      <c r="C128" s="12" t="s">
        <v>279</v>
      </c>
      <c r="D128">
        <v>1</v>
      </c>
      <c r="E128" s="16">
        <v>0.11086372219181115</v>
      </c>
      <c r="F128" s="13">
        <v>8.4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0.80002499999999999</v>
      </c>
      <c r="O128">
        <v>0.317675145684442</v>
      </c>
      <c r="P128">
        <v>12.031891839762611</v>
      </c>
      <c r="Q128">
        <v>0.99473453954563928</v>
      </c>
      <c r="R128">
        <v>4.7801418439716314E-4</v>
      </c>
    </row>
    <row r="129" spans="1:18">
      <c r="A129">
        <v>2020</v>
      </c>
      <c r="B129" s="11" t="s">
        <v>280</v>
      </c>
      <c r="C129" s="12" t="s">
        <v>281</v>
      </c>
      <c r="D129">
        <v>1</v>
      </c>
      <c r="E129" s="16">
        <v>-6.9634651994615457E-3</v>
      </c>
      <c r="F129" s="13">
        <v>10.9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1.1048928571428571</v>
      </c>
      <c r="O129">
        <v>0.19023106708276513</v>
      </c>
      <c r="P129">
        <v>3.2175884098284655</v>
      </c>
      <c r="Q129">
        <v>0.98605553221062159</v>
      </c>
      <c r="R129">
        <v>2.3445652173913045E-3</v>
      </c>
    </row>
    <row r="130" spans="1:18">
      <c r="A130">
        <v>2020</v>
      </c>
      <c r="B130" s="11" t="s">
        <v>282</v>
      </c>
      <c r="C130" s="12" t="s">
        <v>283</v>
      </c>
      <c r="D130">
        <v>1</v>
      </c>
      <c r="E130" s="16">
        <v>4.1511524802876981E-2</v>
      </c>
      <c r="F130" s="13">
        <v>12.2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0.53776226415094341</v>
      </c>
      <c r="O130">
        <v>0.23473773537803141</v>
      </c>
      <c r="P130">
        <v>4.8614581707845685</v>
      </c>
      <c r="Q130">
        <v>0.98381132154911688</v>
      </c>
      <c r="R130">
        <v>3.1387755102040816E-3</v>
      </c>
    </row>
    <row r="131" spans="1:18">
      <c r="A131">
        <v>2020</v>
      </c>
      <c r="B131" s="11" t="s">
        <v>284</v>
      </c>
      <c r="C131" s="12" t="s">
        <v>285</v>
      </c>
      <c r="D131">
        <v>1</v>
      </c>
      <c r="E131" s="16">
        <v>-1.8838889251755895E-2</v>
      </c>
      <c r="F131" s="13">
        <v>6.2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0.78659999999999997</v>
      </c>
      <c r="O131">
        <v>0.19038908268443086</v>
      </c>
      <c r="P131">
        <v>4.3987330923947203</v>
      </c>
      <c r="Q131">
        <v>0.98241192142296507</v>
      </c>
      <c r="R131">
        <v>2.5455999999999999E-3</v>
      </c>
    </row>
    <row r="132" spans="1:18">
      <c r="A132">
        <v>2020</v>
      </c>
      <c r="B132" s="11" t="s">
        <v>286</v>
      </c>
      <c r="C132" s="12" t="s">
        <v>287</v>
      </c>
      <c r="D132">
        <v>1</v>
      </c>
      <c r="E132" s="16">
        <v>2.2771833900218873E-2</v>
      </c>
      <c r="F132" s="13">
        <v>6.6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0.69092307692307686</v>
      </c>
      <c r="O132">
        <v>0.27923842281687244</v>
      </c>
      <c r="P132">
        <v>3.4379525922853587</v>
      </c>
      <c r="Q132">
        <v>0.97315742596303723</v>
      </c>
      <c r="R132">
        <v>2.3871287128712873E-3</v>
      </c>
    </row>
    <row r="133" spans="1:18">
      <c r="A133">
        <v>2020</v>
      </c>
      <c r="B133" s="11" t="s">
        <v>288</v>
      </c>
      <c r="C133" s="12" t="s">
        <v>289</v>
      </c>
      <c r="D133">
        <v>1</v>
      </c>
      <c r="E133" s="16">
        <v>5.2965953835174509E-2</v>
      </c>
      <c r="F133" s="13">
        <v>11.4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0.5870260869565217</v>
      </c>
      <c r="O133">
        <v>0.14462353123137398</v>
      </c>
      <c r="P133">
        <v>4.4020222401940963</v>
      </c>
      <c r="Q133">
        <v>0.98168365230787469</v>
      </c>
      <c r="R133">
        <v>4.2637931034482761E-3</v>
      </c>
    </row>
    <row r="134" spans="1:18">
      <c r="A134">
        <v>2020</v>
      </c>
      <c r="B134" s="11" t="s">
        <v>290</v>
      </c>
      <c r="C134" s="12" t="s">
        <v>291</v>
      </c>
      <c r="D134">
        <v>1</v>
      </c>
      <c r="E134" s="16">
        <v>5.0806069817855626E-2</v>
      </c>
      <c r="F134" s="13">
        <v>3.9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1.0233416666666668</v>
      </c>
      <c r="O134">
        <v>0.23880894210565043</v>
      </c>
      <c r="P134">
        <v>2.5127936991869917</v>
      </c>
      <c r="Q134">
        <v>0.99599351796809465</v>
      </c>
      <c r="R134">
        <v>6.8333333333333332E-4</v>
      </c>
    </row>
    <row r="135" spans="1:18">
      <c r="A135">
        <v>2020</v>
      </c>
      <c r="B135" s="11" t="s">
        <v>292</v>
      </c>
      <c r="C135" s="12" t="s">
        <v>293</v>
      </c>
      <c r="D135">
        <v>1</v>
      </c>
      <c r="E135" s="16">
        <v>1.1257446735735038E-2</v>
      </c>
      <c r="F135" s="13">
        <v>9.6999999999999993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0.62303636363636361</v>
      </c>
      <c r="O135">
        <v>0.18934237522370254</v>
      </c>
      <c r="P135">
        <v>4.5377097253489422</v>
      </c>
      <c r="Q135">
        <v>0.9783951517981343</v>
      </c>
      <c r="R135">
        <v>1.9568281938325991E-3</v>
      </c>
    </row>
    <row r="136" spans="1:18">
      <c r="A136">
        <v>2020</v>
      </c>
      <c r="B136" s="11" t="s">
        <v>294</v>
      </c>
      <c r="C136" s="12" t="s">
        <v>295</v>
      </c>
      <c r="D136">
        <v>1</v>
      </c>
      <c r="E136" s="16">
        <v>-3.1619952928398372E-2</v>
      </c>
      <c r="F136" s="13">
        <v>13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0.32939459459459458</v>
      </c>
      <c r="O136">
        <v>0.18559557429510468</v>
      </c>
      <c r="P136">
        <v>5.6202998881074171</v>
      </c>
      <c r="Q136">
        <v>0.94866913912501227</v>
      </c>
      <c r="R136">
        <v>1.3600000000000001E-3</v>
      </c>
    </row>
    <row r="137" spans="1:18">
      <c r="A137">
        <v>2020</v>
      </c>
      <c r="B137" s="11" t="s">
        <v>296</v>
      </c>
      <c r="C137" s="12" t="s">
        <v>297</v>
      </c>
      <c r="D137">
        <v>1</v>
      </c>
      <c r="E137" s="16">
        <v>1.6028079420446859E-2</v>
      </c>
      <c r="F137" s="13">
        <v>8.9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0.57653142857142858</v>
      </c>
      <c r="O137">
        <v>0.20222731786826262</v>
      </c>
      <c r="P137">
        <v>5.336981652390163</v>
      </c>
      <c r="Q137">
        <v>0.98206515813782924</v>
      </c>
      <c r="R137">
        <v>2.068E-3</v>
      </c>
    </row>
    <row r="138" spans="1:18">
      <c r="A138">
        <v>2020</v>
      </c>
      <c r="B138" s="11" t="s">
        <v>298</v>
      </c>
      <c r="C138" s="12" t="s">
        <v>299</v>
      </c>
      <c r="D138">
        <v>1</v>
      </c>
      <c r="E138" s="16">
        <v>-4.6603273608321699E-2</v>
      </c>
      <c r="F138" s="13">
        <v>11.7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0.74055121951219505</v>
      </c>
      <c r="O138">
        <v>0.21352086866827047</v>
      </c>
      <c r="P138">
        <v>4.5051547682560855</v>
      </c>
      <c r="Q138">
        <v>0.98024543352677307</v>
      </c>
      <c r="R138">
        <v>2.0682758620689653E-3</v>
      </c>
    </row>
    <row r="139" spans="1:18">
      <c r="A139">
        <v>2020</v>
      </c>
      <c r="B139" s="11" t="s">
        <v>301</v>
      </c>
      <c r="C139" s="12" t="s">
        <v>302</v>
      </c>
      <c r="D139">
        <v>0</v>
      </c>
      <c r="E139" s="16">
        <v>-1.4674495173195707E-2</v>
      </c>
      <c r="F139" s="13">
        <v>7.1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1</v>
      </c>
      <c r="N139">
        <v>0.17380900216919737</v>
      </c>
      <c r="O139">
        <v>0.39757588808065575</v>
      </c>
      <c r="P139">
        <v>9.0433310566366121</v>
      </c>
      <c r="Q139">
        <v>0.96629618743989942</v>
      </c>
      <c r="R139">
        <v>4.0609774436090222E-3</v>
      </c>
    </row>
    <row r="140" spans="1:18">
      <c r="A140">
        <v>2020</v>
      </c>
      <c r="B140" s="11" t="s">
        <v>303</v>
      </c>
      <c r="C140" s="12" t="s">
        <v>304</v>
      </c>
      <c r="D140">
        <v>1</v>
      </c>
      <c r="E140" s="16">
        <v>4.3107966389105565E-2</v>
      </c>
      <c r="F140" s="13">
        <v>6.8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0.18778390646492435</v>
      </c>
      <c r="O140">
        <v>0.32911463286814352</v>
      </c>
      <c r="P140">
        <v>8.2714511960679378</v>
      </c>
      <c r="Q140">
        <v>0.96304028233453387</v>
      </c>
      <c r="R140">
        <v>4.0013481363996833E-3</v>
      </c>
    </row>
    <row r="141" spans="1:18">
      <c r="A141">
        <v>2020</v>
      </c>
      <c r="B141" s="11" t="s">
        <v>305</v>
      </c>
      <c r="C141" s="12" t="s">
        <v>306</v>
      </c>
      <c r="D141">
        <v>0</v>
      </c>
      <c r="E141" s="16">
        <v>2.3138249445119673E-2</v>
      </c>
      <c r="F141" s="13">
        <v>10.3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0.38668101265822785</v>
      </c>
      <c r="O141">
        <v>0.21226847973762761</v>
      </c>
      <c r="P141">
        <v>7.593751467312349</v>
      </c>
      <c r="Q141">
        <v>0.96620051198449641</v>
      </c>
      <c r="R141">
        <v>1.557315233785822E-3</v>
      </c>
    </row>
    <row r="142" spans="1:18">
      <c r="A142">
        <v>2020</v>
      </c>
      <c r="B142" s="11" t="s">
        <v>307</v>
      </c>
      <c r="C142" s="12" t="s">
        <v>308</v>
      </c>
      <c r="D142">
        <v>0</v>
      </c>
      <c r="E142" s="16">
        <v>3.5450987322870234E-2</v>
      </c>
      <c r="F142" s="13">
        <v>11.8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0.28910399999999997</v>
      </c>
      <c r="O142">
        <v>0.21009191492493379</v>
      </c>
      <c r="P142">
        <v>9.3774640221402219</v>
      </c>
      <c r="Q142">
        <v>0.94000774807681664</v>
      </c>
      <c r="R142">
        <v>8.7243460764587519E-4</v>
      </c>
    </row>
    <row r="143" spans="1:18">
      <c r="A143">
        <v>2020</v>
      </c>
      <c r="B143" s="11" t="s">
        <v>309</v>
      </c>
      <c r="C143" s="12" t="s">
        <v>310</v>
      </c>
      <c r="D143">
        <v>0</v>
      </c>
      <c r="E143" s="16">
        <v>5.0537019948051647E-2</v>
      </c>
      <c r="F143" s="13">
        <v>9.6999999999999993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0.38087935779816512</v>
      </c>
      <c r="O143">
        <v>0.34387601831934805</v>
      </c>
      <c r="P143">
        <v>7.7799960947176681</v>
      </c>
      <c r="Q143">
        <v>0.96694033724469086</v>
      </c>
      <c r="R143">
        <v>2.9202127659574469E-3</v>
      </c>
    </row>
    <row r="144" spans="1:18">
      <c r="A144">
        <v>2020</v>
      </c>
      <c r="B144" s="11" t="s">
        <v>311</v>
      </c>
      <c r="C144" s="12" t="s">
        <v>312</v>
      </c>
      <c r="D144">
        <v>0</v>
      </c>
      <c r="E144" s="16">
        <v>1.4932957263470606E-3</v>
      </c>
      <c r="F144" s="13">
        <v>9.3000000000000007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0.4876970149253731</v>
      </c>
      <c r="O144">
        <v>0.25466168424957247</v>
      </c>
      <c r="P144">
        <v>8.6178363331405432</v>
      </c>
      <c r="Q144">
        <v>0.97354303044770274</v>
      </c>
      <c r="R144">
        <v>1.3039215686274511E-3</v>
      </c>
    </row>
    <row r="145" spans="1:18">
      <c r="A145">
        <v>2020</v>
      </c>
      <c r="B145" s="11" t="s">
        <v>313</v>
      </c>
      <c r="C145" s="12" t="s">
        <v>314</v>
      </c>
      <c r="D145">
        <v>0</v>
      </c>
      <c r="E145" s="16">
        <v>6.8634441192329934E-2</v>
      </c>
      <c r="F145" s="13">
        <v>8.6999999999999993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0.46635751633986927</v>
      </c>
      <c r="O145">
        <v>0.26463760466382286</v>
      </c>
      <c r="P145">
        <v>6.5266510620531291</v>
      </c>
      <c r="Q145">
        <v>0.973146075761674</v>
      </c>
      <c r="R145">
        <v>3.8866125760649087E-3</v>
      </c>
    </row>
    <row r="146" spans="1:18">
      <c r="A146">
        <v>2020</v>
      </c>
      <c r="B146" s="11" t="s">
        <v>315</v>
      </c>
      <c r="C146" s="12" t="s">
        <v>316</v>
      </c>
      <c r="D146">
        <v>1</v>
      </c>
      <c r="E146" s="16">
        <v>-0.10700901064053056</v>
      </c>
      <c r="F146" s="13">
        <v>7.4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0.53822857142857139</v>
      </c>
      <c r="O146">
        <v>0.19104985147855968</v>
      </c>
      <c r="P146">
        <v>5.1153696537918041</v>
      </c>
      <c r="Q146">
        <v>0.97495605808590191</v>
      </c>
      <c r="R146">
        <v>2.2406332453825855E-3</v>
      </c>
    </row>
    <row r="147" spans="1:18">
      <c r="A147">
        <v>2020</v>
      </c>
      <c r="B147" s="11" t="s">
        <v>317</v>
      </c>
      <c r="C147" s="12" t="s">
        <v>318</v>
      </c>
      <c r="D147">
        <v>1</v>
      </c>
      <c r="E147" s="16">
        <v>5.4229488781592693E-2</v>
      </c>
      <c r="F147" s="13">
        <v>7.2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0.41959430894308947</v>
      </c>
      <c r="O147">
        <v>0.22869613394794469</v>
      </c>
      <c r="P147">
        <v>5.345588060538117</v>
      </c>
      <c r="Q147">
        <v>0.9688898103278234</v>
      </c>
      <c r="R147">
        <v>3.4603448275862068E-3</v>
      </c>
    </row>
    <row r="148" spans="1:18">
      <c r="A148">
        <v>2020</v>
      </c>
      <c r="B148" s="11" t="s">
        <v>319</v>
      </c>
      <c r="C148" s="12" t="s">
        <v>320</v>
      </c>
      <c r="D148">
        <v>1</v>
      </c>
      <c r="E148" s="16">
        <v>-2.7761738746575259E-3</v>
      </c>
      <c r="F148" s="13">
        <v>8.3000000000000007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0.34892038567493117</v>
      </c>
      <c r="O148">
        <v>0.2986996992384558</v>
      </c>
      <c r="P148">
        <v>6.5535297527296086</v>
      </c>
      <c r="Q148">
        <v>0.97049695203070308</v>
      </c>
      <c r="R148">
        <v>3.5487179487179487E-3</v>
      </c>
    </row>
    <row r="149" spans="1:18">
      <c r="A149">
        <v>2020</v>
      </c>
      <c r="B149" s="11" t="s">
        <v>321</v>
      </c>
      <c r="C149" s="12" t="s">
        <v>322</v>
      </c>
      <c r="D149">
        <v>1</v>
      </c>
      <c r="E149" s="16">
        <v>3.5689077933949341E-2</v>
      </c>
      <c r="F149" s="13">
        <v>10.6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1</v>
      </c>
      <c r="M149">
        <v>0</v>
      </c>
      <c r="N149">
        <v>0.41347727272727275</v>
      </c>
      <c r="O149">
        <v>0.24592338289426555</v>
      </c>
      <c r="P149">
        <v>5.3341414259745505</v>
      </c>
      <c r="Q149">
        <v>0.96889855595951346</v>
      </c>
      <c r="R149">
        <v>3.6742115027829313E-3</v>
      </c>
    </row>
    <row r="150" spans="1:18">
      <c r="A150">
        <v>2020</v>
      </c>
      <c r="B150" s="11" t="s">
        <v>323</v>
      </c>
      <c r="C150" s="12" t="s">
        <v>324</v>
      </c>
      <c r="D150">
        <v>1</v>
      </c>
      <c r="E150" s="16">
        <v>-3.5373243025846733E-2</v>
      </c>
      <c r="F150" s="13">
        <v>9.9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1</v>
      </c>
      <c r="M150">
        <v>0</v>
      </c>
      <c r="N150">
        <v>0.26289370277078083</v>
      </c>
      <c r="O150">
        <v>0.35135292977642518</v>
      </c>
      <c r="P150">
        <v>6.8266807208618063</v>
      </c>
      <c r="Q150">
        <v>0.95962011635661237</v>
      </c>
      <c r="R150">
        <v>3.0874725274725279E-3</v>
      </c>
    </row>
    <row r="151" spans="1:18">
      <c r="A151">
        <v>2020</v>
      </c>
      <c r="B151" s="11" t="s">
        <v>325</v>
      </c>
      <c r="C151" s="12" t="s">
        <v>326</v>
      </c>
      <c r="D151">
        <v>1</v>
      </c>
      <c r="E151" s="16">
        <v>-7.4977439118906562E-3</v>
      </c>
      <c r="F151" s="13">
        <v>8.4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</v>
      </c>
      <c r="M151">
        <v>0</v>
      </c>
      <c r="N151">
        <v>0.29675408560311284</v>
      </c>
      <c r="O151">
        <v>0.30953599475125454</v>
      </c>
      <c r="P151">
        <v>6.7593213763608091</v>
      </c>
      <c r="Q151">
        <v>0.966275840547139</v>
      </c>
      <c r="R151">
        <v>2.7956521739130437E-3</v>
      </c>
    </row>
    <row r="152" spans="1:18">
      <c r="A152">
        <v>2020</v>
      </c>
      <c r="B152" s="11" t="s">
        <v>327</v>
      </c>
      <c r="C152" s="12" t="s">
        <v>328</v>
      </c>
      <c r="D152">
        <v>1</v>
      </c>
      <c r="E152" s="16">
        <v>6.8270480807538503E-2</v>
      </c>
      <c r="F152" s="13">
        <v>9.3000000000000007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0.44384487179487181</v>
      </c>
      <c r="O152">
        <v>0.3203467099147625</v>
      </c>
      <c r="P152">
        <v>6.8586104015540101</v>
      </c>
      <c r="Q152">
        <v>0.9524160959448178</v>
      </c>
      <c r="R152">
        <v>3.8399766899766901E-3</v>
      </c>
    </row>
    <row r="153" spans="1:18">
      <c r="A153">
        <v>2020</v>
      </c>
      <c r="B153" s="11" t="s">
        <v>329</v>
      </c>
      <c r="C153" s="12" t="s">
        <v>330</v>
      </c>
      <c r="D153">
        <v>1</v>
      </c>
      <c r="E153" s="16">
        <v>6.9766879181234184E-2</v>
      </c>
      <c r="F153" s="13">
        <v>8.4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0</v>
      </c>
      <c r="N153">
        <v>0.46119580419580414</v>
      </c>
      <c r="O153">
        <v>0.23127111369837866</v>
      </c>
      <c r="P153">
        <v>6.6617771767037519</v>
      </c>
      <c r="Q153">
        <v>0.96633712908068115</v>
      </c>
      <c r="R153">
        <v>2.724049079754601E-3</v>
      </c>
    </row>
    <row r="154" spans="1:18">
      <c r="A154">
        <v>2020</v>
      </c>
      <c r="B154" s="11" t="s">
        <v>331</v>
      </c>
      <c r="C154" s="12" t="s">
        <v>332</v>
      </c>
      <c r="D154">
        <v>1</v>
      </c>
      <c r="E154" s="16">
        <v>7.5538618432973964E-2</v>
      </c>
      <c r="F154" s="13">
        <v>9.6999999999999993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0.5067567567567568</v>
      </c>
      <c r="O154">
        <v>0.22337952903979655</v>
      </c>
      <c r="P154">
        <v>6.1636614722838141</v>
      </c>
      <c r="Q154">
        <v>0.96993333333333343</v>
      </c>
      <c r="R154">
        <v>2.3938428874734608E-3</v>
      </c>
    </row>
    <row r="155" spans="1:18">
      <c r="A155">
        <v>2020</v>
      </c>
      <c r="B155" s="11" t="s">
        <v>333</v>
      </c>
      <c r="C155" s="12" t="s">
        <v>334</v>
      </c>
      <c r="D155">
        <v>0</v>
      </c>
      <c r="E155" s="16">
        <v>-5.860390277221115E-3</v>
      </c>
      <c r="F155" s="13">
        <v>12.9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0.41786756756756754</v>
      </c>
      <c r="O155">
        <v>0.20585273259466177</v>
      </c>
      <c r="P155">
        <v>6.2499789060929016</v>
      </c>
      <c r="Q155">
        <v>0.96783540627769049</v>
      </c>
      <c r="R155">
        <v>1.2370646766169154E-3</v>
      </c>
    </row>
    <row r="156" spans="1:18">
      <c r="A156">
        <v>2020</v>
      </c>
      <c r="B156" s="11" t="s">
        <v>335</v>
      </c>
      <c r="C156" s="12" t="s">
        <v>336</v>
      </c>
      <c r="D156">
        <v>0</v>
      </c>
      <c r="E156" s="16">
        <v>-7.1664886910187617E-3</v>
      </c>
      <c r="F156" s="13">
        <v>12.9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0.43351428571428569</v>
      </c>
      <c r="O156">
        <v>0.25293418176508248</v>
      </c>
      <c r="P156">
        <v>6.3411717553455986</v>
      </c>
      <c r="Q156">
        <v>0.97791032316175663</v>
      </c>
      <c r="R156">
        <v>8.7056277056277056E-4</v>
      </c>
    </row>
    <row r="157" spans="1:18">
      <c r="A157">
        <v>2020</v>
      </c>
      <c r="B157" s="11" t="s">
        <v>337</v>
      </c>
      <c r="C157" s="12" t="s">
        <v>338</v>
      </c>
      <c r="D157">
        <v>0</v>
      </c>
      <c r="E157" s="16">
        <v>1.5458226720188744E-2</v>
      </c>
      <c r="F157" s="13">
        <v>10.7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0.36698648648648646</v>
      </c>
      <c r="O157">
        <v>0.18706029635889002</v>
      </c>
      <c r="P157">
        <v>6.0040717853839043</v>
      </c>
      <c r="Q157">
        <v>0.97611665500607581</v>
      </c>
      <c r="R157">
        <v>1.3918454935622317E-3</v>
      </c>
    </row>
    <row r="158" spans="1:18">
      <c r="A158">
        <v>2020</v>
      </c>
      <c r="B158" s="11" t="s">
        <v>339</v>
      </c>
      <c r="C158" s="12" t="s">
        <v>340</v>
      </c>
      <c r="D158">
        <v>0</v>
      </c>
      <c r="E158" s="16">
        <v>2.3138249445119673E-2</v>
      </c>
      <c r="F158" s="13">
        <v>12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0.64580000000000004</v>
      </c>
      <c r="O158">
        <v>0.2079358000629494</v>
      </c>
      <c r="P158">
        <v>4.0479963649851634</v>
      </c>
      <c r="Q158">
        <v>0.98394358815541838</v>
      </c>
      <c r="R158">
        <v>1.7063291139240507E-3</v>
      </c>
    </row>
    <row r="159" spans="1:18">
      <c r="A159">
        <v>2020</v>
      </c>
      <c r="B159" s="11" t="s">
        <v>341</v>
      </c>
      <c r="C159" s="12" t="s">
        <v>342</v>
      </c>
      <c r="D159">
        <v>0</v>
      </c>
      <c r="E159" s="16">
        <v>-4.387767678460975E-2</v>
      </c>
      <c r="F159" s="13">
        <v>10.199999999999999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0.44091016949152545</v>
      </c>
      <c r="O159">
        <v>0.26664576626101222</v>
      </c>
      <c r="P159">
        <v>5.8789466056445461</v>
      </c>
      <c r="Q159">
        <v>0.97480173908363665</v>
      </c>
      <c r="R159">
        <v>2.1705298013245033E-3</v>
      </c>
    </row>
    <row r="160" spans="1:18">
      <c r="A160">
        <v>2020</v>
      </c>
      <c r="B160" s="11" t="s">
        <v>343</v>
      </c>
      <c r="C160" s="12" t="s">
        <v>344</v>
      </c>
      <c r="D160">
        <v>0</v>
      </c>
      <c r="E160" s="16">
        <v>1.4932957263470606E-3</v>
      </c>
      <c r="F160" s="13">
        <v>10.8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0.24682608695652172</v>
      </c>
      <c r="O160">
        <v>0.201147761722096</v>
      </c>
      <c r="P160">
        <v>7.0171459908735327</v>
      </c>
      <c r="Q160">
        <v>0.94595737185132989</v>
      </c>
      <c r="R160">
        <v>6.555555555555556E-4</v>
      </c>
    </row>
    <row r="161" spans="1:18">
      <c r="A161">
        <v>2020</v>
      </c>
      <c r="B161" s="11" t="s">
        <v>345</v>
      </c>
      <c r="C161" s="12" t="s">
        <v>346</v>
      </c>
      <c r="D161">
        <v>0</v>
      </c>
      <c r="E161" s="16">
        <v>1.653161002170439E-2</v>
      </c>
      <c r="F161" s="13">
        <v>11.6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0.44224583333333328</v>
      </c>
      <c r="O161">
        <v>0.17230957172367645</v>
      </c>
      <c r="P161">
        <v>6.3955322159841481</v>
      </c>
      <c r="Q161">
        <v>0.97147137244556669</v>
      </c>
      <c r="R161">
        <v>1.2512396694214876E-3</v>
      </c>
    </row>
    <row r="162" spans="1:18">
      <c r="A162">
        <v>2020</v>
      </c>
      <c r="B162" s="11" t="s">
        <v>347</v>
      </c>
      <c r="C162" s="12" t="s">
        <v>348</v>
      </c>
      <c r="D162">
        <v>0</v>
      </c>
      <c r="E162" s="16">
        <v>1.8795608054570475E-2</v>
      </c>
      <c r="F162" s="13">
        <v>13.9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0.57086428571428571</v>
      </c>
      <c r="O162">
        <v>0.2224684759810982</v>
      </c>
      <c r="P162">
        <v>17.123411741935485</v>
      </c>
      <c r="Q162">
        <v>0.99030292413758592</v>
      </c>
      <c r="R162">
        <v>6.0077519379844963E-4</v>
      </c>
    </row>
    <row r="163" spans="1:18">
      <c r="A163">
        <v>2020</v>
      </c>
      <c r="B163" s="11" t="s">
        <v>349</v>
      </c>
      <c r="C163" s="12" t="s">
        <v>350</v>
      </c>
      <c r="D163">
        <v>1</v>
      </c>
      <c r="E163" s="16">
        <v>-2.9000014822783918E-3</v>
      </c>
      <c r="F163" s="13">
        <v>10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0.69133500000000003</v>
      </c>
      <c r="O163">
        <v>0.22064389660692055</v>
      </c>
      <c r="P163">
        <v>5.5320095519695291</v>
      </c>
      <c r="Q163">
        <v>0.97594750253736129</v>
      </c>
      <c r="R163">
        <v>3.0325227963525839E-3</v>
      </c>
    </row>
    <row r="164" spans="1:18">
      <c r="A164">
        <v>2020</v>
      </c>
      <c r="B164" s="11" t="s">
        <v>351</v>
      </c>
      <c r="C164" s="12" t="s">
        <v>352</v>
      </c>
      <c r="D164">
        <v>1</v>
      </c>
      <c r="E164" s="16">
        <v>0.17845744066049413</v>
      </c>
      <c r="F164" s="13">
        <v>0.5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1.6460636363636363</v>
      </c>
      <c r="O164">
        <v>0.17022554046065533</v>
      </c>
      <c r="P164">
        <v>0.56574531250000004</v>
      </c>
      <c r="Q164">
        <v>0.99964653967868256</v>
      </c>
      <c r="R164">
        <v>1.0666666666666667E-4</v>
      </c>
    </row>
    <row r="165" spans="1:18">
      <c r="A165">
        <v>2020</v>
      </c>
      <c r="B165" s="11" t="s">
        <v>353</v>
      </c>
      <c r="C165" s="12" t="s">
        <v>354</v>
      </c>
      <c r="D165">
        <v>1</v>
      </c>
      <c r="E165" s="16">
        <v>2.0398444173117147E-2</v>
      </c>
      <c r="F165" s="13">
        <v>8.1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0.88652727272727272</v>
      </c>
      <c r="O165">
        <v>0.23547178858690618</v>
      </c>
      <c r="P165">
        <v>8.6616276849642002</v>
      </c>
      <c r="Q165">
        <v>0.99570335732890336</v>
      </c>
      <c r="R165">
        <v>5.7397260273972604E-4</v>
      </c>
    </row>
    <row r="166" spans="1:18">
      <c r="A166">
        <v>2020</v>
      </c>
      <c r="B166" s="11" t="s">
        <v>355</v>
      </c>
      <c r="C166" s="12" t="s">
        <v>356</v>
      </c>
      <c r="D166">
        <v>1</v>
      </c>
      <c r="E166" s="16">
        <v>6.0898792962706932E-3</v>
      </c>
      <c r="F166" s="13">
        <v>11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0.56984199999999996</v>
      </c>
      <c r="O166">
        <v>0.2356465444093713</v>
      </c>
      <c r="P166">
        <v>4.4809229217110573</v>
      </c>
      <c r="Q166">
        <v>0.9695599832936147</v>
      </c>
      <c r="R166">
        <v>2.3314516129032256E-3</v>
      </c>
    </row>
    <row r="167" spans="1:18">
      <c r="A167">
        <v>2020</v>
      </c>
      <c r="B167" s="11" t="s">
        <v>357</v>
      </c>
      <c r="C167" s="12" t="s">
        <v>358</v>
      </c>
      <c r="D167">
        <v>1</v>
      </c>
      <c r="E167" s="16">
        <v>6.6382734195424772E-2</v>
      </c>
      <c r="F167" s="13">
        <v>9.5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0.65554897959183678</v>
      </c>
      <c r="O167">
        <v>0.29364246133959077</v>
      </c>
      <c r="P167">
        <v>5.3541772065004203</v>
      </c>
      <c r="Q167">
        <v>0.97777840040595354</v>
      </c>
      <c r="R167">
        <v>2.2446540880503144E-3</v>
      </c>
    </row>
    <row r="168" spans="1:18">
      <c r="A168">
        <v>2020</v>
      </c>
      <c r="B168" s="11" t="s">
        <v>359</v>
      </c>
      <c r="C168" s="12" t="s">
        <v>360</v>
      </c>
      <c r="D168">
        <v>1</v>
      </c>
      <c r="E168" s="16">
        <v>-5.0971372535838562E-2</v>
      </c>
      <c r="F168" s="13">
        <v>7.8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0.65717199999999987</v>
      </c>
      <c r="O168">
        <v>0.278244171566289</v>
      </c>
      <c r="P168">
        <v>4.0748946638946633</v>
      </c>
      <c r="Q168">
        <v>0.98243382250004574</v>
      </c>
      <c r="R168">
        <v>1.8740259740259741E-3</v>
      </c>
    </row>
    <row r="169" spans="1:18">
      <c r="A169">
        <v>2020</v>
      </c>
      <c r="B169" s="11" t="s">
        <v>361</v>
      </c>
      <c r="C169" s="12" t="s">
        <v>362</v>
      </c>
      <c r="D169">
        <v>1</v>
      </c>
      <c r="E169" s="16">
        <v>4.1303241933908074E-4</v>
      </c>
      <c r="F169" s="13">
        <v>9.6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0.45480340909090911</v>
      </c>
      <c r="O169">
        <v>0.21736890522708677</v>
      </c>
      <c r="P169">
        <v>5.6324356155437032</v>
      </c>
      <c r="Q169">
        <v>0.97704552666361832</v>
      </c>
      <c r="R169">
        <v>1.9546808510638295E-3</v>
      </c>
    </row>
    <row r="170" spans="1:18">
      <c r="A170">
        <v>2020</v>
      </c>
      <c r="B170" s="11" t="s">
        <v>363</v>
      </c>
      <c r="C170" s="12" t="s">
        <v>209</v>
      </c>
      <c r="D170">
        <v>1</v>
      </c>
      <c r="E170" s="16">
        <v>0.38419344703963371</v>
      </c>
      <c r="F170" s="13">
        <v>11.5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0.97900222222222211</v>
      </c>
      <c r="O170">
        <v>0.24015465882509887</v>
      </c>
      <c r="P170">
        <v>6.2242846380325592</v>
      </c>
      <c r="Q170">
        <v>0.98689368540759193</v>
      </c>
      <c r="R170">
        <v>1.6687861271676302E-3</v>
      </c>
    </row>
    <row r="171" spans="1:18">
      <c r="A171">
        <v>2020</v>
      </c>
      <c r="B171" s="11" t="s">
        <v>365</v>
      </c>
      <c r="C171" s="12" t="s">
        <v>366</v>
      </c>
      <c r="D171">
        <v>0</v>
      </c>
      <c r="E171" s="16">
        <v>7.4125501229128296E-3</v>
      </c>
      <c r="F171" s="13">
        <v>8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0.15701490765171502</v>
      </c>
      <c r="O171">
        <v>0.36037293792052233</v>
      </c>
      <c r="P171">
        <v>8.6970818442511018</v>
      </c>
      <c r="Q171">
        <v>0.95692895066515538</v>
      </c>
      <c r="R171">
        <v>3.5280110116999311E-3</v>
      </c>
    </row>
    <row r="172" spans="1:18">
      <c r="A172">
        <v>2020</v>
      </c>
      <c r="B172" s="11" t="s">
        <v>367</v>
      </c>
      <c r="C172" s="12" t="s">
        <v>368</v>
      </c>
      <c r="D172">
        <v>1</v>
      </c>
      <c r="E172" s="16">
        <v>2.2036115446882602E-2</v>
      </c>
      <c r="F172" s="13">
        <v>7.6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0.20455068119891007</v>
      </c>
      <c r="O172">
        <v>0.39299276288173068</v>
      </c>
      <c r="P172">
        <v>9.783690290027705</v>
      </c>
      <c r="Q172">
        <v>0.96682345345661369</v>
      </c>
      <c r="R172">
        <v>2.8792678227360308E-3</v>
      </c>
    </row>
    <row r="173" spans="1:18">
      <c r="A173">
        <v>2020</v>
      </c>
      <c r="B173" s="11" t="s">
        <v>369</v>
      </c>
      <c r="C173" s="12" t="s">
        <v>370</v>
      </c>
      <c r="D173">
        <v>1</v>
      </c>
      <c r="E173" s="16">
        <v>0.10116743094850472</v>
      </c>
      <c r="F173" s="13">
        <v>7.8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0.16544673796791445</v>
      </c>
      <c r="O173">
        <v>0.37419112471663568</v>
      </c>
      <c r="P173">
        <v>8.7292784270809332</v>
      </c>
      <c r="Q173">
        <v>0.96071824979459264</v>
      </c>
      <c r="R173">
        <v>3.6694444444444444E-3</v>
      </c>
    </row>
    <row r="174" spans="1:18">
      <c r="A174">
        <v>2020</v>
      </c>
      <c r="B174" s="11" t="s">
        <v>371</v>
      </c>
      <c r="C174" s="12" t="s">
        <v>372</v>
      </c>
      <c r="D174">
        <v>0</v>
      </c>
      <c r="E174" s="16">
        <v>3.2296558541124828E-2</v>
      </c>
      <c r="F174" s="13">
        <v>9.1999999999999993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0.48596172839506169</v>
      </c>
      <c r="O174">
        <v>0.19191066453938982</v>
      </c>
      <c r="P174">
        <v>4.6916364741035856</v>
      </c>
      <c r="Q174">
        <v>0.97449374919022735</v>
      </c>
      <c r="R174">
        <v>2.5876288659793813E-3</v>
      </c>
    </row>
    <row r="175" spans="1:18">
      <c r="A175">
        <v>2020</v>
      </c>
      <c r="B175" s="11" t="s">
        <v>373</v>
      </c>
      <c r="C175" s="12" t="s">
        <v>374</v>
      </c>
      <c r="D175">
        <v>0</v>
      </c>
      <c r="E175" s="16">
        <v>0.15704995885052736</v>
      </c>
      <c r="F175" s="13">
        <v>9.9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0.69885652173913038</v>
      </c>
      <c r="O175">
        <v>0.26827220227070198</v>
      </c>
      <c r="P175">
        <v>6.1336574988273922</v>
      </c>
      <c r="Q175">
        <v>0.97877775496618691</v>
      </c>
      <c r="R175">
        <v>3.9665116279069771E-3</v>
      </c>
    </row>
    <row r="176" spans="1:18">
      <c r="A176">
        <v>2020</v>
      </c>
      <c r="B176" s="11" t="s">
        <v>375</v>
      </c>
      <c r="C176" s="12" t="s">
        <v>376</v>
      </c>
      <c r="D176">
        <v>0</v>
      </c>
      <c r="E176" s="16">
        <v>6.199935238331708E-2</v>
      </c>
      <c r="F176" s="13">
        <v>11.4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0.20495531914893619</v>
      </c>
      <c r="O176">
        <v>0.23802695106208188</v>
      </c>
      <c r="P176">
        <v>6.7847561291483043</v>
      </c>
      <c r="Q176">
        <v>0.88457266243810273</v>
      </c>
      <c r="R176">
        <v>1.4805592543275633E-3</v>
      </c>
    </row>
    <row r="177" spans="1:18">
      <c r="A177">
        <v>2020</v>
      </c>
      <c r="B177" s="11" t="s">
        <v>377</v>
      </c>
      <c r="C177" s="12" t="s">
        <v>378</v>
      </c>
      <c r="D177">
        <v>0</v>
      </c>
      <c r="E177" s="16">
        <v>3.0046103355293098E-2</v>
      </c>
      <c r="F177" s="13">
        <v>9.9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0.42415393258426964</v>
      </c>
      <c r="O177">
        <v>0.23323071124669961</v>
      </c>
      <c r="P177">
        <v>6.1872027306027304</v>
      </c>
      <c r="Q177">
        <v>0.96817987957520191</v>
      </c>
      <c r="R177">
        <v>2.4024000000000003E-3</v>
      </c>
    </row>
    <row r="178" spans="1:18">
      <c r="A178">
        <v>2020</v>
      </c>
      <c r="B178" s="11" t="s">
        <v>379</v>
      </c>
      <c r="C178" s="12" t="s">
        <v>380</v>
      </c>
      <c r="D178">
        <v>0</v>
      </c>
      <c r="E178" s="16">
        <v>1.6795253042136509E-2</v>
      </c>
      <c r="F178" s="13">
        <v>9.6999999999999993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0.29677454545454546</v>
      </c>
      <c r="O178">
        <v>0.20123439109592534</v>
      </c>
      <c r="P178">
        <v>7.0938403289266612</v>
      </c>
      <c r="Q178">
        <v>0.96107237817504565</v>
      </c>
      <c r="R178">
        <v>2.1872633390705677E-3</v>
      </c>
    </row>
    <row r="179" spans="1:18">
      <c r="A179">
        <v>2020</v>
      </c>
      <c r="B179" s="11" t="s">
        <v>381</v>
      </c>
      <c r="C179" s="12" t="s">
        <v>382</v>
      </c>
      <c r="D179">
        <v>0</v>
      </c>
      <c r="E179" s="16">
        <v>1.8831342026531563E-2</v>
      </c>
      <c r="F179" s="13">
        <v>10.4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0.35430400000000001</v>
      </c>
      <c r="O179">
        <v>0.18513357697516489</v>
      </c>
      <c r="P179">
        <v>7.0800316457774617</v>
      </c>
      <c r="Q179">
        <v>0.96562086042870898</v>
      </c>
      <c r="R179">
        <v>2.4960382513661201E-3</v>
      </c>
    </row>
    <row r="180" spans="1:18">
      <c r="A180">
        <v>2020</v>
      </c>
      <c r="B180" s="11" t="s">
        <v>383</v>
      </c>
      <c r="C180" s="12" t="s">
        <v>384</v>
      </c>
      <c r="D180">
        <v>0</v>
      </c>
      <c r="E180" s="16">
        <v>2.6228804885812241E-2</v>
      </c>
      <c r="F180" s="13">
        <v>9.9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0.3681295081967213</v>
      </c>
      <c r="O180">
        <v>0.28199021563922722</v>
      </c>
      <c r="P180">
        <v>5.9707471616277585</v>
      </c>
      <c r="Q180">
        <v>0.96509157949581192</v>
      </c>
      <c r="R180">
        <v>3.3935064935064936E-3</v>
      </c>
    </row>
    <row r="181" spans="1:18">
      <c r="A181">
        <v>2020</v>
      </c>
      <c r="B181" s="11" t="s">
        <v>385</v>
      </c>
      <c r="C181" s="12" t="s">
        <v>386</v>
      </c>
      <c r="D181">
        <v>0</v>
      </c>
      <c r="E181" s="16">
        <v>5.0594483443735808E-2</v>
      </c>
      <c r="F181" s="13">
        <v>8.9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0.53752333333333335</v>
      </c>
      <c r="O181">
        <v>0.22272033281146603</v>
      </c>
      <c r="P181">
        <v>5.5677622122711927</v>
      </c>
      <c r="Q181">
        <v>0.96053194590002289</v>
      </c>
      <c r="R181">
        <v>3.07463768115942E-3</v>
      </c>
    </row>
    <row r="182" spans="1:18">
      <c r="A182">
        <v>2020</v>
      </c>
      <c r="B182" s="11" t="s">
        <v>387</v>
      </c>
      <c r="C182" s="12" t="s">
        <v>388</v>
      </c>
      <c r="D182">
        <v>0</v>
      </c>
      <c r="E182" s="16">
        <v>7.0145294235742478E-2</v>
      </c>
      <c r="F182" s="13">
        <v>10.4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0.28271454545454544</v>
      </c>
      <c r="O182">
        <v>0.36372097966852762</v>
      </c>
      <c r="P182">
        <v>6.4637061250713872</v>
      </c>
      <c r="Q182">
        <v>0.95495617166046054</v>
      </c>
      <c r="R182">
        <v>2.2740259740259743E-3</v>
      </c>
    </row>
    <row r="183" spans="1:18">
      <c r="A183">
        <v>2020</v>
      </c>
      <c r="B183" s="11" t="s">
        <v>389</v>
      </c>
      <c r="C183" s="12" t="s">
        <v>390</v>
      </c>
      <c r="D183">
        <v>1</v>
      </c>
      <c r="E183" s="16">
        <v>0.12373503230091064</v>
      </c>
      <c r="F183" s="13">
        <v>10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0.55843304347826095</v>
      </c>
      <c r="O183">
        <v>0.22974339473751879</v>
      </c>
      <c r="P183">
        <v>5.2291192473225907</v>
      </c>
      <c r="Q183">
        <v>0.9688849856274856</v>
      </c>
      <c r="R183">
        <v>3.8500963391136802E-3</v>
      </c>
    </row>
    <row r="184" spans="1:18">
      <c r="A184">
        <v>2020</v>
      </c>
      <c r="B184" s="11" t="s">
        <v>391</v>
      </c>
      <c r="C184" s="12" t="s">
        <v>392</v>
      </c>
      <c r="D184">
        <v>1</v>
      </c>
      <c r="E184" s="16">
        <v>4.2950877646490443E-2</v>
      </c>
      <c r="F184" s="13">
        <v>8.5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0.20229668141592919</v>
      </c>
      <c r="O184">
        <v>0.29657298379722974</v>
      </c>
      <c r="P184">
        <v>8.1444953143395331</v>
      </c>
      <c r="Q184">
        <v>0.96284262249543684</v>
      </c>
      <c r="R184">
        <v>2.7712887438825452E-3</v>
      </c>
    </row>
    <row r="185" spans="1:18">
      <c r="A185">
        <v>2020</v>
      </c>
      <c r="B185" s="11" t="s">
        <v>393</v>
      </c>
      <c r="C185" s="12" t="s">
        <v>394</v>
      </c>
      <c r="D185">
        <v>1</v>
      </c>
      <c r="E185" s="16">
        <v>2.4679833622078665E-2</v>
      </c>
      <c r="F185" s="13">
        <v>8.6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0.40482698412698409</v>
      </c>
      <c r="O185">
        <v>0.30912924292488475</v>
      </c>
      <c r="P185">
        <v>5.8743484074872594</v>
      </c>
      <c r="Q185">
        <v>0.95999074658584316</v>
      </c>
      <c r="R185">
        <v>3.1887499999999997E-3</v>
      </c>
    </row>
    <row r="186" spans="1:18">
      <c r="A186">
        <v>2020</v>
      </c>
      <c r="B186" s="11" t="s">
        <v>395</v>
      </c>
      <c r="C186" s="12" t="s">
        <v>396</v>
      </c>
      <c r="D186">
        <v>1</v>
      </c>
      <c r="E186" s="16">
        <v>3.6767089825332527E-2</v>
      </c>
      <c r="F186" s="13">
        <v>8.4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0.56083098591549285</v>
      </c>
      <c r="O186">
        <v>0.19239065690305343</v>
      </c>
      <c r="P186">
        <v>4.0689383911551662</v>
      </c>
      <c r="Q186">
        <v>0.97365076973304199</v>
      </c>
      <c r="R186">
        <v>2.5590243902439023E-3</v>
      </c>
    </row>
    <row r="187" spans="1:18">
      <c r="A187">
        <v>2020</v>
      </c>
      <c r="B187" s="11" t="s">
        <v>397</v>
      </c>
      <c r="C187" s="12" t="s">
        <v>398</v>
      </c>
      <c r="D187">
        <v>1</v>
      </c>
      <c r="E187" s="16">
        <v>3.4169156310909096E-2</v>
      </c>
      <c r="F187" s="13">
        <v>11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0.51118750000000002</v>
      </c>
      <c r="O187">
        <v>0.24608868505696996</v>
      </c>
      <c r="P187">
        <v>3.4507531717747684</v>
      </c>
      <c r="Q187">
        <v>0.89707788238170927</v>
      </c>
      <c r="R187">
        <v>1.403E-3</v>
      </c>
    </row>
    <row r="188" spans="1:18">
      <c r="A188">
        <v>2020</v>
      </c>
      <c r="B188" s="11" t="s">
        <v>399</v>
      </c>
      <c r="C188" s="12" t="s">
        <v>400</v>
      </c>
      <c r="D188">
        <v>1</v>
      </c>
      <c r="E188" s="16">
        <v>-3.262375284834113E-3</v>
      </c>
      <c r="F188" s="13">
        <v>10.199999999999999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0.34843749999999996</v>
      </c>
      <c r="O188">
        <v>0.2189913470149254</v>
      </c>
      <c r="P188">
        <v>5.6997516279069771</v>
      </c>
      <c r="Q188">
        <v>0.9614349775784754</v>
      </c>
      <c r="R188">
        <v>1.1517857142857143E-3</v>
      </c>
    </row>
    <row r="189" spans="1:18">
      <c r="A189">
        <v>2020</v>
      </c>
      <c r="B189" s="11" t="s">
        <v>401</v>
      </c>
      <c r="C189" s="12" t="s">
        <v>402</v>
      </c>
      <c r="D189">
        <v>0</v>
      </c>
      <c r="E189" s="16">
        <v>4.1188256256413688E-2</v>
      </c>
      <c r="F189" s="13">
        <v>11.1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0.55009655172413796</v>
      </c>
      <c r="O189">
        <v>0.17758664201074675</v>
      </c>
      <c r="P189">
        <v>5.9562422872768215</v>
      </c>
      <c r="Q189">
        <v>0.98051439245775029</v>
      </c>
      <c r="R189">
        <v>2.1512110726643599E-3</v>
      </c>
    </row>
    <row r="190" spans="1:18">
      <c r="A190">
        <v>2020</v>
      </c>
      <c r="B190" s="11" t="s">
        <v>403</v>
      </c>
      <c r="C190" s="12" t="s">
        <v>404</v>
      </c>
      <c r="D190">
        <v>0</v>
      </c>
      <c r="E190" s="16">
        <v>4.1440950655338267E-2</v>
      </c>
      <c r="F190" s="13">
        <v>11.9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0.51631451612903223</v>
      </c>
      <c r="O190">
        <v>0.21137126851720536</v>
      </c>
      <c r="P190">
        <v>5.7061210585014708</v>
      </c>
      <c r="Q190">
        <v>0.9691891976321011</v>
      </c>
      <c r="R190">
        <v>2.5225063938618926E-3</v>
      </c>
    </row>
    <row r="191" spans="1:18">
      <c r="A191">
        <v>2020</v>
      </c>
      <c r="B191" s="11" t="s">
        <v>405</v>
      </c>
      <c r="C191" s="12" t="s">
        <v>406</v>
      </c>
      <c r="D191">
        <v>0</v>
      </c>
      <c r="E191" s="16">
        <v>4.0022397580725864E-2</v>
      </c>
      <c r="F191" s="13">
        <v>7.6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0.4553444444444445</v>
      </c>
      <c r="O191">
        <v>0.26413454755601951</v>
      </c>
      <c r="P191">
        <v>4.7209967978652436</v>
      </c>
      <c r="Q191">
        <v>0.98171103682194183</v>
      </c>
      <c r="R191">
        <v>2.1724637681159423E-3</v>
      </c>
    </row>
    <row r="192" spans="1:18">
      <c r="A192">
        <v>2020</v>
      </c>
      <c r="B192" s="11" t="s">
        <v>407</v>
      </c>
      <c r="C192" s="12" t="s">
        <v>408</v>
      </c>
      <c r="D192">
        <v>0</v>
      </c>
      <c r="E192" s="16">
        <v>-1.3894653120125052E-2</v>
      </c>
      <c r="F192" s="13">
        <v>9.1999999999999993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0.42633703703703707</v>
      </c>
      <c r="O192">
        <v>0.24246688902581687</v>
      </c>
      <c r="P192">
        <v>4.9085302875399357</v>
      </c>
      <c r="Q192">
        <v>0.97280885406260043</v>
      </c>
      <c r="R192">
        <v>1.3433476394849786E-3</v>
      </c>
    </row>
    <row r="193" spans="1:18">
      <c r="A193">
        <v>2020</v>
      </c>
      <c r="B193" s="11" t="s">
        <v>409</v>
      </c>
      <c r="C193" s="12" t="s">
        <v>410</v>
      </c>
      <c r="D193">
        <v>0</v>
      </c>
      <c r="E193" s="16">
        <v>1.3574353614304674E-2</v>
      </c>
      <c r="F193" s="13">
        <v>10.199999999999999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0.44955483870967738</v>
      </c>
      <c r="O193">
        <v>0.139469700149705</v>
      </c>
      <c r="P193">
        <v>3.898946315449257</v>
      </c>
      <c r="Q193">
        <v>0.97779882607884505</v>
      </c>
      <c r="R193">
        <v>1.2999999999999999E-3</v>
      </c>
    </row>
    <row r="194" spans="1:18">
      <c r="A194">
        <v>2020</v>
      </c>
      <c r="B194" s="11" t="s">
        <v>411</v>
      </c>
      <c r="C194" s="12" t="s">
        <v>412</v>
      </c>
      <c r="D194">
        <v>0</v>
      </c>
      <c r="E194" s="16">
        <v>9.2110569036458045E-3</v>
      </c>
      <c r="F194" s="13">
        <v>11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0.65308571428571427</v>
      </c>
      <c r="O194">
        <v>0.25020440547810652</v>
      </c>
      <c r="P194">
        <v>6.0474399673735721</v>
      </c>
      <c r="Q194">
        <v>0.97988669174905951</v>
      </c>
      <c r="R194">
        <v>1.5518987341772152E-3</v>
      </c>
    </row>
    <row r="195" spans="1:18">
      <c r="A195">
        <v>2020</v>
      </c>
      <c r="B195" s="11" t="s">
        <v>413</v>
      </c>
      <c r="C195" s="12" t="s">
        <v>414</v>
      </c>
      <c r="D195">
        <v>0</v>
      </c>
      <c r="E195" s="16">
        <v>6.0383878972137834E-3</v>
      </c>
      <c r="F195" s="13">
        <v>11.9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0.50717142857142861</v>
      </c>
      <c r="O195">
        <v>0.19063652622566027</v>
      </c>
      <c r="P195">
        <v>4.9806358346094939</v>
      </c>
      <c r="Q195">
        <v>0.95401667511689481</v>
      </c>
      <c r="R195">
        <v>1.8038674033149173E-3</v>
      </c>
    </row>
    <row r="196" spans="1:18">
      <c r="A196">
        <v>2020</v>
      </c>
      <c r="B196" s="11" t="s">
        <v>415</v>
      </c>
      <c r="C196" s="12" t="s">
        <v>416</v>
      </c>
      <c r="D196">
        <v>0</v>
      </c>
      <c r="E196" s="16">
        <v>7.7941020932071614E-2</v>
      </c>
      <c r="F196" s="13">
        <v>8.5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0.52348205128205116</v>
      </c>
      <c r="O196">
        <v>0.20236272046808026</v>
      </c>
      <c r="P196">
        <v>3.3503365309734519</v>
      </c>
      <c r="Q196">
        <v>0.98616267792592016</v>
      </c>
      <c r="R196">
        <v>2.6157407407407405E-3</v>
      </c>
    </row>
    <row r="197" spans="1:18">
      <c r="A197">
        <v>2020</v>
      </c>
      <c r="B197" s="11" t="s">
        <v>417</v>
      </c>
      <c r="C197" s="12" t="s">
        <v>418</v>
      </c>
      <c r="D197">
        <v>0</v>
      </c>
      <c r="E197" s="16">
        <v>3.1138565376388126E-2</v>
      </c>
      <c r="F197" s="13">
        <v>8.9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0.42876666666666663</v>
      </c>
      <c r="O197">
        <v>0.24249976977122673</v>
      </c>
      <c r="P197">
        <v>3.2066275452841975</v>
      </c>
      <c r="Q197">
        <v>0.97925574645624403</v>
      </c>
      <c r="R197">
        <v>1.798876404494382E-3</v>
      </c>
    </row>
    <row r="198" spans="1:18">
      <c r="A198">
        <v>2020</v>
      </c>
      <c r="B198" s="11" t="s">
        <v>419</v>
      </c>
      <c r="C198" s="12" t="s">
        <v>420</v>
      </c>
      <c r="D198">
        <v>0</v>
      </c>
      <c r="E198" s="16">
        <v>4.1831722680452814E-2</v>
      </c>
      <c r="F198" s="13">
        <v>12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0.54197499999999998</v>
      </c>
      <c r="O198">
        <v>0.16164974309650967</v>
      </c>
      <c r="P198">
        <v>4.0998154325798906</v>
      </c>
      <c r="Q198">
        <v>0.91122745514091974</v>
      </c>
      <c r="R198">
        <v>1.1558558558558559E-3</v>
      </c>
    </row>
    <row r="199" spans="1:18">
      <c r="A199">
        <v>2020</v>
      </c>
      <c r="B199" s="11" t="s">
        <v>421</v>
      </c>
      <c r="C199" s="12" t="s">
        <v>422</v>
      </c>
      <c r="D199">
        <v>0</v>
      </c>
      <c r="E199" s="16">
        <v>1.6015758155916101E-2</v>
      </c>
      <c r="F199" s="13">
        <v>11.4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0.39675945945945945</v>
      </c>
      <c r="O199">
        <v>0.24729436590629073</v>
      </c>
      <c r="P199">
        <v>5.2003214308077643</v>
      </c>
      <c r="Q199">
        <v>0.95648531004557191</v>
      </c>
      <c r="R199">
        <v>2.985046728971963E-3</v>
      </c>
    </row>
    <row r="200" spans="1:18">
      <c r="A200">
        <v>2020</v>
      </c>
      <c r="B200" s="11" t="s">
        <v>423</v>
      </c>
      <c r="C200" s="12" t="s">
        <v>424</v>
      </c>
      <c r="D200">
        <v>1</v>
      </c>
      <c r="E200" s="16">
        <v>7.9070747641144842E-2</v>
      </c>
      <c r="F200" s="13">
        <v>9.1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0.35685</v>
      </c>
      <c r="O200">
        <v>0.32843043591292981</v>
      </c>
      <c r="P200">
        <v>5.729064844473859</v>
      </c>
      <c r="Q200">
        <v>0.9495919987723267</v>
      </c>
      <c r="R200">
        <v>3.0402414486921528E-3</v>
      </c>
    </row>
    <row r="201" spans="1:18">
      <c r="A201">
        <v>2020</v>
      </c>
      <c r="B201" s="11" t="s">
        <v>425</v>
      </c>
      <c r="C201" s="12" t="s">
        <v>426</v>
      </c>
      <c r="D201">
        <v>1</v>
      </c>
      <c r="E201" s="16">
        <v>8.9687268573545711E-2</v>
      </c>
      <c r="F201" s="13">
        <v>8.3000000000000007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0.59507500000000002</v>
      </c>
      <c r="O201">
        <v>0.19996084091222632</v>
      </c>
      <c r="P201">
        <v>3.7859738022426099</v>
      </c>
      <c r="Q201">
        <v>0.98969667688946772</v>
      </c>
      <c r="R201">
        <v>1.9751677852348996E-3</v>
      </c>
    </row>
    <row r="202" spans="1:18">
      <c r="A202">
        <v>2020</v>
      </c>
      <c r="B202" s="11" t="s">
        <v>427</v>
      </c>
      <c r="C202" s="12" t="s">
        <v>428</v>
      </c>
      <c r="D202">
        <v>1</v>
      </c>
      <c r="E202" s="16">
        <v>1.8150847463290248E-2</v>
      </c>
      <c r="F202" s="13">
        <v>10.7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0.47249000000000002</v>
      </c>
      <c r="O202">
        <v>0.18439364396562116</v>
      </c>
      <c r="P202">
        <v>5.1893017710152165</v>
      </c>
      <c r="Q202">
        <v>0.98303032868420492</v>
      </c>
      <c r="R202">
        <v>1.691561181434599E-3</v>
      </c>
    </row>
    <row r="203" spans="1:18">
      <c r="A203">
        <v>2020</v>
      </c>
      <c r="B203" s="11" t="s">
        <v>429</v>
      </c>
      <c r="C203" s="12" t="s">
        <v>430</v>
      </c>
      <c r="D203">
        <v>1</v>
      </c>
      <c r="E203" s="16">
        <v>9.1388042854859755E-2</v>
      </c>
      <c r="F203" s="13">
        <v>12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0.6641307692307693</v>
      </c>
      <c r="O203">
        <v>0.23207528951079376</v>
      </c>
      <c r="P203">
        <v>3.6217784190715183</v>
      </c>
      <c r="Q203">
        <v>0.99384582121994813</v>
      </c>
      <c r="R203">
        <v>1.4623853211009172E-3</v>
      </c>
    </row>
    <row r="204" spans="1:18">
      <c r="A204">
        <v>2020</v>
      </c>
      <c r="B204" s="11" t="s">
        <v>431</v>
      </c>
      <c r="C204" s="12" t="s">
        <v>432</v>
      </c>
      <c r="D204">
        <v>1</v>
      </c>
      <c r="E204" s="16">
        <v>9.8278067722543608E-3</v>
      </c>
      <c r="F204" s="13">
        <v>9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0.66980769230769233</v>
      </c>
      <c r="O204">
        <v>0.1848856433512803</v>
      </c>
      <c r="P204">
        <v>4.902994838253492</v>
      </c>
      <c r="Q204">
        <v>0.97834433917121255</v>
      </c>
      <c r="R204">
        <v>2.2627999999999997E-3</v>
      </c>
    </row>
    <row r="205" spans="1:18">
      <c r="A205">
        <v>2020</v>
      </c>
      <c r="B205" s="11" t="s">
        <v>433</v>
      </c>
      <c r="C205" s="12" t="s">
        <v>434</v>
      </c>
      <c r="D205">
        <v>1</v>
      </c>
      <c r="E205" s="16">
        <v>4.5613658946882331E-2</v>
      </c>
      <c r="F205" s="13">
        <v>12.4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0.45311666666666667</v>
      </c>
      <c r="O205">
        <v>0.20203904428904429</v>
      </c>
      <c r="P205">
        <v>4.5542354838709675</v>
      </c>
      <c r="Q205">
        <v>0.97833523375142528</v>
      </c>
      <c r="R205">
        <v>1.4848739495798319E-3</v>
      </c>
    </row>
    <row r="206" spans="1:18">
      <c r="A206">
        <v>2020</v>
      </c>
      <c r="B206" s="11" t="s">
        <v>435</v>
      </c>
      <c r="C206" s="12" t="s">
        <v>436</v>
      </c>
      <c r="D206">
        <v>1</v>
      </c>
      <c r="E206" s="16">
        <v>2.5282200580850334E-2</v>
      </c>
      <c r="F206" s="13">
        <v>9.1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1.0390846153846154</v>
      </c>
      <c r="O206">
        <v>8.9724357352283832E-2</v>
      </c>
      <c r="P206">
        <v>4.7930025906735754</v>
      </c>
      <c r="Q206">
        <v>0.97713964214064153</v>
      </c>
      <c r="R206">
        <v>2.4704000000000002E-3</v>
      </c>
    </row>
    <row r="207" spans="1:18">
      <c r="A207">
        <v>2020</v>
      </c>
      <c r="B207" s="11" t="s">
        <v>437</v>
      </c>
      <c r="C207" s="12" t="s">
        <v>438</v>
      </c>
      <c r="D207">
        <v>1</v>
      </c>
      <c r="E207" s="16">
        <v>-9.4791648078227531E-3</v>
      </c>
      <c r="F207" s="13">
        <v>11.4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0.32537647058823532</v>
      </c>
      <c r="O207">
        <v>0.30238194359117565</v>
      </c>
      <c r="P207">
        <v>7.0884453408380246</v>
      </c>
      <c r="Q207">
        <v>0.97109230936110202</v>
      </c>
      <c r="R207">
        <v>1.1340425531914892E-3</v>
      </c>
    </row>
    <row r="208" spans="1:18">
      <c r="A208">
        <v>2020</v>
      </c>
      <c r="B208" s="11" t="s">
        <v>439</v>
      </c>
      <c r="C208" s="12" t="s">
        <v>440</v>
      </c>
      <c r="D208">
        <v>1</v>
      </c>
      <c r="E208" s="16">
        <v>4.2502559172922068E-2</v>
      </c>
      <c r="F208" s="13">
        <v>6.4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0.56733333333333336</v>
      </c>
      <c r="O208">
        <v>0.1839974175815878</v>
      </c>
      <c r="P208">
        <v>6.7355539989264628</v>
      </c>
      <c r="Q208">
        <v>0.97263513513513511</v>
      </c>
      <c r="R208">
        <v>3.8020408163265303E-3</v>
      </c>
    </row>
    <row r="209" spans="1:18">
      <c r="A209">
        <v>2020</v>
      </c>
      <c r="B209" s="11" t="s">
        <v>441</v>
      </c>
      <c r="C209" s="12" t="s">
        <v>442</v>
      </c>
      <c r="D209">
        <v>1</v>
      </c>
      <c r="E209" s="16">
        <v>6.3852702988487456E-2</v>
      </c>
      <c r="F209" s="13">
        <v>5.7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0.58538749999999995</v>
      </c>
      <c r="O209">
        <v>0.1362149770848409</v>
      </c>
      <c r="P209">
        <v>7.4940030944625411</v>
      </c>
      <c r="Q209">
        <v>0.97377805299908182</v>
      </c>
      <c r="R209">
        <v>4.4385542168674701E-3</v>
      </c>
    </row>
    <row r="210" spans="1:18">
      <c r="A210">
        <v>2020</v>
      </c>
      <c r="B210" s="11" t="s">
        <v>443</v>
      </c>
      <c r="C210" s="12" t="s">
        <v>444</v>
      </c>
      <c r="D210">
        <v>1</v>
      </c>
      <c r="E210" s="16">
        <v>6.4076503286058474E-3</v>
      </c>
      <c r="F210" s="13">
        <v>6.7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0.95133076923076909</v>
      </c>
      <c r="O210">
        <v>0.10879897476147263</v>
      </c>
      <c r="P210">
        <v>8.1723958088235289</v>
      </c>
      <c r="Q210">
        <v>0.9890032585932258</v>
      </c>
      <c r="R210">
        <v>1.3203883495145632E-3</v>
      </c>
    </row>
    <row r="211" spans="1:18">
      <c r="A211">
        <v>2020</v>
      </c>
      <c r="B211" s="11" t="s">
        <v>445</v>
      </c>
      <c r="C211" s="12" t="s">
        <v>446</v>
      </c>
      <c r="D211">
        <v>1</v>
      </c>
      <c r="E211" s="16">
        <v>3.4785741582525828E-2</v>
      </c>
      <c r="F211" s="13">
        <v>9.1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0.70676666666666677</v>
      </c>
      <c r="O211">
        <v>0.18014565556050866</v>
      </c>
      <c r="P211">
        <v>5.3687941884355741</v>
      </c>
      <c r="Q211">
        <v>0.98393151912465204</v>
      </c>
      <c r="R211">
        <v>1.3205426356589147E-3</v>
      </c>
    </row>
    <row r="212" spans="1:18">
      <c r="A212">
        <v>2020</v>
      </c>
      <c r="B212" s="11" t="s">
        <v>447</v>
      </c>
      <c r="C212" s="12" t="s">
        <v>448</v>
      </c>
      <c r="D212">
        <v>1</v>
      </c>
      <c r="E212" s="16">
        <v>3.7334872983756241E-2</v>
      </c>
      <c r="F212" s="13">
        <v>7.7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1.2054100000000001</v>
      </c>
      <c r="O212">
        <v>0.11429128509619035</v>
      </c>
      <c r="P212">
        <v>4.8461764944275583</v>
      </c>
      <c r="Q212">
        <v>0.98362382923652536</v>
      </c>
      <c r="R212">
        <v>2.9029411764705882E-3</v>
      </c>
    </row>
    <row r="213" spans="1:18">
      <c r="A213">
        <v>2020</v>
      </c>
      <c r="B213" s="11" t="s">
        <v>450</v>
      </c>
      <c r="C213" s="12" t="s">
        <v>451</v>
      </c>
      <c r="D213">
        <v>1</v>
      </c>
      <c r="E213" s="16">
        <v>-3.2396454310205366E-2</v>
      </c>
      <c r="F213" s="13">
        <v>7.9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1</v>
      </c>
      <c r="N213">
        <v>0.16121588983050847</v>
      </c>
      <c r="O213">
        <v>0.38905018386352908</v>
      </c>
      <c r="P213">
        <v>9.2711758979956347</v>
      </c>
      <c r="Q213">
        <v>0.96026751158765689</v>
      </c>
      <c r="R213">
        <v>3.0632218844984802E-3</v>
      </c>
    </row>
    <row r="214" spans="1:18">
      <c r="A214">
        <v>2020</v>
      </c>
      <c r="B214" s="11" t="s">
        <v>452</v>
      </c>
      <c r="C214" s="12" t="s">
        <v>453</v>
      </c>
      <c r="D214">
        <v>0</v>
      </c>
      <c r="E214" s="16">
        <v>1.3907417110322789E-2</v>
      </c>
      <c r="F214" s="13">
        <v>11.5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1</v>
      </c>
      <c r="M214">
        <v>0</v>
      </c>
      <c r="N214">
        <v>0.34349534883720934</v>
      </c>
      <c r="O214">
        <v>0.19985663427246167</v>
      </c>
      <c r="P214">
        <v>6.3061311722199926</v>
      </c>
      <c r="Q214">
        <v>0.96627015023391527</v>
      </c>
      <c r="R214">
        <v>1.3145118733509235E-3</v>
      </c>
    </row>
    <row r="215" spans="1:18">
      <c r="A215">
        <v>2020</v>
      </c>
      <c r="B215" s="11" t="s">
        <v>454</v>
      </c>
      <c r="C215" s="12" t="s">
        <v>455</v>
      </c>
      <c r="D215">
        <v>1</v>
      </c>
      <c r="E215" s="16">
        <v>5.726603652344989E-3</v>
      </c>
      <c r="F215" s="13">
        <v>10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1</v>
      </c>
      <c r="M215">
        <v>0</v>
      </c>
      <c r="N215">
        <v>0.4096892857142857</v>
      </c>
      <c r="O215">
        <v>0.28627578055367997</v>
      </c>
      <c r="P215">
        <v>6.6351982957669051</v>
      </c>
      <c r="Q215">
        <v>0.96828607045408976</v>
      </c>
      <c r="R215">
        <v>3.1160599571734477E-3</v>
      </c>
    </row>
    <row r="216" spans="1:18">
      <c r="A216">
        <v>2020</v>
      </c>
      <c r="B216" s="11" t="s">
        <v>456</v>
      </c>
      <c r="C216" s="12" t="s">
        <v>457</v>
      </c>
      <c r="D216">
        <v>1</v>
      </c>
      <c r="E216" s="16">
        <v>7.9331917570888297E-2</v>
      </c>
      <c r="F216" s="13">
        <v>9.1999999999999993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1</v>
      </c>
      <c r="M216">
        <v>0</v>
      </c>
      <c r="N216">
        <v>0.47560769230769234</v>
      </c>
      <c r="O216">
        <v>0.36501078565991191</v>
      </c>
      <c r="P216">
        <v>7.0898061231412903</v>
      </c>
      <c r="Q216">
        <v>0.95913383225162485</v>
      </c>
      <c r="R216">
        <v>3.4748526522593321E-3</v>
      </c>
    </row>
    <row r="217" spans="1:18">
      <c r="A217">
        <v>2020</v>
      </c>
      <c r="B217" s="11" t="s">
        <v>458</v>
      </c>
      <c r="C217" s="12" t="s">
        <v>459</v>
      </c>
      <c r="D217">
        <v>0</v>
      </c>
      <c r="E217" s="16">
        <v>-2.6416306877325626E-2</v>
      </c>
      <c r="F217" s="13">
        <v>12.2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0.29344838709677418</v>
      </c>
      <c r="O217">
        <v>0.22333464459502478</v>
      </c>
      <c r="P217">
        <v>7.7360465316959832</v>
      </c>
      <c r="Q217">
        <v>0.96687882685310389</v>
      </c>
      <c r="R217">
        <v>1.1956349206349206E-3</v>
      </c>
    </row>
    <row r="218" spans="1:18">
      <c r="A218">
        <v>2020</v>
      </c>
      <c r="B218" s="11" t="s">
        <v>460</v>
      </c>
      <c r="C218" s="12" t="s">
        <v>461</v>
      </c>
      <c r="D218">
        <v>0</v>
      </c>
      <c r="E218" s="16">
        <v>7.7312359861995729E-3</v>
      </c>
      <c r="F218" s="13">
        <v>11.3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0.35466190476190473</v>
      </c>
      <c r="O218">
        <v>0.1947736712605854</v>
      </c>
      <c r="P218">
        <v>3.6449967930029152</v>
      </c>
      <c r="Q218">
        <v>0.88947220021751094</v>
      </c>
      <c r="R218">
        <v>1.5473684210526317E-3</v>
      </c>
    </row>
    <row r="219" spans="1:18">
      <c r="A219">
        <v>2020</v>
      </c>
      <c r="B219" s="11" t="s">
        <v>462</v>
      </c>
      <c r="C219" s="12" t="s">
        <v>463</v>
      </c>
      <c r="D219">
        <v>0</v>
      </c>
      <c r="E219" s="16">
        <v>-4.7176544005484398E-3</v>
      </c>
      <c r="F219" s="13">
        <v>12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0.26761111111111113</v>
      </c>
      <c r="O219">
        <v>0.19627757753021635</v>
      </c>
      <c r="P219">
        <v>5.6005824561403506</v>
      </c>
      <c r="Q219">
        <v>0.96528959933568614</v>
      </c>
      <c r="R219">
        <v>1.587341772151899E-3</v>
      </c>
    </row>
    <row r="220" spans="1:18">
      <c r="A220">
        <v>2020</v>
      </c>
      <c r="B220" s="11" t="s">
        <v>464</v>
      </c>
      <c r="C220" s="12" t="s">
        <v>465</v>
      </c>
      <c r="D220">
        <v>0</v>
      </c>
      <c r="E220" s="16">
        <v>5.2525471998781355E-3</v>
      </c>
      <c r="F220" s="13">
        <v>10.5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0.37562592592592592</v>
      </c>
      <c r="O220">
        <v>0.23443189603240547</v>
      </c>
      <c r="P220">
        <v>6.4338800642148275</v>
      </c>
      <c r="Q220">
        <v>0.9493290211893235</v>
      </c>
      <c r="R220">
        <v>9.9786407766990306E-4</v>
      </c>
    </row>
    <row r="221" spans="1:18">
      <c r="A221">
        <v>2020</v>
      </c>
      <c r="B221" s="11" t="s">
        <v>466</v>
      </c>
      <c r="C221" s="12" t="s">
        <v>467</v>
      </c>
      <c r="D221">
        <v>0</v>
      </c>
      <c r="E221" s="16">
        <v>1.6167944616115378E-2</v>
      </c>
      <c r="F221" s="13">
        <v>12.6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0.38394583333333338</v>
      </c>
      <c r="O221">
        <v>0.22089745321372173</v>
      </c>
      <c r="P221">
        <v>5.8691621413575925</v>
      </c>
      <c r="Q221">
        <v>0.96898434023896596</v>
      </c>
      <c r="R221">
        <v>1.0992307692307692E-3</v>
      </c>
    </row>
    <row r="222" spans="1:18">
      <c r="A222">
        <v>2020</v>
      </c>
      <c r="B222" s="11" t="s">
        <v>468</v>
      </c>
      <c r="C222" s="12" t="s">
        <v>469</v>
      </c>
      <c r="D222">
        <v>1</v>
      </c>
      <c r="E222" s="16">
        <v>-9.5960007781844159E-2</v>
      </c>
      <c r="F222" s="13">
        <v>3.5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0.68064666666666662</v>
      </c>
      <c r="O222">
        <v>0.21571023164499514</v>
      </c>
      <c r="P222">
        <v>4.1805300680272106</v>
      </c>
      <c r="Q222">
        <v>0.99280096378933769</v>
      </c>
      <c r="R222">
        <v>2.0999999999999999E-3</v>
      </c>
    </row>
    <row r="223" spans="1:18">
      <c r="A223">
        <v>2020</v>
      </c>
      <c r="B223" s="11" t="s">
        <v>470</v>
      </c>
      <c r="C223" s="12" t="s">
        <v>471</v>
      </c>
      <c r="D223">
        <v>1</v>
      </c>
      <c r="E223" s="16">
        <v>-5.7603614305033579E-2</v>
      </c>
      <c r="F223" s="13">
        <v>7.4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0.39971636363636365</v>
      </c>
      <c r="O223">
        <v>0.20234374881003794</v>
      </c>
      <c r="P223">
        <v>4.6629312819373467</v>
      </c>
      <c r="Q223">
        <v>0.97952639144120379</v>
      </c>
      <c r="R223">
        <v>2.3941489361702126E-3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提報醫院資料</vt:lpstr>
      <vt:lpstr>英</vt:lpstr>
      <vt:lpstr>中</vt:lpstr>
      <vt:lpstr>提報醫院資料!Print_Area</vt:lpstr>
      <vt:lpstr>提報醫院資料!Print_Titles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提報109年財務報告醫院醫療服務申報情形</dc:title>
  <dc:creator>林蘭</dc:creator>
  <cp:lastModifiedBy>Yu-Ching Cheng</cp:lastModifiedBy>
  <cp:lastPrinted>2024-06-04T03:05:40Z</cp:lastPrinted>
  <dcterms:created xsi:type="dcterms:W3CDTF">2018-01-04T03:06:17Z</dcterms:created>
  <dcterms:modified xsi:type="dcterms:W3CDTF">2025-05-07T13:21:15Z</dcterms:modified>
</cp:coreProperties>
</file>