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chi\OneDrive\桌面\大二\統計\跨數\"/>
    </mc:Choice>
  </mc:AlternateContent>
  <bookViews>
    <workbookView xWindow="0" yWindow="0" windowWidth="19200" windowHeight="6870" activeTab="1"/>
  </bookViews>
  <sheets>
    <sheet name="工作表1" sheetId="1" r:id="rId1"/>
    <sheet name="英" sheetId="2" r:id="rId2"/>
    <sheet name="中" sheetId="3" r:id="rId3"/>
  </sheets>
  <definedNames>
    <definedName name="_xlnm.Print_Area" localSheetId="0">工作表1!$A$1:$S$234</definedName>
    <definedName name="_xlnm.Print_Titles" localSheetId="0">工作表1!$1:$2</definedName>
  </definedNames>
  <calcPr calcId="162913"/>
</workbook>
</file>

<file path=xl/calcChain.xml><?xml version="1.0" encoding="utf-8"?>
<calcChain xmlns="http://schemas.openxmlformats.org/spreadsheetml/2006/main">
  <c r="X4" i="1" l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3" i="1"/>
</calcChain>
</file>

<file path=xl/sharedStrings.xml><?xml version="1.0" encoding="utf-8"?>
<sst xmlns="http://schemas.openxmlformats.org/spreadsheetml/2006/main" count="1838" uniqueCount="531">
  <si>
    <r>
      <rPr>
        <sz val="18"/>
        <color rgb="FF000000"/>
        <rFont val="標楷體"/>
        <family val="4"/>
        <charset val="136"/>
      </rPr>
      <t>提報</t>
    </r>
    <r>
      <rPr>
        <sz val="18"/>
        <color rgb="FF000000"/>
        <rFont val="Tiimes New Roman"/>
        <family val="1"/>
      </rPr>
      <t>110</t>
    </r>
    <r>
      <rPr>
        <sz val="18"/>
        <color rgb="FF000000"/>
        <rFont val="標楷體"/>
        <family val="4"/>
        <charset val="136"/>
      </rPr>
      <t>年財務報告院所醫療服務申報情形</t>
    </r>
  </si>
  <si>
    <r>
      <rPr>
        <sz val="12"/>
        <color rgb="FF000000"/>
        <rFont val="標楷體"/>
        <family val="4"/>
        <charset val="136"/>
      </rPr>
      <t>流水號</t>
    </r>
  </si>
  <si>
    <r>
      <rPr>
        <sz val="12"/>
        <color rgb="FF000000"/>
        <rFont val="標楷體"/>
        <family val="4"/>
        <charset val="136"/>
      </rPr>
      <t>分區</t>
    </r>
  </si>
  <si>
    <r>
      <rPr>
        <sz val="12"/>
        <color rgb="FF000000"/>
        <rFont val="標楷體"/>
        <family val="4"/>
        <charset val="136"/>
      </rPr>
      <t>特約</t>
    </r>
    <r>
      <rPr>
        <sz val="12"/>
        <color rgb="FF000000"/>
        <rFont val="標楷體"/>
        <family val="4"/>
        <charset val="136"/>
      </rPr>
      <t xml:space="preserve">
類別</t>
    </r>
  </si>
  <si>
    <r>
      <rPr>
        <sz val="12"/>
        <color rgb="FF000000"/>
        <rFont val="標楷體"/>
        <family val="4"/>
        <charset val="136"/>
      </rPr>
      <t>院所代號</t>
    </r>
  </si>
  <si>
    <r>
      <rPr>
        <sz val="12"/>
        <color rgb="FF000000"/>
        <rFont val="標楷體"/>
        <family val="4"/>
        <charset val="136"/>
      </rPr>
      <t>院所名稱</t>
    </r>
  </si>
  <si>
    <t>醫療本業獲利/虧損
(億元)</t>
  </si>
  <si>
    <t>整體獲利/虧損
(億元)</t>
  </si>
  <si>
    <r>
      <rPr>
        <sz val="12"/>
        <color rgb="FF000000"/>
        <rFont val="標楷體"/>
        <family val="4"/>
        <charset val="136"/>
      </rPr>
      <t>醫師數</t>
    </r>
    <r>
      <rPr>
        <sz val="12"/>
        <color rgb="FF000000"/>
        <rFont val="Tiimes New Roman"/>
        <family val="1"/>
      </rPr>
      <t>(</t>
    </r>
    <r>
      <rPr>
        <sz val="12"/>
        <color rgb="FF000000"/>
        <rFont val="標楷體"/>
        <family val="4"/>
        <charset val="136"/>
      </rPr>
      <t>人</t>
    </r>
    <r>
      <rPr>
        <sz val="12"/>
        <color rgb="FF000000"/>
        <rFont val="Tiimes New Roman"/>
        <family val="1"/>
      </rPr>
      <t>)</t>
    </r>
  </si>
  <si>
    <r>
      <rPr>
        <sz val="12"/>
        <color rgb="FF000000"/>
        <rFont val="標楷體"/>
        <family val="4"/>
        <charset val="136"/>
      </rPr>
      <t>病床數</t>
    </r>
    <r>
      <rPr>
        <sz val="12"/>
        <color rgb="FF000000"/>
        <rFont val="Tiimes New Roman"/>
        <family val="1"/>
      </rPr>
      <t>(</t>
    </r>
    <r>
      <rPr>
        <sz val="12"/>
        <color rgb="FF000000"/>
        <rFont val="標楷體"/>
        <family val="4"/>
        <charset val="136"/>
      </rPr>
      <t>床</t>
    </r>
    <r>
      <rPr>
        <sz val="12"/>
        <color rgb="FF000000"/>
        <rFont val="Tiimes New Roman"/>
        <family val="1"/>
      </rPr>
      <t>)</t>
    </r>
  </si>
  <si>
    <r>
      <rPr>
        <sz val="12"/>
        <color rgb="FF000000"/>
        <rFont val="標楷體"/>
        <family val="4"/>
        <charset val="136"/>
      </rPr>
      <t>門住合計醫療點數</t>
    </r>
    <r>
      <rPr>
        <sz val="12"/>
        <color rgb="FF000000"/>
        <rFont val="標楷體"/>
        <family val="4"/>
        <charset val="136"/>
      </rPr>
      <t xml:space="preserve">
</t>
    </r>
    <r>
      <rPr>
        <sz val="12"/>
        <color rgb="FF000000"/>
        <rFont val="Tiimes New Roman"/>
        <family val="1"/>
      </rPr>
      <t>(</t>
    </r>
    <r>
      <rPr>
        <sz val="12"/>
        <color rgb="FF000000"/>
        <rFont val="標楷體"/>
        <family val="4"/>
        <charset val="136"/>
      </rPr>
      <t>億點</t>
    </r>
    <r>
      <rPr>
        <sz val="12"/>
        <color rgb="FF000000"/>
        <rFont val="Tiimes New Roman"/>
        <family val="1"/>
      </rPr>
      <t>)</t>
    </r>
  </si>
  <si>
    <r>
      <rPr>
        <sz val="12"/>
        <color rgb="FF000000"/>
        <rFont val="標楷體"/>
        <family val="4"/>
        <charset val="136"/>
      </rPr>
      <t>門診件數</t>
    </r>
    <r>
      <rPr>
        <sz val="12"/>
        <color rgb="FF000000"/>
        <rFont val="標楷體"/>
        <family val="4"/>
        <charset val="136"/>
      </rPr>
      <t xml:space="preserve">
</t>
    </r>
    <r>
      <rPr>
        <sz val="12"/>
        <color rgb="FF000000"/>
        <rFont val="Tiimes New Roman"/>
        <family val="1"/>
      </rPr>
      <t>(</t>
    </r>
    <r>
      <rPr>
        <sz val="12"/>
        <color rgb="FF000000"/>
        <rFont val="標楷體"/>
        <family val="4"/>
        <charset val="136"/>
      </rPr>
      <t>萬件</t>
    </r>
    <r>
      <rPr>
        <sz val="12"/>
        <color rgb="FF000000"/>
        <rFont val="Tiimes New Roman"/>
        <family val="1"/>
      </rPr>
      <t>)</t>
    </r>
  </si>
  <si>
    <r>
      <rPr>
        <sz val="12"/>
        <color rgb="FF000000"/>
        <rFont val="標楷體"/>
        <family val="4"/>
        <charset val="136"/>
      </rPr>
      <t>門診醫療點數</t>
    </r>
    <r>
      <rPr>
        <sz val="12"/>
        <color rgb="FF000000"/>
        <rFont val="標楷體"/>
        <family val="4"/>
        <charset val="136"/>
      </rPr>
      <t xml:space="preserve">
</t>
    </r>
    <r>
      <rPr>
        <sz val="12"/>
        <color rgb="FF000000"/>
        <rFont val="Tiimes New Roman"/>
        <family val="1"/>
      </rPr>
      <t>(</t>
    </r>
    <r>
      <rPr>
        <sz val="12"/>
        <color rgb="FF000000"/>
        <rFont val="標楷體"/>
        <family val="4"/>
        <charset val="136"/>
      </rPr>
      <t>億點</t>
    </r>
    <r>
      <rPr>
        <sz val="12"/>
        <color rgb="FF000000"/>
        <rFont val="Tiimes New Roman"/>
        <family val="1"/>
      </rPr>
      <t>)</t>
    </r>
  </si>
  <si>
    <r>
      <rPr>
        <sz val="12"/>
        <color rgb="FF000000"/>
        <rFont val="標楷體"/>
        <family val="4"/>
        <charset val="136"/>
      </rPr>
      <t>住診件數</t>
    </r>
    <r>
      <rPr>
        <sz val="12"/>
        <color rgb="FF000000"/>
        <rFont val="標楷體"/>
        <family val="4"/>
        <charset val="136"/>
      </rPr>
      <t xml:space="preserve">
</t>
    </r>
    <r>
      <rPr>
        <sz val="12"/>
        <color rgb="FF000000"/>
        <rFont val="Tiimes New Roman"/>
        <family val="1"/>
      </rPr>
      <t>(</t>
    </r>
    <r>
      <rPr>
        <sz val="12"/>
        <color rgb="FF000000"/>
        <rFont val="標楷體"/>
        <family val="4"/>
        <charset val="136"/>
      </rPr>
      <t>萬件</t>
    </r>
    <r>
      <rPr>
        <sz val="12"/>
        <color rgb="FF000000"/>
        <rFont val="Tiimes New Roman"/>
        <family val="1"/>
      </rPr>
      <t>)</t>
    </r>
  </si>
  <si>
    <r>
      <rPr>
        <sz val="12"/>
        <color rgb="FF000000"/>
        <rFont val="標楷體"/>
        <family val="4"/>
        <charset val="136"/>
      </rPr>
      <t>住診醫療點數</t>
    </r>
    <r>
      <rPr>
        <sz val="12"/>
        <color rgb="FF000000"/>
        <rFont val="標楷體"/>
        <family val="4"/>
        <charset val="136"/>
      </rPr>
      <t xml:space="preserve">
</t>
    </r>
    <r>
      <rPr>
        <sz val="12"/>
        <color rgb="FF000000"/>
        <rFont val="Tiimes New Roman"/>
        <family val="1"/>
      </rPr>
      <t>(</t>
    </r>
    <r>
      <rPr>
        <sz val="12"/>
        <color rgb="FF000000"/>
        <rFont val="標楷體"/>
        <family val="4"/>
        <charset val="136"/>
      </rPr>
      <t>億點</t>
    </r>
    <r>
      <rPr>
        <sz val="12"/>
        <color rgb="FF000000"/>
        <rFont val="Tiimes New Roman"/>
        <family val="1"/>
      </rPr>
      <t>)</t>
    </r>
  </si>
  <si>
    <r>
      <rPr>
        <sz val="12"/>
        <color rgb="FF000000"/>
        <rFont val="標楷體"/>
        <family val="4"/>
        <charset val="136"/>
      </rPr>
      <t>住院天數</t>
    </r>
    <r>
      <rPr>
        <sz val="12"/>
        <color rgb="FF000000"/>
        <rFont val="標楷體"/>
        <family val="4"/>
        <charset val="136"/>
      </rPr>
      <t xml:space="preserve">
</t>
    </r>
    <r>
      <rPr>
        <sz val="12"/>
        <color rgb="FF000000"/>
        <rFont val="Tiimes New Roman"/>
        <family val="1"/>
      </rPr>
      <t>(</t>
    </r>
    <r>
      <rPr>
        <sz val="12"/>
        <color rgb="FF000000"/>
        <rFont val="標楷體"/>
        <family val="4"/>
        <charset val="136"/>
      </rPr>
      <t>萬日</t>
    </r>
    <r>
      <rPr>
        <sz val="12"/>
        <color rgb="FF000000"/>
        <rFont val="Tiimes New Roman"/>
        <family val="1"/>
      </rPr>
      <t>)</t>
    </r>
  </si>
  <si>
    <t>醫療收入(億元)</t>
  </si>
  <si>
    <t>醫療成本(億元)</t>
  </si>
  <si>
    <t>醫務利益率</t>
  </si>
  <si>
    <t>全日平均護病比</t>
  </si>
  <si>
    <r>
      <rPr>
        <sz val="12"/>
        <color rgb="FF000000"/>
        <rFont val="標楷體"/>
        <family val="4"/>
        <charset val="136"/>
      </rPr>
      <t>臺北區</t>
    </r>
  </si>
  <si>
    <r>
      <rPr>
        <sz val="12"/>
        <color rgb="FF000000"/>
        <rFont val="標楷體"/>
        <family val="4"/>
        <charset val="136"/>
      </rPr>
      <t>醫學中心</t>
    </r>
  </si>
  <si>
    <t>0401180014</t>
  </si>
  <si>
    <r>
      <rPr>
        <sz val="12"/>
        <color rgb="FF000000"/>
        <rFont val="標楷體"/>
        <family val="4"/>
        <charset val="136"/>
      </rPr>
      <t>台大醫院</t>
    </r>
  </si>
  <si>
    <t>0501110514</t>
  </si>
  <si>
    <r>
      <rPr>
        <sz val="12"/>
        <color rgb="FF000000"/>
        <rFont val="標楷體"/>
        <family val="4"/>
        <charset val="136"/>
      </rPr>
      <t>三軍總醫院</t>
    </r>
  </si>
  <si>
    <t>0601160016</t>
  </si>
  <si>
    <r>
      <rPr>
        <sz val="12"/>
        <color rgb="FF000000"/>
        <rFont val="標楷體"/>
        <family val="4"/>
        <charset val="136"/>
      </rPr>
      <t>臺北榮總</t>
    </r>
  </si>
  <si>
    <t>1101020018</t>
  </si>
  <si>
    <r>
      <rPr>
        <sz val="12"/>
        <color rgb="FF000000"/>
        <rFont val="標楷體"/>
        <family val="4"/>
        <charset val="136"/>
      </rPr>
      <t>國泰醫院</t>
    </r>
  </si>
  <si>
    <t>1101100011</t>
  </si>
  <si>
    <r>
      <rPr>
        <sz val="12"/>
        <color rgb="FF000000"/>
        <rFont val="標楷體"/>
        <family val="4"/>
        <charset val="136"/>
      </rPr>
      <t>台北馬偕</t>
    </r>
  </si>
  <si>
    <t>1101150011</t>
  </si>
  <si>
    <r>
      <rPr>
        <sz val="12"/>
        <color rgb="FF000000"/>
        <rFont val="標楷體"/>
        <family val="4"/>
        <charset val="136"/>
      </rPr>
      <t>新光醫院</t>
    </r>
  </si>
  <si>
    <t>1131010011</t>
  </si>
  <si>
    <r>
      <rPr>
        <sz val="12"/>
        <color rgb="FF000000"/>
        <rFont val="標楷體"/>
        <family val="4"/>
        <charset val="136"/>
      </rPr>
      <t>亞東醫院</t>
    </r>
  </si>
  <si>
    <t>1301200010</t>
  </si>
  <si>
    <r>
      <rPr>
        <sz val="12"/>
        <color rgb="FF000000"/>
        <rFont val="標楷體"/>
        <family val="4"/>
        <charset val="136"/>
      </rPr>
      <t>萬芳醫院</t>
    </r>
  </si>
  <si>
    <r>
      <rPr>
        <sz val="12"/>
        <color rgb="FF000000"/>
        <rFont val="標楷體"/>
        <family val="4"/>
        <charset val="136"/>
      </rPr>
      <t>區域醫院</t>
    </r>
  </si>
  <si>
    <t>0111070010</t>
  </si>
  <si>
    <r>
      <rPr>
        <sz val="12"/>
        <color rgb="FF000000"/>
        <rFont val="標楷體"/>
        <family val="4"/>
        <charset val="136"/>
      </rPr>
      <t>部基隆</t>
    </r>
  </si>
  <si>
    <t>0131020016</t>
  </si>
  <si>
    <r>
      <rPr>
        <sz val="12"/>
        <color rgb="FF000000"/>
        <rFont val="標楷體"/>
        <family val="4"/>
        <charset val="136"/>
      </rPr>
      <t>新北市聯醫</t>
    </r>
  </si>
  <si>
    <t>0131060029</t>
  </si>
  <si>
    <r>
      <rPr>
        <sz val="12"/>
        <color rgb="FF000000"/>
        <rFont val="標楷體"/>
        <family val="4"/>
        <charset val="136"/>
      </rPr>
      <t>部台北</t>
    </r>
  </si>
  <si>
    <t>0131230012</t>
  </si>
  <si>
    <r>
      <rPr>
        <sz val="12"/>
        <color rgb="FF000000"/>
        <rFont val="標楷體"/>
        <family val="4"/>
        <charset val="136"/>
      </rPr>
      <t>部八里</t>
    </r>
  </si>
  <si>
    <t>0434010518</t>
  </si>
  <si>
    <r>
      <rPr>
        <sz val="12"/>
        <color rgb="FF000000"/>
        <rFont val="標楷體"/>
        <family val="4"/>
        <charset val="136"/>
      </rPr>
      <t>陽大醫院</t>
    </r>
  </si>
  <si>
    <t>0501010019</t>
  </si>
  <si>
    <r>
      <rPr>
        <sz val="12"/>
        <color rgb="FF000000"/>
        <rFont val="標楷體"/>
        <family val="4"/>
        <charset val="136"/>
      </rPr>
      <t>三總松山</t>
    </r>
  </si>
  <si>
    <t>0501160014</t>
  </si>
  <si>
    <r>
      <rPr>
        <sz val="12"/>
        <color rgb="FF000000"/>
        <rFont val="標楷體"/>
        <family val="4"/>
        <charset val="136"/>
      </rPr>
      <t>三總北投</t>
    </r>
  </si>
  <si>
    <t>1101010021</t>
  </si>
  <si>
    <r>
      <rPr>
        <sz val="12"/>
        <color rgb="FF000000"/>
        <rFont val="標楷體"/>
        <family val="4"/>
        <charset val="136"/>
      </rPr>
      <t>臺安醫院</t>
    </r>
  </si>
  <si>
    <t>1101160017</t>
  </si>
  <si>
    <r>
      <rPr>
        <sz val="12"/>
        <color rgb="FF000000"/>
        <rFont val="標楷體"/>
        <family val="4"/>
        <charset val="136"/>
      </rPr>
      <t>振興醫院</t>
    </r>
  </si>
  <si>
    <t>1101160026</t>
  </si>
  <si>
    <r>
      <rPr>
        <sz val="12"/>
        <color rgb="FF000000"/>
        <rFont val="標楷體"/>
        <family val="4"/>
        <charset val="136"/>
      </rPr>
      <t>和信治癌</t>
    </r>
  </si>
  <si>
    <t>1111060015</t>
  </si>
  <si>
    <r>
      <rPr>
        <sz val="12"/>
        <color rgb="FF000000"/>
        <rFont val="標楷體"/>
        <family val="4"/>
        <charset val="136"/>
      </rPr>
      <t>長庚基隆</t>
    </r>
  </si>
  <si>
    <t>1131050515</t>
  </si>
  <si>
    <r>
      <rPr>
        <sz val="12"/>
        <color rgb="FF000000"/>
        <rFont val="標楷體"/>
        <family val="4"/>
        <charset val="136"/>
      </rPr>
      <t>台北慈濟</t>
    </r>
  </si>
  <si>
    <t>1131090019</t>
  </si>
  <si>
    <r>
      <rPr>
        <sz val="12"/>
        <color rgb="FF000000"/>
        <rFont val="標楷體"/>
        <family val="4"/>
        <charset val="136"/>
      </rPr>
      <t>恩主公醫院</t>
    </r>
  </si>
  <si>
    <t>1131110516</t>
  </si>
  <si>
    <r>
      <rPr>
        <sz val="12"/>
        <color rgb="FF000000"/>
        <rFont val="標楷體"/>
        <family val="4"/>
        <charset val="136"/>
      </rPr>
      <t>汐止國泰</t>
    </r>
  </si>
  <si>
    <t>1134020019</t>
  </si>
  <si>
    <r>
      <rPr>
        <sz val="12"/>
        <color rgb="FF000000"/>
        <rFont val="標楷體"/>
        <family val="4"/>
        <charset val="136"/>
      </rPr>
      <t>羅東博愛</t>
    </r>
  </si>
  <si>
    <t>1134020028</t>
  </si>
  <si>
    <r>
      <rPr>
        <sz val="12"/>
        <color rgb="FF000000"/>
        <rFont val="標楷體"/>
        <family val="4"/>
        <charset val="136"/>
      </rPr>
      <t>羅東聖母</t>
    </r>
  </si>
  <si>
    <t>1301170017</t>
  </si>
  <si>
    <r>
      <rPr>
        <sz val="12"/>
        <color rgb="FF000000"/>
        <rFont val="標楷體"/>
        <family val="4"/>
        <charset val="136"/>
      </rPr>
      <t>台北醫大</t>
    </r>
  </si>
  <si>
    <t>1331040513</t>
  </si>
  <si>
    <r>
      <rPr>
        <sz val="12"/>
        <color rgb="FF000000"/>
        <rFont val="標楷體"/>
        <family val="4"/>
        <charset val="136"/>
      </rPr>
      <t>雙和醫院</t>
    </r>
  </si>
  <si>
    <r>
      <rPr>
        <sz val="12"/>
        <color rgb="FF000000"/>
        <rFont val="標楷體"/>
        <family val="4"/>
        <charset val="136"/>
      </rPr>
      <t>地區醫院</t>
    </r>
  </si>
  <si>
    <t>0131060010</t>
  </si>
  <si>
    <r>
      <rPr>
        <sz val="12"/>
        <color rgb="FF000000"/>
        <rFont val="標楷體"/>
        <family val="4"/>
        <charset val="136"/>
      </rPr>
      <t>樂生療養院</t>
    </r>
  </si>
  <si>
    <t>0190030516</t>
  </si>
  <si>
    <r>
      <rPr>
        <sz val="12"/>
        <color rgb="FF000000"/>
        <rFont val="標楷體"/>
        <family val="4"/>
        <charset val="136"/>
      </rPr>
      <t>衛福部金門</t>
    </r>
  </si>
  <si>
    <t>0401020013</t>
  </si>
  <si>
    <r>
      <rPr>
        <sz val="12"/>
        <color rgb="FF000000"/>
        <rFont val="標楷體"/>
        <family val="4"/>
        <charset val="136"/>
      </rPr>
      <t>台大癌醫</t>
    </r>
  </si>
  <si>
    <t>0401190010</t>
  </si>
  <si>
    <r>
      <rPr>
        <sz val="12"/>
        <color rgb="FF000000"/>
        <rFont val="標楷體"/>
        <family val="4"/>
        <charset val="136"/>
      </rPr>
      <t>北護分院</t>
    </r>
  </si>
  <si>
    <t>0431270012</t>
  </si>
  <si>
    <r>
      <rPr>
        <sz val="12"/>
        <color rgb="FF000000"/>
        <rFont val="標楷體"/>
        <family val="4"/>
        <charset val="136"/>
      </rPr>
      <t>台大金山</t>
    </r>
  </si>
  <si>
    <t>0511040010</t>
  </si>
  <si>
    <r>
      <rPr>
        <sz val="12"/>
        <color rgb="FF000000"/>
        <rFont val="標楷體"/>
        <family val="4"/>
        <charset val="136"/>
      </rPr>
      <t>三總附基隆</t>
    </r>
  </si>
  <si>
    <t>0634030014</t>
  </si>
  <si>
    <r>
      <rPr>
        <sz val="12"/>
        <color rgb="FF000000"/>
        <rFont val="標楷體"/>
        <family val="4"/>
        <charset val="136"/>
      </rPr>
      <t>蘇澳榮民醫</t>
    </r>
  </si>
  <si>
    <t>0634070018</t>
  </si>
  <si>
    <r>
      <rPr>
        <sz val="12"/>
        <color rgb="FF000000"/>
        <rFont val="標楷體"/>
        <family val="4"/>
        <charset val="136"/>
      </rPr>
      <t>員山榮民醫</t>
    </r>
  </si>
  <si>
    <t>0701160518</t>
  </si>
  <si>
    <r>
      <rPr>
        <sz val="12"/>
        <color rgb="FF000000"/>
        <rFont val="標楷體"/>
        <family val="4"/>
        <charset val="136"/>
      </rPr>
      <t>關渡醫院</t>
    </r>
  </si>
  <si>
    <t>0901020013</t>
  </si>
  <si>
    <r>
      <rPr>
        <sz val="12"/>
        <color rgb="FF000000"/>
        <rFont val="標楷體"/>
        <family val="4"/>
        <charset val="136"/>
      </rPr>
      <t>中山醫院</t>
    </r>
  </si>
  <si>
    <t>0901180023</t>
  </si>
  <si>
    <r>
      <rPr>
        <sz val="12"/>
        <color rgb="FF000000"/>
        <rFont val="標楷體"/>
        <family val="4"/>
        <charset val="136"/>
      </rPr>
      <t>郵政醫院</t>
    </r>
  </si>
  <si>
    <t>0901190010</t>
  </si>
  <si>
    <r>
      <rPr>
        <sz val="12"/>
        <color rgb="FF000000"/>
        <rFont val="標楷體"/>
        <family val="4"/>
        <charset val="136"/>
      </rPr>
      <t>西園醫院</t>
    </r>
  </si>
  <si>
    <t>0931010016</t>
  </si>
  <si>
    <r>
      <rPr>
        <sz val="12"/>
        <color rgb="FF000000"/>
        <rFont val="標楷體"/>
        <family val="4"/>
        <charset val="136"/>
      </rPr>
      <t>中英醫院</t>
    </r>
  </si>
  <si>
    <t>1101020027</t>
  </si>
  <si>
    <r>
      <rPr>
        <sz val="12"/>
        <color rgb="FF000000"/>
        <rFont val="標楷體"/>
        <family val="4"/>
        <charset val="136"/>
      </rPr>
      <t>中心綜合</t>
    </r>
  </si>
  <si>
    <t>1101020036</t>
  </si>
  <si>
    <r>
      <rPr>
        <sz val="12"/>
        <color rgb="FF000000"/>
        <rFont val="標楷體"/>
        <family val="4"/>
        <charset val="136"/>
      </rPr>
      <t>宏恩醫院</t>
    </r>
  </si>
  <si>
    <t>1101110026</t>
  </si>
  <si>
    <r>
      <rPr>
        <sz val="12"/>
        <color rgb="FF000000"/>
        <rFont val="標楷體"/>
        <family val="4"/>
        <charset val="136"/>
      </rPr>
      <t>康寧醫院</t>
    </r>
  </si>
  <si>
    <t>1131130018</t>
  </si>
  <si>
    <r>
      <rPr>
        <sz val="12"/>
        <color rgb="FF000000"/>
        <rFont val="標楷體"/>
        <family val="4"/>
        <charset val="136"/>
      </rPr>
      <t>土城醫院</t>
    </r>
  </si>
  <si>
    <t>1134010022</t>
  </si>
  <si>
    <r>
      <rPr>
        <sz val="12"/>
        <color rgb="FF000000"/>
        <rFont val="標楷體"/>
        <family val="4"/>
        <charset val="136"/>
      </rPr>
      <t>宜蘭仁愛醫</t>
    </r>
  </si>
  <si>
    <t>1231030015</t>
  </si>
  <si>
    <r>
      <rPr>
        <sz val="12"/>
        <color rgb="FF000000"/>
        <rFont val="標楷體"/>
        <family val="4"/>
        <charset val="136"/>
      </rPr>
      <t>永和耕莘</t>
    </r>
  </si>
  <si>
    <t>1301110511</t>
  </si>
  <si>
    <r>
      <rPr>
        <sz val="12"/>
        <color rgb="FF000000"/>
        <rFont val="標楷體"/>
        <family val="4"/>
        <charset val="136"/>
      </rPr>
      <t>中國醫臺北</t>
    </r>
  </si>
  <si>
    <t>1331160010</t>
  </si>
  <si>
    <r>
      <rPr>
        <sz val="12"/>
        <color rgb="FF000000"/>
        <rFont val="標楷體"/>
        <family val="4"/>
        <charset val="136"/>
      </rPr>
      <t>輔大附醫</t>
    </r>
  </si>
  <si>
    <t>1411030013</t>
  </si>
  <si>
    <r>
      <rPr>
        <sz val="12"/>
        <color rgb="FF000000"/>
        <rFont val="標楷體"/>
        <family val="4"/>
        <charset val="136"/>
      </rPr>
      <t>臺灣礦工</t>
    </r>
  </si>
  <si>
    <t>1501010010</t>
  </si>
  <si>
    <r>
      <rPr>
        <sz val="12"/>
        <color rgb="FF000000"/>
        <rFont val="標楷體"/>
        <family val="4"/>
        <charset val="136"/>
      </rPr>
      <t>博仁醫院</t>
    </r>
  </si>
  <si>
    <t>1501201020</t>
  </si>
  <si>
    <r>
      <rPr>
        <sz val="12"/>
        <color rgb="FF000000"/>
        <rFont val="標楷體"/>
        <family val="4"/>
        <charset val="136"/>
      </rPr>
      <t>景美醫院</t>
    </r>
  </si>
  <si>
    <t>1531010108</t>
  </si>
  <si>
    <r>
      <rPr>
        <sz val="12"/>
        <color rgb="FF000000"/>
        <rFont val="標楷體"/>
        <family val="4"/>
        <charset val="136"/>
      </rPr>
      <t>蕭中正醫院</t>
    </r>
  </si>
  <si>
    <t>1531010279</t>
  </si>
  <si>
    <r>
      <rPr>
        <sz val="12"/>
        <color rgb="FF000000"/>
        <rFont val="標楷體"/>
        <family val="4"/>
        <charset val="136"/>
      </rPr>
      <t>板橋中興</t>
    </r>
  </si>
  <si>
    <t>1531020122</t>
  </si>
  <si>
    <r>
      <rPr>
        <sz val="12"/>
        <color rgb="FF000000"/>
        <rFont val="標楷體"/>
        <family val="4"/>
        <charset val="136"/>
      </rPr>
      <t>宏仁醫院</t>
    </r>
  </si>
  <si>
    <t>1531021174</t>
  </si>
  <si>
    <r>
      <rPr>
        <sz val="12"/>
        <color rgb="FF000000"/>
        <rFont val="標楷體"/>
        <family val="4"/>
        <charset val="136"/>
      </rPr>
      <t>祐民醫院</t>
    </r>
  </si>
  <si>
    <t>1531051163</t>
  </si>
  <si>
    <r>
      <rPr>
        <sz val="12"/>
        <color rgb="FF000000"/>
        <rFont val="標楷體"/>
        <family val="4"/>
        <charset val="136"/>
      </rPr>
      <t>豐榮醫院</t>
    </r>
  </si>
  <si>
    <t>1531060180</t>
  </si>
  <si>
    <r>
      <rPr>
        <sz val="12"/>
        <color rgb="FF000000"/>
        <rFont val="標楷體"/>
        <family val="4"/>
        <charset val="136"/>
      </rPr>
      <t>新泰綜合院</t>
    </r>
  </si>
  <si>
    <t>1531071030</t>
  </si>
  <si>
    <r>
      <rPr>
        <sz val="12"/>
        <color rgb="FF000000"/>
        <rFont val="標楷體"/>
        <family val="4"/>
        <charset val="136"/>
      </rPr>
      <t>仁愛醫院</t>
    </r>
  </si>
  <si>
    <t>1531131157</t>
  </si>
  <si>
    <r>
      <rPr>
        <sz val="12"/>
        <color rgb="FF000000"/>
        <rFont val="標楷體"/>
        <family val="4"/>
        <charset val="136"/>
      </rPr>
      <t>恩樺醫院</t>
    </r>
  </si>
  <si>
    <r>
      <rPr>
        <sz val="12"/>
        <color rgb="FF000000"/>
        <rFont val="標楷體"/>
        <family val="4"/>
        <charset val="136"/>
      </rPr>
      <t>北區</t>
    </r>
  </si>
  <si>
    <t>1132070011</t>
  </si>
  <si>
    <r>
      <rPr>
        <sz val="12"/>
        <color rgb="FF000000"/>
        <rFont val="標楷體"/>
        <family val="4"/>
        <charset val="136"/>
      </rPr>
      <t>林口長庚</t>
    </r>
  </si>
  <si>
    <t>0132010014</t>
  </si>
  <si>
    <r>
      <rPr>
        <sz val="12"/>
        <color rgb="FF000000"/>
        <rFont val="標楷體"/>
        <family val="4"/>
        <charset val="136"/>
      </rPr>
      <t>部桃園</t>
    </r>
  </si>
  <si>
    <t>0132010023</t>
  </si>
  <si>
    <r>
      <rPr>
        <sz val="12"/>
        <color rgb="FF000000"/>
        <rFont val="標楷體"/>
        <family val="4"/>
        <charset val="136"/>
      </rPr>
      <t>桃療</t>
    </r>
  </si>
  <si>
    <t>0135010016</t>
  </si>
  <si>
    <r>
      <rPr>
        <sz val="12"/>
        <color rgb="FF000000"/>
        <rFont val="標楷體"/>
        <family val="4"/>
        <charset val="136"/>
      </rPr>
      <t>部苗栗</t>
    </r>
  </si>
  <si>
    <t>0412040012</t>
  </si>
  <si>
    <r>
      <rPr>
        <sz val="12"/>
        <color rgb="FF000000"/>
        <rFont val="標楷體"/>
        <family val="4"/>
        <charset val="136"/>
      </rPr>
      <t>臺大新竹</t>
    </r>
  </si>
  <si>
    <t>0532090029</t>
  </si>
  <si>
    <r>
      <rPr>
        <sz val="12"/>
        <color rgb="FF000000"/>
        <rFont val="標楷體"/>
        <family val="4"/>
        <charset val="136"/>
      </rPr>
      <t>國軍桃園</t>
    </r>
  </si>
  <si>
    <t>0632010014</t>
  </si>
  <si>
    <r>
      <rPr>
        <sz val="12"/>
        <color rgb="FF000000"/>
        <rFont val="標楷體"/>
        <family val="4"/>
        <charset val="136"/>
      </rPr>
      <t>北榮桃園</t>
    </r>
  </si>
  <si>
    <t>0932020025</t>
  </si>
  <si>
    <r>
      <rPr>
        <sz val="12"/>
        <color rgb="FF000000"/>
        <rFont val="標楷體"/>
        <family val="4"/>
        <charset val="136"/>
      </rPr>
      <t>天晟醫院</t>
    </r>
  </si>
  <si>
    <t>0933050018</t>
  </si>
  <si>
    <r>
      <rPr>
        <sz val="12"/>
        <color rgb="FF000000"/>
        <rFont val="標楷體"/>
        <family val="4"/>
        <charset val="136"/>
      </rPr>
      <t>東元法人</t>
    </r>
  </si>
  <si>
    <t>1112010519</t>
  </si>
  <si>
    <r>
      <rPr>
        <sz val="12"/>
        <color rgb="FF000000"/>
        <rFont val="標楷體"/>
        <family val="4"/>
        <charset val="136"/>
      </rPr>
      <t>新竹馬偕</t>
    </r>
  </si>
  <si>
    <t>1132010024</t>
  </si>
  <si>
    <r>
      <rPr>
        <sz val="12"/>
        <color rgb="FF000000"/>
        <rFont val="標楷體"/>
        <family val="4"/>
        <charset val="136"/>
      </rPr>
      <t>聖保祿醫院</t>
    </r>
  </si>
  <si>
    <t>1135050020</t>
  </si>
  <si>
    <r>
      <rPr>
        <sz val="12"/>
        <color rgb="FF000000"/>
        <rFont val="標楷體"/>
        <family val="4"/>
        <charset val="136"/>
      </rPr>
      <t>為恭醫院</t>
    </r>
  </si>
  <si>
    <t>1532011154</t>
  </si>
  <si>
    <r>
      <rPr>
        <sz val="12"/>
        <color rgb="FF000000"/>
        <rFont val="標楷體"/>
        <family val="4"/>
        <charset val="136"/>
      </rPr>
      <t>敏盛綜合</t>
    </r>
  </si>
  <si>
    <t>1532100049</t>
  </si>
  <si>
    <r>
      <rPr>
        <sz val="12"/>
        <color rgb="FF000000"/>
        <rFont val="標楷體"/>
        <family val="4"/>
        <charset val="136"/>
      </rPr>
      <t>聯新國際醫</t>
    </r>
  </si>
  <si>
    <t>0132110519</t>
  </si>
  <si>
    <r>
      <rPr>
        <sz val="12"/>
        <color rgb="FF000000"/>
        <rFont val="標楷體"/>
        <family val="4"/>
        <charset val="136"/>
      </rPr>
      <t>桃園新屋</t>
    </r>
  </si>
  <si>
    <t>0433050018</t>
  </si>
  <si>
    <r>
      <rPr>
        <sz val="12"/>
        <color rgb="FF000000"/>
        <rFont val="標楷體"/>
        <family val="4"/>
        <charset val="136"/>
      </rPr>
      <t>臺大生醫</t>
    </r>
  </si>
  <si>
    <t>0512040014</t>
  </si>
  <si>
    <r>
      <rPr>
        <sz val="12"/>
        <color rgb="FF000000"/>
        <rFont val="標楷體"/>
        <family val="4"/>
        <charset val="136"/>
      </rPr>
      <t>國軍新竹醫</t>
    </r>
  </si>
  <si>
    <t>0633030010</t>
  </si>
  <si>
    <r>
      <rPr>
        <sz val="12"/>
        <color rgb="FF000000"/>
        <rFont val="標楷體"/>
        <family val="4"/>
        <charset val="136"/>
      </rPr>
      <t>北榮新竹</t>
    </r>
  </si>
  <si>
    <t>0932020016</t>
  </si>
  <si>
    <r>
      <rPr>
        <sz val="12"/>
        <color rgb="FF000000"/>
        <rFont val="標楷體"/>
        <family val="4"/>
        <charset val="136"/>
      </rPr>
      <t>宏其婦幼</t>
    </r>
  </si>
  <si>
    <t>0935010012</t>
  </si>
  <si>
    <r>
      <rPr>
        <sz val="12"/>
        <color rgb="FF000000"/>
        <rFont val="標楷體"/>
        <family val="4"/>
        <charset val="136"/>
      </rPr>
      <t>梓榮弘大</t>
    </r>
  </si>
  <si>
    <t>0935020027</t>
  </si>
  <si>
    <r>
      <rPr>
        <sz val="12"/>
        <color rgb="FF000000"/>
        <rFont val="標楷體"/>
        <family val="4"/>
        <charset val="136"/>
      </rPr>
      <t>李綜合苑裡</t>
    </r>
  </si>
  <si>
    <t>1112010528</t>
  </si>
  <si>
    <r>
      <rPr>
        <sz val="12"/>
        <color rgb="FF000000"/>
        <rFont val="標楷體"/>
        <family val="4"/>
        <charset val="136"/>
      </rPr>
      <t>國泰新竹</t>
    </r>
  </si>
  <si>
    <t>1132071036</t>
  </si>
  <si>
    <r>
      <rPr>
        <sz val="12"/>
        <color rgb="FF000000"/>
        <rFont val="標楷體"/>
        <family val="4"/>
        <charset val="136"/>
      </rPr>
      <t>桃園長庚</t>
    </r>
  </si>
  <si>
    <t>1133060019</t>
  </si>
  <si>
    <r>
      <rPr>
        <sz val="12"/>
        <color rgb="FF000000"/>
        <rFont val="標楷體"/>
        <family val="4"/>
        <charset val="136"/>
      </rPr>
      <t>湖口仁慈</t>
    </r>
  </si>
  <si>
    <t>1333050017</t>
  </si>
  <si>
    <r>
      <rPr>
        <sz val="12"/>
        <color rgb="FF000000"/>
        <rFont val="標楷體"/>
        <family val="4"/>
        <charset val="136"/>
      </rPr>
      <t>中醫大新竹</t>
    </r>
  </si>
  <si>
    <t>1512011185</t>
  </si>
  <si>
    <r>
      <rPr>
        <sz val="12"/>
        <color rgb="FF000000"/>
        <rFont val="標楷體"/>
        <family val="4"/>
        <charset val="136"/>
      </rPr>
      <t>南門醫院</t>
    </r>
  </si>
  <si>
    <t>1532010120</t>
  </si>
  <si>
    <r>
      <rPr>
        <sz val="12"/>
        <color rgb="FF000000"/>
        <rFont val="標楷體"/>
        <family val="4"/>
        <charset val="136"/>
      </rPr>
      <t>聯新桃新</t>
    </r>
  </si>
  <si>
    <t>1532021338</t>
  </si>
  <si>
    <r>
      <rPr>
        <sz val="12"/>
        <color rgb="FF000000"/>
        <rFont val="標楷體"/>
        <family val="4"/>
        <charset val="136"/>
      </rPr>
      <t>中壢長榮</t>
    </r>
  </si>
  <si>
    <t>1532021365</t>
  </si>
  <si>
    <r>
      <rPr>
        <sz val="12"/>
        <color rgb="FF000000"/>
        <rFont val="標楷體"/>
        <family val="4"/>
        <charset val="136"/>
      </rPr>
      <t>華揚醫院</t>
    </r>
  </si>
  <si>
    <t>1532040039</t>
  </si>
  <si>
    <r>
      <rPr>
        <sz val="12"/>
        <color rgb="FF000000"/>
        <rFont val="標楷體"/>
        <family val="4"/>
        <charset val="136"/>
      </rPr>
      <t>天成醫院</t>
    </r>
  </si>
  <si>
    <t>1532040066</t>
  </si>
  <si>
    <r>
      <rPr>
        <sz val="12"/>
        <color rgb="FF000000"/>
        <rFont val="標楷體"/>
        <family val="4"/>
        <charset val="136"/>
      </rPr>
      <t>怡仁醫院</t>
    </r>
  </si>
  <si>
    <t>1532091081</t>
  </si>
  <si>
    <r>
      <rPr>
        <sz val="12"/>
        <color rgb="FF000000"/>
        <rFont val="標楷體"/>
        <family val="4"/>
        <charset val="136"/>
      </rPr>
      <t>龍潭敏盛醫</t>
    </r>
  </si>
  <si>
    <t>1532101091</t>
  </si>
  <si>
    <r>
      <rPr>
        <sz val="12"/>
        <color rgb="FF000000"/>
        <rFont val="標楷體"/>
        <family val="4"/>
        <charset val="136"/>
      </rPr>
      <t>陽明醫院</t>
    </r>
  </si>
  <si>
    <t>1535010051</t>
  </si>
  <si>
    <r>
      <rPr>
        <sz val="12"/>
        <color rgb="FF000000"/>
        <rFont val="標楷體"/>
        <family val="4"/>
        <charset val="136"/>
      </rPr>
      <t>大千醫院</t>
    </r>
  </si>
  <si>
    <t>1535051178</t>
  </si>
  <si>
    <r>
      <rPr>
        <sz val="12"/>
        <color rgb="FF000000"/>
        <rFont val="標楷體"/>
        <family val="4"/>
        <charset val="136"/>
      </rPr>
      <t>重光醫院</t>
    </r>
  </si>
  <si>
    <r>
      <rPr>
        <sz val="12"/>
        <color rgb="FF000000"/>
        <rFont val="標楷體"/>
        <family val="4"/>
        <charset val="136"/>
      </rPr>
      <t>中區</t>
    </r>
  </si>
  <si>
    <t>0617060018</t>
  </si>
  <si>
    <r>
      <rPr>
        <sz val="12"/>
        <color rgb="FF000000"/>
        <rFont val="標楷體"/>
        <family val="4"/>
        <charset val="136"/>
      </rPr>
      <t>臺中榮總</t>
    </r>
  </si>
  <si>
    <t>1137010024</t>
  </si>
  <si>
    <r>
      <rPr>
        <sz val="12"/>
        <color rgb="FF000000"/>
        <rFont val="標楷體"/>
        <family val="4"/>
        <charset val="136"/>
      </rPr>
      <t>彰基</t>
    </r>
  </si>
  <si>
    <t>1317040011</t>
  </si>
  <si>
    <r>
      <rPr>
        <sz val="12"/>
        <color rgb="FF000000"/>
        <rFont val="標楷體"/>
        <family val="4"/>
        <charset val="136"/>
      </rPr>
      <t>中山附醫</t>
    </r>
  </si>
  <si>
    <t>1317050017</t>
  </si>
  <si>
    <r>
      <rPr>
        <sz val="12"/>
        <color rgb="FF000000"/>
        <rFont val="標楷體"/>
        <family val="4"/>
        <charset val="136"/>
      </rPr>
      <t>中國附醫</t>
    </r>
  </si>
  <si>
    <t>0117030010</t>
  </si>
  <si>
    <r>
      <rPr>
        <sz val="12"/>
        <color rgb="FF000000"/>
        <rFont val="標楷體"/>
        <family val="4"/>
        <charset val="136"/>
      </rPr>
      <t>部臺中</t>
    </r>
  </si>
  <si>
    <t>0136010010</t>
  </si>
  <si>
    <r>
      <rPr>
        <sz val="12"/>
        <color rgb="FF000000"/>
        <rFont val="標楷體"/>
        <family val="4"/>
        <charset val="136"/>
      </rPr>
      <t>部豐原</t>
    </r>
  </si>
  <si>
    <t>0137170515</t>
  </si>
  <si>
    <r>
      <rPr>
        <sz val="12"/>
        <color rgb="FF000000"/>
        <rFont val="標楷體"/>
        <family val="4"/>
        <charset val="136"/>
      </rPr>
      <t>部彰化</t>
    </r>
  </si>
  <si>
    <t>0138010027</t>
  </si>
  <si>
    <r>
      <rPr>
        <sz val="12"/>
        <color rgb="FF000000"/>
        <rFont val="標楷體"/>
        <family val="4"/>
        <charset val="136"/>
      </rPr>
      <t>部南投</t>
    </r>
  </si>
  <si>
    <t>0138030010</t>
  </si>
  <si>
    <r>
      <rPr>
        <sz val="12"/>
        <color rgb="FF000000"/>
        <rFont val="標楷體"/>
        <family val="4"/>
        <charset val="136"/>
      </rPr>
      <t>草屯療養院</t>
    </r>
  </si>
  <si>
    <t>0536190011</t>
  </si>
  <si>
    <r>
      <rPr>
        <sz val="12"/>
        <color rgb="FF000000"/>
        <rFont val="標楷體"/>
        <family val="4"/>
        <charset val="136"/>
      </rPr>
      <t>國軍台中</t>
    </r>
  </si>
  <si>
    <t>0917070029</t>
  </si>
  <si>
    <r>
      <rPr>
        <sz val="12"/>
        <color rgb="FF000000"/>
        <rFont val="標楷體"/>
        <family val="4"/>
        <charset val="136"/>
      </rPr>
      <t>林新醫院</t>
    </r>
  </si>
  <si>
    <t>0936030018</t>
  </si>
  <si>
    <r>
      <rPr>
        <sz val="12"/>
        <color rgb="FF000000"/>
        <rFont val="標楷體"/>
        <family val="4"/>
        <charset val="136"/>
      </rPr>
      <t>大甲李綜合</t>
    </r>
  </si>
  <si>
    <t>0936050029</t>
  </si>
  <si>
    <r>
      <rPr>
        <sz val="12"/>
        <color rgb="FF000000"/>
        <rFont val="標楷體"/>
        <family val="4"/>
        <charset val="136"/>
      </rPr>
      <t>光田綜合</t>
    </r>
  </si>
  <si>
    <t>0936060016</t>
  </si>
  <si>
    <r>
      <rPr>
        <sz val="12"/>
        <color rgb="FF000000"/>
        <rFont val="標楷體"/>
        <family val="4"/>
        <charset val="136"/>
      </rPr>
      <t>童綜合醫院</t>
    </r>
  </si>
  <si>
    <t>0937010019</t>
  </si>
  <si>
    <r>
      <rPr>
        <sz val="12"/>
        <color rgb="FF000000"/>
        <rFont val="標楷體"/>
        <family val="4"/>
        <charset val="136"/>
      </rPr>
      <t>秀傳醫院</t>
    </r>
  </si>
  <si>
    <t>1136090519</t>
  </si>
  <si>
    <r>
      <rPr>
        <sz val="12"/>
        <color rgb="FF000000"/>
        <rFont val="標楷體"/>
        <family val="4"/>
        <charset val="136"/>
      </rPr>
      <t>台中慈濟</t>
    </r>
  </si>
  <si>
    <t>1136200015</t>
  </si>
  <si>
    <r>
      <rPr>
        <sz val="12"/>
        <color rgb="FF000000"/>
        <rFont val="標楷體"/>
        <family val="4"/>
        <charset val="136"/>
      </rPr>
      <t>大里仁愛</t>
    </r>
  </si>
  <si>
    <t>1137020511</t>
  </si>
  <si>
    <r>
      <rPr>
        <sz val="12"/>
        <color rgb="FF000000"/>
        <rFont val="標楷體"/>
        <family val="4"/>
        <charset val="136"/>
      </rPr>
      <t>彰濱秀傳</t>
    </r>
  </si>
  <si>
    <t>1138020015</t>
  </si>
  <si>
    <r>
      <rPr>
        <sz val="12"/>
        <color rgb="FF000000"/>
        <rFont val="標楷體"/>
        <family val="4"/>
        <charset val="136"/>
      </rPr>
      <t>埔里基督教</t>
    </r>
  </si>
  <si>
    <t>1517061032</t>
  </si>
  <si>
    <r>
      <rPr>
        <sz val="12"/>
        <color rgb="FF000000"/>
        <rFont val="標楷體"/>
        <family val="4"/>
        <charset val="136"/>
      </rPr>
      <t>澄清中港</t>
    </r>
  </si>
  <si>
    <t>0638020014</t>
  </si>
  <si>
    <r>
      <rPr>
        <sz val="12"/>
        <color rgb="FF000000"/>
        <rFont val="標楷體"/>
        <family val="4"/>
        <charset val="136"/>
      </rPr>
      <t>榮總埔里分</t>
    </r>
  </si>
  <si>
    <t>0903150014</t>
  </si>
  <si>
    <r>
      <rPr>
        <sz val="12"/>
        <color rgb="FF000000"/>
        <rFont val="標楷體"/>
        <family val="4"/>
        <charset val="136"/>
      </rPr>
      <t>烏日林新醫</t>
    </r>
  </si>
  <si>
    <t>0937050014</t>
  </si>
  <si>
    <r>
      <rPr>
        <sz val="12"/>
        <color rgb="FF000000"/>
        <rFont val="標楷體"/>
        <family val="4"/>
        <charset val="136"/>
      </rPr>
      <t>員榮醫院</t>
    </r>
  </si>
  <si>
    <t>0937050024</t>
  </si>
  <si>
    <t>0938030016</t>
  </si>
  <si>
    <r>
      <rPr>
        <sz val="12"/>
        <color rgb="FF000000"/>
        <rFont val="標楷體"/>
        <family val="4"/>
        <charset val="136"/>
      </rPr>
      <t>佑民醫院</t>
    </r>
  </si>
  <si>
    <t>0938040012</t>
  </si>
  <si>
    <r>
      <rPr>
        <sz val="12"/>
        <color rgb="FF000000"/>
        <rFont val="標楷體"/>
        <family val="4"/>
        <charset val="136"/>
      </rPr>
      <t>竹山秀傳醫</t>
    </r>
  </si>
  <si>
    <t>1137010051</t>
  </si>
  <si>
    <r>
      <rPr>
        <sz val="12"/>
        <color rgb="FF000000"/>
        <rFont val="標楷體"/>
        <family val="4"/>
        <charset val="136"/>
      </rPr>
      <t>彰基漢銘基</t>
    </r>
  </si>
  <si>
    <t>1137020520</t>
  </si>
  <si>
    <r>
      <rPr>
        <sz val="12"/>
        <color rgb="FF000000"/>
        <rFont val="標楷體"/>
        <family val="4"/>
        <charset val="136"/>
      </rPr>
      <t>彰基鹿基醫</t>
    </r>
  </si>
  <si>
    <t>1137050019</t>
  </si>
  <si>
    <r>
      <rPr>
        <sz val="12"/>
        <color rgb="FF000000"/>
        <rFont val="標楷體"/>
        <family val="4"/>
        <charset val="136"/>
      </rPr>
      <t>彰基員林基</t>
    </r>
  </si>
  <si>
    <t>1137080017</t>
  </si>
  <si>
    <r>
      <rPr>
        <sz val="12"/>
        <color rgb="FF000000"/>
        <rFont val="標楷體"/>
        <family val="4"/>
        <charset val="136"/>
      </rPr>
      <t>彰基二林醫</t>
    </r>
  </si>
  <si>
    <t>1138010019</t>
  </si>
  <si>
    <r>
      <rPr>
        <sz val="12"/>
        <color rgb="FF000000"/>
        <rFont val="標楷體"/>
        <family val="4"/>
        <charset val="136"/>
      </rPr>
      <t>南投基督教</t>
    </r>
  </si>
  <si>
    <t>1303180011</t>
  </si>
  <si>
    <r>
      <rPr>
        <sz val="12"/>
        <color rgb="FF000000"/>
        <rFont val="標楷體"/>
        <family val="4"/>
        <charset val="136"/>
      </rPr>
      <t>亞洲大學附</t>
    </r>
  </si>
  <si>
    <t>1317020519</t>
  </si>
  <si>
    <r>
      <rPr>
        <sz val="12"/>
        <color rgb="FF000000"/>
        <rFont val="標楷體"/>
        <family val="4"/>
        <charset val="136"/>
      </rPr>
      <t>中國台中東</t>
    </r>
  </si>
  <si>
    <t>1317040039</t>
  </si>
  <si>
    <r>
      <rPr>
        <sz val="12"/>
        <color rgb="FF000000"/>
        <rFont val="標楷體"/>
        <family val="4"/>
        <charset val="136"/>
      </rPr>
      <t>中山中興</t>
    </r>
  </si>
  <si>
    <t>1436020013</t>
  </si>
  <si>
    <r>
      <rPr>
        <sz val="12"/>
        <color rgb="FF000000"/>
        <rFont val="標楷體"/>
        <family val="4"/>
        <charset val="136"/>
      </rPr>
      <t>東勢農民醫</t>
    </r>
  </si>
  <si>
    <t>1503190020</t>
  </si>
  <si>
    <r>
      <rPr>
        <sz val="12"/>
        <color rgb="FF000000"/>
        <rFont val="標楷體"/>
        <family val="4"/>
        <charset val="136"/>
      </rPr>
      <t>長安醫院</t>
    </r>
  </si>
  <si>
    <t>1503200012</t>
  </si>
  <si>
    <r>
      <rPr>
        <sz val="12"/>
        <color rgb="FF000000"/>
        <rFont val="標楷體"/>
        <family val="4"/>
        <charset val="136"/>
      </rPr>
      <t>霧峰澄清醫</t>
    </r>
  </si>
  <si>
    <t>1503260018</t>
  </si>
  <si>
    <r>
      <rPr>
        <sz val="12"/>
        <color rgb="FF000000"/>
        <rFont val="標楷體"/>
        <family val="4"/>
        <charset val="136"/>
      </rPr>
      <t>臺安雙十分</t>
    </r>
  </si>
  <si>
    <t>1503290025</t>
  </si>
  <si>
    <r>
      <rPr>
        <sz val="12"/>
        <color rgb="FF000000"/>
        <rFont val="標楷體"/>
        <family val="4"/>
        <charset val="136"/>
      </rPr>
      <t>茂盛醫院</t>
    </r>
  </si>
  <si>
    <t>1517020040</t>
  </si>
  <si>
    <r>
      <rPr>
        <sz val="12"/>
        <color rgb="FF000000"/>
        <rFont val="標楷體"/>
        <family val="4"/>
        <charset val="136"/>
      </rPr>
      <t>台新醫院</t>
    </r>
  </si>
  <si>
    <t>1536100081</t>
  </si>
  <si>
    <r>
      <rPr>
        <sz val="12"/>
        <color rgb="FF000000"/>
        <rFont val="標楷體"/>
        <family val="4"/>
        <charset val="136"/>
      </rPr>
      <t>清泉醫院</t>
    </r>
  </si>
  <si>
    <t>1536190076</t>
  </si>
  <si>
    <r>
      <rPr>
        <sz val="12"/>
        <color rgb="FF000000"/>
        <rFont val="標楷體"/>
        <family val="4"/>
        <charset val="136"/>
      </rPr>
      <t>賢德醫院</t>
    </r>
  </si>
  <si>
    <r>
      <rPr>
        <sz val="12"/>
        <color rgb="FF000000"/>
        <rFont val="標楷體"/>
        <family val="4"/>
        <charset val="136"/>
      </rPr>
      <t>南區</t>
    </r>
  </si>
  <si>
    <t>0421040011</t>
  </si>
  <si>
    <r>
      <rPr>
        <sz val="12"/>
        <color rgb="FF000000"/>
        <rFont val="標楷體"/>
        <family val="4"/>
        <charset val="136"/>
      </rPr>
      <t>成大醫院</t>
    </r>
  </si>
  <si>
    <t>1141310019</t>
  </si>
  <si>
    <r>
      <rPr>
        <sz val="12"/>
        <color rgb="FF000000"/>
        <rFont val="標楷體"/>
        <family val="4"/>
        <charset val="136"/>
      </rPr>
      <t>奇美醫院</t>
    </r>
  </si>
  <si>
    <t>0121050011</t>
  </si>
  <si>
    <r>
      <rPr>
        <sz val="12"/>
        <color rgb="FF000000"/>
        <rFont val="標楷體"/>
        <family val="4"/>
        <charset val="136"/>
      </rPr>
      <t>部臺南醫院</t>
    </r>
  </si>
  <si>
    <t>0141270028</t>
  </si>
  <si>
    <r>
      <rPr>
        <sz val="12"/>
        <color rgb="FF000000"/>
        <rFont val="標楷體"/>
        <family val="4"/>
        <charset val="136"/>
      </rPr>
      <t>嘉南療養院</t>
    </r>
  </si>
  <si>
    <t>0439010518</t>
  </si>
  <si>
    <r>
      <rPr>
        <sz val="12"/>
        <color rgb="FF000000"/>
        <rFont val="標楷體"/>
        <family val="4"/>
        <charset val="136"/>
      </rPr>
      <t>臺大雲林</t>
    </r>
  </si>
  <si>
    <t>0622020017</t>
  </si>
  <si>
    <r>
      <rPr>
        <sz val="12"/>
        <color rgb="FF000000"/>
        <rFont val="標楷體"/>
        <family val="4"/>
        <charset val="136"/>
      </rPr>
      <t>中榮嘉義</t>
    </r>
  </si>
  <si>
    <t>0905320023</t>
  </si>
  <si>
    <r>
      <rPr>
        <sz val="12"/>
        <color rgb="FF000000"/>
        <rFont val="標楷體"/>
        <family val="4"/>
        <charset val="136"/>
      </rPr>
      <t>南市立醫院</t>
    </r>
  </si>
  <si>
    <t>1105040016</t>
  </si>
  <si>
    <r>
      <rPr>
        <sz val="12"/>
        <color rgb="FF000000"/>
        <rFont val="標楷體"/>
        <family val="4"/>
        <charset val="136"/>
      </rPr>
      <t>新樓麻豆醫</t>
    </r>
  </si>
  <si>
    <t>1121010018</t>
  </si>
  <si>
    <r>
      <rPr>
        <sz val="12"/>
        <color rgb="FF000000"/>
        <rFont val="標楷體"/>
        <family val="4"/>
        <charset val="136"/>
      </rPr>
      <t>新樓醫院</t>
    </r>
  </si>
  <si>
    <t>1122010012</t>
  </si>
  <si>
    <r>
      <rPr>
        <sz val="12"/>
        <color rgb="FF000000"/>
        <rFont val="標楷體"/>
        <family val="4"/>
        <charset val="136"/>
      </rPr>
      <t>嘉基醫院</t>
    </r>
  </si>
  <si>
    <t>1122010021</t>
  </si>
  <si>
    <r>
      <rPr>
        <sz val="12"/>
        <color rgb="FF000000"/>
        <rFont val="標楷體"/>
        <family val="4"/>
        <charset val="136"/>
      </rPr>
      <t>聖馬爾定</t>
    </r>
  </si>
  <si>
    <t>1140010510</t>
  </si>
  <si>
    <r>
      <rPr>
        <sz val="12"/>
        <color rgb="FF000000"/>
        <rFont val="標楷體"/>
        <family val="4"/>
        <charset val="136"/>
      </rPr>
      <t>長庚嘉義</t>
    </r>
  </si>
  <si>
    <t>1140030012</t>
  </si>
  <si>
    <r>
      <rPr>
        <sz val="12"/>
        <color rgb="FF000000"/>
        <rFont val="標楷體"/>
        <family val="4"/>
        <charset val="136"/>
      </rPr>
      <t>大林慈濟醫</t>
    </r>
  </si>
  <si>
    <t>1141090512</t>
  </si>
  <si>
    <r>
      <rPr>
        <sz val="12"/>
        <color rgb="FF000000"/>
        <rFont val="標楷體"/>
        <family val="4"/>
        <charset val="136"/>
      </rPr>
      <t>奇美柳營醫</t>
    </r>
  </si>
  <si>
    <t>1305370013</t>
  </si>
  <si>
    <r>
      <rPr>
        <sz val="12"/>
        <color rgb="FF000000"/>
        <rFont val="標楷體"/>
        <family val="4"/>
        <charset val="136"/>
      </rPr>
      <t>市立安南</t>
    </r>
  </si>
  <si>
    <t>1339060017</t>
  </si>
  <si>
    <r>
      <rPr>
        <sz val="12"/>
        <color rgb="FF000000"/>
        <rFont val="標楷體"/>
        <family val="4"/>
        <charset val="136"/>
      </rPr>
      <t>中國北港醫</t>
    </r>
  </si>
  <si>
    <t>0122020517</t>
  </si>
  <si>
    <r>
      <rPr>
        <sz val="12"/>
        <color rgb="FF000000"/>
        <rFont val="標楷體"/>
        <family val="4"/>
        <charset val="136"/>
      </rPr>
      <t>部嘉義醫院</t>
    </r>
  </si>
  <si>
    <t>0140010028</t>
  </si>
  <si>
    <r>
      <rPr>
        <sz val="12"/>
        <color rgb="FF000000"/>
        <rFont val="標楷體"/>
        <family val="4"/>
        <charset val="136"/>
      </rPr>
      <t>部朴子醫院</t>
    </r>
  </si>
  <si>
    <t>0141010013</t>
  </si>
  <si>
    <r>
      <rPr>
        <sz val="12"/>
        <color rgb="FF000000"/>
        <rFont val="標楷體"/>
        <family val="4"/>
        <charset val="136"/>
      </rPr>
      <t>部新營醫院</t>
    </r>
  </si>
  <si>
    <t>0141060513</t>
  </si>
  <si>
    <r>
      <rPr>
        <sz val="12"/>
        <color rgb="FF000000"/>
        <rFont val="標楷體"/>
        <family val="4"/>
        <charset val="136"/>
      </rPr>
      <t>部臺南新化</t>
    </r>
  </si>
  <si>
    <t>0439010527</t>
  </si>
  <si>
    <r>
      <rPr>
        <sz val="12"/>
        <color rgb="FF000000"/>
        <rFont val="標楷體"/>
        <family val="4"/>
        <charset val="136"/>
      </rPr>
      <t>成大斗六</t>
    </r>
  </si>
  <si>
    <t>0640140012</t>
  </si>
  <si>
    <r>
      <rPr>
        <sz val="12"/>
        <color rgb="FF000000"/>
        <rFont val="標楷體"/>
        <family val="4"/>
        <charset val="136"/>
      </rPr>
      <t>中榮灣橋</t>
    </r>
  </si>
  <si>
    <t>0641310018</t>
  </si>
  <si>
    <r>
      <rPr>
        <sz val="12"/>
        <color rgb="FF000000"/>
        <rFont val="標楷體"/>
        <family val="4"/>
        <charset val="136"/>
      </rPr>
      <t>高榮台南院</t>
    </r>
  </si>
  <si>
    <t>0922020022</t>
  </si>
  <si>
    <r>
      <rPr>
        <sz val="12"/>
        <color rgb="FF000000"/>
        <rFont val="標楷體"/>
        <family val="4"/>
        <charset val="136"/>
      </rPr>
      <t>慶昇醫院</t>
    </r>
  </si>
  <si>
    <t>1105050012</t>
  </si>
  <si>
    <r>
      <rPr>
        <sz val="12"/>
        <color rgb="FF000000"/>
        <rFont val="標楷體"/>
        <family val="4"/>
        <charset val="136"/>
      </rPr>
      <t>奇美佳里醫</t>
    </r>
  </si>
  <si>
    <t>1139010013</t>
  </si>
  <si>
    <r>
      <rPr>
        <sz val="12"/>
        <color rgb="FF000000"/>
        <rFont val="標楷體"/>
        <family val="4"/>
        <charset val="136"/>
      </rPr>
      <t>斗六慈濟醫</t>
    </r>
  </si>
  <si>
    <t>1139020019</t>
  </si>
  <si>
    <r>
      <rPr>
        <sz val="12"/>
        <color rgb="FF000000"/>
        <rFont val="標楷體"/>
        <family val="4"/>
        <charset val="136"/>
      </rPr>
      <t>福安醫院</t>
    </r>
  </si>
  <si>
    <t>1139030015</t>
  </si>
  <si>
    <r>
      <rPr>
        <sz val="12"/>
        <color rgb="FF000000"/>
        <rFont val="標楷體"/>
        <family val="4"/>
        <charset val="136"/>
      </rPr>
      <t>若瑟醫院</t>
    </r>
  </si>
  <si>
    <t>1139040011</t>
  </si>
  <si>
    <r>
      <rPr>
        <sz val="12"/>
        <color rgb="FF000000"/>
        <rFont val="標楷體"/>
        <family val="4"/>
        <charset val="136"/>
      </rPr>
      <t>彰基雲林</t>
    </r>
  </si>
  <si>
    <t>1139130010</t>
  </si>
  <si>
    <r>
      <rPr>
        <sz val="12"/>
        <color rgb="FF000000"/>
        <rFont val="標楷體"/>
        <family val="4"/>
        <charset val="136"/>
      </rPr>
      <t>長庚雲林</t>
    </r>
  </si>
  <si>
    <t>1521031104</t>
  </si>
  <si>
    <r>
      <rPr>
        <sz val="12"/>
        <color rgb="FF000000"/>
        <rFont val="標楷體"/>
        <family val="4"/>
        <charset val="136"/>
      </rPr>
      <t>郭綜合醫院</t>
    </r>
  </si>
  <si>
    <t>1522011115</t>
  </si>
  <si>
    <r>
      <rPr>
        <sz val="12"/>
        <color rgb="FF000000"/>
        <rFont val="標楷體"/>
        <family val="4"/>
        <charset val="136"/>
      </rPr>
      <t>高屏區</t>
    </r>
  </si>
  <si>
    <t>0602030026</t>
  </si>
  <si>
    <r>
      <rPr>
        <sz val="12"/>
        <color rgb="FF000000"/>
        <rFont val="標楷體"/>
        <family val="4"/>
        <charset val="136"/>
      </rPr>
      <t>高雄榮總</t>
    </r>
  </si>
  <si>
    <t>1142100017</t>
  </si>
  <si>
    <r>
      <rPr>
        <sz val="12"/>
        <color rgb="FF000000"/>
        <rFont val="標楷體"/>
        <family val="4"/>
        <charset val="136"/>
      </rPr>
      <t>高雄長庚</t>
    </r>
  </si>
  <si>
    <t>1302050014</t>
  </si>
  <si>
    <r>
      <rPr>
        <sz val="12"/>
        <color rgb="FF000000"/>
        <rFont val="標楷體"/>
        <family val="4"/>
        <charset val="136"/>
      </rPr>
      <t>高雄醫學大</t>
    </r>
  </si>
  <si>
    <t>0102020011</t>
  </si>
  <si>
    <r>
      <rPr>
        <sz val="12"/>
        <color rgb="FF000000"/>
        <rFont val="標楷體"/>
        <family val="4"/>
        <charset val="136"/>
      </rPr>
      <t>高雄市聯醫</t>
    </r>
  </si>
  <si>
    <t>0102070020</t>
  </si>
  <si>
    <r>
      <rPr>
        <sz val="12"/>
        <color rgb="FF000000"/>
        <rFont val="標楷體"/>
        <family val="4"/>
        <charset val="136"/>
      </rPr>
      <t>大同醫院</t>
    </r>
  </si>
  <si>
    <t>0102080026</t>
  </si>
  <si>
    <r>
      <rPr>
        <sz val="12"/>
        <color rgb="FF000000"/>
        <rFont val="標楷體"/>
        <family val="4"/>
        <charset val="136"/>
      </rPr>
      <t>市立凱旋</t>
    </r>
  </si>
  <si>
    <t>0143010011</t>
  </si>
  <si>
    <r>
      <rPr>
        <sz val="12"/>
        <color rgb="FF000000"/>
        <rFont val="標楷體"/>
        <family val="4"/>
        <charset val="136"/>
      </rPr>
      <t>部屏東醫院</t>
    </r>
  </si>
  <si>
    <t>0502030015</t>
  </si>
  <si>
    <r>
      <rPr>
        <sz val="12"/>
        <color rgb="FF000000"/>
        <rFont val="標楷體"/>
        <family val="4"/>
        <charset val="136"/>
      </rPr>
      <t>國軍左營</t>
    </r>
  </si>
  <si>
    <t>0502080015</t>
  </si>
  <si>
    <r>
      <rPr>
        <sz val="12"/>
        <color rgb="FF000000"/>
        <rFont val="標楷體"/>
        <family val="4"/>
        <charset val="136"/>
      </rPr>
      <t>國軍高雄</t>
    </r>
  </si>
  <si>
    <t>0902080013</t>
  </si>
  <si>
    <r>
      <rPr>
        <sz val="12"/>
        <color rgb="FF000000"/>
        <rFont val="標楷體"/>
        <family val="4"/>
        <charset val="136"/>
      </rPr>
      <t>阮綜合醫院</t>
    </r>
  </si>
  <si>
    <t>0943010017</t>
  </si>
  <si>
    <r>
      <rPr>
        <sz val="12"/>
        <color rgb="FF000000"/>
        <rFont val="標楷體"/>
        <family val="4"/>
        <charset val="136"/>
      </rPr>
      <t>寶建醫院</t>
    </r>
  </si>
  <si>
    <t>0943030019</t>
  </si>
  <si>
    <r>
      <rPr>
        <sz val="12"/>
        <color rgb="FF000000"/>
        <rFont val="標楷體"/>
        <family val="4"/>
        <charset val="136"/>
      </rPr>
      <t>安泰醫院</t>
    </r>
  </si>
  <si>
    <t>1102110011</t>
  </si>
  <si>
    <r>
      <rPr>
        <sz val="12"/>
        <color rgb="FF000000"/>
        <rFont val="標楷體"/>
        <family val="4"/>
        <charset val="136"/>
      </rPr>
      <t>小港醫院</t>
    </r>
  </si>
  <si>
    <t>1142120001</t>
  </si>
  <si>
    <r>
      <rPr>
        <sz val="12"/>
        <color rgb="FF000000"/>
        <rFont val="標楷體"/>
        <family val="4"/>
        <charset val="136"/>
      </rPr>
      <t>義大醫院</t>
    </r>
  </si>
  <si>
    <t>1143010012</t>
  </si>
  <si>
    <r>
      <rPr>
        <sz val="12"/>
        <color rgb="FF000000"/>
        <rFont val="標楷體"/>
        <family val="4"/>
        <charset val="136"/>
      </rPr>
      <t>屏基醫院</t>
    </r>
  </si>
  <si>
    <t>1343030018</t>
  </si>
  <si>
    <r>
      <rPr>
        <sz val="12"/>
        <color rgb="FF000000"/>
        <rFont val="標楷體"/>
        <family val="4"/>
        <charset val="136"/>
      </rPr>
      <t>輔英醫院</t>
    </r>
  </si>
  <si>
    <t>1442060014</t>
  </si>
  <si>
    <r>
      <rPr>
        <sz val="12"/>
        <color rgb="FF000000"/>
        <rFont val="標楷體"/>
        <family val="4"/>
        <charset val="136"/>
      </rPr>
      <t>慈惠醫院</t>
    </r>
  </si>
  <si>
    <t>1543010109</t>
  </si>
  <si>
    <r>
      <rPr>
        <sz val="12"/>
        <color rgb="FF000000"/>
        <rFont val="標楷體"/>
        <family val="4"/>
        <charset val="136"/>
      </rPr>
      <t>國仁醫院</t>
    </r>
  </si>
  <si>
    <t>0102080017</t>
  </si>
  <si>
    <r>
      <rPr>
        <sz val="12"/>
        <color rgb="FF000000"/>
        <rFont val="標楷體"/>
        <family val="4"/>
        <charset val="136"/>
      </rPr>
      <t>民生醫院</t>
    </r>
  </si>
  <si>
    <t>0142030019</t>
  </si>
  <si>
    <r>
      <rPr>
        <sz val="12"/>
        <color rgb="FF000000"/>
        <rFont val="標楷體"/>
        <family val="4"/>
        <charset val="136"/>
      </rPr>
      <t>旗山醫院</t>
    </r>
  </si>
  <si>
    <t>0143040019</t>
  </si>
  <si>
    <r>
      <rPr>
        <sz val="12"/>
        <color rgb="FF000000"/>
        <rFont val="標楷體"/>
        <family val="4"/>
        <charset val="136"/>
      </rPr>
      <t>恆春旅遊醫</t>
    </r>
  </si>
  <si>
    <t>0144010015</t>
  </si>
  <si>
    <r>
      <rPr>
        <sz val="12"/>
        <color rgb="FF000000"/>
        <rFont val="標楷體"/>
        <family val="4"/>
        <charset val="136"/>
      </rPr>
      <t>澎湖醫院</t>
    </r>
  </si>
  <si>
    <t>0542020011</t>
  </si>
  <si>
    <r>
      <rPr>
        <sz val="12"/>
        <color rgb="FF000000"/>
        <rFont val="標楷體"/>
        <family val="4"/>
        <charset val="136"/>
      </rPr>
      <t>國軍岡山醫</t>
    </r>
  </si>
  <si>
    <t>0544010031</t>
  </si>
  <si>
    <r>
      <rPr>
        <sz val="12"/>
        <color rgb="FF000000"/>
        <rFont val="標楷體"/>
        <family val="4"/>
        <charset val="136"/>
      </rPr>
      <t>三軍澎湖</t>
    </r>
  </si>
  <si>
    <t>0643130018</t>
  </si>
  <si>
    <r>
      <rPr>
        <sz val="12"/>
        <color rgb="FF000000"/>
        <rFont val="標楷體"/>
        <family val="4"/>
        <charset val="136"/>
      </rPr>
      <t>高榮屏東分</t>
    </r>
  </si>
  <si>
    <t>0942020019</t>
  </si>
  <si>
    <r>
      <rPr>
        <sz val="12"/>
        <color rgb="FF000000"/>
        <rFont val="標楷體"/>
        <family val="4"/>
        <charset val="136"/>
      </rPr>
      <t>岡山秀傳</t>
    </r>
  </si>
  <si>
    <t>0943020013</t>
  </si>
  <si>
    <r>
      <rPr>
        <sz val="12"/>
        <color rgb="FF000000"/>
        <rFont val="標楷體"/>
        <family val="4"/>
        <charset val="136"/>
      </rPr>
      <t>潮州安泰醫</t>
    </r>
  </si>
  <si>
    <t>0943060017</t>
  </si>
  <si>
    <r>
      <rPr>
        <sz val="12"/>
        <color rgb="FF000000"/>
        <rFont val="標楷體"/>
        <family val="4"/>
        <charset val="136"/>
      </rPr>
      <t>屏安醫療社</t>
    </r>
  </si>
  <si>
    <t>0943160012</t>
  </si>
  <si>
    <r>
      <rPr>
        <sz val="12"/>
        <color rgb="FF000000"/>
        <rFont val="標楷體"/>
        <family val="4"/>
        <charset val="136"/>
      </rPr>
      <t>枋寮醫療社</t>
    </r>
  </si>
  <si>
    <t>1107120017</t>
  </si>
  <si>
    <r>
      <rPr>
        <sz val="12"/>
        <color rgb="FF000000"/>
        <rFont val="標楷體"/>
        <family val="4"/>
        <charset val="136"/>
      </rPr>
      <t>義大癌治療</t>
    </r>
  </si>
  <si>
    <t>1107320017</t>
  </si>
  <si>
    <r>
      <rPr>
        <sz val="12"/>
        <color rgb="FF000000"/>
        <rFont val="標楷體"/>
        <family val="4"/>
        <charset val="136"/>
      </rPr>
      <t>義大大昌醫</t>
    </r>
  </si>
  <si>
    <t>1107350015</t>
  </si>
  <si>
    <r>
      <rPr>
        <sz val="12"/>
        <color rgb="FF000000"/>
        <rFont val="標楷體"/>
        <family val="4"/>
        <charset val="136"/>
      </rPr>
      <t>天主教聖功</t>
    </r>
  </si>
  <si>
    <t>1142010518</t>
  </si>
  <si>
    <r>
      <rPr>
        <sz val="12"/>
        <color rgb="FF000000"/>
        <rFont val="標楷體"/>
        <family val="4"/>
        <charset val="136"/>
      </rPr>
      <t>鳳山醫院</t>
    </r>
  </si>
  <si>
    <t>1502040021</t>
  </si>
  <si>
    <r>
      <rPr>
        <sz val="12"/>
        <color rgb="FF000000"/>
        <rFont val="標楷體"/>
        <family val="4"/>
        <charset val="136"/>
      </rPr>
      <t>健仁醫院</t>
    </r>
  </si>
  <si>
    <t>1502041117</t>
  </si>
  <si>
    <r>
      <rPr>
        <sz val="12"/>
        <color rgb="FF000000"/>
        <rFont val="標楷體"/>
        <family val="4"/>
        <charset val="136"/>
      </rPr>
      <t>右昌聯合醫</t>
    </r>
  </si>
  <si>
    <t>1502051426</t>
  </si>
  <si>
    <r>
      <rPr>
        <sz val="12"/>
        <color rgb="FF000000"/>
        <rFont val="標楷體"/>
        <family val="4"/>
        <charset val="136"/>
      </rPr>
      <t>四季台安醫</t>
    </r>
  </si>
  <si>
    <t>1507320015</t>
  </si>
  <si>
    <r>
      <rPr>
        <sz val="12"/>
        <color rgb="FF000000"/>
        <rFont val="標楷體"/>
        <family val="4"/>
        <charset val="136"/>
      </rPr>
      <t>新高醫院</t>
    </r>
  </si>
  <si>
    <t>1507330011</t>
  </si>
  <si>
    <r>
      <rPr>
        <sz val="12"/>
        <color rgb="FF000000"/>
        <rFont val="標楷體"/>
        <family val="4"/>
        <charset val="136"/>
      </rPr>
      <t>七賢脊椎外</t>
    </r>
  </si>
  <si>
    <t>1507340017</t>
  </si>
  <si>
    <r>
      <rPr>
        <sz val="12"/>
        <color rgb="FF000000"/>
        <rFont val="標楷體"/>
        <family val="4"/>
        <charset val="136"/>
      </rPr>
      <t>中正脊椎骨</t>
    </r>
  </si>
  <si>
    <t>1542011282</t>
  </si>
  <si>
    <r>
      <rPr>
        <sz val="12"/>
        <color rgb="FF000000"/>
        <rFont val="標楷體"/>
        <family val="4"/>
        <charset val="136"/>
      </rPr>
      <t>杏和醫院</t>
    </r>
  </si>
  <si>
    <t>1542050056</t>
  </si>
  <si>
    <r>
      <rPr>
        <sz val="12"/>
        <color rgb="FF000000"/>
        <rFont val="標楷體"/>
        <family val="4"/>
        <charset val="136"/>
      </rPr>
      <t>建佑醫院</t>
    </r>
  </si>
  <si>
    <r>
      <rPr>
        <sz val="12"/>
        <color rgb="FF000000"/>
        <rFont val="標楷體"/>
        <family val="4"/>
        <charset val="136"/>
      </rPr>
      <t>東區</t>
    </r>
  </si>
  <si>
    <t>1145010010</t>
  </si>
  <si>
    <r>
      <rPr>
        <sz val="12"/>
        <color rgb="FF000000"/>
        <rFont val="標楷體"/>
        <family val="4"/>
        <charset val="136"/>
      </rPr>
      <t>慈濟醫院</t>
    </r>
  </si>
  <si>
    <t>0545040515</t>
  </si>
  <si>
    <r>
      <rPr>
        <sz val="12"/>
        <color rgb="FF000000"/>
        <rFont val="標楷體"/>
        <family val="4"/>
        <charset val="136"/>
      </rPr>
      <t>國軍花蓮</t>
    </r>
  </si>
  <si>
    <t>1145010038</t>
  </si>
  <si>
    <r>
      <rPr>
        <sz val="12"/>
        <color rgb="FF000000"/>
        <rFont val="標楷體"/>
        <family val="4"/>
        <charset val="136"/>
      </rPr>
      <t>門諾醫院</t>
    </r>
  </si>
  <si>
    <t>1146010014</t>
  </si>
  <si>
    <r>
      <rPr>
        <sz val="12"/>
        <color rgb="FF000000"/>
        <rFont val="標楷體"/>
        <family val="4"/>
        <charset val="136"/>
      </rPr>
      <t>台東馬偕</t>
    </r>
  </si>
  <si>
    <t>0145010019</t>
  </si>
  <si>
    <r>
      <rPr>
        <sz val="12"/>
        <color rgb="FF000000"/>
        <rFont val="標楷體"/>
        <family val="4"/>
        <charset val="136"/>
      </rPr>
      <t>花蓮醫院</t>
    </r>
  </si>
  <si>
    <t>0145030020</t>
  </si>
  <si>
    <r>
      <rPr>
        <sz val="12"/>
        <color rgb="FF000000"/>
        <rFont val="標楷體"/>
        <family val="4"/>
        <charset val="136"/>
      </rPr>
      <t>玉里醫院</t>
    </r>
  </si>
  <si>
    <t>0146010013</t>
  </si>
  <si>
    <r>
      <rPr>
        <sz val="12"/>
        <color rgb="FF000000"/>
        <rFont val="標楷體"/>
        <family val="4"/>
        <charset val="136"/>
      </rPr>
      <t>部東醫院</t>
    </r>
  </si>
  <si>
    <t>0645030011</t>
  </si>
  <si>
    <r>
      <rPr>
        <sz val="12"/>
        <color rgb="FF000000"/>
        <rFont val="標楷體"/>
        <family val="4"/>
        <charset val="136"/>
      </rPr>
      <t>北榮玉里</t>
    </r>
  </si>
  <si>
    <t>0646010013</t>
  </si>
  <si>
    <r>
      <rPr>
        <sz val="12"/>
        <color rgb="FF000000"/>
        <rFont val="標楷體"/>
        <family val="4"/>
        <charset val="136"/>
      </rPr>
      <t>北榮台東</t>
    </r>
  </si>
  <si>
    <t>1145030012</t>
  </si>
  <si>
    <r>
      <rPr>
        <sz val="12"/>
        <color rgb="FF000000"/>
        <rFont val="標楷體"/>
        <family val="4"/>
        <charset val="136"/>
      </rPr>
      <t>玉里慈濟醫</t>
    </r>
  </si>
  <si>
    <t>1146010032</t>
  </si>
  <si>
    <r>
      <rPr>
        <sz val="12"/>
        <color rgb="FF000000"/>
        <rFont val="標楷體"/>
        <family val="4"/>
        <charset val="136"/>
      </rPr>
      <t>台東基督教</t>
    </r>
  </si>
  <si>
    <t>1.資料來源:中央健保署三代倉儲門診、住院明細檔。(擷取日期：111年9月28日)、醫務管理子系統醫事人員類別統計檔、醫事機構病床公務統計檔。</t>
  </si>
  <si>
    <t>2.本表醫療費用為申請點數+部分負擔，為該院所申報之所有醫療費用(如：西醫、中醫、牙醫、透析、其他..等)。</t>
  </si>
  <si>
    <t>3.病床數、醫師數及特約類別為當年度最新一筆有效資料。病床數為所有病床數，包含急診處暫留床、洗腎治療床、嬰兒床、產科病房、其他觀察床、腹膜透析床等床。</t>
  </si>
  <si>
    <t>4.醫療費用合併申報院所其醫師數、病床數併計：台大兒童醫院併報台大醫院；馬偕兒童醫院、淡水馬偕併報台北馬偕醫院；台北長庚醫院併報林口長庚醫院；彰化基督教兒童醫院併報彰化基督教醫院；</t>
  </si>
  <si>
    <t xml:space="preserve">  中國醫藥大學附設兒童醫院併報中國醫藥大學附設醫院申報；澄清綜合醫院併報澄清綜合醫院中港分院； 衛福部胸腔病院門診部併報衛福部胸腔病院、奇美醫療財團法人奇美醫院台南分院併奇美醫院。</t>
  </si>
  <si>
    <t xml:space="preserve">  合併申報之院所,醫師數及病床數合併計算。</t>
  </si>
  <si>
    <t>5.財報合併提報院所：部立桃園醫院併報新屋分院、榮總蘇澳分院併報員榮分院、中榮嘉義併報灣橋分院、部立台南併報南化分院、臺大生醫併臺大新竹。</t>
  </si>
  <si>
    <t>6.醫療本業獲利/虧損：公立醫院為收支餘絀結算表之業務賸餘(短絀)項之數值；私立醫院為收支餘絀表之醫務利益項之數值。</t>
  </si>
  <si>
    <t>7.整體獲利/虧損：公立醫院為收支餘絀結算表之本期賸餘(短絀)項之數值；私立醫院為收支餘絀表之本期稅後餘絀項之數值。</t>
  </si>
  <si>
    <t>8.醫療獲利率=(醫療收入-醫療成本)/醫療收入【公立醫院之醫務結餘：摘自收支餘絀表之業務賸餘(短絀)】</t>
  </si>
  <si>
    <t>註1：北市立聯醫7院區護病比(仁愛9.3、中興6.2、忠孝7.9、陽明7.8、松德8.5、和平婦幼8.9、林森0)。</t>
  </si>
  <si>
    <t>註2：耕莘醫院2院區護病比(新店10.0、安康10.7)。</t>
  </si>
  <si>
    <t>區域</t>
  </si>
  <si>
    <t>特約類別</t>
  </si>
  <si>
    <t>年</t>
  </si>
  <si>
    <t>公私立</t>
  </si>
  <si>
    <t>台北</t>
    <phoneticPr fontId="8" type="noConversion"/>
  </si>
  <si>
    <t>北部</t>
  </si>
  <si>
    <t>中部</t>
  </si>
  <si>
    <t>南部</t>
  </si>
  <si>
    <t>高屏</t>
  </si>
  <si>
    <t>東部</t>
  </si>
  <si>
    <t>醫學中心</t>
  </si>
  <si>
    <t>區域醫院</t>
  </si>
  <si>
    <t>地區醫院</t>
  </si>
  <si>
    <t>醫師負責件數</t>
  </si>
  <si>
    <t>門診平均醫療點數</t>
  </si>
  <si>
    <t>住診平均醫療點數</t>
  </si>
  <si>
    <t>門診占比</t>
  </si>
  <si>
    <t>每床平均住診數</t>
  </si>
  <si>
    <t>year</t>
  </si>
  <si>
    <t>institution_code</t>
  </si>
  <si>
    <t>institution_name</t>
  </si>
  <si>
    <t>is_private</t>
  </si>
  <si>
    <t>medical_operating_margin</t>
  </si>
  <si>
    <t>avg_nurse_to_patient_ratio</t>
  </si>
  <si>
    <t>is_central_region</t>
  </si>
  <si>
    <t>is_kaoping_region</t>
  </si>
  <si>
    <t>is_northern_region</t>
  </si>
  <si>
    <t>is_southern_region</t>
  </si>
  <si>
    <t>is_eastern_region</t>
  </si>
  <si>
    <t>is_regional_hospital</t>
  </si>
  <si>
    <t>is_medical_center</t>
  </si>
  <si>
    <t>case_cnt_per_physician</t>
  </si>
  <si>
    <t>claim_points_per_outpatient_visit</t>
  </si>
  <si>
    <t>claim_points_per_inpatient_admission</t>
  </si>
  <si>
    <t>outpatient_visit_ratio</t>
  </si>
  <si>
    <t>inpatient_admissions_per_bed</t>
  </si>
  <si>
    <t>年分</t>
    <phoneticPr fontId="8" type="noConversion"/>
  </si>
  <si>
    <t>院所代號</t>
    <phoneticPr fontId="8" type="noConversion"/>
  </si>
  <si>
    <t>院所名稱</t>
    <phoneticPr fontId="8" type="noConversion"/>
  </si>
  <si>
    <t>是否為私立醫院(是1 不是0)</t>
    <phoneticPr fontId="8" type="noConversion"/>
  </si>
  <si>
    <t>醫務利益率</t>
    <phoneticPr fontId="8" type="noConversion"/>
  </si>
  <si>
    <t>全日平均護病比</t>
    <phoneticPr fontId="8" type="noConversion"/>
  </si>
  <si>
    <t>中部地區</t>
    <phoneticPr fontId="8" type="noConversion"/>
  </si>
  <si>
    <t>高屏地區</t>
    <phoneticPr fontId="8" type="noConversion"/>
  </si>
  <si>
    <t>北部地區</t>
    <phoneticPr fontId="8" type="noConversion"/>
  </si>
  <si>
    <t>南部地區</t>
    <phoneticPr fontId="8" type="noConversion"/>
  </si>
  <si>
    <t>東部地區</t>
    <phoneticPr fontId="8" type="noConversion"/>
  </si>
  <si>
    <t>區域醫院</t>
    <phoneticPr fontId="8" type="noConversion"/>
  </si>
  <si>
    <t>醫學中心</t>
    <phoneticPr fontId="8" type="noConversion"/>
  </si>
  <si>
    <t>門診件數+住診件數/醫師數</t>
  </si>
  <si>
    <t>門診醫療點數/門診件數</t>
  </si>
  <si>
    <t>住診醫療點數/住診件數</t>
  </si>
  <si>
    <t>門診件數/（住診+門診）</t>
  </si>
  <si>
    <t>住診件數/病床數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</si>
</sst>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&quot; &quot;#,##0.00&quot; &quot;;&quot;-&quot;#,##0.00&quot; &quot;;&quot; -&quot;00&quot; &quot;;&quot; &quot;@&quot; &quot;"/>
    <numFmt numFmtId="177" formatCode="&quot; &quot;#,##0&quot; &quot;;&quot;-&quot;#,##0&quot; &quot;;&quot; -&quot;00&quot; &quot;;&quot; &quot;@&quot; &quot;"/>
    <numFmt numFmtId="178" formatCode="0.00&quot; &quot;"/>
    <numFmt numFmtId="179" formatCode="0.00&quot; &quot;;[Red]&quot;-&quot;0.00&quot; &quot;"/>
    <numFmt numFmtId="180" formatCode="0.0%"/>
    <numFmt numFmtId="181" formatCode="0.00000&quot; &quot;"/>
    <numFmt numFmtId="182" formatCode="0.00&quot; &quot;;[Red]&quot;(&quot;0.00&quot;)&quot;"/>
  </numFmts>
  <fonts count="13">
    <font>
      <sz val="12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color rgb="FF000000"/>
      <name val="Tiimes New Roman"/>
      <family val="1"/>
    </font>
    <font>
      <sz val="18"/>
      <color rgb="FF000000"/>
      <name val="Tiimes New Roman"/>
      <family val="1"/>
    </font>
    <font>
      <sz val="18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HeiT"/>
      <family val="1"/>
    </font>
    <font>
      <sz val="12"/>
      <color rgb="FF000000"/>
      <name val="HeiT"/>
      <family val="1"/>
    </font>
    <font>
      <sz val="9"/>
      <name val="新細明體"/>
      <family val="1"/>
      <charset val="136"/>
    </font>
    <font>
      <sz val="10"/>
      <color rgb="FF000000"/>
      <name val="新細明體"/>
      <family val="2"/>
      <scheme val="minor"/>
    </font>
    <font>
      <sz val="10"/>
      <color theme="1"/>
      <name val="新細明體"/>
      <family val="2"/>
      <scheme val="minor"/>
    </font>
    <font>
      <sz val="10"/>
      <color rgb="FF000000"/>
      <name val="新細明體"/>
      <family val="1"/>
      <charset val="136"/>
      <scheme val="minor"/>
    </font>
    <font>
      <sz val="10"/>
      <color rgb="FF000000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1C1C1"/>
      </left>
      <right/>
      <top/>
      <bottom/>
      <diagonal/>
    </border>
  </borders>
  <cellStyleXfs count="4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/>
  </cellStyleXfs>
  <cellXfs count="41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>
      <alignment vertical="center"/>
    </xf>
    <xf numFmtId="177" fontId="2" fillId="0" borderId="0" xfId="1" applyNumberFormat="1" applyFont="1">
      <alignment vertical="center"/>
    </xf>
    <xf numFmtId="10" fontId="2" fillId="0" borderId="0" xfId="2" applyNumberFormat="1" applyFont="1">
      <alignment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>
      <alignment vertical="center"/>
    </xf>
    <xf numFmtId="177" fontId="2" fillId="0" borderId="1" xfId="1" applyNumberFormat="1" applyFont="1" applyBorder="1">
      <alignment vertical="center"/>
    </xf>
    <xf numFmtId="10" fontId="2" fillId="0" borderId="1" xfId="2" applyNumberFormat="1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Fill="1" applyAlignment="1">
      <alignment vertical="top"/>
    </xf>
    <xf numFmtId="178" fontId="5" fillId="0" borderId="0" xfId="0" applyNumberFormat="1" applyFont="1" applyFill="1" applyAlignment="1">
      <alignment vertical="top" wrapText="1"/>
    </xf>
    <xf numFmtId="178" fontId="5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2" fontId="5" fillId="0" borderId="0" xfId="0" applyNumberFormat="1" applyFont="1" applyAlignment="1">
      <alignment vertical="top"/>
    </xf>
    <xf numFmtId="179" fontId="5" fillId="0" borderId="0" xfId="0" applyNumberFormat="1" applyFont="1" applyAlignment="1">
      <alignment vertical="top"/>
    </xf>
    <xf numFmtId="2" fontId="5" fillId="0" borderId="0" xfId="0" applyNumberFormat="1" applyFont="1">
      <alignment vertical="center"/>
    </xf>
    <xf numFmtId="180" fontId="5" fillId="0" borderId="0" xfId="2" applyNumberFormat="1" applyFont="1">
      <alignment vertical="center"/>
    </xf>
    <xf numFmtId="0" fontId="5" fillId="0" borderId="0" xfId="1" applyNumberFormat="1" applyFont="1">
      <alignment vertical="center"/>
    </xf>
    <xf numFmtId="181" fontId="5" fillId="0" borderId="0" xfId="0" applyNumberFormat="1" applyFont="1">
      <alignment vertical="center"/>
    </xf>
    <xf numFmtId="182" fontId="5" fillId="0" borderId="0" xfId="0" applyNumberFormat="1" applyFont="1" applyAlignment="1">
      <alignment vertical="top"/>
    </xf>
    <xf numFmtId="178" fontId="5" fillId="0" borderId="0" xfId="0" applyNumberFormat="1" applyFont="1">
      <alignment vertical="center"/>
    </xf>
    <xf numFmtId="0" fontId="6" fillId="0" borderId="3" xfId="0" applyFon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NumberFormat="1" applyFont="1">
      <alignment vertical="center"/>
    </xf>
    <xf numFmtId="0" fontId="2" fillId="0" borderId="1" xfId="0" applyNumberFormat="1" applyFont="1" applyBorder="1">
      <alignment vertical="center"/>
    </xf>
    <xf numFmtId="0" fontId="10" fillId="0" borderId="0" xfId="3" applyFont="1" applyBorder="1" applyAlignment="1"/>
    <xf numFmtId="0" fontId="11" fillId="0" borderId="0" xfId="0" applyFont="1" applyAlignment="1"/>
    <xf numFmtId="0" fontId="12" fillId="0" borderId="0" xfId="0" applyFont="1" applyAlignment="1"/>
  </cellXfs>
  <cellStyles count="4">
    <cellStyle name="一般" xfId="0" builtinId="0" customBuiltin="1"/>
    <cellStyle name="一般 6" xfId="3"/>
    <cellStyle name="千分位" xfId="1" builtinId="3" customBuiltin="1"/>
    <cellStyle name="百分比" xfId="2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6"/>
  <sheetViews>
    <sheetView topLeftCell="I185" zoomScale="48" workbookViewId="0">
      <selection activeCell="AG3" sqref="AG3:AK221"/>
    </sheetView>
  </sheetViews>
  <sheetFormatPr defaultColWidth="9.81640625" defaultRowHeight="16.25"/>
  <cols>
    <col min="1" max="1" width="8.36328125" hidden="1" customWidth="1"/>
    <col min="2" max="2" width="8.6328125" customWidth="1"/>
    <col min="3" max="3" width="12.08984375" customWidth="1"/>
    <col min="4" max="4" width="13.81640625" customWidth="1"/>
    <col min="5" max="5" width="14" customWidth="1"/>
    <col min="6" max="6" width="10.7265625" customWidth="1"/>
    <col min="7" max="15" width="10.36328125" customWidth="1"/>
    <col min="16" max="17" width="10" customWidth="1"/>
    <col min="18" max="18" width="8.81640625" customWidth="1"/>
    <col min="19" max="20" width="9.81640625" customWidth="1"/>
  </cols>
  <sheetData>
    <row r="1" spans="1:37" ht="25">
      <c r="A1" s="1"/>
      <c r="B1" s="2" t="s">
        <v>0</v>
      </c>
      <c r="C1" s="1"/>
      <c r="D1" s="1"/>
      <c r="E1" s="1"/>
      <c r="F1" s="3"/>
      <c r="G1" s="3"/>
      <c r="H1" s="1"/>
      <c r="I1" s="1"/>
      <c r="J1" s="1"/>
      <c r="K1" s="1"/>
      <c r="L1" s="1"/>
      <c r="M1" s="1"/>
      <c r="N1" s="1"/>
      <c r="O1" s="1"/>
      <c r="P1" s="3"/>
      <c r="Q1" s="3"/>
      <c r="R1" s="3"/>
      <c r="W1" s="17"/>
      <c r="X1" s="17"/>
      <c r="Y1" s="32" t="s">
        <v>477</v>
      </c>
      <c r="Z1" s="32"/>
      <c r="AA1" s="32"/>
      <c r="AB1" s="32"/>
      <c r="AC1" s="32"/>
      <c r="AD1" s="32" t="s">
        <v>478</v>
      </c>
      <c r="AE1" s="32"/>
      <c r="AF1" s="32"/>
      <c r="AG1" s="17"/>
      <c r="AH1" s="17"/>
      <c r="AI1" s="17"/>
      <c r="AJ1" s="17"/>
      <c r="AK1" s="17"/>
    </row>
    <row r="2" spans="1:37" ht="5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5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7" t="s">
        <v>16</v>
      </c>
      <c r="Q2" s="7" t="s">
        <v>17</v>
      </c>
      <c r="R2" s="8" t="s">
        <v>18</v>
      </c>
      <c r="S2" s="8" t="s">
        <v>19</v>
      </c>
      <c r="V2" s="33" t="s">
        <v>479</v>
      </c>
      <c r="W2" s="17" t="s">
        <v>480</v>
      </c>
      <c r="X2" s="17" t="s">
        <v>481</v>
      </c>
      <c r="Y2" s="17" t="s">
        <v>482</v>
      </c>
      <c r="Z2" s="17" t="s">
        <v>483</v>
      </c>
      <c r="AA2" s="17" t="s">
        <v>484</v>
      </c>
      <c r="AB2" s="17" t="s">
        <v>485</v>
      </c>
      <c r="AC2" s="17" t="s">
        <v>486</v>
      </c>
      <c r="AD2" s="17" t="s">
        <v>487</v>
      </c>
      <c r="AE2" s="17" t="s">
        <v>488</v>
      </c>
      <c r="AF2" s="17" t="s">
        <v>489</v>
      </c>
      <c r="AG2" s="34" t="s">
        <v>490</v>
      </c>
      <c r="AH2" s="35" t="s">
        <v>491</v>
      </c>
      <c r="AI2" s="35" t="s">
        <v>492</v>
      </c>
      <c r="AJ2" s="35" t="s">
        <v>493</v>
      </c>
      <c r="AK2" s="35" t="s">
        <v>494</v>
      </c>
    </row>
    <row r="3" spans="1:37" ht="17">
      <c r="A3" s="9">
        <v>1</v>
      </c>
      <c r="B3" s="3" t="s">
        <v>20</v>
      </c>
      <c r="C3" s="3" t="s">
        <v>21</v>
      </c>
      <c r="D3" s="3" t="s">
        <v>22</v>
      </c>
      <c r="E3" s="3" t="s">
        <v>23</v>
      </c>
      <c r="F3" s="10">
        <v>2.9722867599999998</v>
      </c>
      <c r="G3" s="10">
        <v>11.065353529999999</v>
      </c>
      <c r="H3" s="11">
        <v>1734</v>
      </c>
      <c r="I3" s="11">
        <v>2524</v>
      </c>
      <c r="J3" s="10">
        <v>213.22703745999999</v>
      </c>
      <c r="K3" s="10">
        <v>289.97620000000001</v>
      </c>
      <c r="L3" s="10">
        <v>122.40671363</v>
      </c>
      <c r="M3" s="10">
        <v>8.0624000000000002</v>
      </c>
      <c r="N3" s="10">
        <v>90.820323830000007</v>
      </c>
      <c r="O3" s="10">
        <v>70.970299999999995</v>
      </c>
      <c r="P3" s="10">
        <v>282.77642407000002</v>
      </c>
      <c r="Q3" s="10">
        <v>239.23949719000001</v>
      </c>
      <c r="R3" s="12">
        <v>1.0511084047318682E-2</v>
      </c>
      <c r="S3" s="10">
        <v>7.1</v>
      </c>
      <c r="U3" s="36">
        <v>401180014</v>
      </c>
      <c r="V3">
        <v>2021</v>
      </c>
      <c r="W3">
        <f>IF(U3 &gt; 1000000000,1,0)</f>
        <v>0</v>
      </c>
      <c r="X3">
        <f>IF(B3="臺北區",1,0)</f>
        <v>1</v>
      </c>
      <c r="Y3">
        <f>IF(B3="北區",1,0)</f>
        <v>0</v>
      </c>
      <c r="Z3">
        <f>IF(B3="中區",1,0)</f>
        <v>0</v>
      </c>
      <c r="AA3">
        <f>IF(B3="南區",1,0)</f>
        <v>0</v>
      </c>
      <c r="AB3">
        <f>IF(B3="高屏區",1,0)</f>
        <v>0</v>
      </c>
      <c r="AC3">
        <f>IF(B3="東區",1,0)</f>
        <v>0</v>
      </c>
      <c r="AD3">
        <f>IF(C3="醫學中心",1,0)</f>
        <v>1</v>
      </c>
      <c r="AE3">
        <f>IF(C3="區域醫院",1,0)</f>
        <v>0</v>
      </c>
      <c r="AF3">
        <f>IF(C3="地區醫院",1,0)</f>
        <v>0</v>
      </c>
      <c r="AG3">
        <f>(K3+M3)/H3</f>
        <v>0.17187923875432529</v>
      </c>
      <c r="AH3">
        <f>L3/K3</f>
        <v>0.42212675947198425</v>
      </c>
      <c r="AI3">
        <f>N3/M3</f>
        <v>11.264676005903949</v>
      </c>
      <c r="AJ3">
        <f>K3/(K3+M3)</f>
        <v>0.97294847043302435</v>
      </c>
      <c r="AK3">
        <f>M3/I3</f>
        <v>3.1942947702060221E-3</v>
      </c>
    </row>
    <row r="4" spans="1:37" ht="17">
      <c r="A4" s="9">
        <v>2</v>
      </c>
      <c r="B4" s="3" t="s">
        <v>20</v>
      </c>
      <c r="C4" s="3" t="s">
        <v>21</v>
      </c>
      <c r="D4" s="3" t="s">
        <v>24</v>
      </c>
      <c r="E4" s="3" t="s">
        <v>25</v>
      </c>
      <c r="F4" s="10">
        <v>1.1599908699999999</v>
      </c>
      <c r="G4" s="10">
        <v>1.8148599999999999</v>
      </c>
      <c r="H4" s="11">
        <v>929</v>
      </c>
      <c r="I4" s="11">
        <v>1826</v>
      </c>
      <c r="J4" s="10">
        <v>109.96799908</v>
      </c>
      <c r="K4" s="10">
        <v>154.3082</v>
      </c>
      <c r="L4" s="10">
        <v>54.697545390000002</v>
      </c>
      <c r="M4" s="10">
        <v>5.7209000000000003</v>
      </c>
      <c r="N4" s="10">
        <v>55.270453689999997</v>
      </c>
      <c r="O4" s="10">
        <v>50.967100000000002</v>
      </c>
      <c r="P4" s="10">
        <v>127.28609041999999</v>
      </c>
      <c r="Q4" s="10">
        <v>115.92642988999999</v>
      </c>
      <c r="R4" s="12">
        <v>9.1132571215946055E-3</v>
      </c>
      <c r="S4" s="10">
        <v>7.2</v>
      </c>
      <c r="U4" s="36">
        <v>501110514</v>
      </c>
      <c r="V4">
        <v>2021</v>
      </c>
      <c r="W4">
        <f t="shared" ref="W4:W67" si="0">IF(U4 &gt; 1000000000,1,0)</f>
        <v>0</v>
      </c>
      <c r="X4">
        <f t="shared" ref="X4:X67" si="1">IF(B4="臺北區",1,0)</f>
        <v>1</v>
      </c>
      <c r="Y4">
        <f t="shared" ref="Y4:Y67" si="2">IF(B4="北區",1,0)</f>
        <v>0</v>
      </c>
      <c r="Z4">
        <f t="shared" ref="Z4:Z67" si="3">IF(B4="中區",1,0)</f>
        <v>0</v>
      </c>
      <c r="AA4">
        <f t="shared" ref="AA4:AA67" si="4">IF(B4="南區",1,0)</f>
        <v>0</v>
      </c>
      <c r="AB4">
        <f t="shared" ref="AB4:AB67" si="5">IF(B4="高屏區",1,0)</f>
        <v>0</v>
      </c>
      <c r="AC4">
        <f t="shared" ref="AC4:AC67" si="6">IF(B4="東區",1,0)</f>
        <v>0</v>
      </c>
      <c r="AD4">
        <f t="shared" ref="AD4:AD67" si="7">IF(C4="醫學中心",1,0)</f>
        <v>1</v>
      </c>
      <c r="AE4">
        <f t="shared" ref="AE4:AE67" si="8">IF(C4="區域醫院",1,0)</f>
        <v>0</v>
      </c>
      <c r="AF4">
        <f t="shared" ref="AF4:AF67" si="9">IF(C4="地區醫院",1,0)</f>
        <v>0</v>
      </c>
      <c r="AG4">
        <f t="shared" ref="AG4:AG67" si="10">(K4+M4)/H4</f>
        <v>0.17225952637244349</v>
      </c>
      <c r="AH4">
        <f t="shared" ref="AH4:AH67" si="11">L4/K4</f>
        <v>0.354469466885104</v>
      </c>
      <c r="AI4">
        <f t="shared" ref="AI4:AI67" si="12">N4/M4</f>
        <v>9.6611466185390391</v>
      </c>
      <c r="AJ4">
        <f t="shared" ref="AJ4:AJ67" si="13">K4/(K4+M4)</f>
        <v>0.96425087687176891</v>
      </c>
      <c r="AK4">
        <f t="shared" ref="AK4:AK67" si="14">M4/I4</f>
        <v>3.1330230010952905E-3</v>
      </c>
    </row>
    <row r="5" spans="1:37" ht="17">
      <c r="A5" s="9">
        <v>3</v>
      </c>
      <c r="B5" s="3" t="s">
        <v>20</v>
      </c>
      <c r="C5" s="3" t="s">
        <v>21</v>
      </c>
      <c r="D5" s="3" t="s">
        <v>26</v>
      </c>
      <c r="E5" s="3" t="s">
        <v>27</v>
      </c>
      <c r="F5" s="10">
        <v>2.4729405</v>
      </c>
      <c r="G5" s="10">
        <v>13.850502150000001</v>
      </c>
      <c r="H5" s="11">
        <v>1534</v>
      </c>
      <c r="I5" s="11">
        <v>2764</v>
      </c>
      <c r="J5" s="10">
        <v>210.59771695000001</v>
      </c>
      <c r="K5" s="10">
        <v>245.0515</v>
      </c>
      <c r="L5" s="10">
        <v>108.48649475000001</v>
      </c>
      <c r="M5" s="10">
        <v>9.6912000000000003</v>
      </c>
      <c r="N5" s="10">
        <v>102.1112222</v>
      </c>
      <c r="O5" s="10">
        <v>83.441500000000005</v>
      </c>
      <c r="P5" s="10">
        <v>253.24075019</v>
      </c>
      <c r="Q5" s="10">
        <v>224.54201846000001</v>
      </c>
      <c r="R5" s="12">
        <v>9.7651760158845545E-3</v>
      </c>
      <c r="S5" s="10">
        <v>7</v>
      </c>
      <c r="U5" s="36">
        <v>601160016</v>
      </c>
      <c r="V5">
        <v>2021</v>
      </c>
      <c r="W5">
        <f t="shared" si="0"/>
        <v>0</v>
      </c>
      <c r="X5">
        <f t="shared" si="1"/>
        <v>1</v>
      </c>
      <c r="Y5">
        <f t="shared" si="2"/>
        <v>0</v>
      </c>
      <c r="Z5">
        <f t="shared" si="3"/>
        <v>0</v>
      </c>
      <c r="AA5">
        <f t="shared" si="4"/>
        <v>0</v>
      </c>
      <c r="AB5">
        <f t="shared" si="5"/>
        <v>0</v>
      </c>
      <c r="AC5">
        <f t="shared" si="6"/>
        <v>0</v>
      </c>
      <c r="AD5">
        <f t="shared" si="7"/>
        <v>1</v>
      </c>
      <c r="AE5">
        <f t="shared" si="8"/>
        <v>0</v>
      </c>
      <c r="AF5">
        <f t="shared" si="9"/>
        <v>0</v>
      </c>
      <c r="AG5">
        <f t="shared" si="10"/>
        <v>0.16606434159061279</v>
      </c>
      <c r="AH5">
        <f t="shared" si="11"/>
        <v>0.44270896015735467</v>
      </c>
      <c r="AI5">
        <f t="shared" si="12"/>
        <v>10.536489000330196</v>
      </c>
      <c r="AJ5">
        <f t="shared" si="13"/>
        <v>0.9619569078917668</v>
      </c>
      <c r="AK5">
        <f t="shared" si="14"/>
        <v>3.5062228654124459E-3</v>
      </c>
    </row>
    <row r="6" spans="1:37" ht="17">
      <c r="A6" s="9">
        <v>4</v>
      </c>
      <c r="B6" s="3" t="s">
        <v>20</v>
      </c>
      <c r="C6" s="3" t="s">
        <v>21</v>
      </c>
      <c r="D6" s="3" t="s">
        <v>28</v>
      </c>
      <c r="E6" s="3" t="s">
        <v>29</v>
      </c>
      <c r="F6" s="10">
        <v>-0.55858585000000005</v>
      </c>
      <c r="G6" s="10">
        <v>1.6468276500000001</v>
      </c>
      <c r="H6" s="11">
        <v>446</v>
      </c>
      <c r="I6" s="11">
        <v>773</v>
      </c>
      <c r="J6" s="10">
        <v>43.739292910000003</v>
      </c>
      <c r="K6" s="10">
        <v>92.438699999999997</v>
      </c>
      <c r="L6" s="10">
        <v>26.694047730000001</v>
      </c>
      <c r="M6" s="10">
        <v>1.8864000000000001</v>
      </c>
      <c r="N6" s="10">
        <v>17.045245179999998</v>
      </c>
      <c r="O6" s="10">
        <v>13.9153</v>
      </c>
      <c r="P6" s="10">
        <v>60.136888679999998</v>
      </c>
      <c r="Q6" s="10">
        <v>54.432868659999997</v>
      </c>
      <c r="R6" s="12">
        <v>-9.288572492872774E-3</v>
      </c>
      <c r="S6" s="10">
        <v>7.3</v>
      </c>
      <c r="U6" s="36">
        <v>1101020018</v>
      </c>
      <c r="V6">
        <v>2021</v>
      </c>
      <c r="W6">
        <f t="shared" si="0"/>
        <v>1</v>
      </c>
      <c r="X6">
        <f t="shared" si="1"/>
        <v>1</v>
      </c>
      <c r="Y6">
        <f t="shared" si="2"/>
        <v>0</v>
      </c>
      <c r="Z6">
        <f t="shared" si="3"/>
        <v>0</v>
      </c>
      <c r="AA6">
        <f t="shared" si="4"/>
        <v>0</v>
      </c>
      <c r="AB6">
        <f t="shared" si="5"/>
        <v>0</v>
      </c>
      <c r="AC6">
        <f t="shared" si="6"/>
        <v>0</v>
      </c>
      <c r="AD6">
        <f t="shared" si="7"/>
        <v>1</v>
      </c>
      <c r="AE6">
        <f t="shared" si="8"/>
        <v>0</v>
      </c>
      <c r="AF6">
        <f t="shared" si="9"/>
        <v>0</v>
      </c>
      <c r="AG6">
        <f t="shared" si="10"/>
        <v>0.21149125560538115</v>
      </c>
      <c r="AH6">
        <f t="shared" si="11"/>
        <v>0.288775672202227</v>
      </c>
      <c r="AI6">
        <f t="shared" si="12"/>
        <v>9.0358594041560636</v>
      </c>
      <c r="AJ6">
        <f t="shared" si="13"/>
        <v>0.98000108136646558</v>
      </c>
      <c r="AK6">
        <f t="shared" si="14"/>
        <v>2.4403622250970245E-3</v>
      </c>
    </row>
    <row r="7" spans="1:37" ht="17">
      <c r="A7" s="9">
        <v>5</v>
      </c>
      <c r="B7" s="3" t="s">
        <v>20</v>
      </c>
      <c r="C7" s="3" t="s">
        <v>21</v>
      </c>
      <c r="D7" s="3" t="s">
        <v>30</v>
      </c>
      <c r="E7" s="3" t="s">
        <v>31</v>
      </c>
      <c r="F7" s="10">
        <v>1.0684752200000001</v>
      </c>
      <c r="G7" s="10">
        <v>2.4696222400000001</v>
      </c>
      <c r="H7" s="11">
        <v>1218</v>
      </c>
      <c r="I7" s="11">
        <v>1981</v>
      </c>
      <c r="J7" s="10">
        <v>127.46883525</v>
      </c>
      <c r="K7" s="10">
        <v>235.47579999999999</v>
      </c>
      <c r="L7" s="10">
        <v>75.625665389999995</v>
      </c>
      <c r="M7" s="10">
        <v>5.8194999999999997</v>
      </c>
      <c r="N7" s="10">
        <v>51.843169860000003</v>
      </c>
      <c r="O7" s="10">
        <v>44.981900000000003</v>
      </c>
      <c r="P7" s="10">
        <v>160.08829650000001</v>
      </c>
      <c r="Q7" s="10">
        <v>151.88712290999999</v>
      </c>
      <c r="R7" s="12">
        <v>6.6742868989176857E-3</v>
      </c>
      <c r="S7" s="10">
        <v>6.6</v>
      </c>
      <c r="U7" s="36">
        <v>1101100011</v>
      </c>
      <c r="V7">
        <v>2021</v>
      </c>
      <c r="W7">
        <f t="shared" si="0"/>
        <v>1</v>
      </c>
      <c r="X7">
        <f t="shared" si="1"/>
        <v>1</v>
      </c>
      <c r="Y7">
        <f t="shared" si="2"/>
        <v>0</v>
      </c>
      <c r="Z7">
        <f t="shared" si="3"/>
        <v>0</v>
      </c>
      <c r="AA7">
        <f t="shared" si="4"/>
        <v>0</v>
      </c>
      <c r="AB7">
        <f t="shared" si="5"/>
        <v>0</v>
      </c>
      <c r="AC7">
        <f t="shared" si="6"/>
        <v>0</v>
      </c>
      <c r="AD7">
        <f t="shared" si="7"/>
        <v>1</v>
      </c>
      <c r="AE7">
        <f t="shared" si="8"/>
        <v>0</v>
      </c>
      <c r="AF7">
        <f t="shared" si="9"/>
        <v>0</v>
      </c>
      <c r="AG7">
        <f t="shared" si="10"/>
        <v>0.19810779967159278</v>
      </c>
      <c r="AH7">
        <f t="shared" si="11"/>
        <v>0.32116109336925491</v>
      </c>
      <c r="AI7">
        <f t="shared" si="12"/>
        <v>8.9085264816565015</v>
      </c>
      <c r="AJ7">
        <f t="shared" si="13"/>
        <v>0.9758822488461234</v>
      </c>
      <c r="AK7">
        <f t="shared" si="14"/>
        <v>2.9376577486118121E-3</v>
      </c>
    </row>
    <row r="8" spans="1:37" ht="17">
      <c r="A8" s="9">
        <v>6</v>
      </c>
      <c r="B8" s="3" t="s">
        <v>20</v>
      </c>
      <c r="C8" s="3" t="s">
        <v>21</v>
      </c>
      <c r="D8" s="3" t="s">
        <v>32</v>
      </c>
      <c r="E8" s="3" t="s">
        <v>33</v>
      </c>
      <c r="F8" s="10">
        <v>2.8399800000000002</v>
      </c>
      <c r="G8" s="10">
        <v>8.1065900000000006</v>
      </c>
      <c r="H8" s="11">
        <v>510</v>
      </c>
      <c r="I8" s="11">
        <v>813</v>
      </c>
      <c r="J8" s="10">
        <v>56.275325479999999</v>
      </c>
      <c r="K8" s="10">
        <v>109.57389999999999</v>
      </c>
      <c r="L8" s="10">
        <v>34.786993180000003</v>
      </c>
      <c r="M8" s="10">
        <v>2.6335000000000002</v>
      </c>
      <c r="N8" s="10">
        <v>21.4883323</v>
      </c>
      <c r="O8" s="10">
        <v>16.7456</v>
      </c>
      <c r="P8" s="10">
        <v>82.387810000000002</v>
      </c>
      <c r="Q8" s="10">
        <v>68.923050000000003</v>
      </c>
      <c r="R8" s="12">
        <v>3.4470876213362145E-2</v>
      </c>
      <c r="S8" s="10">
        <v>7.3</v>
      </c>
      <c r="U8" s="36">
        <v>1101150011</v>
      </c>
      <c r="V8">
        <v>2021</v>
      </c>
      <c r="W8">
        <f t="shared" si="0"/>
        <v>1</v>
      </c>
      <c r="X8">
        <f t="shared" si="1"/>
        <v>1</v>
      </c>
      <c r="Y8">
        <f t="shared" si="2"/>
        <v>0</v>
      </c>
      <c r="Z8">
        <f t="shared" si="3"/>
        <v>0</v>
      </c>
      <c r="AA8">
        <f t="shared" si="4"/>
        <v>0</v>
      </c>
      <c r="AB8">
        <f t="shared" si="5"/>
        <v>0</v>
      </c>
      <c r="AC8">
        <f t="shared" si="6"/>
        <v>0</v>
      </c>
      <c r="AD8">
        <f t="shared" si="7"/>
        <v>1</v>
      </c>
      <c r="AE8">
        <f t="shared" si="8"/>
        <v>0</v>
      </c>
      <c r="AF8">
        <f t="shared" si="9"/>
        <v>0</v>
      </c>
      <c r="AG8">
        <f t="shared" si="10"/>
        <v>0.22001450980392157</v>
      </c>
      <c r="AH8">
        <f t="shared" si="11"/>
        <v>0.31747517593149466</v>
      </c>
      <c r="AI8">
        <f t="shared" si="12"/>
        <v>8.1596097588760195</v>
      </c>
      <c r="AJ8">
        <f t="shared" si="13"/>
        <v>0.97653006842685952</v>
      </c>
      <c r="AK8">
        <f t="shared" si="14"/>
        <v>3.239237392373924E-3</v>
      </c>
    </row>
    <row r="9" spans="1:37" ht="17">
      <c r="A9" s="9">
        <v>7</v>
      </c>
      <c r="B9" s="3" t="s">
        <v>20</v>
      </c>
      <c r="C9" s="3" t="s">
        <v>21</v>
      </c>
      <c r="D9" s="3" t="s">
        <v>34</v>
      </c>
      <c r="E9" s="3" t="s">
        <v>35</v>
      </c>
      <c r="F9" s="10">
        <v>0.42598999999999998</v>
      </c>
      <c r="G9" s="10">
        <v>1.72109</v>
      </c>
      <c r="H9" s="11">
        <v>718</v>
      </c>
      <c r="I9" s="11">
        <v>1334</v>
      </c>
      <c r="J9" s="10">
        <v>91.345489200000003</v>
      </c>
      <c r="K9" s="10">
        <v>163.5292</v>
      </c>
      <c r="L9" s="10">
        <v>53.272443350000003</v>
      </c>
      <c r="M9" s="10">
        <v>4.2698</v>
      </c>
      <c r="N9" s="10">
        <v>38.07304585</v>
      </c>
      <c r="O9" s="10">
        <v>33.3352</v>
      </c>
      <c r="P9" s="10">
        <v>122.80321000000001</v>
      </c>
      <c r="Q9" s="10">
        <v>105.09617</v>
      </c>
      <c r="R9" s="12">
        <v>3.4688832645335568E-3</v>
      </c>
      <c r="S9" s="10">
        <v>6.7</v>
      </c>
      <c r="U9" s="36">
        <v>1131010011</v>
      </c>
      <c r="V9">
        <v>2021</v>
      </c>
      <c r="W9">
        <f t="shared" si="0"/>
        <v>1</v>
      </c>
      <c r="X9">
        <f t="shared" si="1"/>
        <v>1</v>
      </c>
      <c r="Y9">
        <f t="shared" si="2"/>
        <v>0</v>
      </c>
      <c r="Z9">
        <f t="shared" si="3"/>
        <v>0</v>
      </c>
      <c r="AA9">
        <f t="shared" si="4"/>
        <v>0</v>
      </c>
      <c r="AB9">
        <f t="shared" si="5"/>
        <v>0</v>
      </c>
      <c r="AC9">
        <f t="shared" si="6"/>
        <v>0</v>
      </c>
      <c r="AD9">
        <f t="shared" si="7"/>
        <v>1</v>
      </c>
      <c r="AE9">
        <f t="shared" si="8"/>
        <v>0</v>
      </c>
      <c r="AF9">
        <f t="shared" si="9"/>
        <v>0</v>
      </c>
      <c r="AG9">
        <f t="shared" si="10"/>
        <v>0.23370334261838441</v>
      </c>
      <c r="AH9">
        <f t="shared" si="11"/>
        <v>0.32576716176682818</v>
      </c>
      <c r="AI9">
        <f t="shared" si="12"/>
        <v>8.9168218300622986</v>
      </c>
      <c r="AJ9">
        <f t="shared" si="13"/>
        <v>0.97455407958331097</v>
      </c>
      <c r="AK9">
        <f t="shared" si="14"/>
        <v>3.2007496251874063E-3</v>
      </c>
    </row>
    <row r="10" spans="1:37" ht="17">
      <c r="A10" s="9">
        <v>8</v>
      </c>
      <c r="B10" s="3" t="s">
        <v>20</v>
      </c>
      <c r="C10" s="3" t="s">
        <v>21</v>
      </c>
      <c r="D10" s="3" t="s">
        <v>36</v>
      </c>
      <c r="E10" s="3" t="s">
        <v>37</v>
      </c>
      <c r="F10" s="10">
        <v>-2.1952500000000001</v>
      </c>
      <c r="G10" s="10">
        <v>0.30317</v>
      </c>
      <c r="H10" s="11">
        <v>489</v>
      </c>
      <c r="I10" s="11">
        <v>733</v>
      </c>
      <c r="J10" s="10">
        <v>46.664195210000003</v>
      </c>
      <c r="K10" s="10">
        <v>99.254099999999994</v>
      </c>
      <c r="L10" s="10">
        <v>28.407290209999999</v>
      </c>
      <c r="M10" s="10">
        <v>2.0809000000000002</v>
      </c>
      <c r="N10" s="10">
        <v>18.256905</v>
      </c>
      <c r="O10" s="10">
        <v>17.916399999999999</v>
      </c>
      <c r="P10" s="10">
        <v>57.486199999999997</v>
      </c>
      <c r="Q10" s="10">
        <v>51.129899999999999</v>
      </c>
      <c r="R10" s="12">
        <v>-3.8187425851769645E-2</v>
      </c>
      <c r="S10" s="10">
        <v>6.7</v>
      </c>
      <c r="U10" s="36">
        <v>1301200010</v>
      </c>
      <c r="V10">
        <v>2021</v>
      </c>
      <c r="W10">
        <f t="shared" si="0"/>
        <v>1</v>
      </c>
      <c r="X10">
        <f t="shared" si="1"/>
        <v>1</v>
      </c>
      <c r="Y10">
        <f t="shared" si="2"/>
        <v>0</v>
      </c>
      <c r="Z10">
        <f t="shared" si="3"/>
        <v>0</v>
      </c>
      <c r="AA10">
        <f t="shared" si="4"/>
        <v>0</v>
      </c>
      <c r="AB10">
        <f t="shared" si="5"/>
        <v>0</v>
      </c>
      <c r="AC10">
        <f t="shared" si="6"/>
        <v>0</v>
      </c>
      <c r="AD10">
        <f t="shared" si="7"/>
        <v>1</v>
      </c>
      <c r="AE10">
        <f t="shared" si="8"/>
        <v>0</v>
      </c>
      <c r="AF10">
        <f t="shared" si="9"/>
        <v>0</v>
      </c>
      <c r="AG10">
        <f t="shared" si="10"/>
        <v>0.2072290388548057</v>
      </c>
      <c r="AH10">
        <f t="shared" si="11"/>
        <v>0.28620772552468865</v>
      </c>
      <c r="AI10">
        <f t="shared" si="12"/>
        <v>8.7735619203229369</v>
      </c>
      <c r="AJ10">
        <f t="shared" si="13"/>
        <v>0.97946514037598065</v>
      </c>
      <c r="AK10">
        <f t="shared" si="14"/>
        <v>2.8388813096862212E-3</v>
      </c>
    </row>
    <row r="11" spans="1:37" ht="17">
      <c r="A11" s="9">
        <v>10</v>
      </c>
      <c r="B11" s="3" t="s">
        <v>20</v>
      </c>
      <c r="C11" s="3" t="s">
        <v>38</v>
      </c>
      <c r="D11" s="3" t="s">
        <v>39</v>
      </c>
      <c r="E11" s="3" t="s">
        <v>40</v>
      </c>
      <c r="F11" s="10">
        <v>0.39790400999999997</v>
      </c>
      <c r="G11" s="10">
        <v>0.56339810000000001</v>
      </c>
      <c r="H11" s="11">
        <v>72</v>
      </c>
      <c r="I11" s="11">
        <v>429</v>
      </c>
      <c r="J11" s="10">
        <v>13.97049721</v>
      </c>
      <c r="K11" s="10">
        <v>38.407699999999998</v>
      </c>
      <c r="L11" s="10">
        <v>8.8636063699999994</v>
      </c>
      <c r="M11" s="10">
        <v>0.89180000000000004</v>
      </c>
      <c r="N11" s="10">
        <v>5.1068908400000002</v>
      </c>
      <c r="O11" s="10">
        <v>12.722300000000001</v>
      </c>
      <c r="P11" s="10">
        <v>14.66242739</v>
      </c>
      <c r="Q11" s="10">
        <v>14.541436879999999</v>
      </c>
      <c r="R11" s="12">
        <v>2.7137662776858942E-2</v>
      </c>
      <c r="S11" s="10">
        <v>9.5</v>
      </c>
      <c r="U11" s="36">
        <v>111070010</v>
      </c>
      <c r="V11">
        <v>2021</v>
      </c>
      <c r="W11">
        <f t="shared" si="0"/>
        <v>0</v>
      </c>
      <c r="X11">
        <f t="shared" si="1"/>
        <v>1</v>
      </c>
      <c r="Y11">
        <f t="shared" si="2"/>
        <v>0</v>
      </c>
      <c r="Z11">
        <f t="shared" si="3"/>
        <v>0</v>
      </c>
      <c r="AA11">
        <f t="shared" si="4"/>
        <v>0</v>
      </c>
      <c r="AB11">
        <f t="shared" si="5"/>
        <v>0</v>
      </c>
      <c r="AC11">
        <f t="shared" si="6"/>
        <v>0</v>
      </c>
      <c r="AD11">
        <f t="shared" si="7"/>
        <v>0</v>
      </c>
      <c r="AE11">
        <f t="shared" si="8"/>
        <v>1</v>
      </c>
      <c r="AF11">
        <f t="shared" si="9"/>
        <v>0</v>
      </c>
      <c r="AG11">
        <f t="shared" si="10"/>
        <v>0.5458263888888889</v>
      </c>
      <c r="AH11">
        <f t="shared" si="11"/>
        <v>0.23077680699443079</v>
      </c>
      <c r="AI11">
        <f t="shared" si="12"/>
        <v>5.726497914330567</v>
      </c>
      <c r="AJ11">
        <f t="shared" si="13"/>
        <v>0.97730759933332478</v>
      </c>
      <c r="AK11">
        <f t="shared" si="14"/>
        <v>2.0787878787878787E-3</v>
      </c>
    </row>
    <row r="12" spans="1:37" ht="17">
      <c r="A12" s="9">
        <v>11</v>
      </c>
      <c r="B12" s="3" t="s">
        <v>20</v>
      </c>
      <c r="C12" s="3" t="s">
        <v>38</v>
      </c>
      <c r="D12" s="3" t="s">
        <v>41</v>
      </c>
      <c r="E12" s="3" t="s">
        <v>42</v>
      </c>
      <c r="F12" s="10">
        <v>1.2409823499999999</v>
      </c>
      <c r="G12" s="10">
        <v>1.5574007999999999</v>
      </c>
      <c r="H12" s="11">
        <v>94</v>
      </c>
      <c r="I12" s="11">
        <v>495</v>
      </c>
      <c r="J12" s="10">
        <v>13.95822285</v>
      </c>
      <c r="K12" s="10">
        <v>42.561599999999999</v>
      </c>
      <c r="L12" s="10">
        <v>9.0563410300000005</v>
      </c>
      <c r="M12" s="10">
        <v>0.75870000000000004</v>
      </c>
      <c r="N12" s="10">
        <v>4.9018818199999998</v>
      </c>
      <c r="O12" s="10">
        <v>5.9675000000000002</v>
      </c>
      <c r="P12" s="10">
        <v>19.899406670000001</v>
      </c>
      <c r="Q12" s="10">
        <v>17.901447109999999</v>
      </c>
      <c r="R12" s="12">
        <v>6.2362781492921758E-2</v>
      </c>
      <c r="S12" s="10">
        <v>10.3</v>
      </c>
      <c r="U12" s="36">
        <v>131020016</v>
      </c>
      <c r="V12">
        <v>2021</v>
      </c>
      <c r="W12">
        <f t="shared" si="0"/>
        <v>0</v>
      </c>
      <c r="X12">
        <f t="shared" si="1"/>
        <v>1</v>
      </c>
      <c r="Y12">
        <f t="shared" si="2"/>
        <v>0</v>
      </c>
      <c r="Z12">
        <f t="shared" si="3"/>
        <v>0</v>
      </c>
      <c r="AA12">
        <f t="shared" si="4"/>
        <v>0</v>
      </c>
      <c r="AB12">
        <f t="shared" si="5"/>
        <v>0</v>
      </c>
      <c r="AC12">
        <f t="shared" si="6"/>
        <v>0</v>
      </c>
      <c r="AD12">
        <f t="shared" si="7"/>
        <v>0</v>
      </c>
      <c r="AE12">
        <f t="shared" si="8"/>
        <v>1</v>
      </c>
      <c r="AF12">
        <f t="shared" si="9"/>
        <v>0</v>
      </c>
      <c r="AG12">
        <f t="shared" si="10"/>
        <v>0.46085425531914892</v>
      </c>
      <c r="AH12">
        <f t="shared" si="11"/>
        <v>0.21278196848802677</v>
      </c>
      <c r="AI12">
        <f t="shared" si="12"/>
        <v>6.4608960326874909</v>
      </c>
      <c r="AJ12">
        <f t="shared" si="13"/>
        <v>0.9824862708707004</v>
      </c>
      <c r="AK12">
        <f t="shared" si="14"/>
        <v>1.5327272727272728E-3</v>
      </c>
    </row>
    <row r="13" spans="1:37" ht="17">
      <c r="A13" s="9">
        <v>12</v>
      </c>
      <c r="B13" s="3" t="s">
        <v>20</v>
      </c>
      <c r="C13" s="3" t="s">
        <v>38</v>
      </c>
      <c r="D13" s="3" t="s">
        <v>43</v>
      </c>
      <c r="E13" s="3" t="s">
        <v>44</v>
      </c>
      <c r="F13" s="10">
        <v>1.3362096400000001</v>
      </c>
      <c r="G13" s="10">
        <v>1.2623080600000001</v>
      </c>
      <c r="H13" s="11">
        <v>125</v>
      </c>
      <c r="I13" s="11">
        <v>529</v>
      </c>
      <c r="J13" s="10">
        <v>23.893477879999999</v>
      </c>
      <c r="K13" s="10">
        <v>52.048099999999998</v>
      </c>
      <c r="L13" s="10">
        <v>13.02516776</v>
      </c>
      <c r="M13" s="10">
        <v>1.4651000000000001</v>
      </c>
      <c r="N13" s="10">
        <v>10.86831012</v>
      </c>
      <c r="O13" s="10">
        <v>16.255199999999999</v>
      </c>
      <c r="P13" s="10">
        <v>27.997182120000002</v>
      </c>
      <c r="Q13" s="10">
        <v>26.956966550000001</v>
      </c>
      <c r="R13" s="12">
        <v>4.7726575991569826E-2</v>
      </c>
      <c r="S13" s="10">
        <v>9.6</v>
      </c>
      <c r="U13" s="36">
        <v>131060029</v>
      </c>
      <c r="V13">
        <v>2021</v>
      </c>
      <c r="W13">
        <f t="shared" si="0"/>
        <v>0</v>
      </c>
      <c r="X13">
        <f t="shared" si="1"/>
        <v>1</v>
      </c>
      <c r="Y13">
        <f t="shared" si="2"/>
        <v>0</v>
      </c>
      <c r="Z13">
        <f t="shared" si="3"/>
        <v>0</v>
      </c>
      <c r="AA13">
        <f t="shared" si="4"/>
        <v>0</v>
      </c>
      <c r="AB13">
        <f t="shared" si="5"/>
        <v>0</v>
      </c>
      <c r="AC13">
        <f t="shared" si="6"/>
        <v>0</v>
      </c>
      <c r="AD13">
        <f t="shared" si="7"/>
        <v>0</v>
      </c>
      <c r="AE13">
        <f t="shared" si="8"/>
        <v>1</v>
      </c>
      <c r="AF13">
        <f t="shared" si="9"/>
        <v>0</v>
      </c>
      <c r="AG13">
        <f t="shared" si="10"/>
        <v>0.42810559999999998</v>
      </c>
      <c r="AH13">
        <f t="shared" si="11"/>
        <v>0.25025251181119007</v>
      </c>
      <c r="AI13">
        <f t="shared" si="12"/>
        <v>7.4181353627738718</v>
      </c>
      <c r="AJ13">
        <f t="shared" si="13"/>
        <v>0.97262170828879602</v>
      </c>
      <c r="AK13">
        <f t="shared" si="14"/>
        <v>2.7695652173913045E-3</v>
      </c>
    </row>
    <row r="14" spans="1:37" ht="17">
      <c r="A14" s="9">
        <v>13</v>
      </c>
      <c r="B14" s="3" t="s">
        <v>20</v>
      </c>
      <c r="C14" s="3" t="s">
        <v>38</v>
      </c>
      <c r="D14" s="3" t="s">
        <v>45</v>
      </c>
      <c r="E14" s="3" t="s">
        <v>46</v>
      </c>
      <c r="F14" s="10">
        <v>0.16157637</v>
      </c>
      <c r="G14" s="10">
        <v>0.15767111</v>
      </c>
      <c r="H14" s="11">
        <v>16</v>
      </c>
      <c r="I14" s="11">
        <v>503</v>
      </c>
      <c r="J14" s="10">
        <v>4.4444681099999999</v>
      </c>
      <c r="K14" s="10">
        <v>2.8184</v>
      </c>
      <c r="L14" s="10">
        <v>0.67448056999999995</v>
      </c>
      <c r="M14" s="10">
        <v>0.64349999999999996</v>
      </c>
      <c r="N14" s="10">
        <v>3.7699875399999998</v>
      </c>
      <c r="O14" s="10">
        <v>24.075199999999999</v>
      </c>
      <c r="P14" s="10">
        <v>4.5837487000000001</v>
      </c>
      <c r="Q14" s="10">
        <v>4.80394641</v>
      </c>
      <c r="R14" s="12">
        <v>3.5249831649802263E-2</v>
      </c>
      <c r="S14" s="10">
        <v>11.2</v>
      </c>
      <c r="U14" s="36">
        <v>131230012</v>
      </c>
      <c r="V14">
        <v>2021</v>
      </c>
      <c r="W14">
        <f t="shared" si="0"/>
        <v>0</v>
      </c>
      <c r="X14">
        <f t="shared" si="1"/>
        <v>1</v>
      </c>
      <c r="Y14">
        <f t="shared" si="2"/>
        <v>0</v>
      </c>
      <c r="Z14">
        <f t="shared" si="3"/>
        <v>0</v>
      </c>
      <c r="AA14">
        <f t="shared" si="4"/>
        <v>0</v>
      </c>
      <c r="AB14">
        <f t="shared" si="5"/>
        <v>0</v>
      </c>
      <c r="AC14">
        <f t="shared" si="6"/>
        <v>0</v>
      </c>
      <c r="AD14">
        <f t="shared" si="7"/>
        <v>0</v>
      </c>
      <c r="AE14">
        <f t="shared" si="8"/>
        <v>1</v>
      </c>
      <c r="AF14">
        <f t="shared" si="9"/>
        <v>0</v>
      </c>
      <c r="AG14">
        <f t="shared" si="10"/>
        <v>0.21636875</v>
      </c>
      <c r="AH14">
        <f t="shared" si="11"/>
        <v>0.23931328768095372</v>
      </c>
      <c r="AI14">
        <f t="shared" si="12"/>
        <v>5.858566495726496</v>
      </c>
      <c r="AJ14">
        <f t="shared" si="13"/>
        <v>0.8141194141945175</v>
      </c>
      <c r="AK14">
        <f t="shared" si="14"/>
        <v>1.2793240556660038E-3</v>
      </c>
    </row>
    <row r="15" spans="1:37" ht="17">
      <c r="A15" s="9">
        <v>14</v>
      </c>
      <c r="B15" s="3" t="s">
        <v>20</v>
      </c>
      <c r="C15" s="3" t="s">
        <v>38</v>
      </c>
      <c r="D15" s="3" t="s">
        <v>47</v>
      </c>
      <c r="E15" s="3" t="s">
        <v>48</v>
      </c>
      <c r="F15" s="10">
        <v>-1.36686076</v>
      </c>
      <c r="G15" s="10">
        <v>0.37392129000000002</v>
      </c>
      <c r="H15" s="11">
        <v>150</v>
      </c>
      <c r="I15" s="11">
        <v>584</v>
      </c>
      <c r="J15" s="10">
        <v>28.44716717</v>
      </c>
      <c r="K15" s="10">
        <v>53.097099999999998</v>
      </c>
      <c r="L15" s="10">
        <v>16.653764469999999</v>
      </c>
      <c r="M15" s="10">
        <v>1.8326</v>
      </c>
      <c r="N15" s="10">
        <v>11.7934027</v>
      </c>
      <c r="O15" s="10">
        <v>14.3508</v>
      </c>
      <c r="P15" s="10">
        <v>30.72342965</v>
      </c>
      <c r="Q15" s="10">
        <v>30.784406839999999</v>
      </c>
      <c r="R15" s="12">
        <v>-4.4489198490247329E-2</v>
      </c>
      <c r="S15" s="10">
        <v>8.9</v>
      </c>
      <c r="U15" s="36">
        <v>434010518</v>
      </c>
      <c r="V15">
        <v>2021</v>
      </c>
      <c r="W15">
        <f t="shared" si="0"/>
        <v>0</v>
      </c>
      <c r="X15">
        <f t="shared" si="1"/>
        <v>1</v>
      </c>
      <c r="Y15">
        <f t="shared" si="2"/>
        <v>0</v>
      </c>
      <c r="Z15">
        <f t="shared" si="3"/>
        <v>0</v>
      </c>
      <c r="AA15">
        <f t="shared" si="4"/>
        <v>0</v>
      </c>
      <c r="AB15">
        <f t="shared" si="5"/>
        <v>0</v>
      </c>
      <c r="AC15">
        <f t="shared" si="6"/>
        <v>0</v>
      </c>
      <c r="AD15">
        <f t="shared" si="7"/>
        <v>0</v>
      </c>
      <c r="AE15">
        <f t="shared" si="8"/>
        <v>1</v>
      </c>
      <c r="AF15">
        <f t="shared" si="9"/>
        <v>0</v>
      </c>
      <c r="AG15">
        <f t="shared" si="10"/>
        <v>0.36619799999999997</v>
      </c>
      <c r="AH15">
        <f t="shared" si="11"/>
        <v>0.31364734552357848</v>
      </c>
      <c r="AI15">
        <f t="shared" si="12"/>
        <v>6.4353392447888247</v>
      </c>
      <c r="AJ15">
        <f t="shared" si="13"/>
        <v>0.96663735647564064</v>
      </c>
      <c r="AK15">
        <f t="shared" si="14"/>
        <v>3.1380136986301371E-3</v>
      </c>
    </row>
    <row r="16" spans="1:37" ht="17">
      <c r="A16" s="9">
        <v>15</v>
      </c>
      <c r="B16" s="3" t="s">
        <v>20</v>
      </c>
      <c r="C16" s="3" t="s">
        <v>38</v>
      </c>
      <c r="D16" s="3" t="s">
        <v>49</v>
      </c>
      <c r="E16" s="3" t="s">
        <v>50</v>
      </c>
      <c r="F16" s="10">
        <v>0.15372013000000001</v>
      </c>
      <c r="G16" s="10">
        <v>0.19985</v>
      </c>
      <c r="H16" s="11">
        <v>77</v>
      </c>
      <c r="I16" s="11">
        <v>376</v>
      </c>
      <c r="J16" s="10">
        <v>5.9873802700000001</v>
      </c>
      <c r="K16" s="10">
        <v>19.470500000000001</v>
      </c>
      <c r="L16" s="10">
        <v>3.4071263100000002</v>
      </c>
      <c r="M16" s="10">
        <v>0.3952</v>
      </c>
      <c r="N16" s="10">
        <v>2.5802539599999998</v>
      </c>
      <c r="O16" s="10">
        <v>4.5231000000000003</v>
      </c>
      <c r="P16" s="10">
        <v>9.1119135700000005</v>
      </c>
      <c r="Q16" s="10">
        <v>8.1265123999999993</v>
      </c>
      <c r="R16" s="12">
        <v>1.6870235743467441E-2</v>
      </c>
      <c r="S16" s="10">
        <v>8.1</v>
      </c>
      <c r="U16" s="36">
        <v>501010019</v>
      </c>
      <c r="V16">
        <v>2021</v>
      </c>
      <c r="W16">
        <f t="shared" si="0"/>
        <v>0</v>
      </c>
      <c r="X16">
        <f t="shared" si="1"/>
        <v>1</v>
      </c>
      <c r="Y16">
        <f t="shared" si="2"/>
        <v>0</v>
      </c>
      <c r="Z16">
        <f t="shared" si="3"/>
        <v>0</v>
      </c>
      <c r="AA16">
        <f t="shared" si="4"/>
        <v>0</v>
      </c>
      <c r="AB16">
        <f t="shared" si="5"/>
        <v>0</v>
      </c>
      <c r="AC16">
        <f t="shared" si="6"/>
        <v>0</v>
      </c>
      <c r="AD16">
        <f t="shared" si="7"/>
        <v>0</v>
      </c>
      <c r="AE16">
        <f t="shared" si="8"/>
        <v>1</v>
      </c>
      <c r="AF16">
        <f t="shared" si="9"/>
        <v>0</v>
      </c>
      <c r="AG16">
        <f t="shared" si="10"/>
        <v>0.25799610389610389</v>
      </c>
      <c r="AH16">
        <f t="shared" si="11"/>
        <v>0.17498915333453172</v>
      </c>
      <c r="AI16">
        <f t="shared" si="12"/>
        <v>6.5289826923076921</v>
      </c>
      <c r="AJ16">
        <f t="shared" si="13"/>
        <v>0.98010641457386349</v>
      </c>
      <c r="AK16">
        <f t="shared" si="14"/>
        <v>1.051063829787234E-3</v>
      </c>
    </row>
    <row r="17" spans="1:37" ht="17">
      <c r="A17" s="9">
        <v>16</v>
      </c>
      <c r="B17" s="3" t="s">
        <v>20</v>
      </c>
      <c r="C17" s="3" t="s">
        <v>38</v>
      </c>
      <c r="D17" s="3" t="s">
        <v>51</v>
      </c>
      <c r="E17" s="3" t="s">
        <v>52</v>
      </c>
      <c r="F17" s="10">
        <v>6.9947770000000006E-2</v>
      </c>
      <c r="G17" s="10">
        <v>9.1420000000000001E-2</v>
      </c>
      <c r="H17" s="11">
        <v>36</v>
      </c>
      <c r="I17" s="11">
        <v>518</v>
      </c>
      <c r="J17" s="10">
        <v>5.4200843799999996</v>
      </c>
      <c r="K17" s="10">
        <v>4.9859</v>
      </c>
      <c r="L17" s="10">
        <v>1.40259321</v>
      </c>
      <c r="M17" s="10">
        <v>0.63800000000000001</v>
      </c>
      <c r="N17" s="10">
        <v>4.0174911699999996</v>
      </c>
      <c r="O17" s="10">
        <v>20.894600000000001</v>
      </c>
      <c r="P17" s="10">
        <v>5.0945250299999998</v>
      </c>
      <c r="Q17" s="10">
        <v>4.4280023599999998</v>
      </c>
      <c r="R17" s="12">
        <v>1.3729988485305373E-2</v>
      </c>
      <c r="S17" s="10">
        <v>11.6</v>
      </c>
      <c r="U17" s="36">
        <v>501160014</v>
      </c>
      <c r="V17">
        <v>2021</v>
      </c>
      <c r="W17">
        <f t="shared" si="0"/>
        <v>0</v>
      </c>
      <c r="X17">
        <f t="shared" si="1"/>
        <v>1</v>
      </c>
      <c r="Y17">
        <f t="shared" si="2"/>
        <v>0</v>
      </c>
      <c r="Z17">
        <f t="shared" si="3"/>
        <v>0</v>
      </c>
      <c r="AA17">
        <f t="shared" si="4"/>
        <v>0</v>
      </c>
      <c r="AB17">
        <f t="shared" si="5"/>
        <v>0</v>
      </c>
      <c r="AC17">
        <f t="shared" si="6"/>
        <v>0</v>
      </c>
      <c r="AD17">
        <f t="shared" si="7"/>
        <v>0</v>
      </c>
      <c r="AE17">
        <f t="shared" si="8"/>
        <v>1</v>
      </c>
      <c r="AF17">
        <f t="shared" si="9"/>
        <v>0</v>
      </c>
      <c r="AG17">
        <f t="shared" si="10"/>
        <v>0.15621944444444444</v>
      </c>
      <c r="AH17">
        <f t="shared" si="11"/>
        <v>0.28131194167552498</v>
      </c>
      <c r="AI17">
        <f t="shared" si="12"/>
        <v>6.2970081034482748</v>
      </c>
      <c r="AJ17">
        <f t="shared" si="13"/>
        <v>0.88655559309376053</v>
      </c>
      <c r="AK17">
        <f t="shared" si="14"/>
        <v>1.2316602316602317E-3</v>
      </c>
    </row>
    <row r="18" spans="1:37" ht="17">
      <c r="A18" s="9">
        <v>17</v>
      </c>
      <c r="B18" s="3" t="s">
        <v>20</v>
      </c>
      <c r="C18" s="3" t="s">
        <v>38</v>
      </c>
      <c r="D18" s="3" t="s">
        <v>53</v>
      </c>
      <c r="E18" s="3" t="s">
        <v>54</v>
      </c>
      <c r="F18" s="10">
        <v>-0.24793238000000001</v>
      </c>
      <c r="G18" s="10">
        <v>3.844409E-2</v>
      </c>
      <c r="H18" s="11">
        <v>140</v>
      </c>
      <c r="I18" s="11">
        <v>369</v>
      </c>
      <c r="J18" s="10">
        <v>14.57530304</v>
      </c>
      <c r="K18" s="10">
        <v>46.978200000000001</v>
      </c>
      <c r="L18" s="10">
        <v>10.172883669999999</v>
      </c>
      <c r="M18" s="10">
        <v>0.83850000000000002</v>
      </c>
      <c r="N18" s="10">
        <v>4.4024193699999996</v>
      </c>
      <c r="O18" s="10">
        <v>3.9559000000000002</v>
      </c>
      <c r="P18" s="10">
        <v>26.067265890000002</v>
      </c>
      <c r="Q18" s="10">
        <v>23.61190435</v>
      </c>
      <c r="R18" s="12">
        <v>-9.5112537327941456E-3</v>
      </c>
      <c r="S18" s="10">
        <v>6.6</v>
      </c>
      <c r="U18" s="36">
        <v>1101010021</v>
      </c>
      <c r="V18">
        <v>2021</v>
      </c>
      <c r="W18">
        <f t="shared" si="0"/>
        <v>1</v>
      </c>
      <c r="X18">
        <f t="shared" si="1"/>
        <v>1</v>
      </c>
      <c r="Y18">
        <f t="shared" si="2"/>
        <v>0</v>
      </c>
      <c r="Z18">
        <f t="shared" si="3"/>
        <v>0</v>
      </c>
      <c r="AA18">
        <f t="shared" si="4"/>
        <v>0</v>
      </c>
      <c r="AB18">
        <f t="shared" si="5"/>
        <v>0</v>
      </c>
      <c r="AC18">
        <f t="shared" si="6"/>
        <v>0</v>
      </c>
      <c r="AD18">
        <f t="shared" si="7"/>
        <v>0</v>
      </c>
      <c r="AE18">
        <f t="shared" si="8"/>
        <v>1</v>
      </c>
      <c r="AF18">
        <f t="shared" si="9"/>
        <v>0</v>
      </c>
      <c r="AG18">
        <f t="shared" si="10"/>
        <v>0.34154785714285718</v>
      </c>
      <c r="AH18">
        <f t="shared" si="11"/>
        <v>0.21654477332039113</v>
      </c>
      <c r="AI18">
        <f t="shared" si="12"/>
        <v>5.2503510673822298</v>
      </c>
      <c r="AJ18">
        <f t="shared" si="13"/>
        <v>0.98246428549021569</v>
      </c>
      <c r="AK18">
        <f t="shared" si="14"/>
        <v>2.2723577235772359E-3</v>
      </c>
    </row>
    <row r="19" spans="1:37" ht="17">
      <c r="A19" s="9">
        <v>18</v>
      </c>
      <c r="B19" s="3" t="s">
        <v>20</v>
      </c>
      <c r="C19" s="3" t="s">
        <v>38</v>
      </c>
      <c r="D19" s="3" t="s">
        <v>55</v>
      </c>
      <c r="E19" s="3" t="s">
        <v>56</v>
      </c>
      <c r="F19" s="10">
        <v>-0.12291000000000001</v>
      </c>
      <c r="G19" s="10">
        <v>1.78162</v>
      </c>
      <c r="H19" s="11">
        <v>296</v>
      </c>
      <c r="I19" s="11">
        <v>1023</v>
      </c>
      <c r="J19" s="10">
        <v>60.208442529999999</v>
      </c>
      <c r="K19" s="10">
        <v>123.9666</v>
      </c>
      <c r="L19" s="10">
        <v>32.102267910000002</v>
      </c>
      <c r="M19" s="10">
        <v>3.2523</v>
      </c>
      <c r="N19" s="10">
        <v>28.106174620000001</v>
      </c>
      <c r="O19" s="10">
        <v>26.8278</v>
      </c>
      <c r="P19" s="10">
        <v>76.728840000000005</v>
      </c>
      <c r="Q19" s="10">
        <v>67.242800000000003</v>
      </c>
      <c r="R19" s="12">
        <v>-1.6018748621769859E-3</v>
      </c>
      <c r="S19" s="10">
        <v>9.1999999999999993</v>
      </c>
      <c r="U19" s="36">
        <v>1101160017</v>
      </c>
      <c r="V19">
        <v>2021</v>
      </c>
      <c r="W19">
        <f t="shared" si="0"/>
        <v>1</v>
      </c>
      <c r="X19">
        <f t="shared" si="1"/>
        <v>1</v>
      </c>
      <c r="Y19">
        <f t="shared" si="2"/>
        <v>0</v>
      </c>
      <c r="Z19">
        <f t="shared" si="3"/>
        <v>0</v>
      </c>
      <c r="AA19">
        <f t="shared" si="4"/>
        <v>0</v>
      </c>
      <c r="AB19">
        <f t="shared" si="5"/>
        <v>0</v>
      </c>
      <c r="AC19">
        <f t="shared" si="6"/>
        <v>0</v>
      </c>
      <c r="AD19">
        <f t="shared" si="7"/>
        <v>0</v>
      </c>
      <c r="AE19">
        <f t="shared" si="8"/>
        <v>1</v>
      </c>
      <c r="AF19">
        <f t="shared" si="9"/>
        <v>0</v>
      </c>
      <c r="AG19">
        <f t="shared" si="10"/>
        <v>0.42979358108108112</v>
      </c>
      <c r="AH19">
        <f t="shared" si="11"/>
        <v>0.2589590092008654</v>
      </c>
      <c r="AI19">
        <f t="shared" si="12"/>
        <v>8.6419378962580335</v>
      </c>
      <c r="AJ19">
        <f t="shared" si="13"/>
        <v>0.97443540228692427</v>
      </c>
      <c r="AK19">
        <f t="shared" si="14"/>
        <v>3.1791788856304986E-3</v>
      </c>
    </row>
    <row r="20" spans="1:37" ht="17">
      <c r="A20" s="9">
        <v>19</v>
      </c>
      <c r="B20" s="3" t="s">
        <v>20</v>
      </c>
      <c r="C20" s="3" t="s">
        <v>38</v>
      </c>
      <c r="D20" s="3" t="s">
        <v>57</v>
      </c>
      <c r="E20" s="3" t="s">
        <v>58</v>
      </c>
      <c r="F20" s="10">
        <v>-2.5496500000000002</v>
      </c>
      <c r="G20" s="10">
        <v>0.14932000000000001</v>
      </c>
      <c r="H20" s="11">
        <v>141</v>
      </c>
      <c r="I20" s="11">
        <v>282</v>
      </c>
      <c r="J20" s="10">
        <v>24.66677254</v>
      </c>
      <c r="K20" s="10">
        <v>31.456</v>
      </c>
      <c r="L20" s="10">
        <v>15.92532787</v>
      </c>
      <c r="M20" s="10">
        <v>1.3053999999999999</v>
      </c>
      <c r="N20" s="10">
        <v>8.7414446699999999</v>
      </c>
      <c r="O20" s="10">
        <v>5.8601999999999999</v>
      </c>
      <c r="P20" s="10">
        <v>33.000860000000003</v>
      </c>
      <c r="Q20" s="10">
        <v>31.322310000000002</v>
      </c>
      <c r="R20" s="12">
        <v>-7.7260107766888492E-2</v>
      </c>
      <c r="S20" s="10">
        <v>4.8</v>
      </c>
      <c r="U20" s="36">
        <v>1101160026</v>
      </c>
      <c r="V20">
        <v>2021</v>
      </c>
      <c r="W20">
        <f t="shared" si="0"/>
        <v>1</v>
      </c>
      <c r="X20">
        <f t="shared" si="1"/>
        <v>1</v>
      </c>
      <c r="Y20">
        <f t="shared" si="2"/>
        <v>0</v>
      </c>
      <c r="Z20">
        <f t="shared" si="3"/>
        <v>0</v>
      </c>
      <c r="AA20">
        <f t="shared" si="4"/>
        <v>0</v>
      </c>
      <c r="AB20">
        <f t="shared" si="5"/>
        <v>0</v>
      </c>
      <c r="AC20">
        <f t="shared" si="6"/>
        <v>0</v>
      </c>
      <c r="AD20">
        <f t="shared" si="7"/>
        <v>0</v>
      </c>
      <c r="AE20">
        <f t="shared" si="8"/>
        <v>1</v>
      </c>
      <c r="AF20">
        <f t="shared" si="9"/>
        <v>0</v>
      </c>
      <c r="AG20">
        <f t="shared" si="10"/>
        <v>0.23235035460992909</v>
      </c>
      <c r="AH20">
        <f t="shared" si="11"/>
        <v>0.50627313930569684</v>
      </c>
      <c r="AI20">
        <f t="shared" si="12"/>
        <v>6.6963725065114144</v>
      </c>
      <c r="AJ20">
        <f t="shared" si="13"/>
        <v>0.96015432795912259</v>
      </c>
      <c r="AK20">
        <f t="shared" si="14"/>
        <v>4.6290780141843967E-3</v>
      </c>
    </row>
    <row r="21" spans="1:37" ht="17">
      <c r="A21" s="9">
        <v>20</v>
      </c>
      <c r="B21" s="3" t="s">
        <v>20</v>
      </c>
      <c r="C21" s="3" t="s">
        <v>38</v>
      </c>
      <c r="D21" s="3" t="s">
        <v>59</v>
      </c>
      <c r="E21" s="3" t="s">
        <v>60</v>
      </c>
      <c r="F21" s="10">
        <v>-0.60218218999999995</v>
      </c>
      <c r="G21" s="10">
        <v>9.6659284900000007</v>
      </c>
      <c r="H21" s="11">
        <v>455</v>
      </c>
      <c r="I21" s="11">
        <v>1097</v>
      </c>
      <c r="J21" s="10">
        <v>51.279272599999999</v>
      </c>
      <c r="K21" s="10">
        <v>95.241799999999998</v>
      </c>
      <c r="L21" s="10">
        <v>29.899347540000001</v>
      </c>
      <c r="M21" s="10">
        <v>2.63</v>
      </c>
      <c r="N21" s="10">
        <v>21.379925060000001</v>
      </c>
      <c r="O21" s="10">
        <v>25.339400000000001</v>
      </c>
      <c r="P21" s="10">
        <v>61.69981696</v>
      </c>
      <c r="Q21" s="10">
        <v>59.79782179</v>
      </c>
      <c r="R21" s="12">
        <v>-9.7598699586158369E-3</v>
      </c>
      <c r="S21" s="10">
        <v>9.6</v>
      </c>
      <c r="U21" s="36">
        <v>1111060015</v>
      </c>
      <c r="V21">
        <v>2021</v>
      </c>
      <c r="W21">
        <f t="shared" si="0"/>
        <v>1</v>
      </c>
      <c r="X21">
        <f t="shared" si="1"/>
        <v>1</v>
      </c>
      <c r="Y21">
        <f t="shared" si="2"/>
        <v>0</v>
      </c>
      <c r="Z21">
        <f t="shared" si="3"/>
        <v>0</v>
      </c>
      <c r="AA21">
        <f t="shared" si="4"/>
        <v>0</v>
      </c>
      <c r="AB21">
        <f t="shared" si="5"/>
        <v>0</v>
      </c>
      <c r="AC21">
        <f t="shared" si="6"/>
        <v>0</v>
      </c>
      <c r="AD21">
        <f t="shared" si="7"/>
        <v>0</v>
      </c>
      <c r="AE21">
        <f t="shared" si="8"/>
        <v>1</v>
      </c>
      <c r="AF21">
        <f t="shared" si="9"/>
        <v>0</v>
      </c>
      <c r="AG21">
        <f t="shared" si="10"/>
        <v>0.21510285714285712</v>
      </c>
      <c r="AH21">
        <f t="shared" si="11"/>
        <v>0.31393093725654075</v>
      </c>
      <c r="AI21">
        <f t="shared" si="12"/>
        <v>8.129249072243347</v>
      </c>
      <c r="AJ21">
        <f t="shared" si="13"/>
        <v>0.97312811249001252</v>
      </c>
      <c r="AK21">
        <f t="shared" si="14"/>
        <v>2.3974475843208751E-3</v>
      </c>
    </row>
    <row r="22" spans="1:37" ht="17">
      <c r="A22" s="9">
        <v>21</v>
      </c>
      <c r="B22" s="3" t="s">
        <v>20</v>
      </c>
      <c r="C22" s="3" t="s">
        <v>38</v>
      </c>
      <c r="D22" s="3" t="s">
        <v>61</v>
      </c>
      <c r="E22" s="3" t="s">
        <v>62</v>
      </c>
      <c r="F22" s="10">
        <v>0.43213959000000002</v>
      </c>
      <c r="G22" s="10">
        <v>4.2951120300000003</v>
      </c>
      <c r="H22" s="11">
        <v>429</v>
      </c>
      <c r="I22" s="11">
        <v>1000</v>
      </c>
      <c r="J22" s="10">
        <v>50.113480209999999</v>
      </c>
      <c r="K22" s="10">
        <v>110.31959999999999</v>
      </c>
      <c r="L22" s="10">
        <v>28.205933850000001</v>
      </c>
      <c r="M22" s="10">
        <v>2.9239999999999999</v>
      </c>
      <c r="N22" s="10">
        <v>21.907546360000001</v>
      </c>
      <c r="O22" s="10">
        <v>23.763200000000001</v>
      </c>
      <c r="P22" s="10">
        <v>60.630741909999998</v>
      </c>
      <c r="Q22" s="10">
        <v>54.102274270000002</v>
      </c>
      <c r="R22" s="12">
        <v>7.1274006615565759E-3</v>
      </c>
      <c r="S22" s="10">
        <v>8.6</v>
      </c>
      <c r="U22" s="36">
        <v>1131050515</v>
      </c>
      <c r="V22">
        <v>2021</v>
      </c>
      <c r="W22">
        <f t="shared" si="0"/>
        <v>1</v>
      </c>
      <c r="X22">
        <f t="shared" si="1"/>
        <v>1</v>
      </c>
      <c r="Y22">
        <f t="shared" si="2"/>
        <v>0</v>
      </c>
      <c r="Z22">
        <f t="shared" si="3"/>
        <v>0</v>
      </c>
      <c r="AA22">
        <f t="shared" si="4"/>
        <v>0</v>
      </c>
      <c r="AB22">
        <f t="shared" si="5"/>
        <v>0</v>
      </c>
      <c r="AC22">
        <f t="shared" si="6"/>
        <v>0</v>
      </c>
      <c r="AD22">
        <f t="shared" si="7"/>
        <v>0</v>
      </c>
      <c r="AE22">
        <f t="shared" si="8"/>
        <v>1</v>
      </c>
      <c r="AF22">
        <f t="shared" si="9"/>
        <v>0</v>
      </c>
      <c r="AG22">
        <f t="shared" si="10"/>
        <v>0.26397109557109555</v>
      </c>
      <c r="AH22">
        <f t="shared" si="11"/>
        <v>0.2556747291505771</v>
      </c>
      <c r="AI22">
        <f t="shared" si="12"/>
        <v>7.4923209165526679</v>
      </c>
      <c r="AJ22">
        <f t="shared" si="13"/>
        <v>0.97417955628397535</v>
      </c>
      <c r="AK22">
        <f t="shared" si="14"/>
        <v>2.9239999999999999E-3</v>
      </c>
    </row>
    <row r="23" spans="1:37" ht="17">
      <c r="A23" s="9">
        <v>22</v>
      </c>
      <c r="B23" s="3" t="s">
        <v>20</v>
      </c>
      <c r="C23" s="3" t="s">
        <v>38</v>
      </c>
      <c r="D23" s="3" t="s">
        <v>63</v>
      </c>
      <c r="E23" s="3" t="s">
        <v>64</v>
      </c>
      <c r="F23" s="10">
        <v>-0.95987</v>
      </c>
      <c r="G23" s="10">
        <v>-0.41098000000000001</v>
      </c>
      <c r="H23" s="11">
        <v>158</v>
      </c>
      <c r="I23" s="11">
        <v>512</v>
      </c>
      <c r="J23" s="10">
        <v>27.93138098</v>
      </c>
      <c r="K23" s="10">
        <v>77.668700000000001</v>
      </c>
      <c r="L23" s="10">
        <v>17.36605733</v>
      </c>
      <c r="M23" s="10">
        <v>1.6611</v>
      </c>
      <c r="N23" s="10">
        <v>10.56532365</v>
      </c>
      <c r="O23" s="10">
        <v>9.8788999999999998</v>
      </c>
      <c r="P23" s="10">
        <v>34.199039999999997</v>
      </c>
      <c r="Q23" s="10">
        <v>30.093959999999999</v>
      </c>
      <c r="R23" s="12">
        <v>-2.80671621191706E-2</v>
      </c>
      <c r="S23" s="10">
        <v>8.3000000000000007</v>
      </c>
      <c r="U23" s="36">
        <v>1131090019</v>
      </c>
      <c r="V23">
        <v>2021</v>
      </c>
      <c r="W23">
        <f t="shared" si="0"/>
        <v>1</v>
      </c>
      <c r="X23">
        <f t="shared" si="1"/>
        <v>1</v>
      </c>
      <c r="Y23">
        <f t="shared" si="2"/>
        <v>0</v>
      </c>
      <c r="Z23">
        <f t="shared" si="3"/>
        <v>0</v>
      </c>
      <c r="AA23">
        <f t="shared" si="4"/>
        <v>0</v>
      </c>
      <c r="AB23">
        <f t="shared" si="5"/>
        <v>0</v>
      </c>
      <c r="AC23">
        <f t="shared" si="6"/>
        <v>0</v>
      </c>
      <c r="AD23">
        <f t="shared" si="7"/>
        <v>0</v>
      </c>
      <c r="AE23">
        <f t="shared" si="8"/>
        <v>1</v>
      </c>
      <c r="AF23">
        <f t="shared" si="9"/>
        <v>0</v>
      </c>
      <c r="AG23">
        <f t="shared" si="10"/>
        <v>0.50208734177215197</v>
      </c>
      <c r="AH23">
        <f t="shared" si="11"/>
        <v>0.22359145099634731</v>
      </c>
      <c r="AI23">
        <f t="shared" si="12"/>
        <v>6.3604380530973446</v>
      </c>
      <c r="AJ23">
        <f t="shared" si="13"/>
        <v>0.9790608321210944</v>
      </c>
      <c r="AK23">
        <f t="shared" si="14"/>
        <v>3.2443359375E-3</v>
      </c>
    </row>
    <row r="24" spans="1:37" ht="17">
      <c r="A24" s="9">
        <v>23</v>
      </c>
      <c r="B24" s="3" t="s">
        <v>20</v>
      </c>
      <c r="C24" s="3" t="s">
        <v>38</v>
      </c>
      <c r="D24" s="3" t="s">
        <v>65</v>
      </c>
      <c r="E24" s="3" t="s">
        <v>66</v>
      </c>
      <c r="F24" s="10">
        <v>2.7450686399999999</v>
      </c>
      <c r="G24" s="10">
        <v>2.62918845</v>
      </c>
      <c r="H24" s="11">
        <v>89</v>
      </c>
      <c r="I24" s="11">
        <v>626</v>
      </c>
      <c r="J24" s="10">
        <v>27.075612169999999</v>
      </c>
      <c r="K24" s="10">
        <v>61.8018</v>
      </c>
      <c r="L24" s="10">
        <v>16.78419044</v>
      </c>
      <c r="M24" s="10">
        <v>1.375</v>
      </c>
      <c r="N24" s="10">
        <v>10.29142173</v>
      </c>
      <c r="O24" s="10">
        <v>11.119</v>
      </c>
      <c r="P24" s="10">
        <v>33.403097879999997</v>
      </c>
      <c r="Q24" s="10">
        <v>27.38582405</v>
      </c>
      <c r="R24" s="12">
        <v>8.2180061557811421E-2</v>
      </c>
      <c r="S24" s="10">
        <v>9.1999999999999993</v>
      </c>
      <c r="U24" s="36">
        <v>1131110516</v>
      </c>
      <c r="V24">
        <v>2021</v>
      </c>
      <c r="W24">
        <f t="shared" si="0"/>
        <v>1</v>
      </c>
      <c r="X24">
        <f t="shared" si="1"/>
        <v>1</v>
      </c>
      <c r="Y24">
        <f t="shared" si="2"/>
        <v>0</v>
      </c>
      <c r="Z24">
        <f t="shared" si="3"/>
        <v>0</v>
      </c>
      <c r="AA24">
        <f t="shared" si="4"/>
        <v>0</v>
      </c>
      <c r="AB24">
        <f t="shared" si="5"/>
        <v>0</v>
      </c>
      <c r="AC24">
        <f t="shared" si="6"/>
        <v>0</v>
      </c>
      <c r="AD24">
        <f t="shared" si="7"/>
        <v>0</v>
      </c>
      <c r="AE24">
        <f t="shared" si="8"/>
        <v>1</v>
      </c>
      <c r="AF24">
        <f t="shared" si="9"/>
        <v>0</v>
      </c>
      <c r="AG24">
        <f t="shared" si="10"/>
        <v>0.70985168539325838</v>
      </c>
      <c r="AH24">
        <f t="shared" si="11"/>
        <v>0.27158093194696592</v>
      </c>
      <c r="AI24">
        <f t="shared" si="12"/>
        <v>7.4846703490909086</v>
      </c>
      <c r="AJ24">
        <f t="shared" si="13"/>
        <v>0.97823568145268514</v>
      </c>
      <c r="AK24">
        <f t="shared" si="14"/>
        <v>2.1964856230031948E-3</v>
      </c>
    </row>
    <row r="25" spans="1:37" ht="17">
      <c r="A25" s="9">
        <v>24</v>
      </c>
      <c r="B25" s="3" t="s">
        <v>20</v>
      </c>
      <c r="C25" s="3" t="s">
        <v>38</v>
      </c>
      <c r="D25" s="3" t="s">
        <v>67</v>
      </c>
      <c r="E25" s="3" t="s">
        <v>68</v>
      </c>
      <c r="F25" s="10">
        <v>1.73379857</v>
      </c>
      <c r="G25" s="10">
        <v>1.7399396899999999</v>
      </c>
      <c r="H25" s="11">
        <v>188</v>
      </c>
      <c r="I25" s="11">
        <v>892</v>
      </c>
      <c r="J25" s="10">
        <v>37.000271740000002</v>
      </c>
      <c r="K25" s="10">
        <v>72.81</v>
      </c>
      <c r="L25" s="10">
        <v>20.14671324</v>
      </c>
      <c r="M25" s="10">
        <v>2.8121</v>
      </c>
      <c r="N25" s="10">
        <v>16.853558499999998</v>
      </c>
      <c r="O25" s="10">
        <v>19.667000000000002</v>
      </c>
      <c r="P25" s="10">
        <v>42.020713669999999</v>
      </c>
      <c r="Q25" s="10">
        <v>34.70842648</v>
      </c>
      <c r="R25" s="12">
        <v>4.1260569337683982E-2</v>
      </c>
      <c r="S25" s="10">
        <v>9.5</v>
      </c>
      <c r="U25" s="36">
        <v>1134020019</v>
      </c>
      <c r="V25">
        <v>2021</v>
      </c>
      <c r="W25">
        <f t="shared" si="0"/>
        <v>1</v>
      </c>
      <c r="X25">
        <f t="shared" si="1"/>
        <v>1</v>
      </c>
      <c r="Y25">
        <f t="shared" si="2"/>
        <v>0</v>
      </c>
      <c r="Z25">
        <f t="shared" si="3"/>
        <v>0</v>
      </c>
      <c r="AA25">
        <f t="shared" si="4"/>
        <v>0</v>
      </c>
      <c r="AB25">
        <f t="shared" si="5"/>
        <v>0</v>
      </c>
      <c r="AC25">
        <f t="shared" si="6"/>
        <v>0</v>
      </c>
      <c r="AD25">
        <f t="shared" si="7"/>
        <v>0</v>
      </c>
      <c r="AE25">
        <f t="shared" si="8"/>
        <v>1</v>
      </c>
      <c r="AF25">
        <f t="shared" si="9"/>
        <v>0</v>
      </c>
      <c r="AG25">
        <f t="shared" si="10"/>
        <v>0.40224521276595748</v>
      </c>
      <c r="AH25">
        <f t="shared" si="11"/>
        <v>0.27670255789039966</v>
      </c>
      <c r="AI25">
        <f t="shared" si="12"/>
        <v>5.9932287258632329</v>
      </c>
      <c r="AJ25">
        <f t="shared" si="13"/>
        <v>0.9628137806276208</v>
      </c>
      <c r="AK25">
        <f t="shared" si="14"/>
        <v>3.1525784753363229E-3</v>
      </c>
    </row>
    <row r="26" spans="1:37" ht="17">
      <c r="A26" s="9">
        <v>25</v>
      </c>
      <c r="B26" s="3" t="s">
        <v>20</v>
      </c>
      <c r="C26" s="3" t="s">
        <v>38</v>
      </c>
      <c r="D26" s="3" t="s">
        <v>69</v>
      </c>
      <c r="E26" s="3" t="s">
        <v>70</v>
      </c>
      <c r="F26" s="10">
        <v>-7.6066010000000003E-2</v>
      </c>
      <c r="G26" s="10">
        <v>-2.3666260000000001E-2</v>
      </c>
      <c r="H26" s="11">
        <v>105</v>
      </c>
      <c r="I26" s="11">
        <v>655</v>
      </c>
      <c r="J26" s="10">
        <v>20.211007089999999</v>
      </c>
      <c r="K26" s="10">
        <v>46.684199999999997</v>
      </c>
      <c r="L26" s="10">
        <v>11.541336100000001</v>
      </c>
      <c r="M26" s="10">
        <v>1.3908</v>
      </c>
      <c r="N26" s="10">
        <v>8.6696709900000002</v>
      </c>
      <c r="O26" s="10">
        <v>11.613300000000001</v>
      </c>
      <c r="P26" s="10">
        <v>22.861988660000002</v>
      </c>
      <c r="Q26" s="10">
        <v>19.70244928</v>
      </c>
      <c r="R26" s="12">
        <v>-3.3271825619040438E-3</v>
      </c>
      <c r="S26" s="10">
        <v>9.1</v>
      </c>
      <c r="U26" s="36">
        <v>1134020028</v>
      </c>
      <c r="V26">
        <v>2021</v>
      </c>
      <c r="W26">
        <f t="shared" si="0"/>
        <v>1</v>
      </c>
      <c r="X26">
        <f t="shared" si="1"/>
        <v>1</v>
      </c>
      <c r="Y26">
        <f t="shared" si="2"/>
        <v>0</v>
      </c>
      <c r="Z26">
        <f t="shared" si="3"/>
        <v>0</v>
      </c>
      <c r="AA26">
        <f t="shared" si="4"/>
        <v>0</v>
      </c>
      <c r="AB26">
        <f t="shared" si="5"/>
        <v>0</v>
      </c>
      <c r="AC26">
        <f t="shared" si="6"/>
        <v>0</v>
      </c>
      <c r="AD26">
        <f t="shared" si="7"/>
        <v>0</v>
      </c>
      <c r="AE26">
        <f t="shared" si="8"/>
        <v>1</v>
      </c>
      <c r="AF26">
        <f t="shared" si="9"/>
        <v>0</v>
      </c>
      <c r="AG26">
        <f t="shared" si="10"/>
        <v>0.4578571428571428</v>
      </c>
      <c r="AH26">
        <f t="shared" si="11"/>
        <v>0.24722146036560552</v>
      </c>
      <c r="AI26">
        <f t="shared" si="12"/>
        <v>6.2335856988783434</v>
      </c>
      <c r="AJ26">
        <f t="shared" si="13"/>
        <v>0.9710702028081124</v>
      </c>
      <c r="AK26">
        <f t="shared" si="14"/>
        <v>2.1233587786259542E-3</v>
      </c>
    </row>
    <row r="27" spans="1:37" ht="17">
      <c r="A27" s="9">
        <v>27</v>
      </c>
      <c r="B27" s="3" t="s">
        <v>20</v>
      </c>
      <c r="C27" s="3" t="s">
        <v>38</v>
      </c>
      <c r="D27" s="3" t="s">
        <v>71</v>
      </c>
      <c r="E27" s="3" t="s">
        <v>72</v>
      </c>
      <c r="F27" s="10">
        <v>2.3300900000000002</v>
      </c>
      <c r="G27" s="10">
        <v>5.3870300000000002</v>
      </c>
      <c r="H27" s="11">
        <v>544</v>
      </c>
      <c r="I27" s="11">
        <v>709</v>
      </c>
      <c r="J27" s="10">
        <v>54.578231649999999</v>
      </c>
      <c r="K27" s="10">
        <v>106.0895</v>
      </c>
      <c r="L27" s="10">
        <v>34.282305870000002</v>
      </c>
      <c r="M27" s="10">
        <v>2.7538</v>
      </c>
      <c r="N27" s="10">
        <v>20.295925780000001</v>
      </c>
      <c r="O27" s="10">
        <v>17.398399999999999</v>
      </c>
      <c r="P27" s="10">
        <v>80.841639999999998</v>
      </c>
      <c r="Q27" s="10">
        <v>67.602580000000003</v>
      </c>
      <c r="R27" s="12">
        <v>2.8822893746341616E-2</v>
      </c>
      <c r="S27" s="10">
        <v>8</v>
      </c>
      <c r="U27" s="36">
        <v>1301170017</v>
      </c>
      <c r="V27">
        <v>2021</v>
      </c>
      <c r="W27">
        <f t="shared" si="0"/>
        <v>1</v>
      </c>
      <c r="X27">
        <f t="shared" si="1"/>
        <v>1</v>
      </c>
      <c r="Y27">
        <f t="shared" si="2"/>
        <v>0</v>
      </c>
      <c r="Z27">
        <f t="shared" si="3"/>
        <v>0</v>
      </c>
      <c r="AA27">
        <f t="shared" si="4"/>
        <v>0</v>
      </c>
      <c r="AB27">
        <f t="shared" si="5"/>
        <v>0</v>
      </c>
      <c r="AC27">
        <f t="shared" si="6"/>
        <v>0</v>
      </c>
      <c r="AD27">
        <f t="shared" si="7"/>
        <v>0</v>
      </c>
      <c r="AE27">
        <f t="shared" si="8"/>
        <v>1</v>
      </c>
      <c r="AF27">
        <f t="shared" si="9"/>
        <v>0</v>
      </c>
      <c r="AG27">
        <f t="shared" si="10"/>
        <v>0.20007959558823529</v>
      </c>
      <c r="AH27">
        <f t="shared" si="11"/>
        <v>0.32314513566375563</v>
      </c>
      <c r="AI27">
        <f t="shared" si="12"/>
        <v>7.3701524366330169</v>
      </c>
      <c r="AJ27">
        <f t="shared" si="13"/>
        <v>0.97469940731308224</v>
      </c>
      <c r="AK27">
        <f t="shared" si="14"/>
        <v>3.884062059238364E-3</v>
      </c>
    </row>
    <row r="28" spans="1:37" ht="17">
      <c r="A28" s="9">
        <v>28</v>
      </c>
      <c r="B28" s="3" t="s">
        <v>20</v>
      </c>
      <c r="C28" s="3" t="s">
        <v>38</v>
      </c>
      <c r="D28" s="3" t="s">
        <v>73</v>
      </c>
      <c r="E28" s="3" t="s">
        <v>74</v>
      </c>
      <c r="F28" s="10">
        <v>3.4794499999999999</v>
      </c>
      <c r="G28" s="10">
        <v>6.2197899999999997</v>
      </c>
      <c r="H28" s="11">
        <v>583</v>
      </c>
      <c r="I28" s="11">
        <v>1136</v>
      </c>
      <c r="J28" s="10">
        <v>71.97368874</v>
      </c>
      <c r="K28" s="10">
        <v>133.2527</v>
      </c>
      <c r="L28" s="10">
        <v>41.668790399999999</v>
      </c>
      <c r="M28" s="10">
        <v>3.6541000000000001</v>
      </c>
      <c r="N28" s="10">
        <v>30.304898340000001</v>
      </c>
      <c r="O28" s="10">
        <v>28.310600000000001</v>
      </c>
      <c r="P28" s="10">
        <v>90.147499999999994</v>
      </c>
      <c r="Q28" s="10">
        <v>76.807410000000004</v>
      </c>
      <c r="R28" s="12">
        <v>3.8597298871294268E-2</v>
      </c>
      <c r="S28" s="10">
        <v>8.3000000000000007</v>
      </c>
      <c r="U28" s="36">
        <v>1331040513</v>
      </c>
      <c r="V28">
        <v>2021</v>
      </c>
      <c r="W28">
        <f t="shared" si="0"/>
        <v>1</v>
      </c>
      <c r="X28">
        <f t="shared" si="1"/>
        <v>1</v>
      </c>
      <c r="Y28">
        <f t="shared" si="2"/>
        <v>0</v>
      </c>
      <c r="Z28">
        <f t="shared" si="3"/>
        <v>0</v>
      </c>
      <c r="AA28">
        <f t="shared" si="4"/>
        <v>0</v>
      </c>
      <c r="AB28">
        <f t="shared" si="5"/>
        <v>0</v>
      </c>
      <c r="AC28">
        <f t="shared" si="6"/>
        <v>0</v>
      </c>
      <c r="AD28">
        <f t="shared" si="7"/>
        <v>0</v>
      </c>
      <c r="AE28">
        <f t="shared" si="8"/>
        <v>1</v>
      </c>
      <c r="AF28">
        <f t="shared" si="9"/>
        <v>0</v>
      </c>
      <c r="AG28">
        <f t="shared" si="10"/>
        <v>0.23483156089193827</v>
      </c>
      <c r="AH28">
        <f t="shared" si="11"/>
        <v>0.3127050363707452</v>
      </c>
      <c r="AI28">
        <f t="shared" si="12"/>
        <v>8.293396004488109</v>
      </c>
      <c r="AJ28">
        <f t="shared" si="13"/>
        <v>0.97330957994781853</v>
      </c>
      <c r="AK28">
        <f t="shared" si="14"/>
        <v>3.2166373239436619E-3</v>
      </c>
    </row>
    <row r="29" spans="1:37" ht="17">
      <c r="A29" s="9">
        <v>29</v>
      </c>
      <c r="B29" s="3" t="s">
        <v>20</v>
      </c>
      <c r="C29" s="3" t="s">
        <v>75</v>
      </c>
      <c r="D29" s="3" t="s">
        <v>76</v>
      </c>
      <c r="E29" s="3" t="s">
        <v>77</v>
      </c>
      <c r="F29" s="10">
        <v>0.32361875000000001</v>
      </c>
      <c r="G29" s="10">
        <v>0.40660326000000002</v>
      </c>
      <c r="H29" s="11">
        <v>37</v>
      </c>
      <c r="I29" s="11">
        <v>306</v>
      </c>
      <c r="J29" s="10">
        <v>6.8755832400000001</v>
      </c>
      <c r="K29" s="10">
        <v>18.8124</v>
      </c>
      <c r="L29" s="10">
        <v>3.7919081700000001</v>
      </c>
      <c r="M29" s="10">
        <v>0.38550000000000001</v>
      </c>
      <c r="N29" s="10">
        <v>3.08367507</v>
      </c>
      <c r="O29" s="10">
        <v>6.5197000000000003</v>
      </c>
      <c r="P29" s="10">
        <v>7.25877003</v>
      </c>
      <c r="Q29" s="10">
        <v>6.7566300100000003</v>
      </c>
      <c r="R29" s="12">
        <v>4.4583138556877525E-2</v>
      </c>
      <c r="S29" s="10">
        <v>12.7</v>
      </c>
      <c r="U29" s="36">
        <v>131060010</v>
      </c>
      <c r="V29">
        <v>2021</v>
      </c>
      <c r="W29">
        <f t="shared" si="0"/>
        <v>0</v>
      </c>
      <c r="X29">
        <f t="shared" si="1"/>
        <v>1</v>
      </c>
      <c r="Y29">
        <f t="shared" si="2"/>
        <v>0</v>
      </c>
      <c r="Z29">
        <f t="shared" si="3"/>
        <v>0</v>
      </c>
      <c r="AA29">
        <f t="shared" si="4"/>
        <v>0</v>
      </c>
      <c r="AB29">
        <f t="shared" si="5"/>
        <v>0</v>
      </c>
      <c r="AC29">
        <f t="shared" si="6"/>
        <v>0</v>
      </c>
      <c r="AD29">
        <f t="shared" si="7"/>
        <v>0</v>
      </c>
      <c r="AE29">
        <f t="shared" si="8"/>
        <v>0</v>
      </c>
      <c r="AF29">
        <f t="shared" si="9"/>
        <v>1</v>
      </c>
      <c r="AG29">
        <f t="shared" si="10"/>
        <v>0.51886216216216219</v>
      </c>
      <c r="AH29">
        <f t="shared" si="11"/>
        <v>0.20156429642150922</v>
      </c>
      <c r="AI29">
        <f t="shared" si="12"/>
        <v>7.9991571206225682</v>
      </c>
      <c r="AJ29">
        <f t="shared" si="13"/>
        <v>0.97991967871485941</v>
      </c>
      <c r="AK29">
        <f t="shared" si="14"/>
        <v>1.2598039215686275E-3</v>
      </c>
    </row>
    <row r="30" spans="1:37" ht="17">
      <c r="A30" s="9">
        <v>30</v>
      </c>
      <c r="B30" s="3" t="s">
        <v>20</v>
      </c>
      <c r="C30" s="3" t="s">
        <v>75</v>
      </c>
      <c r="D30" s="3" t="s">
        <v>78</v>
      </c>
      <c r="E30" s="3" t="s">
        <v>79</v>
      </c>
      <c r="F30" s="10">
        <v>-0.46596410999999999</v>
      </c>
      <c r="G30" s="10">
        <v>-2.4822899999999998E-3</v>
      </c>
      <c r="H30" s="11">
        <v>57</v>
      </c>
      <c r="I30" s="11">
        <v>301</v>
      </c>
      <c r="J30" s="10">
        <v>7.5688350399999997</v>
      </c>
      <c r="K30" s="10">
        <v>27.575500000000002</v>
      </c>
      <c r="L30" s="10">
        <v>5.0029786500000002</v>
      </c>
      <c r="M30" s="10">
        <v>0.44140000000000001</v>
      </c>
      <c r="N30" s="10">
        <v>2.56585639</v>
      </c>
      <c r="O30" s="10">
        <v>5.5370999999999997</v>
      </c>
      <c r="P30" s="10">
        <v>8.0932721700000005</v>
      </c>
      <c r="Q30" s="10">
        <v>9.7031379500000003</v>
      </c>
      <c r="R30" s="12">
        <v>-5.7574254295713369E-2</v>
      </c>
      <c r="S30" s="10">
        <v>9.1999999999999993</v>
      </c>
      <c r="U30" s="36">
        <v>190030516</v>
      </c>
      <c r="V30">
        <v>2021</v>
      </c>
      <c r="W30">
        <f t="shared" si="0"/>
        <v>0</v>
      </c>
      <c r="X30">
        <f t="shared" si="1"/>
        <v>1</v>
      </c>
      <c r="Y30">
        <f t="shared" si="2"/>
        <v>0</v>
      </c>
      <c r="Z30">
        <f t="shared" si="3"/>
        <v>0</v>
      </c>
      <c r="AA30">
        <f t="shared" si="4"/>
        <v>0</v>
      </c>
      <c r="AB30">
        <f t="shared" si="5"/>
        <v>0</v>
      </c>
      <c r="AC30">
        <f t="shared" si="6"/>
        <v>0</v>
      </c>
      <c r="AD30">
        <f t="shared" si="7"/>
        <v>0</v>
      </c>
      <c r="AE30">
        <f t="shared" si="8"/>
        <v>0</v>
      </c>
      <c r="AF30">
        <f t="shared" si="9"/>
        <v>1</v>
      </c>
      <c r="AG30">
        <f t="shared" si="10"/>
        <v>0.49152456140350881</v>
      </c>
      <c r="AH30">
        <f t="shared" si="11"/>
        <v>0.18142839295751664</v>
      </c>
      <c r="AI30">
        <f t="shared" si="12"/>
        <v>5.8129958994109652</v>
      </c>
      <c r="AJ30">
        <f t="shared" si="13"/>
        <v>0.98424522341872223</v>
      </c>
      <c r="AK30">
        <f t="shared" si="14"/>
        <v>1.4664451827242526E-3</v>
      </c>
    </row>
    <row r="31" spans="1:37" ht="17">
      <c r="A31" s="9">
        <v>31</v>
      </c>
      <c r="B31" s="3" t="s">
        <v>20</v>
      </c>
      <c r="C31" s="3" t="s">
        <v>75</v>
      </c>
      <c r="D31" s="3" t="s">
        <v>80</v>
      </c>
      <c r="E31" s="3" t="s">
        <v>81</v>
      </c>
      <c r="F31" s="10">
        <v>-1.22484663</v>
      </c>
      <c r="G31" s="10">
        <v>-2.2276541600000002</v>
      </c>
      <c r="H31" s="11">
        <v>76</v>
      </c>
      <c r="I31" s="11">
        <v>412</v>
      </c>
      <c r="J31" s="10">
        <v>20.624220650000002</v>
      </c>
      <c r="K31" s="10">
        <v>18.721699999999998</v>
      </c>
      <c r="L31" s="10">
        <v>11.281869650000001</v>
      </c>
      <c r="M31" s="10">
        <v>0.88380000000000003</v>
      </c>
      <c r="N31" s="10">
        <v>9.3423510000000007</v>
      </c>
      <c r="O31" s="10">
        <v>5.6795999999999998</v>
      </c>
      <c r="P31" s="10">
        <v>24.66428354</v>
      </c>
      <c r="Q31" s="10">
        <v>24.73853274</v>
      </c>
      <c r="R31" s="12">
        <v>-4.9660742344839262E-2</v>
      </c>
      <c r="S31" s="10">
        <v>5.7</v>
      </c>
      <c r="U31" s="36">
        <v>401020013</v>
      </c>
      <c r="V31">
        <v>2021</v>
      </c>
      <c r="W31">
        <f t="shared" si="0"/>
        <v>0</v>
      </c>
      <c r="X31">
        <f t="shared" si="1"/>
        <v>1</v>
      </c>
      <c r="Y31">
        <f t="shared" si="2"/>
        <v>0</v>
      </c>
      <c r="Z31">
        <f t="shared" si="3"/>
        <v>0</v>
      </c>
      <c r="AA31">
        <f t="shared" si="4"/>
        <v>0</v>
      </c>
      <c r="AB31">
        <f t="shared" si="5"/>
        <v>0</v>
      </c>
      <c r="AC31">
        <f t="shared" si="6"/>
        <v>0</v>
      </c>
      <c r="AD31">
        <f t="shared" si="7"/>
        <v>0</v>
      </c>
      <c r="AE31">
        <f t="shared" si="8"/>
        <v>0</v>
      </c>
      <c r="AF31">
        <f t="shared" si="9"/>
        <v>1</v>
      </c>
      <c r="AG31">
        <f t="shared" si="10"/>
        <v>0.25796710526315786</v>
      </c>
      <c r="AH31">
        <f t="shared" si="11"/>
        <v>0.60260925289904244</v>
      </c>
      <c r="AI31">
        <f t="shared" si="12"/>
        <v>10.570661914460286</v>
      </c>
      <c r="AJ31">
        <f t="shared" si="13"/>
        <v>0.95492081303715792</v>
      </c>
      <c r="AK31">
        <f t="shared" si="14"/>
        <v>2.1451456310679611E-3</v>
      </c>
    </row>
    <row r="32" spans="1:37" ht="17">
      <c r="A32" s="9">
        <v>32</v>
      </c>
      <c r="B32" s="3" t="s">
        <v>20</v>
      </c>
      <c r="C32" s="3" t="s">
        <v>75</v>
      </c>
      <c r="D32" s="3" t="s">
        <v>82</v>
      </c>
      <c r="E32" s="3" t="s">
        <v>83</v>
      </c>
      <c r="F32" s="10">
        <v>0.44403591999999997</v>
      </c>
      <c r="G32" s="10">
        <v>0.49093439</v>
      </c>
      <c r="H32" s="11">
        <v>40</v>
      </c>
      <c r="I32" s="11">
        <v>91</v>
      </c>
      <c r="J32" s="10">
        <v>6.19003441</v>
      </c>
      <c r="K32" s="10">
        <v>29.853899999999999</v>
      </c>
      <c r="L32" s="10">
        <v>5.9860579500000002</v>
      </c>
      <c r="M32" s="10">
        <v>3.3500000000000002E-2</v>
      </c>
      <c r="N32" s="10">
        <v>0.20397646</v>
      </c>
      <c r="O32" s="10">
        <v>0.59850000000000003</v>
      </c>
      <c r="P32" s="10">
        <v>6.6894727100000004</v>
      </c>
      <c r="Q32" s="10">
        <v>5.6517625799999998</v>
      </c>
      <c r="R32" s="12">
        <v>6.6378313994198204E-2</v>
      </c>
      <c r="S32" s="10">
        <v>8.3000000000000007</v>
      </c>
      <c r="U32" s="36">
        <v>401190010</v>
      </c>
      <c r="V32">
        <v>2021</v>
      </c>
      <c r="W32">
        <f t="shared" si="0"/>
        <v>0</v>
      </c>
      <c r="X32">
        <f t="shared" si="1"/>
        <v>1</v>
      </c>
      <c r="Y32">
        <f t="shared" si="2"/>
        <v>0</v>
      </c>
      <c r="Z32">
        <f t="shared" si="3"/>
        <v>0</v>
      </c>
      <c r="AA32">
        <f t="shared" si="4"/>
        <v>0</v>
      </c>
      <c r="AB32">
        <f t="shared" si="5"/>
        <v>0</v>
      </c>
      <c r="AC32">
        <f t="shared" si="6"/>
        <v>0</v>
      </c>
      <c r="AD32">
        <f t="shared" si="7"/>
        <v>0</v>
      </c>
      <c r="AE32">
        <f t="shared" si="8"/>
        <v>0</v>
      </c>
      <c r="AF32">
        <f t="shared" si="9"/>
        <v>1</v>
      </c>
      <c r="AG32">
        <f t="shared" si="10"/>
        <v>0.74718499999999999</v>
      </c>
      <c r="AH32">
        <f t="shared" si="11"/>
        <v>0.20051175725784573</v>
      </c>
      <c r="AI32">
        <f t="shared" si="12"/>
        <v>6.0888495522388055</v>
      </c>
      <c r="AJ32">
        <f t="shared" si="13"/>
        <v>0.99887912632079068</v>
      </c>
      <c r="AK32">
        <f t="shared" si="14"/>
        <v>3.6813186813186815E-4</v>
      </c>
    </row>
    <row r="33" spans="1:37" ht="17">
      <c r="A33" s="9">
        <v>33</v>
      </c>
      <c r="B33" s="3" t="s">
        <v>20</v>
      </c>
      <c r="C33" s="3" t="s">
        <v>75</v>
      </c>
      <c r="D33" s="3" t="s">
        <v>84</v>
      </c>
      <c r="E33" s="3" t="s">
        <v>85</v>
      </c>
      <c r="F33" s="10">
        <v>-0.38274983000000001</v>
      </c>
      <c r="G33" s="10">
        <v>-0.27029085000000003</v>
      </c>
      <c r="H33" s="11">
        <v>23</v>
      </c>
      <c r="I33" s="11">
        <v>79</v>
      </c>
      <c r="J33" s="10">
        <v>2.5469966099999999</v>
      </c>
      <c r="K33" s="10">
        <v>10.1031</v>
      </c>
      <c r="L33" s="10">
        <v>2.2161884500000002</v>
      </c>
      <c r="M33" s="10">
        <v>9.9900000000000003E-2</v>
      </c>
      <c r="N33" s="10">
        <v>0.33080816000000002</v>
      </c>
      <c r="O33" s="10">
        <v>0.55210000000000004</v>
      </c>
      <c r="P33" s="10">
        <v>2.7699728399999999</v>
      </c>
      <c r="Q33" s="10">
        <v>3.0022361800000001</v>
      </c>
      <c r="R33" s="12">
        <v>-0.13817818877964161</v>
      </c>
      <c r="S33" s="10">
        <v>5.2</v>
      </c>
      <c r="U33" s="36">
        <v>431270012</v>
      </c>
      <c r="V33">
        <v>2021</v>
      </c>
      <c r="W33">
        <f t="shared" si="0"/>
        <v>0</v>
      </c>
      <c r="X33">
        <f t="shared" si="1"/>
        <v>1</v>
      </c>
      <c r="Y33">
        <f t="shared" si="2"/>
        <v>0</v>
      </c>
      <c r="Z33">
        <f t="shared" si="3"/>
        <v>0</v>
      </c>
      <c r="AA33">
        <f t="shared" si="4"/>
        <v>0</v>
      </c>
      <c r="AB33">
        <f t="shared" si="5"/>
        <v>0</v>
      </c>
      <c r="AC33">
        <f t="shared" si="6"/>
        <v>0</v>
      </c>
      <c r="AD33">
        <f t="shared" si="7"/>
        <v>0</v>
      </c>
      <c r="AE33">
        <f t="shared" si="8"/>
        <v>0</v>
      </c>
      <c r="AF33">
        <f t="shared" si="9"/>
        <v>1</v>
      </c>
      <c r="AG33">
        <f t="shared" si="10"/>
        <v>0.44360869565217387</v>
      </c>
      <c r="AH33">
        <f t="shared" si="11"/>
        <v>0.21935727153052037</v>
      </c>
      <c r="AI33">
        <f t="shared" si="12"/>
        <v>3.3113929929929933</v>
      </c>
      <c r="AJ33">
        <f t="shared" si="13"/>
        <v>0.99020876212878561</v>
      </c>
      <c r="AK33">
        <f t="shared" si="14"/>
        <v>1.2645569620253164E-3</v>
      </c>
    </row>
    <row r="34" spans="1:37" ht="17">
      <c r="A34" s="9">
        <v>34</v>
      </c>
      <c r="B34" s="3" t="s">
        <v>20</v>
      </c>
      <c r="C34" s="3" t="s">
        <v>75</v>
      </c>
      <c r="D34" s="3" t="s">
        <v>86</v>
      </c>
      <c r="E34" s="3" t="s">
        <v>87</v>
      </c>
      <c r="F34" s="10">
        <v>7.3132900000000001E-2</v>
      </c>
      <c r="G34" s="10">
        <v>9.8864759999999996E-2</v>
      </c>
      <c r="H34" s="11">
        <v>28</v>
      </c>
      <c r="I34" s="11">
        <v>189</v>
      </c>
      <c r="J34" s="10">
        <v>6.0288453400000002</v>
      </c>
      <c r="K34" s="10">
        <v>18.8569</v>
      </c>
      <c r="L34" s="10">
        <v>4.1916159400000002</v>
      </c>
      <c r="M34" s="10">
        <v>0.27</v>
      </c>
      <c r="N34" s="10">
        <v>1.8372294</v>
      </c>
      <c r="O34" s="10">
        <v>2.9167000000000001</v>
      </c>
      <c r="P34" s="10">
        <v>6.4130726500000002</v>
      </c>
      <c r="Q34" s="10">
        <v>5.9053699200000001</v>
      </c>
      <c r="R34" s="12">
        <v>1.140372236388122E-2</v>
      </c>
      <c r="S34" s="10">
        <v>9.1999999999999993</v>
      </c>
      <c r="U34" s="36">
        <v>511040010</v>
      </c>
      <c r="V34">
        <v>2021</v>
      </c>
      <c r="W34">
        <f t="shared" si="0"/>
        <v>0</v>
      </c>
      <c r="X34">
        <f t="shared" si="1"/>
        <v>1</v>
      </c>
      <c r="Y34">
        <f t="shared" si="2"/>
        <v>0</v>
      </c>
      <c r="Z34">
        <f t="shared" si="3"/>
        <v>0</v>
      </c>
      <c r="AA34">
        <f t="shared" si="4"/>
        <v>0</v>
      </c>
      <c r="AB34">
        <f t="shared" si="5"/>
        <v>0</v>
      </c>
      <c r="AC34">
        <f t="shared" si="6"/>
        <v>0</v>
      </c>
      <c r="AD34">
        <f t="shared" si="7"/>
        <v>0</v>
      </c>
      <c r="AE34">
        <f t="shared" si="8"/>
        <v>0</v>
      </c>
      <c r="AF34">
        <f t="shared" si="9"/>
        <v>1</v>
      </c>
      <c r="AG34">
        <f t="shared" si="10"/>
        <v>0.68310357142857137</v>
      </c>
      <c r="AH34">
        <f t="shared" si="11"/>
        <v>0.22228552625298964</v>
      </c>
      <c r="AI34">
        <f t="shared" si="12"/>
        <v>6.8045533333333328</v>
      </c>
      <c r="AJ34">
        <f t="shared" si="13"/>
        <v>0.98588375533933881</v>
      </c>
      <c r="AK34">
        <f t="shared" si="14"/>
        <v>1.4285714285714286E-3</v>
      </c>
    </row>
    <row r="35" spans="1:37" ht="17">
      <c r="A35" s="9">
        <v>35</v>
      </c>
      <c r="B35" s="3" t="s">
        <v>20</v>
      </c>
      <c r="C35" s="3" t="s">
        <v>75</v>
      </c>
      <c r="D35" s="3" t="s">
        <v>88</v>
      </c>
      <c r="E35" s="3" t="s">
        <v>89</v>
      </c>
      <c r="F35" s="10">
        <v>-7.2187660000000001E-2</v>
      </c>
      <c r="G35" s="10">
        <v>0.21600922</v>
      </c>
      <c r="H35" s="11">
        <v>17</v>
      </c>
      <c r="I35" s="11">
        <v>290</v>
      </c>
      <c r="J35" s="10">
        <v>4.0562489299999998</v>
      </c>
      <c r="K35" s="10">
        <v>9.5921000000000003</v>
      </c>
      <c r="L35" s="10">
        <v>1.8629543799999999</v>
      </c>
      <c r="M35" s="10">
        <v>0.34710000000000002</v>
      </c>
      <c r="N35" s="10">
        <v>2.1932945500000001</v>
      </c>
      <c r="O35" s="10">
        <v>9.3711000000000002</v>
      </c>
      <c r="P35" s="10">
        <v>10.92401023</v>
      </c>
      <c r="Q35" s="10">
        <v>11.91398575</v>
      </c>
      <c r="R35" s="12">
        <v>-6.6081648112846919E-3</v>
      </c>
      <c r="S35" s="10">
        <v>11.7</v>
      </c>
      <c r="U35" s="36">
        <v>634030014</v>
      </c>
      <c r="V35">
        <v>2021</v>
      </c>
      <c r="W35">
        <f t="shared" si="0"/>
        <v>0</v>
      </c>
      <c r="X35">
        <f t="shared" si="1"/>
        <v>1</v>
      </c>
      <c r="Y35">
        <f t="shared" si="2"/>
        <v>0</v>
      </c>
      <c r="Z35">
        <f t="shared" si="3"/>
        <v>0</v>
      </c>
      <c r="AA35">
        <f t="shared" si="4"/>
        <v>0</v>
      </c>
      <c r="AB35">
        <f t="shared" si="5"/>
        <v>0</v>
      </c>
      <c r="AC35">
        <f t="shared" si="6"/>
        <v>0</v>
      </c>
      <c r="AD35">
        <f t="shared" si="7"/>
        <v>0</v>
      </c>
      <c r="AE35">
        <f t="shared" si="8"/>
        <v>0</v>
      </c>
      <c r="AF35">
        <f t="shared" si="9"/>
        <v>1</v>
      </c>
      <c r="AG35">
        <f t="shared" si="10"/>
        <v>0.58465882352941179</v>
      </c>
      <c r="AH35">
        <f t="shared" si="11"/>
        <v>0.19421757279427862</v>
      </c>
      <c r="AI35">
        <f t="shared" si="12"/>
        <v>6.3189125612215502</v>
      </c>
      <c r="AJ35">
        <f t="shared" si="13"/>
        <v>0.96507767224726348</v>
      </c>
      <c r="AK35">
        <f t="shared" si="14"/>
        <v>1.196896551724138E-3</v>
      </c>
    </row>
    <row r="36" spans="1:37" ht="17">
      <c r="A36" s="9">
        <v>36</v>
      </c>
      <c r="B36" s="3" t="s">
        <v>20</v>
      </c>
      <c r="C36" s="3" t="s">
        <v>75</v>
      </c>
      <c r="D36" s="3" t="s">
        <v>90</v>
      </c>
      <c r="E36" s="3" t="s">
        <v>91</v>
      </c>
      <c r="F36" s="10">
        <v>-7.2187660000000001E-2</v>
      </c>
      <c r="G36" s="10">
        <v>0.21600922</v>
      </c>
      <c r="H36" s="11">
        <v>33</v>
      </c>
      <c r="I36" s="11">
        <v>459</v>
      </c>
      <c r="J36" s="10">
        <v>5.7170097799999997</v>
      </c>
      <c r="K36" s="10">
        <v>14.732699999999999</v>
      </c>
      <c r="L36" s="10">
        <v>2.7142240399999999</v>
      </c>
      <c r="M36" s="10">
        <v>0.52929999999999999</v>
      </c>
      <c r="N36" s="10">
        <v>3.0027857400000002</v>
      </c>
      <c r="O36" s="10">
        <v>15.7233</v>
      </c>
      <c r="P36" s="10">
        <v>10.92401023</v>
      </c>
      <c r="Q36" s="10">
        <v>11.91398575</v>
      </c>
      <c r="R36" s="12">
        <v>-6.6081648112846919E-3</v>
      </c>
      <c r="S36" s="10">
        <v>10.8</v>
      </c>
      <c r="U36" s="36">
        <v>634070018</v>
      </c>
      <c r="V36">
        <v>2021</v>
      </c>
      <c r="W36">
        <f t="shared" si="0"/>
        <v>0</v>
      </c>
      <c r="X36">
        <f t="shared" si="1"/>
        <v>1</v>
      </c>
      <c r="Y36">
        <f t="shared" si="2"/>
        <v>0</v>
      </c>
      <c r="Z36">
        <f t="shared" si="3"/>
        <v>0</v>
      </c>
      <c r="AA36">
        <f t="shared" si="4"/>
        <v>0</v>
      </c>
      <c r="AB36">
        <f t="shared" si="5"/>
        <v>0</v>
      </c>
      <c r="AC36">
        <f t="shared" si="6"/>
        <v>0</v>
      </c>
      <c r="AD36">
        <f t="shared" si="7"/>
        <v>0</v>
      </c>
      <c r="AE36">
        <f t="shared" si="8"/>
        <v>0</v>
      </c>
      <c r="AF36">
        <f t="shared" si="9"/>
        <v>1</v>
      </c>
      <c r="AG36">
        <f t="shared" si="10"/>
        <v>0.46248484848484844</v>
      </c>
      <c r="AH36">
        <f t="shared" si="11"/>
        <v>0.18423127057497948</v>
      </c>
      <c r="AI36">
        <f t="shared" si="12"/>
        <v>5.6731262799924433</v>
      </c>
      <c r="AJ36">
        <f t="shared" si="13"/>
        <v>0.96531909317258557</v>
      </c>
      <c r="AK36">
        <f t="shared" si="14"/>
        <v>1.1531590413943354E-3</v>
      </c>
    </row>
    <row r="37" spans="1:37" ht="17">
      <c r="A37" s="9">
        <v>37</v>
      </c>
      <c r="B37" s="3" t="s">
        <v>20</v>
      </c>
      <c r="C37" s="3" t="s">
        <v>75</v>
      </c>
      <c r="D37" s="3" t="s">
        <v>92</v>
      </c>
      <c r="E37" s="3" t="s">
        <v>93</v>
      </c>
      <c r="F37" s="10">
        <v>-1.344295E-2</v>
      </c>
      <c r="G37" s="10">
        <v>0.45752698000000003</v>
      </c>
      <c r="H37" s="11">
        <v>39</v>
      </c>
      <c r="I37" s="11">
        <v>179</v>
      </c>
      <c r="J37" s="10">
        <v>9.0184363699999999</v>
      </c>
      <c r="K37" s="10">
        <v>45.467599999999997</v>
      </c>
      <c r="L37" s="10">
        <v>7.7147054600000002</v>
      </c>
      <c r="M37" s="10">
        <v>0.16259999999999999</v>
      </c>
      <c r="N37" s="10">
        <v>1.3037309100000001</v>
      </c>
      <c r="O37" s="10">
        <v>3.8119999999999998</v>
      </c>
      <c r="P37" s="10">
        <v>9.7252568900000007</v>
      </c>
      <c r="Q37" s="10">
        <v>8.31417568</v>
      </c>
      <c r="R37" s="12">
        <v>-1.3822719699900904E-3</v>
      </c>
      <c r="S37" s="10">
        <v>11.8</v>
      </c>
      <c r="U37" s="36">
        <v>701160518</v>
      </c>
      <c r="V37">
        <v>2021</v>
      </c>
      <c r="W37">
        <f t="shared" si="0"/>
        <v>0</v>
      </c>
      <c r="X37">
        <f t="shared" si="1"/>
        <v>1</v>
      </c>
      <c r="Y37">
        <f t="shared" si="2"/>
        <v>0</v>
      </c>
      <c r="Z37">
        <f t="shared" si="3"/>
        <v>0</v>
      </c>
      <c r="AA37">
        <f t="shared" si="4"/>
        <v>0</v>
      </c>
      <c r="AB37">
        <f t="shared" si="5"/>
        <v>0</v>
      </c>
      <c r="AC37">
        <f t="shared" si="6"/>
        <v>0</v>
      </c>
      <c r="AD37">
        <f t="shared" si="7"/>
        <v>0</v>
      </c>
      <c r="AE37">
        <f t="shared" si="8"/>
        <v>0</v>
      </c>
      <c r="AF37">
        <f t="shared" si="9"/>
        <v>1</v>
      </c>
      <c r="AG37">
        <f t="shared" si="10"/>
        <v>1.170005128205128</v>
      </c>
      <c r="AH37">
        <f t="shared" si="11"/>
        <v>0.16967478952044973</v>
      </c>
      <c r="AI37">
        <f t="shared" si="12"/>
        <v>8.018025276752768</v>
      </c>
      <c r="AJ37">
        <f t="shared" si="13"/>
        <v>0.9964365705168946</v>
      </c>
      <c r="AK37">
        <f t="shared" si="14"/>
        <v>9.0837988826815636E-4</v>
      </c>
    </row>
    <row r="38" spans="1:37" ht="17">
      <c r="A38" s="9">
        <v>38</v>
      </c>
      <c r="B38" s="3" t="s">
        <v>20</v>
      </c>
      <c r="C38" s="3" t="s">
        <v>75</v>
      </c>
      <c r="D38" s="3" t="s">
        <v>94</v>
      </c>
      <c r="E38" s="3" t="s">
        <v>95</v>
      </c>
      <c r="F38" s="10">
        <v>-7.4959999999999999E-2</v>
      </c>
      <c r="G38" s="10">
        <v>-7.3179999999999995E-2</v>
      </c>
      <c r="H38" s="11">
        <v>59</v>
      </c>
      <c r="I38" s="11">
        <v>172</v>
      </c>
      <c r="J38" s="10">
        <v>5.8099809999999996</v>
      </c>
      <c r="K38" s="10">
        <v>18.483499999999999</v>
      </c>
      <c r="L38" s="10">
        <v>3.3255294599999998</v>
      </c>
      <c r="M38" s="10">
        <v>0.51029999999999998</v>
      </c>
      <c r="N38" s="10">
        <v>2.4844515399999998</v>
      </c>
      <c r="O38" s="10">
        <v>2.5567000000000002</v>
      </c>
      <c r="P38" s="10">
        <v>12.10181</v>
      </c>
      <c r="Q38" s="10">
        <v>11.340579999999999</v>
      </c>
      <c r="R38" s="12">
        <v>-6.1941147646509074E-3</v>
      </c>
      <c r="S38" s="10">
        <v>6.6</v>
      </c>
      <c r="U38" s="36">
        <v>901020013</v>
      </c>
      <c r="V38">
        <v>2021</v>
      </c>
      <c r="W38">
        <f t="shared" si="0"/>
        <v>0</v>
      </c>
      <c r="X38">
        <f t="shared" si="1"/>
        <v>1</v>
      </c>
      <c r="Y38">
        <f t="shared" si="2"/>
        <v>0</v>
      </c>
      <c r="Z38">
        <f t="shared" si="3"/>
        <v>0</v>
      </c>
      <c r="AA38">
        <f t="shared" si="4"/>
        <v>0</v>
      </c>
      <c r="AB38">
        <f t="shared" si="5"/>
        <v>0</v>
      </c>
      <c r="AC38">
        <f t="shared" si="6"/>
        <v>0</v>
      </c>
      <c r="AD38">
        <f t="shared" si="7"/>
        <v>0</v>
      </c>
      <c r="AE38">
        <f t="shared" si="8"/>
        <v>0</v>
      </c>
      <c r="AF38">
        <f t="shared" si="9"/>
        <v>1</v>
      </c>
      <c r="AG38">
        <f t="shared" si="10"/>
        <v>0.32192881355932201</v>
      </c>
      <c r="AH38">
        <f t="shared" si="11"/>
        <v>0.17991881732355886</v>
      </c>
      <c r="AI38">
        <f t="shared" si="12"/>
        <v>4.8686097197726825</v>
      </c>
      <c r="AJ38">
        <f t="shared" si="13"/>
        <v>0.97313333824721748</v>
      </c>
      <c r="AK38">
        <f t="shared" si="14"/>
        <v>2.9668604651162788E-3</v>
      </c>
    </row>
    <row r="39" spans="1:37" ht="17">
      <c r="A39" s="9">
        <v>39</v>
      </c>
      <c r="B39" s="3" t="s">
        <v>20</v>
      </c>
      <c r="C39" s="3" t="s">
        <v>75</v>
      </c>
      <c r="D39" s="3" t="s">
        <v>96</v>
      </c>
      <c r="E39" s="3" t="s">
        <v>97</v>
      </c>
      <c r="F39" s="10">
        <v>0.25482563000000003</v>
      </c>
      <c r="G39" s="10">
        <v>0.24114060000000001</v>
      </c>
      <c r="H39" s="11">
        <v>15</v>
      </c>
      <c r="I39" s="11">
        <v>40</v>
      </c>
      <c r="J39" s="10">
        <v>4.5905032500000003</v>
      </c>
      <c r="K39" s="10">
        <v>15.8515</v>
      </c>
      <c r="L39" s="10">
        <v>3.11920332</v>
      </c>
      <c r="M39" s="10">
        <v>0.17749999999999999</v>
      </c>
      <c r="N39" s="10">
        <v>1.47129993</v>
      </c>
      <c r="O39" s="10">
        <v>0.51019999999999999</v>
      </c>
      <c r="P39" s="10">
        <v>6.5581595699999999</v>
      </c>
      <c r="Q39" s="10">
        <v>5.6530417799999997</v>
      </c>
      <c r="R39" s="12">
        <v>3.8856271684160934E-2</v>
      </c>
      <c r="S39" s="10">
        <v>6.6</v>
      </c>
      <c r="U39" s="36">
        <v>901180023</v>
      </c>
      <c r="V39">
        <v>2021</v>
      </c>
      <c r="W39">
        <f t="shared" si="0"/>
        <v>0</v>
      </c>
      <c r="X39">
        <f t="shared" si="1"/>
        <v>1</v>
      </c>
      <c r="Y39">
        <f t="shared" si="2"/>
        <v>0</v>
      </c>
      <c r="Z39">
        <f t="shared" si="3"/>
        <v>0</v>
      </c>
      <c r="AA39">
        <f t="shared" si="4"/>
        <v>0</v>
      </c>
      <c r="AB39">
        <f t="shared" si="5"/>
        <v>0</v>
      </c>
      <c r="AC39">
        <f t="shared" si="6"/>
        <v>0</v>
      </c>
      <c r="AD39">
        <f t="shared" si="7"/>
        <v>0</v>
      </c>
      <c r="AE39">
        <f t="shared" si="8"/>
        <v>0</v>
      </c>
      <c r="AF39">
        <f t="shared" si="9"/>
        <v>1</v>
      </c>
      <c r="AG39">
        <f t="shared" si="10"/>
        <v>1.0686</v>
      </c>
      <c r="AH39">
        <f t="shared" si="11"/>
        <v>0.19677653975964421</v>
      </c>
      <c r="AI39">
        <f t="shared" si="12"/>
        <v>8.2890136901408464</v>
      </c>
      <c r="AJ39">
        <f t="shared" si="13"/>
        <v>0.9889263210431094</v>
      </c>
      <c r="AK39">
        <f t="shared" si="14"/>
        <v>4.4374999999999996E-3</v>
      </c>
    </row>
    <row r="40" spans="1:37" ht="17">
      <c r="A40" s="9">
        <v>40</v>
      </c>
      <c r="B40" s="3" t="s">
        <v>20</v>
      </c>
      <c r="C40" s="3" t="s">
        <v>75</v>
      </c>
      <c r="D40" s="3" t="s">
        <v>98</v>
      </c>
      <c r="E40" s="3" t="s">
        <v>99</v>
      </c>
      <c r="F40" s="10">
        <v>-9.1817679999999999E-2</v>
      </c>
      <c r="G40" s="10">
        <v>-3.852266E-2</v>
      </c>
      <c r="H40" s="11">
        <v>60</v>
      </c>
      <c r="I40" s="11">
        <v>154</v>
      </c>
      <c r="J40" s="10">
        <v>5.8639835400000004</v>
      </c>
      <c r="K40" s="10">
        <v>28.249400000000001</v>
      </c>
      <c r="L40" s="10">
        <v>4.4136917699999998</v>
      </c>
      <c r="M40" s="10">
        <v>0.27129999999999999</v>
      </c>
      <c r="N40" s="10">
        <v>1.45029177</v>
      </c>
      <c r="O40" s="10">
        <v>1.3170999999999999</v>
      </c>
      <c r="P40" s="10">
        <v>10.715604709999999</v>
      </c>
      <c r="Q40" s="10">
        <v>9.7695447600000005</v>
      </c>
      <c r="R40" s="12">
        <v>-8.5685952855571509E-3</v>
      </c>
      <c r="S40" s="10">
        <v>5.5</v>
      </c>
      <c r="U40" s="36">
        <v>901190010</v>
      </c>
      <c r="V40">
        <v>2021</v>
      </c>
      <c r="W40">
        <f t="shared" si="0"/>
        <v>0</v>
      </c>
      <c r="X40">
        <f t="shared" si="1"/>
        <v>1</v>
      </c>
      <c r="Y40">
        <f t="shared" si="2"/>
        <v>0</v>
      </c>
      <c r="Z40">
        <f t="shared" si="3"/>
        <v>0</v>
      </c>
      <c r="AA40">
        <f t="shared" si="4"/>
        <v>0</v>
      </c>
      <c r="AB40">
        <f t="shared" si="5"/>
        <v>0</v>
      </c>
      <c r="AC40">
        <f t="shared" si="6"/>
        <v>0</v>
      </c>
      <c r="AD40">
        <f t="shared" si="7"/>
        <v>0</v>
      </c>
      <c r="AE40">
        <f t="shared" si="8"/>
        <v>0</v>
      </c>
      <c r="AF40">
        <f t="shared" si="9"/>
        <v>1</v>
      </c>
      <c r="AG40">
        <f t="shared" si="10"/>
        <v>0.47534500000000002</v>
      </c>
      <c r="AH40">
        <f t="shared" si="11"/>
        <v>0.15624019518998633</v>
      </c>
      <c r="AI40">
        <f t="shared" si="12"/>
        <v>5.3457123848138597</v>
      </c>
      <c r="AJ40">
        <f t="shared" si="13"/>
        <v>0.99048761075289171</v>
      </c>
      <c r="AK40">
        <f t="shared" si="14"/>
        <v>1.7616883116883116E-3</v>
      </c>
    </row>
    <row r="41" spans="1:37" ht="17">
      <c r="A41" s="9">
        <v>41</v>
      </c>
      <c r="B41" s="3" t="s">
        <v>20</v>
      </c>
      <c r="C41" s="3" t="s">
        <v>75</v>
      </c>
      <c r="D41" s="3" t="s">
        <v>100</v>
      </c>
      <c r="E41" s="3" t="s">
        <v>101</v>
      </c>
      <c r="F41" s="10">
        <v>0.16078724999999999</v>
      </c>
      <c r="G41" s="10">
        <v>0.30735182</v>
      </c>
      <c r="H41" s="11">
        <v>23</v>
      </c>
      <c r="I41" s="11">
        <v>135</v>
      </c>
      <c r="J41" s="10">
        <v>3.41211441</v>
      </c>
      <c r="K41" s="10">
        <v>9.7155000000000005</v>
      </c>
      <c r="L41" s="10">
        <v>1.83287902</v>
      </c>
      <c r="M41" s="10">
        <v>9.7600000000000006E-2</v>
      </c>
      <c r="N41" s="10">
        <v>1.57923539</v>
      </c>
      <c r="O41" s="10">
        <v>3.2355999999999998</v>
      </c>
      <c r="P41" s="10">
        <v>11.658295819999999</v>
      </c>
      <c r="Q41" s="10">
        <v>10.53699295</v>
      </c>
      <c r="R41" s="12">
        <v>1.3791659817395163E-2</v>
      </c>
      <c r="S41" s="10">
        <v>9.9</v>
      </c>
      <c r="U41" s="36">
        <v>931010016</v>
      </c>
      <c r="V41">
        <v>2021</v>
      </c>
      <c r="W41">
        <f t="shared" si="0"/>
        <v>0</v>
      </c>
      <c r="X41">
        <f t="shared" si="1"/>
        <v>1</v>
      </c>
      <c r="Y41">
        <f t="shared" si="2"/>
        <v>0</v>
      </c>
      <c r="Z41">
        <f t="shared" si="3"/>
        <v>0</v>
      </c>
      <c r="AA41">
        <f t="shared" si="4"/>
        <v>0</v>
      </c>
      <c r="AB41">
        <f t="shared" si="5"/>
        <v>0</v>
      </c>
      <c r="AC41">
        <f t="shared" si="6"/>
        <v>0</v>
      </c>
      <c r="AD41">
        <f t="shared" si="7"/>
        <v>0</v>
      </c>
      <c r="AE41">
        <f t="shared" si="8"/>
        <v>0</v>
      </c>
      <c r="AF41">
        <f t="shared" si="9"/>
        <v>1</v>
      </c>
      <c r="AG41">
        <f t="shared" si="10"/>
        <v>0.42665652173913043</v>
      </c>
      <c r="AH41">
        <f t="shared" si="11"/>
        <v>0.18865514075446452</v>
      </c>
      <c r="AI41">
        <f t="shared" si="12"/>
        <v>16.180690471311475</v>
      </c>
      <c r="AJ41">
        <f t="shared" si="13"/>
        <v>0.99005411134096255</v>
      </c>
      <c r="AK41">
        <f t="shared" si="14"/>
        <v>7.2296296296296301E-4</v>
      </c>
    </row>
    <row r="42" spans="1:37" ht="17">
      <c r="A42" s="9">
        <v>42</v>
      </c>
      <c r="B42" s="3" t="s">
        <v>20</v>
      </c>
      <c r="C42" s="3" t="s">
        <v>75</v>
      </c>
      <c r="D42" s="3" t="s">
        <v>102</v>
      </c>
      <c r="E42" s="3" t="s">
        <v>103</v>
      </c>
      <c r="F42" s="10">
        <v>-0.49414999999999998</v>
      </c>
      <c r="G42" s="10">
        <v>1.24E-3</v>
      </c>
      <c r="H42" s="11">
        <v>53</v>
      </c>
      <c r="I42" s="11">
        <v>167</v>
      </c>
      <c r="J42" s="10">
        <v>7.5036245299999997</v>
      </c>
      <c r="K42" s="10">
        <v>19.6389</v>
      </c>
      <c r="L42" s="10">
        <v>6.4534911199999998</v>
      </c>
      <c r="M42" s="10">
        <v>0.19170000000000001</v>
      </c>
      <c r="N42" s="10">
        <v>1.0501334099999999</v>
      </c>
      <c r="O42" s="10">
        <v>0.85029999999999994</v>
      </c>
      <c r="P42" s="10">
        <v>10.95459</v>
      </c>
      <c r="Q42" s="10">
        <v>11.035019999999999</v>
      </c>
      <c r="R42" s="12">
        <v>-4.5108945200139847E-2</v>
      </c>
      <c r="S42" s="10">
        <v>7.5</v>
      </c>
      <c r="U42" s="36">
        <v>1101020027</v>
      </c>
      <c r="V42">
        <v>2021</v>
      </c>
      <c r="W42">
        <f t="shared" si="0"/>
        <v>1</v>
      </c>
      <c r="X42">
        <f t="shared" si="1"/>
        <v>1</v>
      </c>
      <c r="Y42">
        <f t="shared" si="2"/>
        <v>0</v>
      </c>
      <c r="Z42">
        <f t="shared" si="3"/>
        <v>0</v>
      </c>
      <c r="AA42">
        <f t="shared" si="4"/>
        <v>0</v>
      </c>
      <c r="AB42">
        <f t="shared" si="5"/>
        <v>0</v>
      </c>
      <c r="AC42">
        <f t="shared" si="6"/>
        <v>0</v>
      </c>
      <c r="AD42">
        <f t="shared" si="7"/>
        <v>0</v>
      </c>
      <c r="AE42">
        <f t="shared" si="8"/>
        <v>0</v>
      </c>
      <c r="AF42">
        <f t="shared" si="9"/>
        <v>1</v>
      </c>
      <c r="AG42">
        <f t="shared" si="10"/>
        <v>0.37416226415094339</v>
      </c>
      <c r="AH42">
        <f t="shared" si="11"/>
        <v>0.32860756559685117</v>
      </c>
      <c r="AI42">
        <f t="shared" si="12"/>
        <v>5.4780042253521124</v>
      </c>
      <c r="AJ42">
        <f t="shared" si="13"/>
        <v>0.99033312153943898</v>
      </c>
      <c r="AK42">
        <f t="shared" si="14"/>
        <v>1.1479041916167664E-3</v>
      </c>
    </row>
    <row r="43" spans="1:37" ht="17">
      <c r="A43" s="9">
        <v>43</v>
      </c>
      <c r="B43" s="3" t="s">
        <v>20</v>
      </c>
      <c r="C43" s="3" t="s">
        <v>75</v>
      </c>
      <c r="D43" s="3" t="s">
        <v>104</v>
      </c>
      <c r="E43" s="3" t="s">
        <v>105</v>
      </c>
      <c r="F43" s="10">
        <v>6.3200000000000006E-2</v>
      </c>
      <c r="G43" s="10">
        <v>6.7030000000000006E-2</v>
      </c>
      <c r="H43" s="11">
        <v>45</v>
      </c>
      <c r="I43" s="11">
        <v>131</v>
      </c>
      <c r="J43" s="10">
        <v>3.1697556699999998</v>
      </c>
      <c r="K43" s="10">
        <v>8.7493999999999996</v>
      </c>
      <c r="L43" s="10">
        <v>2.0953049799999999</v>
      </c>
      <c r="M43" s="10">
        <v>0.1047</v>
      </c>
      <c r="N43" s="10">
        <v>1.0744506899999999</v>
      </c>
      <c r="O43" s="10">
        <v>2.3317000000000001</v>
      </c>
      <c r="P43" s="10">
        <v>6.4478400000000002</v>
      </c>
      <c r="Q43" s="10">
        <v>5.9305399999999997</v>
      </c>
      <c r="R43" s="12">
        <v>9.8017320529045389E-3</v>
      </c>
      <c r="S43" s="10">
        <v>13</v>
      </c>
      <c r="U43" s="36">
        <v>1101020036</v>
      </c>
      <c r="V43">
        <v>2021</v>
      </c>
      <c r="W43">
        <f t="shared" si="0"/>
        <v>1</v>
      </c>
      <c r="X43">
        <f t="shared" si="1"/>
        <v>1</v>
      </c>
      <c r="Y43">
        <f t="shared" si="2"/>
        <v>0</v>
      </c>
      <c r="Z43">
        <f t="shared" si="3"/>
        <v>0</v>
      </c>
      <c r="AA43">
        <f t="shared" si="4"/>
        <v>0</v>
      </c>
      <c r="AB43">
        <f t="shared" si="5"/>
        <v>0</v>
      </c>
      <c r="AC43">
        <f t="shared" si="6"/>
        <v>0</v>
      </c>
      <c r="AD43">
        <f t="shared" si="7"/>
        <v>0</v>
      </c>
      <c r="AE43">
        <f t="shared" si="8"/>
        <v>0</v>
      </c>
      <c r="AF43">
        <f t="shared" si="9"/>
        <v>1</v>
      </c>
      <c r="AG43">
        <f t="shared" si="10"/>
        <v>0.19675777777777775</v>
      </c>
      <c r="AH43">
        <f t="shared" si="11"/>
        <v>0.23947984776098932</v>
      </c>
      <c r="AI43">
        <f t="shared" si="12"/>
        <v>10.262184240687679</v>
      </c>
      <c r="AJ43">
        <f t="shared" si="13"/>
        <v>0.9881749697880079</v>
      </c>
      <c r="AK43">
        <f t="shared" si="14"/>
        <v>7.9923664122137411E-4</v>
      </c>
    </row>
    <row r="44" spans="1:37" ht="17">
      <c r="A44" s="9">
        <v>44</v>
      </c>
      <c r="B44" s="3" t="s">
        <v>20</v>
      </c>
      <c r="C44" s="3" t="s">
        <v>75</v>
      </c>
      <c r="D44" s="3" t="s">
        <v>106</v>
      </c>
      <c r="E44" s="3" t="s">
        <v>107</v>
      </c>
      <c r="F44" s="10">
        <v>0.87514999999999998</v>
      </c>
      <c r="G44" s="10">
        <v>0.71482000000000001</v>
      </c>
      <c r="H44" s="11">
        <v>34</v>
      </c>
      <c r="I44" s="11">
        <v>289</v>
      </c>
      <c r="J44" s="10">
        <v>4.0943220299999998</v>
      </c>
      <c r="K44" s="10">
        <v>11.3165</v>
      </c>
      <c r="L44" s="10">
        <v>2.9747654899999998</v>
      </c>
      <c r="M44" s="10">
        <v>0.11119999999999999</v>
      </c>
      <c r="N44" s="10">
        <v>1.11955654</v>
      </c>
      <c r="O44" s="10">
        <v>2.2204999999999999</v>
      </c>
      <c r="P44" s="10">
        <v>6.9704100000000002</v>
      </c>
      <c r="Q44" s="10">
        <v>5.1970499999999999</v>
      </c>
      <c r="R44" s="12">
        <v>0.12555215546861662</v>
      </c>
      <c r="S44" s="10">
        <v>9.3000000000000007</v>
      </c>
      <c r="U44" s="36">
        <v>1101110026</v>
      </c>
      <c r="V44">
        <v>2021</v>
      </c>
      <c r="W44">
        <f t="shared" si="0"/>
        <v>1</v>
      </c>
      <c r="X44">
        <f t="shared" si="1"/>
        <v>1</v>
      </c>
      <c r="Y44">
        <f t="shared" si="2"/>
        <v>0</v>
      </c>
      <c r="Z44">
        <f t="shared" si="3"/>
        <v>0</v>
      </c>
      <c r="AA44">
        <f t="shared" si="4"/>
        <v>0</v>
      </c>
      <c r="AB44">
        <f t="shared" si="5"/>
        <v>0</v>
      </c>
      <c r="AC44">
        <f t="shared" si="6"/>
        <v>0</v>
      </c>
      <c r="AD44">
        <f t="shared" si="7"/>
        <v>0</v>
      </c>
      <c r="AE44">
        <f t="shared" si="8"/>
        <v>0</v>
      </c>
      <c r="AF44">
        <f t="shared" si="9"/>
        <v>1</v>
      </c>
      <c r="AG44">
        <f t="shared" si="10"/>
        <v>0.33610882352941174</v>
      </c>
      <c r="AH44">
        <f t="shared" si="11"/>
        <v>0.2628697468298502</v>
      </c>
      <c r="AI44">
        <f t="shared" si="12"/>
        <v>10.067954496402878</v>
      </c>
      <c r="AJ44">
        <f t="shared" si="13"/>
        <v>0.9902692580309248</v>
      </c>
      <c r="AK44">
        <f t="shared" si="14"/>
        <v>3.8477508650519029E-4</v>
      </c>
    </row>
    <row r="45" spans="1:37" ht="17">
      <c r="A45" s="9">
        <v>45</v>
      </c>
      <c r="B45" s="3" t="s">
        <v>20</v>
      </c>
      <c r="C45" s="3" t="s">
        <v>75</v>
      </c>
      <c r="D45" s="3" t="s">
        <v>108</v>
      </c>
      <c r="E45" s="3" t="s">
        <v>109</v>
      </c>
      <c r="F45" s="10">
        <v>-4.5558048700000002</v>
      </c>
      <c r="G45" s="10">
        <v>-4.4830538200000003</v>
      </c>
      <c r="H45" s="11">
        <v>156</v>
      </c>
      <c r="I45" s="11">
        <v>786</v>
      </c>
      <c r="J45" s="10">
        <v>23.07954874</v>
      </c>
      <c r="K45" s="10">
        <v>51.919199999999996</v>
      </c>
      <c r="L45" s="10">
        <v>13.089883889999999</v>
      </c>
      <c r="M45" s="10">
        <v>1.3593</v>
      </c>
      <c r="N45" s="10">
        <v>9.9896648500000005</v>
      </c>
      <c r="O45" s="10">
        <v>10.5532</v>
      </c>
      <c r="P45" s="10">
        <v>29.073906990000001</v>
      </c>
      <c r="Q45" s="10">
        <v>31.47473467</v>
      </c>
      <c r="R45" s="12">
        <v>-0.15669737375052392</v>
      </c>
      <c r="S45" s="10">
        <v>9.3000000000000007</v>
      </c>
      <c r="U45" s="36">
        <v>1131130018</v>
      </c>
      <c r="V45">
        <v>2021</v>
      </c>
      <c r="W45">
        <f t="shared" si="0"/>
        <v>1</v>
      </c>
      <c r="X45">
        <f t="shared" si="1"/>
        <v>1</v>
      </c>
      <c r="Y45">
        <f t="shared" si="2"/>
        <v>0</v>
      </c>
      <c r="Z45">
        <f t="shared" si="3"/>
        <v>0</v>
      </c>
      <c r="AA45">
        <f t="shared" si="4"/>
        <v>0</v>
      </c>
      <c r="AB45">
        <f t="shared" si="5"/>
        <v>0</v>
      </c>
      <c r="AC45">
        <f t="shared" si="6"/>
        <v>0</v>
      </c>
      <c r="AD45">
        <f t="shared" si="7"/>
        <v>0</v>
      </c>
      <c r="AE45">
        <f t="shared" si="8"/>
        <v>0</v>
      </c>
      <c r="AF45">
        <f t="shared" si="9"/>
        <v>1</v>
      </c>
      <c r="AG45">
        <f t="shared" si="10"/>
        <v>0.3415288461538461</v>
      </c>
      <c r="AH45">
        <f t="shared" si="11"/>
        <v>0.25212029249295059</v>
      </c>
      <c r="AI45">
        <f t="shared" si="12"/>
        <v>7.3491244390495112</v>
      </c>
      <c r="AJ45">
        <f t="shared" si="13"/>
        <v>0.97448689433824154</v>
      </c>
      <c r="AK45">
        <f t="shared" si="14"/>
        <v>1.7293893129770991E-3</v>
      </c>
    </row>
    <row r="46" spans="1:37" ht="17">
      <c r="A46" s="9">
        <v>46</v>
      </c>
      <c r="B46" s="3" t="s">
        <v>20</v>
      </c>
      <c r="C46" s="3" t="s">
        <v>75</v>
      </c>
      <c r="D46" s="3" t="s">
        <v>110</v>
      </c>
      <c r="E46" s="3" t="s">
        <v>111</v>
      </c>
      <c r="F46" s="10">
        <v>9.2842140000000004E-2</v>
      </c>
      <c r="G46" s="10">
        <v>0.14422386000000001</v>
      </c>
      <c r="H46" s="11">
        <v>13</v>
      </c>
      <c r="I46" s="11">
        <v>58</v>
      </c>
      <c r="J46" s="10">
        <v>2.6265919000000002</v>
      </c>
      <c r="K46" s="10">
        <v>15.7653</v>
      </c>
      <c r="L46" s="10">
        <v>2.1283127400000001</v>
      </c>
      <c r="M46" s="10">
        <v>0.31659999999999999</v>
      </c>
      <c r="N46" s="10">
        <v>0.49827916</v>
      </c>
      <c r="O46" s="10">
        <v>0.98699999999999999</v>
      </c>
      <c r="P46" s="10">
        <v>3.2444048900000002</v>
      </c>
      <c r="Q46" s="10">
        <v>2.6596926399999998</v>
      </c>
      <c r="R46" s="12">
        <v>2.861607695332995E-2</v>
      </c>
      <c r="S46" s="10">
        <v>7.4</v>
      </c>
      <c r="U46" s="36">
        <v>1134010022</v>
      </c>
      <c r="V46">
        <v>2021</v>
      </c>
      <c r="W46">
        <f t="shared" si="0"/>
        <v>1</v>
      </c>
      <c r="X46">
        <f t="shared" si="1"/>
        <v>1</v>
      </c>
      <c r="Y46">
        <f t="shared" si="2"/>
        <v>0</v>
      </c>
      <c r="Z46">
        <f t="shared" si="3"/>
        <v>0</v>
      </c>
      <c r="AA46">
        <f t="shared" si="4"/>
        <v>0</v>
      </c>
      <c r="AB46">
        <f t="shared" si="5"/>
        <v>0</v>
      </c>
      <c r="AC46">
        <f t="shared" si="6"/>
        <v>0</v>
      </c>
      <c r="AD46">
        <f t="shared" si="7"/>
        <v>0</v>
      </c>
      <c r="AE46">
        <f t="shared" si="8"/>
        <v>0</v>
      </c>
      <c r="AF46">
        <f t="shared" si="9"/>
        <v>1</v>
      </c>
      <c r="AG46">
        <f t="shared" si="10"/>
        <v>1.2370692307692308</v>
      </c>
      <c r="AH46">
        <f t="shared" si="11"/>
        <v>0.13499982493197085</v>
      </c>
      <c r="AI46">
        <f t="shared" si="12"/>
        <v>1.5738444725205307</v>
      </c>
      <c r="AJ46">
        <f t="shared" si="13"/>
        <v>0.98031327144180713</v>
      </c>
      <c r="AK46">
        <f t="shared" si="14"/>
        <v>5.4586206896551723E-3</v>
      </c>
    </row>
    <row r="47" spans="1:37" ht="17">
      <c r="A47" s="9">
        <v>47</v>
      </c>
      <c r="B47" s="3" t="s">
        <v>20</v>
      </c>
      <c r="C47" s="3" t="s">
        <v>75</v>
      </c>
      <c r="D47" s="3" t="s">
        <v>112</v>
      </c>
      <c r="E47" s="3" t="s">
        <v>113</v>
      </c>
      <c r="F47" s="10">
        <v>-0.14315</v>
      </c>
      <c r="G47" s="10">
        <v>1.99183</v>
      </c>
      <c r="H47" s="11">
        <v>106</v>
      </c>
      <c r="I47" s="11">
        <v>311</v>
      </c>
      <c r="J47" s="10">
        <v>12.71915866</v>
      </c>
      <c r="K47" s="10">
        <v>52.036000000000001</v>
      </c>
      <c r="L47" s="10">
        <v>9.2434094099999999</v>
      </c>
      <c r="M47" s="10">
        <v>0.67010000000000003</v>
      </c>
      <c r="N47" s="10">
        <v>3.4757492499999998</v>
      </c>
      <c r="O47" s="10">
        <v>4.7651000000000003</v>
      </c>
      <c r="P47" s="10">
        <v>16.8535</v>
      </c>
      <c r="Q47" s="10">
        <v>14.829459999999999</v>
      </c>
      <c r="R47" s="12">
        <v>-8.4937846738066276E-3</v>
      </c>
      <c r="S47" s="10">
        <v>9.8000000000000007</v>
      </c>
      <c r="U47" s="36">
        <v>1231030015</v>
      </c>
      <c r="V47">
        <v>2021</v>
      </c>
      <c r="W47">
        <f t="shared" si="0"/>
        <v>1</v>
      </c>
      <c r="X47">
        <f t="shared" si="1"/>
        <v>1</v>
      </c>
      <c r="Y47">
        <f t="shared" si="2"/>
        <v>0</v>
      </c>
      <c r="Z47">
        <f t="shared" si="3"/>
        <v>0</v>
      </c>
      <c r="AA47">
        <f t="shared" si="4"/>
        <v>0</v>
      </c>
      <c r="AB47">
        <f t="shared" si="5"/>
        <v>0</v>
      </c>
      <c r="AC47">
        <f t="shared" si="6"/>
        <v>0</v>
      </c>
      <c r="AD47">
        <f t="shared" si="7"/>
        <v>0</v>
      </c>
      <c r="AE47">
        <f t="shared" si="8"/>
        <v>0</v>
      </c>
      <c r="AF47">
        <f t="shared" si="9"/>
        <v>1</v>
      </c>
      <c r="AG47">
        <f t="shared" si="10"/>
        <v>0.49722735849056604</v>
      </c>
      <c r="AH47">
        <f t="shared" si="11"/>
        <v>0.17763489526481666</v>
      </c>
      <c r="AI47">
        <f t="shared" si="12"/>
        <v>5.1869112818982233</v>
      </c>
      <c r="AJ47">
        <f t="shared" si="13"/>
        <v>0.9872861016087322</v>
      </c>
      <c r="AK47">
        <f t="shared" si="14"/>
        <v>2.1546623794212218E-3</v>
      </c>
    </row>
    <row r="48" spans="1:37" ht="17">
      <c r="A48" s="9">
        <v>48</v>
      </c>
      <c r="B48" s="3" t="s">
        <v>20</v>
      </c>
      <c r="C48" s="3" t="s">
        <v>75</v>
      </c>
      <c r="D48" s="3" t="s">
        <v>114</v>
      </c>
      <c r="E48" s="3" t="s">
        <v>115</v>
      </c>
      <c r="F48" s="10">
        <v>0.3347</v>
      </c>
      <c r="G48" s="10">
        <v>0.51139999999999997</v>
      </c>
      <c r="H48" s="11">
        <v>32</v>
      </c>
      <c r="I48" s="11">
        <v>114</v>
      </c>
      <c r="J48" s="10">
        <v>4.37699251</v>
      </c>
      <c r="K48" s="10">
        <v>22.555399999999999</v>
      </c>
      <c r="L48" s="10">
        <v>3.8093337200000001</v>
      </c>
      <c r="M48" s="10">
        <v>7.0099999999999996E-2</v>
      </c>
      <c r="N48" s="10">
        <v>0.56765878999999997</v>
      </c>
      <c r="O48" s="10">
        <v>1.3945000000000001</v>
      </c>
      <c r="P48" s="10">
        <v>5.0640900000000002</v>
      </c>
      <c r="Q48" s="10">
        <v>4.4498699999999998</v>
      </c>
      <c r="R48" s="12">
        <v>6.6092822204976601E-2</v>
      </c>
      <c r="S48" s="10">
        <v>12</v>
      </c>
      <c r="U48" s="36">
        <v>1301110511</v>
      </c>
      <c r="V48">
        <v>2021</v>
      </c>
      <c r="W48">
        <f t="shared" si="0"/>
        <v>1</v>
      </c>
      <c r="X48">
        <f t="shared" si="1"/>
        <v>1</v>
      </c>
      <c r="Y48">
        <f t="shared" si="2"/>
        <v>0</v>
      </c>
      <c r="Z48">
        <f t="shared" si="3"/>
        <v>0</v>
      </c>
      <c r="AA48">
        <f t="shared" si="4"/>
        <v>0</v>
      </c>
      <c r="AB48">
        <f t="shared" si="5"/>
        <v>0</v>
      </c>
      <c r="AC48">
        <f t="shared" si="6"/>
        <v>0</v>
      </c>
      <c r="AD48">
        <f t="shared" si="7"/>
        <v>0</v>
      </c>
      <c r="AE48">
        <f t="shared" si="8"/>
        <v>0</v>
      </c>
      <c r="AF48">
        <f t="shared" si="9"/>
        <v>1</v>
      </c>
      <c r="AG48">
        <f t="shared" si="10"/>
        <v>0.70704687499999996</v>
      </c>
      <c r="AH48">
        <f t="shared" si="11"/>
        <v>0.16888788139425592</v>
      </c>
      <c r="AI48">
        <f t="shared" si="12"/>
        <v>8.097842938659058</v>
      </c>
      <c r="AJ48">
        <f t="shared" si="13"/>
        <v>0.99690172592870874</v>
      </c>
      <c r="AK48">
        <f t="shared" si="14"/>
        <v>6.1491228070175439E-4</v>
      </c>
    </row>
    <row r="49" spans="1:37" ht="17">
      <c r="A49" s="9">
        <v>49</v>
      </c>
      <c r="B49" s="3" t="s">
        <v>20</v>
      </c>
      <c r="C49" s="3" t="s">
        <v>75</v>
      </c>
      <c r="D49" s="3" t="s">
        <v>116</v>
      </c>
      <c r="E49" s="3" t="s">
        <v>117</v>
      </c>
      <c r="F49" s="10">
        <v>-0.99955000000000005</v>
      </c>
      <c r="G49" s="10">
        <v>1.7345200000000001</v>
      </c>
      <c r="H49" s="11">
        <v>216</v>
      </c>
      <c r="I49" s="11">
        <v>656</v>
      </c>
      <c r="J49" s="10">
        <v>36.038223070000001</v>
      </c>
      <c r="K49" s="10">
        <v>91.348200000000006</v>
      </c>
      <c r="L49" s="10">
        <v>21.035068030000001</v>
      </c>
      <c r="M49" s="10">
        <v>2.1774</v>
      </c>
      <c r="N49" s="10">
        <v>15.003155039999999</v>
      </c>
      <c r="O49" s="10">
        <v>12.6541</v>
      </c>
      <c r="P49" s="10">
        <v>41.622610000000002</v>
      </c>
      <c r="Q49" s="10">
        <v>40.32535</v>
      </c>
      <c r="R49" s="12">
        <v>-2.4014592069070154E-2</v>
      </c>
      <c r="S49" s="10">
        <v>8.6</v>
      </c>
      <c r="U49" s="36">
        <v>1331160010</v>
      </c>
      <c r="V49">
        <v>2021</v>
      </c>
      <c r="W49">
        <f t="shared" si="0"/>
        <v>1</v>
      </c>
      <c r="X49">
        <f t="shared" si="1"/>
        <v>1</v>
      </c>
      <c r="Y49">
        <f t="shared" si="2"/>
        <v>0</v>
      </c>
      <c r="Z49">
        <f t="shared" si="3"/>
        <v>0</v>
      </c>
      <c r="AA49">
        <f t="shared" si="4"/>
        <v>0</v>
      </c>
      <c r="AB49">
        <f t="shared" si="5"/>
        <v>0</v>
      </c>
      <c r="AC49">
        <f t="shared" si="6"/>
        <v>0</v>
      </c>
      <c r="AD49">
        <f t="shared" si="7"/>
        <v>0</v>
      </c>
      <c r="AE49">
        <f t="shared" si="8"/>
        <v>0</v>
      </c>
      <c r="AF49">
        <f t="shared" si="9"/>
        <v>1</v>
      </c>
      <c r="AG49">
        <f t="shared" si="10"/>
        <v>0.43298888888888892</v>
      </c>
      <c r="AH49">
        <f t="shared" si="11"/>
        <v>0.23027348136033332</v>
      </c>
      <c r="AI49">
        <f t="shared" si="12"/>
        <v>6.8903991182143836</v>
      </c>
      <c r="AJ49">
        <f t="shared" si="13"/>
        <v>0.97671867381764987</v>
      </c>
      <c r="AK49">
        <f t="shared" si="14"/>
        <v>3.3192073170731709E-3</v>
      </c>
    </row>
    <row r="50" spans="1:37" ht="17">
      <c r="A50" s="9">
        <v>50</v>
      </c>
      <c r="B50" s="3" t="s">
        <v>20</v>
      </c>
      <c r="C50" s="3" t="s">
        <v>75</v>
      </c>
      <c r="D50" s="3" t="s">
        <v>118</v>
      </c>
      <c r="E50" s="3" t="s">
        <v>119</v>
      </c>
      <c r="F50" s="10">
        <v>-6.8229999999999999E-2</v>
      </c>
      <c r="G50" s="10">
        <v>0.21173</v>
      </c>
      <c r="H50" s="11">
        <v>14</v>
      </c>
      <c r="I50" s="11">
        <v>129</v>
      </c>
      <c r="J50" s="10">
        <v>2.79925348</v>
      </c>
      <c r="K50" s="10">
        <v>6.5834999999999999</v>
      </c>
      <c r="L50" s="10">
        <v>1.4637684799999999</v>
      </c>
      <c r="M50" s="10">
        <v>0.16189999999999999</v>
      </c>
      <c r="N50" s="10">
        <v>1.335485</v>
      </c>
      <c r="O50" s="10">
        <v>2.9946999999999999</v>
      </c>
      <c r="P50" s="10">
        <v>4.01187</v>
      </c>
      <c r="Q50" s="10">
        <v>3.8380299999999998</v>
      </c>
      <c r="R50" s="12">
        <v>-1.7007031633627212E-2</v>
      </c>
      <c r="S50" s="10">
        <v>9.3000000000000007</v>
      </c>
      <c r="U50" s="36">
        <v>1411030013</v>
      </c>
      <c r="V50">
        <v>2021</v>
      </c>
      <c r="W50">
        <f t="shared" si="0"/>
        <v>1</v>
      </c>
      <c r="X50">
        <f t="shared" si="1"/>
        <v>1</v>
      </c>
      <c r="Y50">
        <f t="shared" si="2"/>
        <v>0</v>
      </c>
      <c r="Z50">
        <f t="shared" si="3"/>
        <v>0</v>
      </c>
      <c r="AA50">
        <f t="shared" si="4"/>
        <v>0</v>
      </c>
      <c r="AB50">
        <f t="shared" si="5"/>
        <v>0</v>
      </c>
      <c r="AC50">
        <f t="shared" si="6"/>
        <v>0</v>
      </c>
      <c r="AD50">
        <f t="shared" si="7"/>
        <v>0</v>
      </c>
      <c r="AE50">
        <f t="shared" si="8"/>
        <v>0</v>
      </c>
      <c r="AF50">
        <f t="shared" si="9"/>
        <v>1</v>
      </c>
      <c r="AG50">
        <f t="shared" si="10"/>
        <v>0.48181428571428569</v>
      </c>
      <c r="AH50">
        <f t="shared" si="11"/>
        <v>0.22233895040631882</v>
      </c>
      <c r="AI50">
        <f t="shared" si="12"/>
        <v>8.2488264360716492</v>
      </c>
      <c r="AJ50">
        <f t="shared" si="13"/>
        <v>0.97599845820855691</v>
      </c>
      <c r="AK50">
        <f t="shared" si="14"/>
        <v>1.2550387596899223E-3</v>
      </c>
    </row>
    <row r="51" spans="1:37" ht="17">
      <c r="A51" s="9">
        <v>51</v>
      </c>
      <c r="B51" s="3" t="s">
        <v>20</v>
      </c>
      <c r="C51" s="3" t="s">
        <v>75</v>
      </c>
      <c r="D51" s="3" t="s">
        <v>120</v>
      </c>
      <c r="E51" s="3" t="s">
        <v>121</v>
      </c>
      <c r="F51" s="10">
        <v>-2.6339999999999999E-2</v>
      </c>
      <c r="G51" s="10">
        <v>3.6900000000000001E-3</v>
      </c>
      <c r="H51" s="11">
        <v>48</v>
      </c>
      <c r="I51" s="11">
        <v>177</v>
      </c>
      <c r="J51" s="10">
        <v>5.0383515799999996</v>
      </c>
      <c r="K51" s="10">
        <v>17.054400000000001</v>
      </c>
      <c r="L51" s="10">
        <v>3.4186695299999998</v>
      </c>
      <c r="M51" s="10">
        <v>0.21740000000000001</v>
      </c>
      <c r="N51" s="10">
        <v>1.61968205</v>
      </c>
      <c r="O51" s="10">
        <v>2.7549999999999999</v>
      </c>
      <c r="P51" s="10">
        <v>7.4431000000000003</v>
      </c>
      <c r="Q51" s="10">
        <v>6.5877499999999998</v>
      </c>
      <c r="R51" s="12">
        <v>-3.5388480606199026E-3</v>
      </c>
      <c r="S51" s="10">
        <v>10.6</v>
      </c>
      <c r="U51" s="36">
        <v>1501010010</v>
      </c>
      <c r="V51">
        <v>2021</v>
      </c>
      <c r="W51">
        <f t="shared" si="0"/>
        <v>1</v>
      </c>
      <c r="X51">
        <f t="shared" si="1"/>
        <v>1</v>
      </c>
      <c r="Y51">
        <f t="shared" si="2"/>
        <v>0</v>
      </c>
      <c r="Z51">
        <f t="shared" si="3"/>
        <v>0</v>
      </c>
      <c r="AA51">
        <f t="shared" si="4"/>
        <v>0</v>
      </c>
      <c r="AB51">
        <f t="shared" si="5"/>
        <v>0</v>
      </c>
      <c r="AC51">
        <f t="shared" si="6"/>
        <v>0</v>
      </c>
      <c r="AD51">
        <f t="shared" si="7"/>
        <v>0</v>
      </c>
      <c r="AE51">
        <f t="shared" si="8"/>
        <v>0</v>
      </c>
      <c r="AF51">
        <f t="shared" si="9"/>
        <v>1</v>
      </c>
      <c r="AG51">
        <f t="shared" si="10"/>
        <v>0.3598291666666667</v>
      </c>
      <c r="AH51">
        <f t="shared" si="11"/>
        <v>0.20045674605966787</v>
      </c>
      <c r="AI51">
        <f t="shared" si="12"/>
        <v>7.4502394204231823</v>
      </c>
      <c r="AJ51">
        <f t="shared" si="13"/>
        <v>0.98741300848782398</v>
      </c>
      <c r="AK51">
        <f t="shared" si="14"/>
        <v>1.2282485875706214E-3</v>
      </c>
    </row>
    <row r="52" spans="1:37" ht="17">
      <c r="A52" s="9">
        <v>52</v>
      </c>
      <c r="B52" s="3" t="s">
        <v>20</v>
      </c>
      <c r="C52" s="3" t="s">
        <v>75</v>
      </c>
      <c r="D52" s="3" t="s">
        <v>122</v>
      </c>
      <c r="E52" s="3" t="s">
        <v>123</v>
      </c>
      <c r="F52" s="10">
        <v>-0.21951999999999999</v>
      </c>
      <c r="G52" s="10">
        <v>-0.16574</v>
      </c>
      <c r="H52" s="11">
        <v>18</v>
      </c>
      <c r="I52" s="11">
        <v>89</v>
      </c>
      <c r="J52" s="10">
        <v>3.0050057799999998</v>
      </c>
      <c r="K52" s="10">
        <v>10.2913</v>
      </c>
      <c r="L52" s="10">
        <v>1.66915273</v>
      </c>
      <c r="M52" s="10">
        <v>0.1115</v>
      </c>
      <c r="N52" s="10">
        <v>1.3358530500000001</v>
      </c>
      <c r="O52" s="10">
        <v>2.4220999999999999</v>
      </c>
      <c r="P52" s="10">
        <v>4.2314600000000002</v>
      </c>
      <c r="Q52" s="10">
        <v>3.94014</v>
      </c>
      <c r="R52" s="12">
        <v>-5.1878075179725196E-2</v>
      </c>
      <c r="S52" s="10">
        <v>11.1</v>
      </c>
      <c r="U52" s="36">
        <v>1501201020</v>
      </c>
      <c r="V52">
        <v>2021</v>
      </c>
      <c r="W52">
        <f t="shared" si="0"/>
        <v>1</v>
      </c>
      <c r="X52">
        <f t="shared" si="1"/>
        <v>1</v>
      </c>
      <c r="Y52">
        <f t="shared" si="2"/>
        <v>0</v>
      </c>
      <c r="Z52">
        <f t="shared" si="3"/>
        <v>0</v>
      </c>
      <c r="AA52">
        <f t="shared" si="4"/>
        <v>0</v>
      </c>
      <c r="AB52">
        <f t="shared" si="5"/>
        <v>0</v>
      </c>
      <c r="AC52">
        <f t="shared" si="6"/>
        <v>0</v>
      </c>
      <c r="AD52">
        <f t="shared" si="7"/>
        <v>0</v>
      </c>
      <c r="AE52">
        <f t="shared" si="8"/>
        <v>0</v>
      </c>
      <c r="AF52">
        <f t="shared" si="9"/>
        <v>1</v>
      </c>
      <c r="AG52">
        <f t="shared" si="10"/>
        <v>0.5779333333333333</v>
      </c>
      <c r="AH52">
        <f t="shared" si="11"/>
        <v>0.1621906591004052</v>
      </c>
      <c r="AI52">
        <f t="shared" si="12"/>
        <v>11.980744843049328</v>
      </c>
      <c r="AJ52">
        <f t="shared" si="13"/>
        <v>0.98928173184142731</v>
      </c>
      <c r="AK52">
        <f t="shared" si="14"/>
        <v>1.252808988764045E-3</v>
      </c>
    </row>
    <row r="53" spans="1:37" ht="17">
      <c r="A53" s="9">
        <v>53</v>
      </c>
      <c r="B53" s="3" t="s">
        <v>20</v>
      </c>
      <c r="C53" s="3" t="s">
        <v>75</v>
      </c>
      <c r="D53" s="3" t="s">
        <v>124</v>
      </c>
      <c r="E53" s="3" t="s">
        <v>125</v>
      </c>
      <c r="F53" s="10">
        <v>2.5969699999999998E-2</v>
      </c>
      <c r="G53" s="10">
        <v>1.345769E-2</v>
      </c>
      <c r="H53" s="11">
        <v>15</v>
      </c>
      <c r="I53" s="11">
        <v>118</v>
      </c>
      <c r="J53" s="10">
        <v>2.68250192</v>
      </c>
      <c r="K53" s="10">
        <v>3.3420000000000001</v>
      </c>
      <c r="L53" s="10">
        <v>1.4015725299999999</v>
      </c>
      <c r="M53" s="10">
        <v>7.17E-2</v>
      </c>
      <c r="N53" s="10">
        <v>1.2809293900000001</v>
      </c>
      <c r="O53" s="10">
        <v>2.9192999999999998</v>
      </c>
      <c r="P53" s="10">
        <v>3.1131369699999998</v>
      </c>
      <c r="Q53" s="10">
        <v>2.71481481</v>
      </c>
      <c r="R53" s="12">
        <v>8.3419715387595041E-3</v>
      </c>
      <c r="S53" s="10">
        <v>10.6</v>
      </c>
      <c r="U53" s="36">
        <v>1531010108</v>
      </c>
      <c r="V53">
        <v>2021</v>
      </c>
      <c r="W53">
        <f t="shared" si="0"/>
        <v>1</v>
      </c>
      <c r="X53">
        <f t="shared" si="1"/>
        <v>1</v>
      </c>
      <c r="Y53">
        <f t="shared" si="2"/>
        <v>0</v>
      </c>
      <c r="Z53">
        <f t="shared" si="3"/>
        <v>0</v>
      </c>
      <c r="AA53">
        <f t="shared" si="4"/>
        <v>0</v>
      </c>
      <c r="AB53">
        <f t="shared" si="5"/>
        <v>0</v>
      </c>
      <c r="AC53">
        <f t="shared" si="6"/>
        <v>0</v>
      </c>
      <c r="AD53">
        <f t="shared" si="7"/>
        <v>0</v>
      </c>
      <c r="AE53">
        <f t="shared" si="8"/>
        <v>0</v>
      </c>
      <c r="AF53">
        <f t="shared" si="9"/>
        <v>1</v>
      </c>
      <c r="AG53">
        <f t="shared" si="10"/>
        <v>0.22758</v>
      </c>
      <c r="AH53">
        <f t="shared" si="11"/>
        <v>0.41938136744464388</v>
      </c>
      <c r="AI53">
        <f t="shared" si="12"/>
        <v>17.865123988842399</v>
      </c>
      <c r="AJ53">
        <f t="shared" si="13"/>
        <v>0.97899639687142981</v>
      </c>
      <c r="AK53">
        <f t="shared" si="14"/>
        <v>6.0762711864406778E-4</v>
      </c>
    </row>
    <row r="54" spans="1:37" ht="17">
      <c r="A54" s="9">
        <v>54</v>
      </c>
      <c r="B54" s="3" t="s">
        <v>20</v>
      </c>
      <c r="C54" s="3" t="s">
        <v>75</v>
      </c>
      <c r="D54" s="3" t="s">
        <v>126</v>
      </c>
      <c r="E54" s="3" t="s">
        <v>127</v>
      </c>
      <c r="F54" s="10">
        <v>-0.17318</v>
      </c>
      <c r="G54" s="10">
        <v>-0.13991000000000001</v>
      </c>
      <c r="H54" s="11">
        <v>16</v>
      </c>
      <c r="I54" s="11">
        <v>101</v>
      </c>
      <c r="J54" s="10">
        <v>2.3924999699999998</v>
      </c>
      <c r="K54" s="10">
        <v>10.907</v>
      </c>
      <c r="L54" s="10">
        <v>1.6616735</v>
      </c>
      <c r="M54" s="10">
        <v>0.08</v>
      </c>
      <c r="N54" s="10">
        <v>0.73082647000000001</v>
      </c>
      <c r="O54" s="10">
        <v>1.4137999999999999</v>
      </c>
      <c r="P54" s="10">
        <v>2.9229799999999999</v>
      </c>
      <c r="Q54" s="10">
        <v>2.8827199999999999</v>
      </c>
      <c r="R54" s="12">
        <v>-5.9247754004474885E-2</v>
      </c>
      <c r="S54" s="10">
        <v>8.8000000000000007</v>
      </c>
      <c r="U54" s="36">
        <v>1531010279</v>
      </c>
      <c r="V54">
        <v>2021</v>
      </c>
      <c r="W54">
        <f t="shared" si="0"/>
        <v>1</v>
      </c>
      <c r="X54">
        <f t="shared" si="1"/>
        <v>1</v>
      </c>
      <c r="Y54">
        <f t="shared" si="2"/>
        <v>0</v>
      </c>
      <c r="Z54">
        <f t="shared" si="3"/>
        <v>0</v>
      </c>
      <c r="AA54">
        <f t="shared" si="4"/>
        <v>0</v>
      </c>
      <c r="AB54">
        <f t="shared" si="5"/>
        <v>0</v>
      </c>
      <c r="AC54">
        <f t="shared" si="6"/>
        <v>0</v>
      </c>
      <c r="AD54">
        <f t="shared" si="7"/>
        <v>0</v>
      </c>
      <c r="AE54">
        <f t="shared" si="8"/>
        <v>0</v>
      </c>
      <c r="AF54">
        <f t="shared" si="9"/>
        <v>1</v>
      </c>
      <c r="AG54">
        <f t="shared" si="10"/>
        <v>0.68668750000000001</v>
      </c>
      <c r="AH54">
        <f t="shared" si="11"/>
        <v>0.15234927111029614</v>
      </c>
      <c r="AI54">
        <f t="shared" si="12"/>
        <v>9.1353308749999993</v>
      </c>
      <c r="AJ54">
        <f t="shared" si="13"/>
        <v>0.99271866751615545</v>
      </c>
      <c r="AK54">
        <f t="shared" si="14"/>
        <v>7.9207920792079213E-4</v>
      </c>
    </row>
    <row r="55" spans="1:37" ht="17">
      <c r="A55" s="9">
        <v>55</v>
      </c>
      <c r="B55" s="3" t="s">
        <v>20</v>
      </c>
      <c r="C55" s="3" t="s">
        <v>75</v>
      </c>
      <c r="D55" s="3" t="s">
        <v>128</v>
      </c>
      <c r="E55" s="3" t="s">
        <v>129</v>
      </c>
      <c r="F55" s="10">
        <v>-3.4524190000000003E-2</v>
      </c>
      <c r="G55" s="10">
        <v>-2.317023E-2</v>
      </c>
      <c r="H55" s="11">
        <v>13</v>
      </c>
      <c r="I55" s="11">
        <v>94</v>
      </c>
      <c r="J55" s="10">
        <v>3.1732310199999998</v>
      </c>
      <c r="K55" s="10">
        <v>6.2789000000000001</v>
      </c>
      <c r="L55" s="10">
        <v>2.2941825900000001</v>
      </c>
      <c r="M55" s="10">
        <v>5.91E-2</v>
      </c>
      <c r="N55" s="10">
        <v>0.87904842999999999</v>
      </c>
      <c r="O55" s="10">
        <v>1.5572999999999999</v>
      </c>
      <c r="P55" s="10">
        <v>3.0506586000000002</v>
      </c>
      <c r="Q55" s="10">
        <v>2.7598812499999998</v>
      </c>
      <c r="R55" s="12">
        <v>-1.1316962835500505E-2</v>
      </c>
      <c r="S55" s="10">
        <v>8.1999999999999993</v>
      </c>
      <c r="U55" s="36">
        <v>1531020122</v>
      </c>
      <c r="V55">
        <v>2021</v>
      </c>
      <c r="W55">
        <f t="shared" si="0"/>
        <v>1</v>
      </c>
      <c r="X55">
        <f t="shared" si="1"/>
        <v>1</v>
      </c>
      <c r="Y55">
        <f t="shared" si="2"/>
        <v>0</v>
      </c>
      <c r="Z55">
        <f t="shared" si="3"/>
        <v>0</v>
      </c>
      <c r="AA55">
        <f t="shared" si="4"/>
        <v>0</v>
      </c>
      <c r="AB55">
        <f t="shared" si="5"/>
        <v>0</v>
      </c>
      <c r="AC55">
        <f t="shared" si="6"/>
        <v>0</v>
      </c>
      <c r="AD55">
        <f t="shared" si="7"/>
        <v>0</v>
      </c>
      <c r="AE55">
        <f t="shared" si="8"/>
        <v>0</v>
      </c>
      <c r="AF55">
        <f t="shared" si="9"/>
        <v>1</v>
      </c>
      <c r="AG55">
        <f t="shared" si="10"/>
        <v>0.48753846153846153</v>
      </c>
      <c r="AH55">
        <f t="shared" si="11"/>
        <v>0.36537969867333453</v>
      </c>
      <c r="AI55">
        <f t="shared" si="12"/>
        <v>14.873915905245347</v>
      </c>
      <c r="AJ55">
        <f t="shared" si="13"/>
        <v>0.99067529189018622</v>
      </c>
      <c r="AK55">
        <f t="shared" si="14"/>
        <v>6.2872340425531919E-4</v>
      </c>
    </row>
    <row r="56" spans="1:37" ht="17">
      <c r="A56" s="9">
        <v>56</v>
      </c>
      <c r="B56" s="3" t="s">
        <v>20</v>
      </c>
      <c r="C56" s="3" t="s">
        <v>75</v>
      </c>
      <c r="D56" s="3" t="s">
        <v>130</v>
      </c>
      <c r="E56" s="3" t="s">
        <v>131</v>
      </c>
      <c r="F56" s="10">
        <v>-2.412245E-2</v>
      </c>
      <c r="G56" s="10">
        <v>-1.1528709999999999E-2</v>
      </c>
      <c r="H56" s="11">
        <v>11</v>
      </c>
      <c r="I56" s="11">
        <v>110</v>
      </c>
      <c r="J56" s="10">
        <v>2.9949019899999998</v>
      </c>
      <c r="K56" s="10">
        <v>6.1734999999999998</v>
      </c>
      <c r="L56" s="10">
        <v>1.7783558100000001</v>
      </c>
      <c r="M56" s="10">
        <v>8.5599999999999996E-2</v>
      </c>
      <c r="N56" s="10">
        <v>1.2165461799999999</v>
      </c>
      <c r="O56" s="10">
        <v>2.7498999999999998</v>
      </c>
      <c r="P56" s="10">
        <v>2.93168396</v>
      </c>
      <c r="Q56" s="10">
        <v>2.8317845199999998</v>
      </c>
      <c r="R56" s="12">
        <v>-8.2281890985275233E-3</v>
      </c>
      <c r="S56" s="10">
        <v>10.1</v>
      </c>
      <c r="U56" s="36">
        <v>1531021174</v>
      </c>
      <c r="V56">
        <v>2021</v>
      </c>
      <c r="W56">
        <f t="shared" si="0"/>
        <v>1</v>
      </c>
      <c r="X56">
        <f t="shared" si="1"/>
        <v>1</v>
      </c>
      <c r="Y56">
        <f t="shared" si="2"/>
        <v>0</v>
      </c>
      <c r="Z56">
        <f t="shared" si="3"/>
        <v>0</v>
      </c>
      <c r="AA56">
        <f t="shared" si="4"/>
        <v>0</v>
      </c>
      <c r="AB56">
        <f t="shared" si="5"/>
        <v>0</v>
      </c>
      <c r="AC56">
        <f t="shared" si="6"/>
        <v>0</v>
      </c>
      <c r="AD56">
        <f t="shared" si="7"/>
        <v>0</v>
      </c>
      <c r="AE56">
        <f t="shared" si="8"/>
        <v>0</v>
      </c>
      <c r="AF56">
        <f t="shared" si="9"/>
        <v>1</v>
      </c>
      <c r="AG56">
        <f t="shared" si="10"/>
        <v>0.56900909090909091</v>
      </c>
      <c r="AH56">
        <f t="shared" si="11"/>
        <v>0.28806281849842069</v>
      </c>
      <c r="AI56">
        <f t="shared" si="12"/>
        <v>14.21198808411215</v>
      </c>
      <c r="AJ56">
        <f t="shared" si="13"/>
        <v>0.98632391238356942</v>
      </c>
      <c r="AK56">
        <f t="shared" si="14"/>
        <v>7.7818181818181816E-4</v>
      </c>
    </row>
    <row r="57" spans="1:37" ht="17">
      <c r="A57" s="9">
        <v>57</v>
      </c>
      <c r="B57" s="3" t="s">
        <v>20</v>
      </c>
      <c r="C57" s="3" t="s">
        <v>75</v>
      </c>
      <c r="D57" s="3" t="s">
        <v>132</v>
      </c>
      <c r="E57" s="3" t="s">
        <v>133</v>
      </c>
      <c r="F57" s="10">
        <v>-4.9739999999999999E-2</v>
      </c>
      <c r="G57" s="10">
        <v>2.7E-2</v>
      </c>
      <c r="H57" s="11">
        <v>15</v>
      </c>
      <c r="I57" s="11">
        <v>188</v>
      </c>
      <c r="J57" s="10">
        <v>3.00562532</v>
      </c>
      <c r="K57" s="10">
        <v>3.3536000000000001</v>
      </c>
      <c r="L57" s="10">
        <v>1.2045737999999999</v>
      </c>
      <c r="M57" s="10">
        <v>0.1003</v>
      </c>
      <c r="N57" s="10">
        <v>1.8010515199999999</v>
      </c>
      <c r="O57" s="10">
        <v>4.8491999999999997</v>
      </c>
      <c r="P57" s="10">
        <v>3.1083699999999999</v>
      </c>
      <c r="Q57" s="10">
        <v>2.8328000000000002</v>
      </c>
      <c r="R57" s="12">
        <v>-1.6001956009098015E-2</v>
      </c>
      <c r="S57" s="10">
        <v>12.1</v>
      </c>
      <c r="U57" s="36">
        <v>1531051163</v>
      </c>
      <c r="V57">
        <v>2021</v>
      </c>
      <c r="W57">
        <f t="shared" si="0"/>
        <v>1</v>
      </c>
      <c r="X57">
        <f t="shared" si="1"/>
        <v>1</v>
      </c>
      <c r="Y57">
        <f t="shared" si="2"/>
        <v>0</v>
      </c>
      <c r="Z57">
        <f t="shared" si="3"/>
        <v>0</v>
      </c>
      <c r="AA57">
        <f t="shared" si="4"/>
        <v>0</v>
      </c>
      <c r="AB57">
        <f t="shared" si="5"/>
        <v>0</v>
      </c>
      <c r="AC57">
        <f t="shared" si="6"/>
        <v>0</v>
      </c>
      <c r="AD57">
        <f t="shared" si="7"/>
        <v>0</v>
      </c>
      <c r="AE57">
        <f t="shared" si="8"/>
        <v>0</v>
      </c>
      <c r="AF57">
        <f t="shared" si="9"/>
        <v>1</v>
      </c>
      <c r="AG57">
        <f t="shared" si="10"/>
        <v>0.23025999999999999</v>
      </c>
      <c r="AH57">
        <f t="shared" si="11"/>
        <v>0.35918827528625952</v>
      </c>
      <c r="AI57">
        <f t="shared" si="12"/>
        <v>17.956645264207378</v>
      </c>
      <c r="AJ57">
        <f t="shared" si="13"/>
        <v>0.97096036364689198</v>
      </c>
      <c r="AK57">
        <f t="shared" si="14"/>
        <v>5.335106382978723E-4</v>
      </c>
    </row>
    <row r="58" spans="1:37" ht="17">
      <c r="A58" s="9">
        <v>58</v>
      </c>
      <c r="B58" s="3" t="s">
        <v>20</v>
      </c>
      <c r="C58" s="3" t="s">
        <v>75</v>
      </c>
      <c r="D58" s="3" t="s">
        <v>134</v>
      </c>
      <c r="E58" s="3" t="s">
        <v>135</v>
      </c>
      <c r="F58" s="10">
        <v>-0.20881</v>
      </c>
      <c r="G58" s="10">
        <v>0.1085</v>
      </c>
      <c r="H58" s="11">
        <v>34</v>
      </c>
      <c r="I58" s="11">
        <v>186</v>
      </c>
      <c r="J58" s="10">
        <v>5.73262859</v>
      </c>
      <c r="K58" s="10">
        <v>15.9391</v>
      </c>
      <c r="L58" s="10">
        <v>3.8044261499999998</v>
      </c>
      <c r="M58" s="10">
        <v>0.26040000000000002</v>
      </c>
      <c r="N58" s="10">
        <v>1.92820244</v>
      </c>
      <c r="O58" s="10">
        <v>3.8506</v>
      </c>
      <c r="P58" s="10">
        <v>7.3603699999999996</v>
      </c>
      <c r="Q58" s="10">
        <v>6.7245999999999997</v>
      </c>
      <c r="R58" s="12">
        <v>-2.8369497729054383E-2</v>
      </c>
      <c r="S58" s="10">
        <v>12.3</v>
      </c>
      <c r="U58" s="36">
        <v>1531060180</v>
      </c>
      <c r="V58">
        <v>2021</v>
      </c>
      <c r="W58">
        <f t="shared" si="0"/>
        <v>1</v>
      </c>
      <c r="X58">
        <f t="shared" si="1"/>
        <v>1</v>
      </c>
      <c r="Y58">
        <f t="shared" si="2"/>
        <v>0</v>
      </c>
      <c r="Z58">
        <f t="shared" si="3"/>
        <v>0</v>
      </c>
      <c r="AA58">
        <f t="shared" si="4"/>
        <v>0</v>
      </c>
      <c r="AB58">
        <f t="shared" si="5"/>
        <v>0</v>
      </c>
      <c r="AC58">
        <f t="shared" si="6"/>
        <v>0</v>
      </c>
      <c r="AD58">
        <f t="shared" si="7"/>
        <v>0</v>
      </c>
      <c r="AE58">
        <f t="shared" si="8"/>
        <v>0</v>
      </c>
      <c r="AF58">
        <f t="shared" si="9"/>
        <v>1</v>
      </c>
      <c r="AG58">
        <f t="shared" si="10"/>
        <v>0.47645588235294117</v>
      </c>
      <c r="AH58">
        <f t="shared" si="11"/>
        <v>0.23868512964972927</v>
      </c>
      <c r="AI58">
        <f t="shared" si="12"/>
        <v>7.4047712749615968</v>
      </c>
      <c r="AJ58">
        <f t="shared" si="13"/>
        <v>0.98392542979721598</v>
      </c>
      <c r="AK58">
        <f t="shared" si="14"/>
        <v>1.4000000000000002E-3</v>
      </c>
    </row>
    <row r="59" spans="1:37" ht="17">
      <c r="A59" s="9">
        <v>59</v>
      </c>
      <c r="B59" s="3" t="s">
        <v>20</v>
      </c>
      <c r="C59" s="3" t="s">
        <v>75</v>
      </c>
      <c r="D59" s="3" t="s">
        <v>136</v>
      </c>
      <c r="E59" s="3" t="s">
        <v>137</v>
      </c>
      <c r="F59" s="10">
        <v>9.5600000000000004E-2</v>
      </c>
      <c r="G59" s="10">
        <v>0.10375</v>
      </c>
      <c r="H59" s="11">
        <v>19</v>
      </c>
      <c r="I59" s="11">
        <v>186</v>
      </c>
      <c r="J59" s="10">
        <v>3.8247270699999998</v>
      </c>
      <c r="K59" s="10">
        <v>8.9594000000000005</v>
      </c>
      <c r="L59" s="10">
        <v>1.9168685599999999</v>
      </c>
      <c r="M59" s="10">
        <v>0.23169999999999999</v>
      </c>
      <c r="N59" s="10">
        <v>1.9078585100000001</v>
      </c>
      <c r="O59" s="10">
        <v>4.0747</v>
      </c>
      <c r="P59" s="10">
        <v>4.6452099999999996</v>
      </c>
      <c r="Q59" s="10">
        <v>3.5569500000000001</v>
      </c>
      <c r="R59" s="12">
        <v>2.0580339747826259E-2</v>
      </c>
      <c r="S59" s="10">
        <v>11.4</v>
      </c>
      <c r="U59" s="36">
        <v>1531071030</v>
      </c>
      <c r="V59">
        <v>2021</v>
      </c>
      <c r="W59">
        <f t="shared" si="0"/>
        <v>1</v>
      </c>
      <c r="X59">
        <f t="shared" si="1"/>
        <v>1</v>
      </c>
      <c r="Y59">
        <f t="shared" si="2"/>
        <v>0</v>
      </c>
      <c r="Z59">
        <f t="shared" si="3"/>
        <v>0</v>
      </c>
      <c r="AA59">
        <f t="shared" si="4"/>
        <v>0</v>
      </c>
      <c r="AB59">
        <f t="shared" si="5"/>
        <v>0</v>
      </c>
      <c r="AC59">
        <f t="shared" si="6"/>
        <v>0</v>
      </c>
      <c r="AD59">
        <f t="shared" si="7"/>
        <v>0</v>
      </c>
      <c r="AE59">
        <f t="shared" si="8"/>
        <v>0</v>
      </c>
      <c r="AF59">
        <f t="shared" si="9"/>
        <v>1</v>
      </c>
      <c r="AG59">
        <f t="shared" si="10"/>
        <v>0.48374210526315792</v>
      </c>
      <c r="AH59">
        <f t="shared" si="11"/>
        <v>0.21395055026006204</v>
      </c>
      <c r="AI59">
        <f t="shared" si="12"/>
        <v>8.2341757013379375</v>
      </c>
      <c r="AJ59">
        <f t="shared" si="13"/>
        <v>0.97479083025970781</v>
      </c>
      <c r="AK59">
        <f t="shared" si="14"/>
        <v>1.2456989247311826E-3</v>
      </c>
    </row>
    <row r="60" spans="1:37" ht="17">
      <c r="A60" s="9">
        <v>60</v>
      </c>
      <c r="B60" s="3" t="s">
        <v>20</v>
      </c>
      <c r="C60" s="3" t="s">
        <v>75</v>
      </c>
      <c r="D60" s="3" t="s">
        <v>138</v>
      </c>
      <c r="E60" s="3" t="s">
        <v>139</v>
      </c>
      <c r="F60" s="10">
        <v>0.20056129</v>
      </c>
      <c r="G60" s="10">
        <v>0.20152133</v>
      </c>
      <c r="H60" s="11">
        <v>13</v>
      </c>
      <c r="I60" s="11">
        <v>155</v>
      </c>
      <c r="J60" s="10">
        <v>2.9144298100000001</v>
      </c>
      <c r="K60" s="10">
        <v>1.5516000000000001</v>
      </c>
      <c r="L60" s="10">
        <v>0.88635728999999996</v>
      </c>
      <c r="M60" s="10">
        <v>0.13089999999999999</v>
      </c>
      <c r="N60" s="10">
        <v>2.0280725199999998</v>
      </c>
      <c r="O60" s="10">
        <v>4.0167000000000002</v>
      </c>
      <c r="P60" s="10">
        <v>3.4865708299999998</v>
      </c>
      <c r="Q60" s="10">
        <v>3.06082016</v>
      </c>
      <c r="R60" s="12">
        <v>5.7523939647025617E-2</v>
      </c>
      <c r="S60" s="10">
        <v>9.5</v>
      </c>
      <c r="U60" s="36">
        <v>1531131157</v>
      </c>
      <c r="V60">
        <v>2021</v>
      </c>
      <c r="W60">
        <f t="shared" si="0"/>
        <v>1</v>
      </c>
      <c r="X60">
        <f t="shared" si="1"/>
        <v>1</v>
      </c>
      <c r="Y60">
        <f t="shared" si="2"/>
        <v>0</v>
      </c>
      <c r="Z60">
        <f t="shared" si="3"/>
        <v>0</v>
      </c>
      <c r="AA60">
        <f t="shared" si="4"/>
        <v>0</v>
      </c>
      <c r="AB60">
        <f t="shared" si="5"/>
        <v>0</v>
      </c>
      <c r="AC60">
        <f t="shared" si="6"/>
        <v>0</v>
      </c>
      <c r="AD60">
        <f t="shared" si="7"/>
        <v>0</v>
      </c>
      <c r="AE60">
        <f t="shared" si="8"/>
        <v>0</v>
      </c>
      <c r="AF60">
        <f t="shared" si="9"/>
        <v>1</v>
      </c>
      <c r="AG60">
        <f t="shared" si="10"/>
        <v>0.12942307692307692</v>
      </c>
      <c r="AH60">
        <f t="shared" si="11"/>
        <v>0.57125373163186388</v>
      </c>
      <c r="AI60">
        <f t="shared" si="12"/>
        <v>15.493296562261268</v>
      </c>
      <c r="AJ60">
        <f t="shared" si="13"/>
        <v>0.92219910846953934</v>
      </c>
      <c r="AK60">
        <f t="shared" si="14"/>
        <v>8.4451612903225799E-4</v>
      </c>
    </row>
    <row r="61" spans="1:37" ht="17">
      <c r="A61" s="9">
        <v>61</v>
      </c>
      <c r="B61" s="3" t="s">
        <v>140</v>
      </c>
      <c r="C61" s="3" t="s">
        <v>21</v>
      </c>
      <c r="D61" s="3" t="s">
        <v>141</v>
      </c>
      <c r="E61" s="3" t="s">
        <v>142</v>
      </c>
      <c r="F61" s="10">
        <v>-2.4766436000000001</v>
      </c>
      <c r="G61" s="10">
        <v>34.793963900000001</v>
      </c>
      <c r="H61" s="11">
        <v>1919</v>
      </c>
      <c r="I61" s="11">
        <v>3647</v>
      </c>
      <c r="J61" s="10">
        <v>241.47085061000001</v>
      </c>
      <c r="K61" s="10">
        <v>328.0532</v>
      </c>
      <c r="L61" s="10">
        <v>129.59663788</v>
      </c>
      <c r="M61" s="10">
        <v>10.5015</v>
      </c>
      <c r="N61" s="10">
        <v>111.87421273</v>
      </c>
      <c r="O61" s="10">
        <v>90.105800000000002</v>
      </c>
      <c r="P61" s="10">
        <v>307.75362382999998</v>
      </c>
      <c r="Q61" s="10">
        <v>299.91720135000003</v>
      </c>
      <c r="R61" s="12">
        <v>-8.0474880171291611E-3</v>
      </c>
      <c r="S61" s="10">
        <v>7.2</v>
      </c>
      <c r="U61" s="36">
        <v>1132070011</v>
      </c>
      <c r="V61">
        <v>2021</v>
      </c>
      <c r="W61">
        <f t="shared" si="0"/>
        <v>1</v>
      </c>
      <c r="X61">
        <f t="shared" si="1"/>
        <v>0</v>
      </c>
      <c r="Y61">
        <f t="shared" si="2"/>
        <v>1</v>
      </c>
      <c r="Z61">
        <f t="shared" si="3"/>
        <v>0</v>
      </c>
      <c r="AA61">
        <f t="shared" si="4"/>
        <v>0</v>
      </c>
      <c r="AB61">
        <f t="shared" si="5"/>
        <v>0</v>
      </c>
      <c r="AC61">
        <f t="shared" si="6"/>
        <v>0</v>
      </c>
      <c r="AD61">
        <f t="shared" si="7"/>
        <v>1</v>
      </c>
      <c r="AE61">
        <f t="shared" si="8"/>
        <v>0</v>
      </c>
      <c r="AF61">
        <f t="shared" si="9"/>
        <v>0</v>
      </c>
      <c r="AG61">
        <f t="shared" si="10"/>
        <v>0.17642245961438249</v>
      </c>
      <c r="AH61">
        <f t="shared" si="11"/>
        <v>0.39504762605577387</v>
      </c>
      <c r="AI61">
        <f t="shared" si="12"/>
        <v>10.653165045945817</v>
      </c>
      <c r="AJ61">
        <f t="shared" si="13"/>
        <v>0.96898137878458035</v>
      </c>
      <c r="AK61">
        <f t="shared" si="14"/>
        <v>2.8794899917740607E-3</v>
      </c>
    </row>
    <row r="62" spans="1:37" ht="17">
      <c r="A62" s="9">
        <v>62</v>
      </c>
      <c r="B62" s="3" t="s">
        <v>140</v>
      </c>
      <c r="C62" s="3" t="s">
        <v>38</v>
      </c>
      <c r="D62" s="3" t="s">
        <v>143</v>
      </c>
      <c r="E62" s="3" t="s">
        <v>144</v>
      </c>
      <c r="F62" s="10">
        <v>2.4071743799999998</v>
      </c>
      <c r="G62" s="10">
        <v>3.2277874400000002</v>
      </c>
      <c r="H62" s="11">
        <v>267</v>
      </c>
      <c r="I62" s="11">
        <v>1052</v>
      </c>
      <c r="J62" s="10">
        <v>44.871945289999999</v>
      </c>
      <c r="K62" s="10">
        <v>69.086500000000001</v>
      </c>
      <c r="L62" s="10">
        <v>24.739186069999999</v>
      </c>
      <c r="M62" s="10">
        <v>2.5979999999999999</v>
      </c>
      <c r="N62" s="10">
        <v>20.132759220000001</v>
      </c>
      <c r="O62" s="10">
        <v>20.090599999999998</v>
      </c>
      <c r="P62" s="10">
        <v>63.714937149999997</v>
      </c>
      <c r="Q62" s="10">
        <v>60.725478729999999</v>
      </c>
      <c r="R62" s="12">
        <v>3.7780377532711733E-2</v>
      </c>
      <c r="S62" s="10">
        <v>6.4</v>
      </c>
      <c r="U62" s="36">
        <v>132010014</v>
      </c>
      <c r="V62">
        <v>2021</v>
      </c>
      <c r="W62">
        <f t="shared" si="0"/>
        <v>0</v>
      </c>
      <c r="X62">
        <f t="shared" si="1"/>
        <v>0</v>
      </c>
      <c r="Y62">
        <f t="shared" si="2"/>
        <v>1</v>
      </c>
      <c r="Z62">
        <f t="shared" si="3"/>
        <v>0</v>
      </c>
      <c r="AA62">
        <f t="shared" si="4"/>
        <v>0</v>
      </c>
      <c r="AB62">
        <f t="shared" si="5"/>
        <v>0</v>
      </c>
      <c r="AC62">
        <f t="shared" si="6"/>
        <v>0</v>
      </c>
      <c r="AD62">
        <f t="shared" si="7"/>
        <v>0</v>
      </c>
      <c r="AE62">
        <f t="shared" si="8"/>
        <v>1</v>
      </c>
      <c r="AF62">
        <f t="shared" si="9"/>
        <v>0</v>
      </c>
      <c r="AG62">
        <f t="shared" si="10"/>
        <v>0.26848127340823968</v>
      </c>
      <c r="AH62">
        <f t="shared" si="11"/>
        <v>0.35809001859987116</v>
      </c>
      <c r="AI62">
        <f t="shared" si="12"/>
        <v>7.7493299538106237</v>
      </c>
      <c r="AJ62">
        <f t="shared" si="13"/>
        <v>0.96375785560337313</v>
      </c>
      <c r="AK62">
        <f t="shared" si="14"/>
        <v>2.4695817490494295E-3</v>
      </c>
    </row>
    <row r="63" spans="1:37" ht="17">
      <c r="A63" s="9">
        <v>63</v>
      </c>
      <c r="B63" s="3" t="s">
        <v>140</v>
      </c>
      <c r="C63" s="3" t="s">
        <v>38</v>
      </c>
      <c r="D63" s="3" t="s">
        <v>145</v>
      </c>
      <c r="E63" s="3" t="s">
        <v>146</v>
      </c>
      <c r="F63" s="10">
        <v>0.45730135999999999</v>
      </c>
      <c r="G63" s="10">
        <v>0.61093339000000002</v>
      </c>
      <c r="H63" s="11">
        <v>47</v>
      </c>
      <c r="I63" s="11">
        <v>660</v>
      </c>
      <c r="J63" s="10">
        <v>8.9648256800000006</v>
      </c>
      <c r="K63" s="10">
        <v>11.6525</v>
      </c>
      <c r="L63" s="10">
        <v>2.84213973</v>
      </c>
      <c r="M63" s="10">
        <v>1.2417</v>
      </c>
      <c r="N63" s="10">
        <v>6.1226859500000002</v>
      </c>
      <c r="O63" s="10">
        <v>33.142000000000003</v>
      </c>
      <c r="P63" s="10">
        <v>8.2937631500000002</v>
      </c>
      <c r="Q63" s="10">
        <v>8.0844083100000006</v>
      </c>
      <c r="R63" s="12">
        <v>5.5137981604888246E-2</v>
      </c>
      <c r="S63" s="10">
        <v>11.1</v>
      </c>
      <c r="U63" s="36">
        <v>132010023</v>
      </c>
      <c r="V63">
        <v>2021</v>
      </c>
      <c r="W63">
        <f t="shared" si="0"/>
        <v>0</v>
      </c>
      <c r="X63">
        <f t="shared" si="1"/>
        <v>0</v>
      </c>
      <c r="Y63">
        <f t="shared" si="2"/>
        <v>1</v>
      </c>
      <c r="Z63">
        <f t="shared" si="3"/>
        <v>0</v>
      </c>
      <c r="AA63">
        <f t="shared" si="4"/>
        <v>0</v>
      </c>
      <c r="AB63">
        <f t="shared" si="5"/>
        <v>0</v>
      </c>
      <c r="AC63">
        <f t="shared" si="6"/>
        <v>0</v>
      </c>
      <c r="AD63">
        <f t="shared" si="7"/>
        <v>0</v>
      </c>
      <c r="AE63">
        <f t="shared" si="8"/>
        <v>1</v>
      </c>
      <c r="AF63">
        <f t="shared" si="9"/>
        <v>0</v>
      </c>
      <c r="AG63">
        <f t="shared" si="10"/>
        <v>0.27434468085106384</v>
      </c>
      <c r="AH63">
        <f t="shared" si="11"/>
        <v>0.24390815104054925</v>
      </c>
      <c r="AI63">
        <f t="shared" si="12"/>
        <v>4.9308898687283564</v>
      </c>
      <c r="AJ63">
        <f t="shared" si="13"/>
        <v>0.90370088877169585</v>
      </c>
      <c r="AK63">
        <f t="shared" si="14"/>
        <v>1.8813636363636363E-3</v>
      </c>
    </row>
    <row r="64" spans="1:37" ht="17">
      <c r="A64" s="9">
        <v>64</v>
      </c>
      <c r="B64" s="3" t="s">
        <v>140</v>
      </c>
      <c r="C64" s="3" t="s">
        <v>38</v>
      </c>
      <c r="D64" s="3" t="s">
        <v>147</v>
      </c>
      <c r="E64" s="3" t="s">
        <v>148</v>
      </c>
      <c r="F64" s="10">
        <v>0.50560419999999995</v>
      </c>
      <c r="G64" s="10">
        <v>0.60349551000000001</v>
      </c>
      <c r="H64" s="11">
        <v>58</v>
      </c>
      <c r="I64" s="11">
        <v>407</v>
      </c>
      <c r="J64" s="10">
        <v>9.9121855599999993</v>
      </c>
      <c r="K64" s="10">
        <v>19.599</v>
      </c>
      <c r="L64" s="10">
        <v>4.8297893299999997</v>
      </c>
      <c r="M64" s="10">
        <v>0.78720000000000001</v>
      </c>
      <c r="N64" s="10">
        <v>5.0823962299999996</v>
      </c>
      <c r="O64" s="10">
        <v>9.0619999999999994</v>
      </c>
      <c r="P64" s="10">
        <v>11.966764339999999</v>
      </c>
      <c r="Q64" s="10">
        <v>11.5390256</v>
      </c>
      <c r="R64" s="12">
        <v>4.2250702498583668E-2</v>
      </c>
      <c r="S64" s="10">
        <v>10.5</v>
      </c>
      <c r="U64" s="36">
        <v>135010016</v>
      </c>
      <c r="V64">
        <v>2021</v>
      </c>
      <c r="W64">
        <f t="shared" si="0"/>
        <v>0</v>
      </c>
      <c r="X64">
        <f t="shared" si="1"/>
        <v>0</v>
      </c>
      <c r="Y64">
        <f t="shared" si="2"/>
        <v>1</v>
      </c>
      <c r="Z64">
        <f t="shared" si="3"/>
        <v>0</v>
      </c>
      <c r="AA64">
        <f t="shared" si="4"/>
        <v>0</v>
      </c>
      <c r="AB64">
        <f t="shared" si="5"/>
        <v>0</v>
      </c>
      <c r="AC64">
        <f t="shared" si="6"/>
        <v>0</v>
      </c>
      <c r="AD64">
        <f t="shared" si="7"/>
        <v>0</v>
      </c>
      <c r="AE64">
        <f t="shared" si="8"/>
        <v>1</v>
      </c>
      <c r="AF64">
        <f t="shared" si="9"/>
        <v>0</v>
      </c>
      <c r="AG64">
        <f t="shared" si="10"/>
        <v>0.35148620689655169</v>
      </c>
      <c r="AH64">
        <f t="shared" si="11"/>
        <v>0.24643039593856828</v>
      </c>
      <c r="AI64">
        <f t="shared" si="12"/>
        <v>6.4562960238821132</v>
      </c>
      <c r="AJ64">
        <f t="shared" si="13"/>
        <v>0.96138564322924336</v>
      </c>
      <c r="AK64">
        <f t="shared" si="14"/>
        <v>1.9341523341523342E-3</v>
      </c>
    </row>
    <row r="65" spans="1:37" ht="17">
      <c r="A65" s="9">
        <v>65</v>
      </c>
      <c r="B65" s="3" t="s">
        <v>140</v>
      </c>
      <c r="C65" s="3" t="s">
        <v>38</v>
      </c>
      <c r="D65" s="3" t="s">
        <v>149</v>
      </c>
      <c r="E65" s="3" t="s">
        <v>150</v>
      </c>
      <c r="F65" s="10">
        <v>0.43959382000000002</v>
      </c>
      <c r="G65" s="10">
        <v>2.1973623999999998</v>
      </c>
      <c r="H65" s="11">
        <v>294</v>
      </c>
      <c r="I65" s="11">
        <v>799</v>
      </c>
      <c r="J65" s="10">
        <v>45.248077840000001</v>
      </c>
      <c r="K65" s="10">
        <v>74.396100000000004</v>
      </c>
      <c r="L65" s="10">
        <v>25.794146779999998</v>
      </c>
      <c r="M65" s="10">
        <v>2.4188999999999998</v>
      </c>
      <c r="N65" s="10">
        <v>19.453931059999999</v>
      </c>
      <c r="O65" s="10">
        <v>18.475999999999999</v>
      </c>
      <c r="P65" s="10">
        <v>69.218743619999998</v>
      </c>
      <c r="Q65" s="10">
        <v>66.805322219999994</v>
      </c>
      <c r="R65" s="12">
        <v>6.3507916643691324E-3</v>
      </c>
      <c r="S65" s="10">
        <v>8.1999999999999993</v>
      </c>
      <c r="U65" s="36">
        <v>412040012</v>
      </c>
      <c r="V65">
        <v>2021</v>
      </c>
      <c r="W65">
        <f t="shared" si="0"/>
        <v>0</v>
      </c>
      <c r="X65">
        <f t="shared" si="1"/>
        <v>0</v>
      </c>
      <c r="Y65">
        <f t="shared" si="2"/>
        <v>1</v>
      </c>
      <c r="Z65">
        <f t="shared" si="3"/>
        <v>0</v>
      </c>
      <c r="AA65">
        <f t="shared" si="4"/>
        <v>0</v>
      </c>
      <c r="AB65">
        <f t="shared" si="5"/>
        <v>0</v>
      </c>
      <c r="AC65">
        <f t="shared" si="6"/>
        <v>0</v>
      </c>
      <c r="AD65">
        <f t="shared" si="7"/>
        <v>0</v>
      </c>
      <c r="AE65">
        <f t="shared" si="8"/>
        <v>1</v>
      </c>
      <c r="AF65">
        <f t="shared" si="9"/>
        <v>0</v>
      </c>
      <c r="AG65">
        <f t="shared" si="10"/>
        <v>0.26127551020408163</v>
      </c>
      <c r="AH65">
        <f t="shared" si="11"/>
        <v>0.34671369574480376</v>
      </c>
      <c r="AI65">
        <f t="shared" si="12"/>
        <v>8.0424701558559679</v>
      </c>
      <c r="AJ65">
        <f t="shared" si="13"/>
        <v>0.96851005662956458</v>
      </c>
      <c r="AK65">
        <f t="shared" si="14"/>
        <v>3.027409261576971E-3</v>
      </c>
    </row>
    <row r="66" spans="1:37" ht="17">
      <c r="A66" s="9">
        <v>66</v>
      </c>
      <c r="B66" s="3" t="s">
        <v>140</v>
      </c>
      <c r="C66" s="3" t="s">
        <v>38</v>
      </c>
      <c r="D66" s="3" t="s">
        <v>151</v>
      </c>
      <c r="E66" s="3" t="s">
        <v>152</v>
      </c>
      <c r="F66" s="10">
        <v>0.35423863999999999</v>
      </c>
      <c r="G66" s="10">
        <v>0.44982</v>
      </c>
      <c r="H66" s="11">
        <v>149</v>
      </c>
      <c r="I66" s="11">
        <v>675</v>
      </c>
      <c r="J66" s="10">
        <v>18.34885937</v>
      </c>
      <c r="K66" s="10">
        <v>41.500799999999998</v>
      </c>
      <c r="L66" s="10">
        <v>8.7188701999999996</v>
      </c>
      <c r="M66" s="10">
        <v>1.3024</v>
      </c>
      <c r="N66" s="10">
        <v>9.62998917</v>
      </c>
      <c r="O66" s="10">
        <v>15.465</v>
      </c>
      <c r="P66" s="10">
        <v>23.056568250000002</v>
      </c>
      <c r="Q66" s="10">
        <v>19.26006611</v>
      </c>
      <c r="R66" s="12">
        <v>1.5363892672969663E-2</v>
      </c>
      <c r="S66" s="10">
        <v>9.1</v>
      </c>
      <c r="U66" s="36">
        <v>532090029</v>
      </c>
      <c r="V66">
        <v>2021</v>
      </c>
      <c r="W66">
        <f t="shared" si="0"/>
        <v>0</v>
      </c>
      <c r="X66">
        <f t="shared" si="1"/>
        <v>0</v>
      </c>
      <c r="Y66">
        <f t="shared" si="2"/>
        <v>1</v>
      </c>
      <c r="Z66">
        <f t="shared" si="3"/>
        <v>0</v>
      </c>
      <c r="AA66">
        <f t="shared" si="4"/>
        <v>0</v>
      </c>
      <c r="AB66">
        <f t="shared" si="5"/>
        <v>0</v>
      </c>
      <c r="AC66">
        <f t="shared" si="6"/>
        <v>0</v>
      </c>
      <c r="AD66">
        <f t="shared" si="7"/>
        <v>0</v>
      </c>
      <c r="AE66">
        <f t="shared" si="8"/>
        <v>1</v>
      </c>
      <c r="AF66">
        <f t="shared" si="9"/>
        <v>0</v>
      </c>
      <c r="AG66">
        <f t="shared" si="10"/>
        <v>0.28726979865771812</v>
      </c>
      <c r="AH66">
        <f t="shared" si="11"/>
        <v>0.2100892079188835</v>
      </c>
      <c r="AI66">
        <f t="shared" si="12"/>
        <v>7.394033453624079</v>
      </c>
      <c r="AJ66">
        <f t="shared" si="13"/>
        <v>0.96957236842105265</v>
      </c>
      <c r="AK66">
        <f t="shared" si="14"/>
        <v>1.9294814814814815E-3</v>
      </c>
    </row>
    <row r="67" spans="1:37" ht="17">
      <c r="A67" s="9">
        <v>67</v>
      </c>
      <c r="B67" s="3" t="s">
        <v>140</v>
      </c>
      <c r="C67" s="3" t="s">
        <v>38</v>
      </c>
      <c r="D67" s="3" t="s">
        <v>153</v>
      </c>
      <c r="E67" s="3" t="s">
        <v>154</v>
      </c>
      <c r="F67" s="10">
        <v>-2.3957599999999999E-2</v>
      </c>
      <c r="G67" s="10">
        <v>0.19180854999999999</v>
      </c>
      <c r="H67" s="11">
        <v>44</v>
      </c>
      <c r="I67" s="11">
        <v>531</v>
      </c>
      <c r="J67" s="10">
        <v>8.7761051999999999</v>
      </c>
      <c r="K67" s="10">
        <v>17.944700000000001</v>
      </c>
      <c r="L67" s="10">
        <v>4.23387622</v>
      </c>
      <c r="M67" s="10">
        <v>0.58440000000000003</v>
      </c>
      <c r="N67" s="10">
        <v>4.54222898</v>
      </c>
      <c r="O67" s="10">
        <v>10.045999999999999</v>
      </c>
      <c r="P67" s="10">
        <v>12.294902909999999</v>
      </c>
      <c r="Q67" s="10">
        <v>12.476080359999999</v>
      </c>
      <c r="R67" s="12">
        <v>-1.9485798444584871E-3</v>
      </c>
      <c r="S67" s="10">
        <v>10.4</v>
      </c>
      <c r="U67" s="36">
        <v>632010014</v>
      </c>
      <c r="V67">
        <v>2021</v>
      </c>
      <c r="W67">
        <f t="shared" si="0"/>
        <v>0</v>
      </c>
      <c r="X67">
        <f t="shared" si="1"/>
        <v>0</v>
      </c>
      <c r="Y67">
        <f t="shared" si="2"/>
        <v>1</v>
      </c>
      <c r="Z67">
        <f t="shared" si="3"/>
        <v>0</v>
      </c>
      <c r="AA67">
        <f t="shared" si="4"/>
        <v>0</v>
      </c>
      <c r="AB67">
        <f t="shared" si="5"/>
        <v>0</v>
      </c>
      <c r="AC67">
        <f t="shared" si="6"/>
        <v>0</v>
      </c>
      <c r="AD67">
        <f t="shared" si="7"/>
        <v>0</v>
      </c>
      <c r="AE67">
        <f t="shared" si="8"/>
        <v>1</v>
      </c>
      <c r="AF67">
        <f t="shared" si="9"/>
        <v>0</v>
      </c>
      <c r="AG67">
        <f t="shared" si="10"/>
        <v>0.42111590909090907</v>
      </c>
      <c r="AH67">
        <f t="shared" si="11"/>
        <v>0.23594020630046753</v>
      </c>
      <c r="AI67">
        <f t="shared" si="12"/>
        <v>7.7724657426420256</v>
      </c>
      <c r="AJ67">
        <f t="shared" si="13"/>
        <v>0.9684604217150321</v>
      </c>
      <c r="AK67">
        <f t="shared" si="14"/>
        <v>1.1005649717514125E-3</v>
      </c>
    </row>
    <row r="68" spans="1:37" ht="17">
      <c r="A68" s="9">
        <v>68</v>
      </c>
      <c r="B68" s="3" t="s">
        <v>140</v>
      </c>
      <c r="C68" s="3" t="s">
        <v>38</v>
      </c>
      <c r="D68" s="3" t="s">
        <v>155</v>
      </c>
      <c r="E68" s="3" t="s">
        <v>156</v>
      </c>
      <c r="F68" s="10">
        <v>1.0716342700000001</v>
      </c>
      <c r="G68" s="10">
        <v>1.0498878199999999</v>
      </c>
      <c r="H68" s="11">
        <v>61</v>
      </c>
      <c r="I68" s="11">
        <v>336</v>
      </c>
      <c r="J68" s="10">
        <v>11.782457559999999</v>
      </c>
      <c r="K68" s="10">
        <v>30.394200000000001</v>
      </c>
      <c r="L68" s="10">
        <v>7.3386330500000003</v>
      </c>
      <c r="M68" s="10">
        <v>0.74239999999999995</v>
      </c>
      <c r="N68" s="10">
        <v>4.4438245099999998</v>
      </c>
      <c r="O68" s="10">
        <v>4.3516000000000004</v>
      </c>
      <c r="P68" s="10">
        <v>18.339523960000001</v>
      </c>
      <c r="Q68" s="10">
        <v>14.94315828</v>
      </c>
      <c r="R68" s="12">
        <v>5.8433047244700678E-2</v>
      </c>
      <c r="S68" s="10">
        <v>7.6</v>
      </c>
      <c r="U68" s="36">
        <v>932020025</v>
      </c>
      <c r="V68">
        <v>2021</v>
      </c>
      <c r="W68">
        <f t="shared" ref="W68:W131" si="15">IF(U68 &gt; 1000000000,1,0)</f>
        <v>0</v>
      </c>
      <c r="X68">
        <f t="shared" ref="X68:X131" si="16">IF(B68="臺北區",1,0)</f>
        <v>0</v>
      </c>
      <c r="Y68">
        <f t="shared" ref="Y68:Y131" si="17">IF(B68="北區",1,0)</f>
        <v>1</v>
      </c>
      <c r="Z68">
        <f t="shared" ref="Z68:Z131" si="18">IF(B68="中區",1,0)</f>
        <v>0</v>
      </c>
      <c r="AA68">
        <f t="shared" ref="AA68:AA131" si="19">IF(B68="南區",1,0)</f>
        <v>0</v>
      </c>
      <c r="AB68">
        <f t="shared" ref="AB68:AB131" si="20">IF(B68="高屏區",1,0)</f>
        <v>0</v>
      </c>
      <c r="AC68">
        <f t="shared" ref="AC68:AC131" si="21">IF(B68="東區",1,0)</f>
        <v>0</v>
      </c>
      <c r="AD68">
        <f t="shared" ref="AD68:AD131" si="22">IF(C68="醫學中心",1,0)</f>
        <v>0</v>
      </c>
      <c r="AE68">
        <f t="shared" ref="AE68:AE131" si="23">IF(C68="區域醫院",1,0)</f>
        <v>1</v>
      </c>
      <c r="AF68">
        <f t="shared" ref="AF68:AF131" si="24">IF(C68="地區醫院",1,0)</f>
        <v>0</v>
      </c>
      <c r="AG68">
        <f t="shared" ref="AG68:AG131" si="25">(K68+M68)/H68</f>
        <v>0.51043606557377053</v>
      </c>
      <c r="AH68">
        <f t="shared" ref="AH68:AH131" si="26">L68/K68</f>
        <v>0.24144846878680801</v>
      </c>
      <c r="AI68">
        <f t="shared" ref="AI68:AI131" si="27">N68/M68</f>
        <v>5.9857549973060342</v>
      </c>
      <c r="AJ68">
        <f t="shared" ref="AJ68:AJ131" si="28">K68/(K68+M68)</f>
        <v>0.9761566773507705</v>
      </c>
      <c r="AK68">
        <f t="shared" ref="AK68:AK131" si="29">M68/I68</f>
        <v>2.2095238095238092E-3</v>
      </c>
    </row>
    <row r="69" spans="1:37" ht="17">
      <c r="A69" s="9">
        <v>69</v>
      </c>
      <c r="B69" s="3" t="s">
        <v>140</v>
      </c>
      <c r="C69" s="3" t="s">
        <v>38</v>
      </c>
      <c r="D69" s="3" t="s">
        <v>157</v>
      </c>
      <c r="E69" s="3" t="s">
        <v>158</v>
      </c>
      <c r="F69" s="10">
        <v>-4.9581729999999997E-2</v>
      </c>
      <c r="G69" s="10">
        <v>1.3749590000000001E-2</v>
      </c>
      <c r="H69" s="11">
        <v>81</v>
      </c>
      <c r="I69" s="11">
        <v>413</v>
      </c>
      <c r="J69" s="10">
        <v>15.44117421</v>
      </c>
      <c r="K69" s="10">
        <v>34.713299999999997</v>
      </c>
      <c r="L69" s="10">
        <v>9.9883532699999993</v>
      </c>
      <c r="M69" s="10">
        <v>0.86080000000000001</v>
      </c>
      <c r="N69" s="10">
        <v>5.4528209399999996</v>
      </c>
      <c r="O69" s="10">
        <v>4.9303999999999997</v>
      </c>
      <c r="P69" s="10">
        <v>21.597809269999999</v>
      </c>
      <c r="Q69" s="10">
        <v>19.80963964</v>
      </c>
      <c r="R69" s="12">
        <v>-2.2956832973273127E-3</v>
      </c>
      <c r="S69" s="10">
        <v>7.7</v>
      </c>
      <c r="U69" s="36">
        <v>933050018</v>
      </c>
      <c r="V69">
        <v>2021</v>
      </c>
      <c r="W69">
        <f t="shared" si="15"/>
        <v>0</v>
      </c>
      <c r="X69">
        <f t="shared" si="16"/>
        <v>0</v>
      </c>
      <c r="Y69">
        <f t="shared" si="17"/>
        <v>1</v>
      </c>
      <c r="Z69">
        <f t="shared" si="18"/>
        <v>0</v>
      </c>
      <c r="AA69">
        <f t="shared" si="19"/>
        <v>0</v>
      </c>
      <c r="AB69">
        <f t="shared" si="20"/>
        <v>0</v>
      </c>
      <c r="AC69">
        <f t="shared" si="21"/>
        <v>0</v>
      </c>
      <c r="AD69">
        <f t="shared" si="22"/>
        <v>0</v>
      </c>
      <c r="AE69">
        <f t="shared" si="23"/>
        <v>1</v>
      </c>
      <c r="AF69">
        <f t="shared" si="24"/>
        <v>0</v>
      </c>
      <c r="AG69">
        <f t="shared" si="25"/>
        <v>0.43918641975308637</v>
      </c>
      <c r="AH69">
        <f t="shared" si="26"/>
        <v>0.28773851146390578</v>
      </c>
      <c r="AI69">
        <f t="shared" si="27"/>
        <v>6.3345968169144973</v>
      </c>
      <c r="AJ69">
        <f t="shared" si="28"/>
        <v>0.97580262044577382</v>
      </c>
      <c r="AK69">
        <f t="shared" si="29"/>
        <v>2.0842615012106537E-3</v>
      </c>
    </row>
    <row r="70" spans="1:37" ht="17">
      <c r="A70" s="9">
        <v>70</v>
      </c>
      <c r="B70" s="3" t="s">
        <v>140</v>
      </c>
      <c r="C70" s="3" t="s">
        <v>38</v>
      </c>
      <c r="D70" s="3" t="s">
        <v>159</v>
      </c>
      <c r="E70" s="3" t="s">
        <v>160</v>
      </c>
      <c r="F70" s="10">
        <v>5.7496746099999996</v>
      </c>
      <c r="G70" s="10">
        <v>5.28823343</v>
      </c>
      <c r="H70" s="11">
        <v>205</v>
      </c>
      <c r="I70" s="11">
        <v>618</v>
      </c>
      <c r="J70" s="10">
        <v>40.7803301</v>
      </c>
      <c r="K70" s="10">
        <v>88.937100000000001</v>
      </c>
      <c r="L70" s="10">
        <v>26.227099639999999</v>
      </c>
      <c r="M70" s="10">
        <v>2.3734000000000002</v>
      </c>
      <c r="N70" s="10">
        <v>14.55323046</v>
      </c>
      <c r="O70" s="10">
        <v>13.307399999999999</v>
      </c>
      <c r="P70" s="10">
        <v>52.621889580000001</v>
      </c>
      <c r="Q70" s="10">
        <v>42.55277152</v>
      </c>
      <c r="R70" s="12">
        <v>0.10926393285932624</v>
      </c>
      <c r="S70" s="10">
        <v>8.3000000000000007</v>
      </c>
      <c r="U70" s="36">
        <v>1112010519</v>
      </c>
      <c r="V70">
        <v>2021</v>
      </c>
      <c r="W70">
        <f t="shared" si="15"/>
        <v>1</v>
      </c>
      <c r="X70">
        <f t="shared" si="16"/>
        <v>0</v>
      </c>
      <c r="Y70">
        <f t="shared" si="17"/>
        <v>1</v>
      </c>
      <c r="Z70">
        <f t="shared" si="18"/>
        <v>0</v>
      </c>
      <c r="AA70">
        <f t="shared" si="19"/>
        <v>0</v>
      </c>
      <c r="AB70">
        <f t="shared" si="20"/>
        <v>0</v>
      </c>
      <c r="AC70">
        <f t="shared" si="21"/>
        <v>0</v>
      </c>
      <c r="AD70">
        <f t="shared" si="22"/>
        <v>0</v>
      </c>
      <c r="AE70">
        <f t="shared" si="23"/>
        <v>1</v>
      </c>
      <c r="AF70">
        <f t="shared" si="24"/>
        <v>0</v>
      </c>
      <c r="AG70">
        <f t="shared" si="25"/>
        <v>0.4454170731707317</v>
      </c>
      <c r="AH70">
        <f t="shared" si="26"/>
        <v>0.29489492731379818</v>
      </c>
      <c r="AI70">
        <f t="shared" si="27"/>
        <v>6.1318068846380713</v>
      </c>
      <c r="AJ70">
        <f t="shared" si="28"/>
        <v>0.97400737045575259</v>
      </c>
      <c r="AK70">
        <f t="shared" si="29"/>
        <v>3.8404530744336573E-3</v>
      </c>
    </row>
    <row r="71" spans="1:37" ht="17">
      <c r="A71" s="9">
        <v>71</v>
      </c>
      <c r="B71" s="3" t="s">
        <v>140</v>
      </c>
      <c r="C71" s="3" t="s">
        <v>38</v>
      </c>
      <c r="D71" s="3" t="s">
        <v>161</v>
      </c>
      <c r="E71" s="3" t="s">
        <v>162</v>
      </c>
      <c r="F71" s="10">
        <v>2.1331592700000002</v>
      </c>
      <c r="G71" s="10">
        <v>2.6445963400000001</v>
      </c>
      <c r="H71" s="11">
        <v>89</v>
      </c>
      <c r="I71" s="11">
        <v>413</v>
      </c>
      <c r="J71" s="10">
        <v>17.999509570000001</v>
      </c>
      <c r="K71" s="10">
        <v>47.047699999999999</v>
      </c>
      <c r="L71" s="10">
        <v>11.57913405</v>
      </c>
      <c r="M71" s="10">
        <v>1.3240000000000001</v>
      </c>
      <c r="N71" s="10">
        <v>6.4203755200000003</v>
      </c>
      <c r="O71" s="10">
        <v>8.0823</v>
      </c>
      <c r="P71" s="10">
        <v>22.846383809999999</v>
      </c>
      <c r="Q71" s="10">
        <v>18.269254199999999</v>
      </c>
      <c r="R71" s="12">
        <v>9.336966794133536E-2</v>
      </c>
      <c r="S71" s="10">
        <v>9.6</v>
      </c>
      <c r="U71" s="36">
        <v>1132010024</v>
      </c>
      <c r="V71">
        <v>2021</v>
      </c>
      <c r="W71">
        <f t="shared" si="15"/>
        <v>1</v>
      </c>
      <c r="X71">
        <f t="shared" si="16"/>
        <v>0</v>
      </c>
      <c r="Y71">
        <f t="shared" si="17"/>
        <v>1</v>
      </c>
      <c r="Z71">
        <f t="shared" si="18"/>
        <v>0</v>
      </c>
      <c r="AA71">
        <f t="shared" si="19"/>
        <v>0</v>
      </c>
      <c r="AB71">
        <f t="shared" si="20"/>
        <v>0</v>
      </c>
      <c r="AC71">
        <f t="shared" si="21"/>
        <v>0</v>
      </c>
      <c r="AD71">
        <f t="shared" si="22"/>
        <v>0</v>
      </c>
      <c r="AE71">
        <f t="shared" si="23"/>
        <v>1</v>
      </c>
      <c r="AF71">
        <f t="shared" si="24"/>
        <v>0</v>
      </c>
      <c r="AG71">
        <f t="shared" si="25"/>
        <v>0.54350224719101126</v>
      </c>
      <c r="AH71">
        <f t="shared" si="26"/>
        <v>0.24611477394219061</v>
      </c>
      <c r="AI71">
        <f t="shared" si="27"/>
        <v>4.8492262235649548</v>
      </c>
      <c r="AJ71">
        <f t="shared" si="28"/>
        <v>0.97262862376141423</v>
      </c>
      <c r="AK71">
        <f t="shared" si="29"/>
        <v>3.205811138014528E-3</v>
      </c>
    </row>
    <row r="72" spans="1:37" ht="17">
      <c r="A72" s="9">
        <v>72</v>
      </c>
      <c r="B72" s="3" t="s">
        <v>140</v>
      </c>
      <c r="C72" s="3" t="s">
        <v>38</v>
      </c>
      <c r="D72" s="3" t="s">
        <v>163</v>
      </c>
      <c r="E72" s="3" t="s">
        <v>164</v>
      </c>
      <c r="F72" s="10">
        <v>0.49263794999999999</v>
      </c>
      <c r="G72" s="10">
        <v>1.0401867199999999</v>
      </c>
      <c r="H72" s="11">
        <v>83</v>
      </c>
      <c r="I72" s="11">
        <v>852</v>
      </c>
      <c r="J72" s="10">
        <v>19.177179349999999</v>
      </c>
      <c r="K72" s="10">
        <v>34.8521</v>
      </c>
      <c r="L72" s="10">
        <v>9.7599491599999997</v>
      </c>
      <c r="M72" s="10">
        <v>1.3546</v>
      </c>
      <c r="N72" s="10">
        <v>9.4172301899999997</v>
      </c>
      <c r="O72" s="10">
        <v>24.6294</v>
      </c>
      <c r="P72" s="10">
        <v>23.301293640000001</v>
      </c>
      <c r="Q72" s="10">
        <v>19.320384690000001</v>
      </c>
      <c r="R72" s="12">
        <v>2.114208582627003E-2</v>
      </c>
      <c r="S72" s="10">
        <v>9.6</v>
      </c>
      <c r="U72" s="36">
        <v>1135050020</v>
      </c>
      <c r="V72">
        <v>2021</v>
      </c>
      <c r="W72">
        <f t="shared" si="15"/>
        <v>1</v>
      </c>
      <c r="X72">
        <f t="shared" si="16"/>
        <v>0</v>
      </c>
      <c r="Y72">
        <f t="shared" si="17"/>
        <v>1</v>
      </c>
      <c r="Z72">
        <f t="shared" si="18"/>
        <v>0</v>
      </c>
      <c r="AA72">
        <f t="shared" si="19"/>
        <v>0</v>
      </c>
      <c r="AB72">
        <f t="shared" si="20"/>
        <v>0</v>
      </c>
      <c r="AC72">
        <f t="shared" si="21"/>
        <v>0</v>
      </c>
      <c r="AD72">
        <f t="shared" si="22"/>
        <v>0</v>
      </c>
      <c r="AE72">
        <f t="shared" si="23"/>
        <v>1</v>
      </c>
      <c r="AF72">
        <f t="shared" si="24"/>
        <v>0</v>
      </c>
      <c r="AG72">
        <f t="shared" si="25"/>
        <v>0.43622530120481923</v>
      </c>
      <c r="AH72">
        <f t="shared" si="26"/>
        <v>0.28003905532234785</v>
      </c>
      <c r="AI72">
        <f t="shared" si="27"/>
        <v>6.9520376421083707</v>
      </c>
      <c r="AJ72">
        <f t="shared" si="28"/>
        <v>0.96258703499628528</v>
      </c>
      <c r="AK72">
        <f t="shared" si="29"/>
        <v>1.589906103286385E-3</v>
      </c>
    </row>
    <row r="73" spans="1:37" ht="17">
      <c r="A73" s="9">
        <v>73</v>
      </c>
      <c r="B73" s="3" t="s">
        <v>140</v>
      </c>
      <c r="C73" s="3" t="s">
        <v>38</v>
      </c>
      <c r="D73" s="3" t="s">
        <v>165</v>
      </c>
      <c r="E73" s="3" t="s">
        <v>166</v>
      </c>
      <c r="F73" s="10">
        <v>0.68837999999999999</v>
      </c>
      <c r="G73" s="10">
        <v>1.5067200000000001</v>
      </c>
      <c r="H73" s="11">
        <v>108</v>
      </c>
      <c r="I73" s="11">
        <v>663</v>
      </c>
      <c r="J73" s="10">
        <v>22.905612359999999</v>
      </c>
      <c r="K73" s="10">
        <v>46.735599999999998</v>
      </c>
      <c r="L73" s="10">
        <v>13.283160649999999</v>
      </c>
      <c r="M73" s="10">
        <v>1.4200999999999999</v>
      </c>
      <c r="N73" s="10">
        <v>9.62245171</v>
      </c>
      <c r="O73" s="10">
        <v>8.3107000000000006</v>
      </c>
      <c r="P73" s="10">
        <v>34.529319999999998</v>
      </c>
      <c r="Q73" s="10">
        <v>30.028919999999999</v>
      </c>
      <c r="R73" s="12">
        <v>1.9936100681971148E-2</v>
      </c>
      <c r="S73" s="10">
        <v>9.9</v>
      </c>
      <c r="U73" s="36">
        <v>1532011154</v>
      </c>
      <c r="V73">
        <v>2021</v>
      </c>
      <c r="W73">
        <f t="shared" si="15"/>
        <v>1</v>
      </c>
      <c r="X73">
        <f t="shared" si="16"/>
        <v>0</v>
      </c>
      <c r="Y73">
        <f t="shared" si="17"/>
        <v>1</v>
      </c>
      <c r="Z73">
        <f t="shared" si="18"/>
        <v>0</v>
      </c>
      <c r="AA73">
        <f t="shared" si="19"/>
        <v>0</v>
      </c>
      <c r="AB73">
        <f t="shared" si="20"/>
        <v>0</v>
      </c>
      <c r="AC73">
        <f t="shared" si="21"/>
        <v>0</v>
      </c>
      <c r="AD73">
        <f t="shared" si="22"/>
        <v>0</v>
      </c>
      <c r="AE73">
        <f t="shared" si="23"/>
        <v>1</v>
      </c>
      <c r="AF73">
        <f t="shared" si="24"/>
        <v>0</v>
      </c>
      <c r="AG73">
        <f t="shared" si="25"/>
        <v>0.44588611111111109</v>
      </c>
      <c r="AH73">
        <f t="shared" si="26"/>
        <v>0.28421932424104962</v>
      </c>
      <c r="AI73">
        <f t="shared" si="27"/>
        <v>6.7758972677980429</v>
      </c>
      <c r="AJ73">
        <f t="shared" si="28"/>
        <v>0.97051024073993319</v>
      </c>
      <c r="AK73">
        <f t="shared" si="29"/>
        <v>2.1419306184012063E-3</v>
      </c>
    </row>
    <row r="74" spans="1:37" ht="17">
      <c r="A74" s="9">
        <v>74</v>
      </c>
      <c r="B74" s="3" t="s">
        <v>140</v>
      </c>
      <c r="C74" s="3" t="s">
        <v>38</v>
      </c>
      <c r="D74" s="3" t="s">
        <v>167</v>
      </c>
      <c r="E74" s="3" t="s">
        <v>168</v>
      </c>
      <c r="F74" s="10">
        <v>3.9168400000000001</v>
      </c>
      <c r="G74" s="10">
        <v>5.1768099999999997</v>
      </c>
      <c r="H74" s="11">
        <v>176</v>
      </c>
      <c r="I74" s="11">
        <v>594</v>
      </c>
      <c r="J74" s="10">
        <v>32.13973842</v>
      </c>
      <c r="K74" s="10">
        <v>69.210800000000006</v>
      </c>
      <c r="L74" s="10">
        <v>19.581926670000001</v>
      </c>
      <c r="M74" s="10">
        <v>1.9551000000000001</v>
      </c>
      <c r="N74" s="10">
        <v>12.557811750000001</v>
      </c>
      <c r="O74" s="10">
        <v>11.537699999999999</v>
      </c>
      <c r="P74" s="10">
        <v>43.810589999999998</v>
      </c>
      <c r="Q74" s="10">
        <v>34.039830000000002</v>
      </c>
      <c r="R74" s="12">
        <v>8.9403954614626288E-2</v>
      </c>
      <c r="S74" s="10">
        <v>8.1</v>
      </c>
      <c r="U74" s="36">
        <v>1532100049</v>
      </c>
      <c r="V74">
        <v>2021</v>
      </c>
      <c r="W74">
        <f t="shared" si="15"/>
        <v>1</v>
      </c>
      <c r="X74">
        <f t="shared" si="16"/>
        <v>0</v>
      </c>
      <c r="Y74">
        <f t="shared" si="17"/>
        <v>1</v>
      </c>
      <c r="Z74">
        <f t="shared" si="18"/>
        <v>0</v>
      </c>
      <c r="AA74">
        <f t="shared" si="19"/>
        <v>0</v>
      </c>
      <c r="AB74">
        <f t="shared" si="20"/>
        <v>0</v>
      </c>
      <c r="AC74">
        <f t="shared" si="21"/>
        <v>0</v>
      </c>
      <c r="AD74">
        <f t="shared" si="22"/>
        <v>0</v>
      </c>
      <c r="AE74">
        <f t="shared" si="23"/>
        <v>1</v>
      </c>
      <c r="AF74">
        <f t="shared" si="24"/>
        <v>0</v>
      </c>
      <c r="AG74">
        <f t="shared" si="25"/>
        <v>0.4043517045454546</v>
      </c>
      <c r="AH74">
        <f t="shared" si="26"/>
        <v>0.28293166196605152</v>
      </c>
      <c r="AI74">
        <f t="shared" si="27"/>
        <v>6.42310457265613</v>
      </c>
      <c r="AJ74">
        <f t="shared" si="28"/>
        <v>0.97252757289656988</v>
      </c>
      <c r="AK74">
        <f t="shared" si="29"/>
        <v>3.2914141414141416E-3</v>
      </c>
    </row>
    <row r="75" spans="1:37" ht="17">
      <c r="A75" s="9">
        <v>75</v>
      </c>
      <c r="B75" s="3" t="s">
        <v>140</v>
      </c>
      <c r="C75" s="3" t="s">
        <v>75</v>
      </c>
      <c r="D75" s="3" t="s">
        <v>169</v>
      </c>
      <c r="E75" s="3" t="s">
        <v>170</v>
      </c>
      <c r="F75" s="10">
        <v>2.4071743799999998</v>
      </c>
      <c r="G75" s="10">
        <v>3.2277874400000002</v>
      </c>
      <c r="H75" s="11">
        <v>33</v>
      </c>
      <c r="I75" s="11">
        <v>260</v>
      </c>
      <c r="J75" s="10">
        <v>5.8663815799999997</v>
      </c>
      <c r="K75" s="10">
        <v>15.8314</v>
      </c>
      <c r="L75" s="10">
        <v>4.2589491800000001</v>
      </c>
      <c r="M75" s="10">
        <v>0.24779999999999999</v>
      </c>
      <c r="N75" s="10">
        <v>1.6074324</v>
      </c>
      <c r="O75" s="10">
        <v>2.8531</v>
      </c>
      <c r="P75" s="10">
        <v>63.714937149999997</v>
      </c>
      <c r="Q75" s="10">
        <v>60.725478729999999</v>
      </c>
      <c r="R75" s="12">
        <v>3.7780377532711733E-2</v>
      </c>
      <c r="S75" s="10">
        <v>9</v>
      </c>
      <c r="U75" s="36">
        <v>132110519</v>
      </c>
      <c r="V75">
        <v>2021</v>
      </c>
      <c r="W75">
        <f t="shared" si="15"/>
        <v>0</v>
      </c>
      <c r="X75">
        <f t="shared" si="16"/>
        <v>0</v>
      </c>
      <c r="Y75">
        <f t="shared" si="17"/>
        <v>1</v>
      </c>
      <c r="Z75">
        <f t="shared" si="18"/>
        <v>0</v>
      </c>
      <c r="AA75">
        <f t="shared" si="19"/>
        <v>0</v>
      </c>
      <c r="AB75">
        <f t="shared" si="20"/>
        <v>0</v>
      </c>
      <c r="AC75">
        <f t="shared" si="21"/>
        <v>0</v>
      </c>
      <c r="AD75">
        <f t="shared" si="22"/>
        <v>0</v>
      </c>
      <c r="AE75">
        <f t="shared" si="23"/>
        <v>0</v>
      </c>
      <c r="AF75">
        <f t="shared" si="24"/>
        <v>1</v>
      </c>
      <c r="AG75">
        <f t="shared" si="25"/>
        <v>0.48724848484848488</v>
      </c>
      <c r="AH75">
        <f t="shared" si="26"/>
        <v>0.26901911264954459</v>
      </c>
      <c r="AI75">
        <f t="shared" si="27"/>
        <v>6.4868135593220337</v>
      </c>
      <c r="AJ75">
        <f t="shared" si="28"/>
        <v>0.98458878551171702</v>
      </c>
      <c r="AK75">
        <f t="shared" si="29"/>
        <v>9.5307692307692302E-4</v>
      </c>
    </row>
    <row r="76" spans="1:37" ht="17">
      <c r="A76" s="9">
        <v>76</v>
      </c>
      <c r="B76" s="3" t="s">
        <v>140</v>
      </c>
      <c r="C76" s="3" t="s">
        <v>75</v>
      </c>
      <c r="D76" s="3" t="s">
        <v>171</v>
      </c>
      <c r="E76" s="3" t="s">
        <v>172</v>
      </c>
      <c r="F76" s="10">
        <v>0.43959382000000002</v>
      </c>
      <c r="G76" s="10">
        <v>2.1973623999999998</v>
      </c>
      <c r="H76" s="11">
        <v>113</v>
      </c>
      <c r="I76" s="11">
        <v>587</v>
      </c>
      <c r="J76" s="10">
        <v>13.567652089999999</v>
      </c>
      <c r="K76" s="10">
        <v>30.447600000000001</v>
      </c>
      <c r="L76" s="10">
        <v>8.33689635</v>
      </c>
      <c r="M76" s="10">
        <v>0.77569999999999995</v>
      </c>
      <c r="N76" s="10">
        <v>5.2307557400000002</v>
      </c>
      <c r="O76" s="10">
        <v>9.2470999999999997</v>
      </c>
      <c r="P76" s="10">
        <v>69.218743619999998</v>
      </c>
      <c r="Q76" s="10">
        <v>66.805322219999994</v>
      </c>
      <c r="R76" s="12">
        <v>6.3507916643691324E-3</v>
      </c>
      <c r="S76" s="10">
        <v>8.6</v>
      </c>
      <c r="U76" s="36">
        <v>433050018</v>
      </c>
      <c r="V76">
        <v>2021</v>
      </c>
      <c r="W76">
        <f t="shared" si="15"/>
        <v>0</v>
      </c>
      <c r="X76">
        <f t="shared" si="16"/>
        <v>0</v>
      </c>
      <c r="Y76">
        <f t="shared" si="17"/>
        <v>1</v>
      </c>
      <c r="Z76">
        <f t="shared" si="18"/>
        <v>0</v>
      </c>
      <c r="AA76">
        <f t="shared" si="19"/>
        <v>0</v>
      </c>
      <c r="AB76">
        <f t="shared" si="20"/>
        <v>0</v>
      </c>
      <c r="AC76">
        <f t="shared" si="21"/>
        <v>0</v>
      </c>
      <c r="AD76">
        <f t="shared" si="22"/>
        <v>0</v>
      </c>
      <c r="AE76">
        <f t="shared" si="23"/>
        <v>0</v>
      </c>
      <c r="AF76">
        <f t="shared" si="24"/>
        <v>1</v>
      </c>
      <c r="AG76">
        <f t="shared" si="25"/>
        <v>0.27631238938053099</v>
      </c>
      <c r="AH76">
        <f t="shared" si="26"/>
        <v>0.27381128069207422</v>
      </c>
      <c r="AI76">
        <f t="shared" si="27"/>
        <v>6.7432715482789742</v>
      </c>
      <c r="AJ76">
        <f t="shared" si="28"/>
        <v>0.97515637360560858</v>
      </c>
      <c r="AK76">
        <f t="shared" si="29"/>
        <v>1.3214650766609881E-3</v>
      </c>
    </row>
    <row r="77" spans="1:37" ht="17">
      <c r="A77" s="9">
        <v>77</v>
      </c>
      <c r="B77" s="3" t="s">
        <v>140</v>
      </c>
      <c r="C77" s="3" t="s">
        <v>75</v>
      </c>
      <c r="D77" s="3" t="s">
        <v>173</v>
      </c>
      <c r="E77" s="3" t="s">
        <v>174</v>
      </c>
      <c r="F77" s="10">
        <v>7.0097240000000005E-2</v>
      </c>
      <c r="G77" s="10">
        <v>0.12335</v>
      </c>
      <c r="H77" s="11">
        <v>39</v>
      </c>
      <c r="I77" s="11">
        <v>282</v>
      </c>
      <c r="J77" s="10">
        <v>6.3759397499999997</v>
      </c>
      <c r="K77" s="10">
        <v>25.305800000000001</v>
      </c>
      <c r="L77" s="10">
        <v>4.1859691100000003</v>
      </c>
      <c r="M77" s="10">
        <v>0.36969999999999997</v>
      </c>
      <c r="N77" s="10">
        <v>2.1899706399999999</v>
      </c>
      <c r="O77" s="10">
        <v>4.1920999999999999</v>
      </c>
      <c r="P77" s="10">
        <v>7.7143971000000002</v>
      </c>
      <c r="Q77" s="10">
        <v>6.8345647600000001</v>
      </c>
      <c r="R77" s="12">
        <v>9.0865480596014434E-3</v>
      </c>
      <c r="S77" s="10">
        <v>10.5</v>
      </c>
      <c r="U77" s="36">
        <v>512040014</v>
      </c>
      <c r="V77">
        <v>2021</v>
      </c>
      <c r="W77">
        <f t="shared" si="15"/>
        <v>0</v>
      </c>
      <c r="X77">
        <f t="shared" si="16"/>
        <v>0</v>
      </c>
      <c r="Y77">
        <f t="shared" si="17"/>
        <v>1</v>
      </c>
      <c r="Z77">
        <f t="shared" si="18"/>
        <v>0</v>
      </c>
      <c r="AA77">
        <f t="shared" si="19"/>
        <v>0</v>
      </c>
      <c r="AB77">
        <f t="shared" si="20"/>
        <v>0</v>
      </c>
      <c r="AC77">
        <f t="shared" si="21"/>
        <v>0</v>
      </c>
      <c r="AD77">
        <f t="shared" si="22"/>
        <v>0</v>
      </c>
      <c r="AE77">
        <f t="shared" si="23"/>
        <v>0</v>
      </c>
      <c r="AF77">
        <f t="shared" si="24"/>
        <v>1</v>
      </c>
      <c r="AG77">
        <f t="shared" si="25"/>
        <v>0.65834615384615391</v>
      </c>
      <c r="AH77">
        <f t="shared" si="26"/>
        <v>0.16541540318820191</v>
      </c>
      <c r="AI77">
        <f t="shared" si="27"/>
        <v>5.9236425209629431</v>
      </c>
      <c r="AJ77">
        <f t="shared" si="28"/>
        <v>0.98560105937566933</v>
      </c>
      <c r="AK77">
        <f t="shared" si="29"/>
        <v>1.3109929078014184E-3</v>
      </c>
    </row>
    <row r="78" spans="1:37" ht="17">
      <c r="A78" s="9">
        <v>78</v>
      </c>
      <c r="B78" s="3" t="s">
        <v>140</v>
      </c>
      <c r="C78" s="3" t="s">
        <v>75</v>
      </c>
      <c r="D78" s="3" t="s">
        <v>175</v>
      </c>
      <c r="E78" s="3" t="s">
        <v>176</v>
      </c>
      <c r="F78" s="10">
        <v>3.5433220000000001E-2</v>
      </c>
      <c r="G78" s="10">
        <v>0.16609487000000001</v>
      </c>
      <c r="H78" s="11">
        <v>47</v>
      </c>
      <c r="I78" s="11">
        <v>447</v>
      </c>
      <c r="J78" s="10">
        <v>9.4708593899999993</v>
      </c>
      <c r="K78" s="10">
        <v>19.926500000000001</v>
      </c>
      <c r="L78" s="10">
        <v>5.1028454400000003</v>
      </c>
      <c r="M78" s="10">
        <v>0.6048</v>
      </c>
      <c r="N78" s="10">
        <v>4.3680139499999999</v>
      </c>
      <c r="O78" s="10">
        <v>13.4247</v>
      </c>
      <c r="P78" s="10">
        <v>11.24189105</v>
      </c>
      <c r="Q78" s="10">
        <v>10.8488676</v>
      </c>
      <c r="R78" s="12">
        <v>3.1518914248862074E-3</v>
      </c>
      <c r="S78" s="10">
        <v>11.6</v>
      </c>
      <c r="U78" s="36">
        <v>633030010</v>
      </c>
      <c r="V78">
        <v>2021</v>
      </c>
      <c r="W78">
        <f t="shared" si="15"/>
        <v>0</v>
      </c>
      <c r="X78">
        <f t="shared" si="16"/>
        <v>0</v>
      </c>
      <c r="Y78">
        <f t="shared" si="17"/>
        <v>1</v>
      </c>
      <c r="Z78">
        <f t="shared" si="18"/>
        <v>0</v>
      </c>
      <c r="AA78">
        <f t="shared" si="19"/>
        <v>0</v>
      </c>
      <c r="AB78">
        <f t="shared" si="20"/>
        <v>0</v>
      </c>
      <c r="AC78">
        <f t="shared" si="21"/>
        <v>0</v>
      </c>
      <c r="AD78">
        <f t="shared" si="22"/>
        <v>0</v>
      </c>
      <c r="AE78">
        <f t="shared" si="23"/>
        <v>0</v>
      </c>
      <c r="AF78">
        <f t="shared" si="24"/>
        <v>1</v>
      </c>
      <c r="AG78">
        <f t="shared" si="25"/>
        <v>0.436836170212766</v>
      </c>
      <c r="AH78">
        <f t="shared" si="26"/>
        <v>0.25608337841567763</v>
      </c>
      <c r="AI78">
        <f t="shared" si="27"/>
        <v>7.2222452876984127</v>
      </c>
      <c r="AJ78">
        <f t="shared" si="28"/>
        <v>0.97054253749153729</v>
      </c>
      <c r="AK78">
        <f t="shared" si="29"/>
        <v>1.3530201342281879E-3</v>
      </c>
    </row>
    <row r="79" spans="1:37" ht="17">
      <c r="A79" s="9">
        <v>79</v>
      </c>
      <c r="B79" s="3" t="s">
        <v>140</v>
      </c>
      <c r="C79" s="3" t="s">
        <v>75</v>
      </c>
      <c r="D79" s="3" t="s">
        <v>177</v>
      </c>
      <c r="E79" s="3" t="s">
        <v>178</v>
      </c>
      <c r="F79" s="10">
        <v>0.92146207000000002</v>
      </c>
      <c r="G79" s="10">
        <v>0.78903776000000003</v>
      </c>
      <c r="H79" s="11">
        <v>18</v>
      </c>
      <c r="I79" s="11">
        <v>105</v>
      </c>
      <c r="J79" s="10">
        <v>2.7029000299999999</v>
      </c>
      <c r="K79" s="10">
        <v>18.714700000000001</v>
      </c>
      <c r="L79" s="10">
        <v>1.2548384100000001</v>
      </c>
      <c r="M79" s="10">
        <v>0.34539999999999998</v>
      </c>
      <c r="N79" s="10">
        <v>1.44806162</v>
      </c>
      <c r="O79" s="10">
        <v>1.3270999999999999</v>
      </c>
      <c r="P79" s="10">
        <v>6.0959961500000004</v>
      </c>
      <c r="Q79" s="10">
        <v>4.9262226299999998</v>
      </c>
      <c r="R79" s="12">
        <v>0.15115857151583009</v>
      </c>
      <c r="S79" s="10">
        <v>10.8</v>
      </c>
      <c r="U79" s="36">
        <v>932020016</v>
      </c>
      <c r="V79">
        <v>2021</v>
      </c>
      <c r="W79">
        <f t="shared" si="15"/>
        <v>0</v>
      </c>
      <c r="X79">
        <f t="shared" si="16"/>
        <v>0</v>
      </c>
      <c r="Y79">
        <f t="shared" si="17"/>
        <v>1</v>
      </c>
      <c r="Z79">
        <f t="shared" si="18"/>
        <v>0</v>
      </c>
      <c r="AA79">
        <f t="shared" si="19"/>
        <v>0</v>
      </c>
      <c r="AB79">
        <f t="shared" si="20"/>
        <v>0</v>
      </c>
      <c r="AC79">
        <f t="shared" si="21"/>
        <v>0</v>
      </c>
      <c r="AD79">
        <f t="shared" si="22"/>
        <v>0</v>
      </c>
      <c r="AE79">
        <f t="shared" si="23"/>
        <v>0</v>
      </c>
      <c r="AF79">
        <f t="shared" si="24"/>
        <v>1</v>
      </c>
      <c r="AG79">
        <f t="shared" si="25"/>
        <v>1.0588944444444446</v>
      </c>
      <c r="AH79">
        <f t="shared" si="26"/>
        <v>6.7050949788134459E-2</v>
      </c>
      <c r="AI79">
        <f t="shared" si="27"/>
        <v>4.192419281991894</v>
      </c>
      <c r="AJ79">
        <f t="shared" si="28"/>
        <v>0.98187837419530843</v>
      </c>
      <c r="AK79">
        <f t="shared" si="29"/>
        <v>3.2895238095238095E-3</v>
      </c>
    </row>
    <row r="80" spans="1:37" ht="17">
      <c r="A80" s="9">
        <v>80</v>
      </c>
      <c r="B80" s="3" t="s">
        <v>140</v>
      </c>
      <c r="C80" s="3" t="s">
        <v>75</v>
      </c>
      <c r="D80" s="3" t="s">
        <v>179</v>
      </c>
      <c r="E80" s="3" t="s">
        <v>180</v>
      </c>
      <c r="F80" s="10">
        <v>0.33723655000000002</v>
      </c>
      <c r="G80" s="10">
        <v>0.28151807000000001</v>
      </c>
      <c r="H80" s="11">
        <v>15</v>
      </c>
      <c r="I80" s="11">
        <v>124</v>
      </c>
      <c r="J80" s="10">
        <v>2.3543733699999998</v>
      </c>
      <c r="K80" s="10">
        <v>8.3844999999999992</v>
      </c>
      <c r="L80" s="10">
        <v>1.3120193</v>
      </c>
      <c r="M80" s="10">
        <v>0.1716</v>
      </c>
      <c r="N80" s="10">
        <v>1.04235407</v>
      </c>
      <c r="O80" s="10">
        <v>1.0631999999999999</v>
      </c>
      <c r="P80" s="10">
        <v>3.48064347</v>
      </c>
      <c r="Q80" s="10">
        <v>2.7682309200000002</v>
      </c>
      <c r="R80" s="12">
        <v>9.6889139294694851E-2</v>
      </c>
      <c r="S80" s="10">
        <v>11.5</v>
      </c>
      <c r="U80" s="36">
        <v>935010012</v>
      </c>
      <c r="V80">
        <v>2021</v>
      </c>
      <c r="W80">
        <f t="shared" si="15"/>
        <v>0</v>
      </c>
      <c r="X80">
        <f t="shared" si="16"/>
        <v>0</v>
      </c>
      <c r="Y80">
        <f t="shared" si="17"/>
        <v>1</v>
      </c>
      <c r="Z80">
        <f t="shared" si="18"/>
        <v>0</v>
      </c>
      <c r="AA80">
        <f t="shared" si="19"/>
        <v>0</v>
      </c>
      <c r="AB80">
        <f t="shared" si="20"/>
        <v>0</v>
      </c>
      <c r="AC80">
        <f t="shared" si="21"/>
        <v>0</v>
      </c>
      <c r="AD80">
        <f t="shared" si="22"/>
        <v>0</v>
      </c>
      <c r="AE80">
        <f t="shared" si="23"/>
        <v>0</v>
      </c>
      <c r="AF80">
        <f t="shared" si="24"/>
        <v>1</v>
      </c>
      <c r="AG80">
        <f t="shared" si="25"/>
        <v>0.57040666666666662</v>
      </c>
      <c r="AH80">
        <f t="shared" si="26"/>
        <v>0.15648151947045144</v>
      </c>
      <c r="AI80">
        <f t="shared" si="27"/>
        <v>6.0743244172494171</v>
      </c>
      <c r="AJ80">
        <f t="shared" si="28"/>
        <v>0.97994413342527553</v>
      </c>
      <c r="AK80">
        <f t="shared" si="29"/>
        <v>1.3838709677419356E-3</v>
      </c>
    </row>
    <row r="81" spans="1:37" ht="17">
      <c r="A81" s="9">
        <v>81</v>
      </c>
      <c r="B81" s="3" t="s">
        <v>140</v>
      </c>
      <c r="C81" s="3" t="s">
        <v>75</v>
      </c>
      <c r="D81" s="3" t="s">
        <v>181</v>
      </c>
      <c r="E81" s="3" t="s">
        <v>182</v>
      </c>
      <c r="F81" s="10">
        <v>0.13845478</v>
      </c>
      <c r="G81" s="10">
        <v>0.29270790000000002</v>
      </c>
      <c r="H81" s="11">
        <v>15</v>
      </c>
      <c r="I81" s="11">
        <v>234</v>
      </c>
      <c r="J81" s="10">
        <v>4.8477823999999998</v>
      </c>
      <c r="K81" s="10">
        <v>13.264699999999999</v>
      </c>
      <c r="L81" s="10">
        <v>2.7406088500000001</v>
      </c>
      <c r="M81" s="10">
        <v>0.4017</v>
      </c>
      <c r="N81" s="10">
        <v>2.1071735500000002</v>
      </c>
      <c r="O81" s="10">
        <v>3.2812999999999999</v>
      </c>
      <c r="P81" s="10">
        <v>5.6855173700000003</v>
      </c>
      <c r="Q81" s="10">
        <v>5.0420485199999998</v>
      </c>
      <c r="R81" s="12">
        <v>2.4352186615516396E-2</v>
      </c>
      <c r="S81" s="10">
        <v>8</v>
      </c>
      <c r="U81" s="36">
        <v>935020027</v>
      </c>
      <c r="V81">
        <v>2021</v>
      </c>
      <c r="W81">
        <f t="shared" si="15"/>
        <v>0</v>
      </c>
      <c r="X81">
        <f t="shared" si="16"/>
        <v>0</v>
      </c>
      <c r="Y81">
        <f t="shared" si="17"/>
        <v>1</v>
      </c>
      <c r="Z81">
        <f t="shared" si="18"/>
        <v>0</v>
      </c>
      <c r="AA81">
        <f t="shared" si="19"/>
        <v>0</v>
      </c>
      <c r="AB81">
        <f t="shared" si="20"/>
        <v>0</v>
      </c>
      <c r="AC81">
        <f t="shared" si="21"/>
        <v>0</v>
      </c>
      <c r="AD81">
        <f t="shared" si="22"/>
        <v>0</v>
      </c>
      <c r="AE81">
        <f t="shared" si="23"/>
        <v>0</v>
      </c>
      <c r="AF81">
        <f t="shared" si="24"/>
        <v>1</v>
      </c>
      <c r="AG81">
        <f t="shared" si="25"/>
        <v>0.91109333333333331</v>
      </c>
      <c r="AH81">
        <f t="shared" si="26"/>
        <v>0.20660918452735458</v>
      </c>
      <c r="AI81">
        <f t="shared" si="27"/>
        <v>5.2456399054020419</v>
      </c>
      <c r="AJ81">
        <f t="shared" si="28"/>
        <v>0.97060674354621557</v>
      </c>
      <c r="AK81">
        <f t="shared" si="29"/>
        <v>1.7166666666666667E-3</v>
      </c>
    </row>
    <row r="82" spans="1:37" ht="17">
      <c r="A82" s="9">
        <v>82</v>
      </c>
      <c r="B82" s="3" t="s">
        <v>140</v>
      </c>
      <c r="C82" s="3" t="s">
        <v>75</v>
      </c>
      <c r="D82" s="3" t="s">
        <v>183</v>
      </c>
      <c r="E82" s="3" t="s">
        <v>184</v>
      </c>
      <c r="F82" s="10">
        <v>1.8694981900000001</v>
      </c>
      <c r="G82" s="10">
        <v>1.9370766500000001</v>
      </c>
      <c r="H82" s="11">
        <v>60</v>
      </c>
      <c r="I82" s="11">
        <v>337</v>
      </c>
      <c r="J82" s="10">
        <v>13.536802870000001</v>
      </c>
      <c r="K82" s="10">
        <v>39.961399999999998</v>
      </c>
      <c r="L82" s="10">
        <v>8.5436133000000005</v>
      </c>
      <c r="M82" s="10">
        <v>0.89239999999999997</v>
      </c>
      <c r="N82" s="10">
        <v>4.9931895700000002</v>
      </c>
      <c r="O82" s="10">
        <v>4.8860999999999999</v>
      </c>
      <c r="P82" s="10">
        <v>19.083848270000001</v>
      </c>
      <c r="Q82" s="10">
        <v>15.391245700000001</v>
      </c>
      <c r="R82" s="12">
        <v>9.7962327280649672E-2</v>
      </c>
      <c r="S82" s="10">
        <v>9.5</v>
      </c>
      <c r="U82" s="36">
        <v>1112010528</v>
      </c>
      <c r="V82">
        <v>2021</v>
      </c>
      <c r="W82">
        <f t="shared" si="15"/>
        <v>1</v>
      </c>
      <c r="X82">
        <f t="shared" si="16"/>
        <v>0</v>
      </c>
      <c r="Y82">
        <f t="shared" si="17"/>
        <v>1</v>
      </c>
      <c r="Z82">
        <f t="shared" si="18"/>
        <v>0</v>
      </c>
      <c r="AA82">
        <f t="shared" si="19"/>
        <v>0</v>
      </c>
      <c r="AB82">
        <f t="shared" si="20"/>
        <v>0</v>
      </c>
      <c r="AC82">
        <f t="shared" si="21"/>
        <v>0</v>
      </c>
      <c r="AD82">
        <f t="shared" si="22"/>
        <v>0</v>
      </c>
      <c r="AE82">
        <f t="shared" si="23"/>
        <v>0</v>
      </c>
      <c r="AF82">
        <f t="shared" si="24"/>
        <v>1</v>
      </c>
      <c r="AG82">
        <f t="shared" si="25"/>
        <v>0.68089666666666671</v>
      </c>
      <c r="AH82">
        <f t="shared" si="26"/>
        <v>0.21379664626364445</v>
      </c>
      <c r="AI82">
        <f t="shared" si="27"/>
        <v>5.5952370797848499</v>
      </c>
      <c r="AJ82">
        <f t="shared" si="28"/>
        <v>0.97815625474252088</v>
      </c>
      <c r="AK82">
        <f t="shared" si="29"/>
        <v>2.6480712166172104E-3</v>
      </c>
    </row>
    <row r="83" spans="1:37" ht="17">
      <c r="A83" s="9">
        <v>83</v>
      </c>
      <c r="B83" s="3" t="s">
        <v>140</v>
      </c>
      <c r="C83" s="3" t="s">
        <v>75</v>
      </c>
      <c r="D83" s="3" t="s">
        <v>185</v>
      </c>
      <c r="E83" s="3" t="s">
        <v>186</v>
      </c>
      <c r="F83" s="10">
        <v>2.7877451999999998</v>
      </c>
      <c r="G83" s="10">
        <v>10.45416685</v>
      </c>
      <c r="H83" s="11">
        <v>136</v>
      </c>
      <c r="I83" s="11">
        <v>664</v>
      </c>
      <c r="J83" s="10">
        <v>27.376151019999998</v>
      </c>
      <c r="K83" s="10">
        <v>82.939300000000003</v>
      </c>
      <c r="L83" s="10">
        <v>24.245600459999999</v>
      </c>
      <c r="M83" s="10">
        <v>0.50570000000000004</v>
      </c>
      <c r="N83" s="10">
        <v>3.1305505600000001</v>
      </c>
      <c r="O83" s="10">
        <v>9.5799000000000003</v>
      </c>
      <c r="P83" s="10">
        <v>35.902012669999998</v>
      </c>
      <c r="Q83" s="10">
        <v>31.516517830000002</v>
      </c>
      <c r="R83" s="12">
        <v>7.7648716399943266E-2</v>
      </c>
      <c r="S83" s="10">
        <v>7.9</v>
      </c>
      <c r="U83" s="36">
        <v>1132071036</v>
      </c>
      <c r="V83">
        <v>2021</v>
      </c>
      <c r="W83">
        <f t="shared" si="15"/>
        <v>1</v>
      </c>
      <c r="X83">
        <f t="shared" si="16"/>
        <v>0</v>
      </c>
      <c r="Y83">
        <f t="shared" si="17"/>
        <v>1</v>
      </c>
      <c r="Z83">
        <f t="shared" si="18"/>
        <v>0</v>
      </c>
      <c r="AA83">
        <f t="shared" si="19"/>
        <v>0</v>
      </c>
      <c r="AB83">
        <f t="shared" si="20"/>
        <v>0</v>
      </c>
      <c r="AC83">
        <f t="shared" si="21"/>
        <v>0</v>
      </c>
      <c r="AD83">
        <f t="shared" si="22"/>
        <v>0</v>
      </c>
      <c r="AE83">
        <f t="shared" si="23"/>
        <v>0</v>
      </c>
      <c r="AF83">
        <f t="shared" si="24"/>
        <v>1</v>
      </c>
      <c r="AG83">
        <f t="shared" si="25"/>
        <v>0.61356617647058831</v>
      </c>
      <c r="AH83">
        <f t="shared" si="26"/>
        <v>0.2923294561203193</v>
      </c>
      <c r="AI83">
        <f t="shared" si="27"/>
        <v>6.190529088392327</v>
      </c>
      <c r="AJ83">
        <f t="shared" si="28"/>
        <v>0.99393972077416259</v>
      </c>
      <c r="AK83">
        <f t="shared" si="29"/>
        <v>7.6159638554216874E-4</v>
      </c>
    </row>
    <row r="84" spans="1:37" ht="17">
      <c r="A84" s="9">
        <v>84</v>
      </c>
      <c r="B84" s="3" t="s">
        <v>140</v>
      </c>
      <c r="C84" s="3" t="s">
        <v>75</v>
      </c>
      <c r="D84" s="3" t="s">
        <v>187</v>
      </c>
      <c r="E84" s="3" t="s">
        <v>188</v>
      </c>
      <c r="F84" s="10">
        <v>4.5789999999999997E-2</v>
      </c>
      <c r="G84" s="10">
        <v>0.25455</v>
      </c>
      <c r="H84" s="11">
        <v>31</v>
      </c>
      <c r="I84" s="11">
        <v>388</v>
      </c>
      <c r="J84" s="10">
        <v>6.60643358</v>
      </c>
      <c r="K84" s="10">
        <v>17.542000000000002</v>
      </c>
      <c r="L84" s="10">
        <v>4.0681011900000001</v>
      </c>
      <c r="M84" s="10">
        <v>0.48770000000000002</v>
      </c>
      <c r="N84" s="10">
        <v>2.5383323899999999</v>
      </c>
      <c r="O84" s="10">
        <v>10</v>
      </c>
      <c r="P84" s="10">
        <v>8.3016299999999994</v>
      </c>
      <c r="Q84" s="10">
        <v>6.7982500000000003</v>
      </c>
      <c r="R84" s="12">
        <v>5.5157842495991748E-3</v>
      </c>
      <c r="S84" s="10">
        <v>12.4</v>
      </c>
      <c r="U84" s="36">
        <v>1133060019</v>
      </c>
      <c r="V84">
        <v>2021</v>
      </c>
      <c r="W84">
        <f t="shared" si="15"/>
        <v>1</v>
      </c>
      <c r="X84">
        <f t="shared" si="16"/>
        <v>0</v>
      </c>
      <c r="Y84">
        <f t="shared" si="17"/>
        <v>1</v>
      </c>
      <c r="Z84">
        <f t="shared" si="18"/>
        <v>0</v>
      </c>
      <c r="AA84">
        <f t="shared" si="19"/>
        <v>0</v>
      </c>
      <c r="AB84">
        <f t="shared" si="20"/>
        <v>0</v>
      </c>
      <c r="AC84">
        <f t="shared" si="21"/>
        <v>0</v>
      </c>
      <c r="AD84">
        <f t="shared" si="22"/>
        <v>0</v>
      </c>
      <c r="AE84">
        <f t="shared" si="23"/>
        <v>0</v>
      </c>
      <c r="AF84">
        <f t="shared" si="24"/>
        <v>1</v>
      </c>
      <c r="AG84">
        <f t="shared" si="25"/>
        <v>0.58160322580645163</v>
      </c>
      <c r="AH84">
        <f t="shared" si="26"/>
        <v>0.23190634990308973</v>
      </c>
      <c r="AI84">
        <f t="shared" si="27"/>
        <v>5.2047004100881686</v>
      </c>
      <c r="AJ84">
        <f t="shared" si="28"/>
        <v>0.97295018774577502</v>
      </c>
      <c r="AK84">
        <f t="shared" si="29"/>
        <v>1.2569587628865979E-3</v>
      </c>
    </row>
    <row r="85" spans="1:37" ht="17">
      <c r="A85" s="9">
        <v>85</v>
      </c>
      <c r="B85" s="3" t="s">
        <v>140</v>
      </c>
      <c r="C85" s="3" t="s">
        <v>75</v>
      </c>
      <c r="D85" s="3" t="s">
        <v>189</v>
      </c>
      <c r="E85" s="3" t="s">
        <v>190</v>
      </c>
      <c r="F85" s="10">
        <v>2.2780999999999998</v>
      </c>
      <c r="G85" s="10">
        <v>2.8699300000000001</v>
      </c>
      <c r="H85" s="11">
        <v>105</v>
      </c>
      <c r="I85" s="11">
        <v>617</v>
      </c>
      <c r="J85" s="10">
        <v>22.148771050000001</v>
      </c>
      <c r="K85" s="10">
        <v>55.796199999999999</v>
      </c>
      <c r="L85" s="10">
        <v>13.267656410000001</v>
      </c>
      <c r="M85" s="10">
        <v>1.4922</v>
      </c>
      <c r="N85" s="10">
        <v>8.8811146399999998</v>
      </c>
      <c r="O85" s="10">
        <v>8.3582000000000001</v>
      </c>
      <c r="P85" s="10">
        <v>30.52731</v>
      </c>
      <c r="Q85" s="10">
        <v>27.674620000000001</v>
      </c>
      <c r="R85" s="12">
        <v>7.4624983334594497E-2</v>
      </c>
      <c r="S85" s="10">
        <v>11.3</v>
      </c>
      <c r="U85" s="36">
        <v>1333050017</v>
      </c>
      <c r="V85">
        <v>2021</v>
      </c>
      <c r="W85">
        <f t="shared" si="15"/>
        <v>1</v>
      </c>
      <c r="X85">
        <f t="shared" si="16"/>
        <v>0</v>
      </c>
      <c r="Y85">
        <f t="shared" si="17"/>
        <v>1</v>
      </c>
      <c r="Z85">
        <f t="shared" si="18"/>
        <v>0</v>
      </c>
      <c r="AA85">
        <f t="shared" si="19"/>
        <v>0</v>
      </c>
      <c r="AB85">
        <f t="shared" si="20"/>
        <v>0</v>
      </c>
      <c r="AC85">
        <f t="shared" si="21"/>
        <v>0</v>
      </c>
      <c r="AD85">
        <f t="shared" si="22"/>
        <v>0</v>
      </c>
      <c r="AE85">
        <f t="shared" si="23"/>
        <v>0</v>
      </c>
      <c r="AF85">
        <f t="shared" si="24"/>
        <v>1</v>
      </c>
      <c r="AG85">
        <f t="shared" si="25"/>
        <v>0.54560380952380949</v>
      </c>
      <c r="AH85">
        <f t="shared" si="26"/>
        <v>0.23778781368623672</v>
      </c>
      <c r="AI85">
        <f t="shared" si="27"/>
        <v>5.9516918911674042</v>
      </c>
      <c r="AJ85">
        <f t="shared" si="28"/>
        <v>0.97395284211114297</v>
      </c>
      <c r="AK85">
        <f t="shared" si="29"/>
        <v>2.4184764991896273E-3</v>
      </c>
    </row>
    <row r="86" spans="1:37" ht="17">
      <c r="A86" s="9">
        <v>86</v>
      </c>
      <c r="B86" s="3" t="s">
        <v>140</v>
      </c>
      <c r="C86" s="3" t="s">
        <v>75</v>
      </c>
      <c r="D86" s="3" t="s">
        <v>191</v>
      </c>
      <c r="E86" s="3" t="s">
        <v>192</v>
      </c>
      <c r="F86" s="10">
        <v>5.1180000000000003E-2</v>
      </c>
      <c r="G86" s="10">
        <v>4.8259999999999997E-2</v>
      </c>
      <c r="H86" s="11">
        <v>45</v>
      </c>
      <c r="I86" s="11">
        <v>136</v>
      </c>
      <c r="J86" s="10">
        <v>5.1751430000000003</v>
      </c>
      <c r="K86" s="10">
        <v>19.146100000000001</v>
      </c>
      <c r="L86" s="10">
        <v>3.6879035500000001</v>
      </c>
      <c r="M86" s="10">
        <v>0.26279999999999998</v>
      </c>
      <c r="N86" s="10">
        <v>1.4872394499999999</v>
      </c>
      <c r="O86" s="10">
        <v>1.7351000000000001</v>
      </c>
      <c r="P86" s="10">
        <v>6.9261100000000004</v>
      </c>
      <c r="Q86" s="10">
        <v>6.87493</v>
      </c>
      <c r="R86" s="12">
        <v>7.3894292755962579E-3</v>
      </c>
      <c r="S86" s="10">
        <v>8.3000000000000007</v>
      </c>
      <c r="U86" s="36">
        <v>1512011185</v>
      </c>
      <c r="V86">
        <v>2021</v>
      </c>
      <c r="W86">
        <f t="shared" si="15"/>
        <v>1</v>
      </c>
      <c r="X86">
        <f t="shared" si="16"/>
        <v>0</v>
      </c>
      <c r="Y86">
        <f t="shared" si="17"/>
        <v>1</v>
      </c>
      <c r="Z86">
        <f t="shared" si="18"/>
        <v>0</v>
      </c>
      <c r="AA86">
        <f t="shared" si="19"/>
        <v>0</v>
      </c>
      <c r="AB86">
        <f t="shared" si="20"/>
        <v>0</v>
      </c>
      <c r="AC86">
        <f t="shared" si="21"/>
        <v>0</v>
      </c>
      <c r="AD86">
        <f t="shared" si="22"/>
        <v>0</v>
      </c>
      <c r="AE86">
        <f t="shared" si="23"/>
        <v>0</v>
      </c>
      <c r="AF86">
        <f t="shared" si="24"/>
        <v>1</v>
      </c>
      <c r="AG86">
        <f t="shared" si="25"/>
        <v>0.43130888888888885</v>
      </c>
      <c r="AH86">
        <f t="shared" si="26"/>
        <v>0.19261904774340466</v>
      </c>
      <c r="AI86">
        <f t="shared" si="27"/>
        <v>5.6592064307458143</v>
      </c>
      <c r="AJ86">
        <f t="shared" si="28"/>
        <v>0.98645981997949406</v>
      </c>
      <c r="AK86">
        <f t="shared" si="29"/>
        <v>1.9323529411764703E-3</v>
      </c>
    </row>
    <row r="87" spans="1:37" ht="17">
      <c r="A87" s="9">
        <v>87</v>
      </c>
      <c r="B87" s="3" t="s">
        <v>140</v>
      </c>
      <c r="C87" s="3" t="s">
        <v>75</v>
      </c>
      <c r="D87" s="3" t="s">
        <v>193</v>
      </c>
      <c r="E87" s="3" t="s">
        <v>194</v>
      </c>
      <c r="F87" s="10">
        <v>0.27955999999999998</v>
      </c>
      <c r="G87" s="10">
        <v>0.32568999999999998</v>
      </c>
      <c r="H87" s="11">
        <v>14</v>
      </c>
      <c r="I87" s="11">
        <v>43</v>
      </c>
      <c r="J87" s="10">
        <v>2.8283922499999998</v>
      </c>
      <c r="K87" s="10">
        <v>10.909599999999999</v>
      </c>
      <c r="L87" s="10">
        <v>2.7742095999999998</v>
      </c>
      <c r="M87" s="10">
        <v>1.01E-2</v>
      </c>
      <c r="N87" s="10">
        <v>5.4182649999999999E-2</v>
      </c>
      <c r="O87" s="10">
        <v>0.1588</v>
      </c>
      <c r="P87" s="10">
        <v>3.0303</v>
      </c>
      <c r="Q87" s="10">
        <v>1.85297</v>
      </c>
      <c r="R87" s="12">
        <v>9.2254892254892251E-2</v>
      </c>
      <c r="S87" s="10">
        <v>2.5</v>
      </c>
      <c r="U87" s="36">
        <v>1532010120</v>
      </c>
      <c r="V87">
        <v>2021</v>
      </c>
      <c r="W87">
        <f t="shared" si="15"/>
        <v>1</v>
      </c>
      <c r="X87">
        <f t="shared" si="16"/>
        <v>0</v>
      </c>
      <c r="Y87">
        <f t="shared" si="17"/>
        <v>1</v>
      </c>
      <c r="Z87">
        <f t="shared" si="18"/>
        <v>0</v>
      </c>
      <c r="AA87">
        <f t="shared" si="19"/>
        <v>0</v>
      </c>
      <c r="AB87">
        <f t="shared" si="20"/>
        <v>0</v>
      </c>
      <c r="AC87">
        <f t="shared" si="21"/>
        <v>0</v>
      </c>
      <c r="AD87">
        <f t="shared" si="22"/>
        <v>0</v>
      </c>
      <c r="AE87">
        <f t="shared" si="23"/>
        <v>0</v>
      </c>
      <c r="AF87">
        <f t="shared" si="24"/>
        <v>1</v>
      </c>
      <c r="AG87">
        <f t="shared" si="25"/>
        <v>0.7799785714285713</v>
      </c>
      <c r="AH87">
        <f t="shared" si="26"/>
        <v>0.25429067976827746</v>
      </c>
      <c r="AI87">
        <f t="shared" si="27"/>
        <v>5.3646188118811882</v>
      </c>
      <c r="AJ87">
        <f t="shared" si="28"/>
        <v>0.99907506616482145</v>
      </c>
      <c r="AK87">
        <f t="shared" si="29"/>
        <v>2.3488372093023255E-4</v>
      </c>
    </row>
    <row r="88" spans="1:37" ht="17">
      <c r="A88" s="9">
        <v>88</v>
      </c>
      <c r="B88" s="3" t="s">
        <v>140</v>
      </c>
      <c r="C88" s="3" t="s">
        <v>75</v>
      </c>
      <c r="D88" s="3" t="s">
        <v>195</v>
      </c>
      <c r="E88" s="3" t="s">
        <v>196</v>
      </c>
      <c r="F88" s="10">
        <v>0.46300000000000002</v>
      </c>
      <c r="G88" s="10">
        <v>0.45193</v>
      </c>
      <c r="H88" s="11">
        <v>24</v>
      </c>
      <c r="I88" s="11">
        <v>155</v>
      </c>
      <c r="J88" s="10">
        <v>4.8624604299999996</v>
      </c>
      <c r="K88" s="10">
        <v>14.9678</v>
      </c>
      <c r="L88" s="10">
        <v>3.9048654300000001</v>
      </c>
      <c r="M88" s="10">
        <v>0.1774</v>
      </c>
      <c r="N88" s="10">
        <v>0.95759499999999997</v>
      </c>
      <c r="O88" s="10">
        <v>1.8067</v>
      </c>
      <c r="P88" s="10">
        <v>5.0229699999999999</v>
      </c>
      <c r="Q88" s="10">
        <v>4.4822699999999998</v>
      </c>
      <c r="R88" s="12">
        <v>9.2176540970780235E-2</v>
      </c>
      <c r="S88" s="10">
        <v>7.4</v>
      </c>
      <c r="U88" s="36">
        <v>1532021338</v>
      </c>
      <c r="V88">
        <v>2021</v>
      </c>
      <c r="W88">
        <f t="shared" si="15"/>
        <v>1</v>
      </c>
      <c r="X88">
        <f t="shared" si="16"/>
        <v>0</v>
      </c>
      <c r="Y88">
        <f t="shared" si="17"/>
        <v>1</v>
      </c>
      <c r="Z88">
        <f t="shared" si="18"/>
        <v>0</v>
      </c>
      <c r="AA88">
        <f t="shared" si="19"/>
        <v>0</v>
      </c>
      <c r="AB88">
        <f t="shared" si="20"/>
        <v>0</v>
      </c>
      <c r="AC88">
        <f t="shared" si="21"/>
        <v>0</v>
      </c>
      <c r="AD88">
        <f t="shared" si="22"/>
        <v>0</v>
      </c>
      <c r="AE88">
        <f t="shared" si="23"/>
        <v>0</v>
      </c>
      <c r="AF88">
        <f t="shared" si="24"/>
        <v>1</v>
      </c>
      <c r="AG88">
        <f t="shared" si="25"/>
        <v>0.63105</v>
      </c>
      <c r="AH88">
        <f t="shared" si="26"/>
        <v>0.26088439383209289</v>
      </c>
      <c r="AI88">
        <f t="shared" si="27"/>
        <v>5.3979425028184886</v>
      </c>
      <c r="AJ88">
        <f t="shared" si="28"/>
        <v>0.98828671790402234</v>
      </c>
      <c r="AK88">
        <f t="shared" si="29"/>
        <v>1.1445161290322581E-3</v>
      </c>
    </row>
    <row r="89" spans="1:37" ht="17">
      <c r="A89" s="9">
        <v>89</v>
      </c>
      <c r="B89" s="3" t="s">
        <v>140</v>
      </c>
      <c r="C89" s="3" t="s">
        <v>75</v>
      </c>
      <c r="D89" s="3" t="s">
        <v>197</v>
      </c>
      <c r="E89" s="3" t="s">
        <v>198</v>
      </c>
      <c r="F89" s="10">
        <v>3.8219999999999997E-2</v>
      </c>
      <c r="G89" s="10">
        <v>6.4659999999999995E-2</v>
      </c>
      <c r="H89" s="11">
        <v>13</v>
      </c>
      <c r="I89" s="11">
        <v>103</v>
      </c>
      <c r="J89" s="10">
        <v>2.9431902999999999</v>
      </c>
      <c r="K89" s="10">
        <v>4.0023</v>
      </c>
      <c r="L89" s="10">
        <v>1.9321244900000001</v>
      </c>
      <c r="M89" s="10">
        <v>0.10780000000000001</v>
      </c>
      <c r="N89" s="10">
        <v>1.0110658100000001</v>
      </c>
      <c r="O89" s="10">
        <v>2.0802999999999998</v>
      </c>
      <c r="P89" s="10">
        <v>2.90448</v>
      </c>
      <c r="Q89" s="10">
        <v>2.7781500000000001</v>
      </c>
      <c r="R89" s="12">
        <v>1.315898198644852E-2</v>
      </c>
      <c r="S89" s="10">
        <v>3.3</v>
      </c>
      <c r="U89" s="36">
        <v>1532021365</v>
      </c>
      <c r="V89">
        <v>2021</v>
      </c>
      <c r="W89">
        <f t="shared" si="15"/>
        <v>1</v>
      </c>
      <c r="X89">
        <f t="shared" si="16"/>
        <v>0</v>
      </c>
      <c r="Y89">
        <f t="shared" si="17"/>
        <v>1</v>
      </c>
      <c r="Z89">
        <f t="shared" si="18"/>
        <v>0</v>
      </c>
      <c r="AA89">
        <f t="shared" si="19"/>
        <v>0</v>
      </c>
      <c r="AB89">
        <f t="shared" si="20"/>
        <v>0</v>
      </c>
      <c r="AC89">
        <f t="shared" si="21"/>
        <v>0</v>
      </c>
      <c r="AD89">
        <f t="shared" si="22"/>
        <v>0</v>
      </c>
      <c r="AE89">
        <f t="shared" si="23"/>
        <v>0</v>
      </c>
      <c r="AF89">
        <f t="shared" si="24"/>
        <v>1</v>
      </c>
      <c r="AG89">
        <f t="shared" si="25"/>
        <v>0.31616153846153849</v>
      </c>
      <c r="AH89">
        <f t="shared" si="26"/>
        <v>0.48275353921495145</v>
      </c>
      <c r="AI89">
        <f t="shared" si="27"/>
        <v>9.3790891465677184</v>
      </c>
      <c r="AJ89">
        <f t="shared" si="28"/>
        <v>0.97377192769032384</v>
      </c>
      <c r="AK89">
        <f t="shared" si="29"/>
        <v>1.0466019417475728E-3</v>
      </c>
    </row>
    <row r="90" spans="1:37" ht="17">
      <c r="A90" s="9">
        <v>90</v>
      </c>
      <c r="B90" s="3" t="s">
        <v>140</v>
      </c>
      <c r="C90" s="3" t="s">
        <v>75</v>
      </c>
      <c r="D90" s="3" t="s">
        <v>199</v>
      </c>
      <c r="E90" s="3" t="s">
        <v>200</v>
      </c>
      <c r="F90" s="10">
        <v>0.50493144999999995</v>
      </c>
      <c r="G90" s="10">
        <v>0.44976207000000001</v>
      </c>
      <c r="H90" s="11">
        <v>36</v>
      </c>
      <c r="I90" s="11">
        <v>237</v>
      </c>
      <c r="J90" s="10">
        <v>7.2317659799999996</v>
      </c>
      <c r="K90" s="10">
        <v>21.8123</v>
      </c>
      <c r="L90" s="10">
        <v>5.2605584399999996</v>
      </c>
      <c r="M90" s="10">
        <v>0.33189999999999997</v>
      </c>
      <c r="N90" s="10">
        <v>1.97120754</v>
      </c>
      <c r="O90" s="10">
        <v>2.3490000000000002</v>
      </c>
      <c r="P90" s="10">
        <v>8.2863379300000002</v>
      </c>
      <c r="Q90" s="10">
        <v>6.8200144099999997</v>
      </c>
      <c r="R90" s="12">
        <v>6.0935416135025997E-2</v>
      </c>
      <c r="S90" s="10">
        <v>7.2</v>
      </c>
      <c r="U90" s="36">
        <v>1532040039</v>
      </c>
      <c r="V90">
        <v>2021</v>
      </c>
      <c r="W90">
        <f t="shared" si="15"/>
        <v>1</v>
      </c>
      <c r="X90">
        <f t="shared" si="16"/>
        <v>0</v>
      </c>
      <c r="Y90">
        <f t="shared" si="17"/>
        <v>1</v>
      </c>
      <c r="Z90">
        <f t="shared" si="18"/>
        <v>0</v>
      </c>
      <c r="AA90">
        <f t="shared" si="19"/>
        <v>0</v>
      </c>
      <c r="AB90">
        <f t="shared" si="20"/>
        <v>0</v>
      </c>
      <c r="AC90">
        <f t="shared" si="21"/>
        <v>0</v>
      </c>
      <c r="AD90">
        <f t="shared" si="22"/>
        <v>0</v>
      </c>
      <c r="AE90">
        <f t="shared" si="23"/>
        <v>0</v>
      </c>
      <c r="AF90">
        <f t="shared" si="24"/>
        <v>1</v>
      </c>
      <c r="AG90">
        <f t="shared" si="25"/>
        <v>0.61511666666666676</v>
      </c>
      <c r="AH90">
        <f t="shared" si="26"/>
        <v>0.24117394497599975</v>
      </c>
      <c r="AI90">
        <f t="shared" si="27"/>
        <v>5.9391610123531189</v>
      </c>
      <c r="AJ90">
        <f t="shared" si="28"/>
        <v>0.98501187669909052</v>
      </c>
      <c r="AK90">
        <f t="shared" si="29"/>
        <v>1.40042194092827E-3</v>
      </c>
    </row>
    <row r="91" spans="1:37" ht="17">
      <c r="A91" s="9">
        <v>91</v>
      </c>
      <c r="B91" s="3" t="s">
        <v>140</v>
      </c>
      <c r="C91" s="3" t="s">
        <v>75</v>
      </c>
      <c r="D91" s="3" t="s">
        <v>201</v>
      </c>
      <c r="E91" s="3" t="s">
        <v>202</v>
      </c>
      <c r="F91" s="10">
        <v>-0.50282000000000004</v>
      </c>
      <c r="G91" s="10">
        <v>0.35898999999999998</v>
      </c>
      <c r="H91" s="11">
        <v>56</v>
      </c>
      <c r="I91" s="11">
        <v>301</v>
      </c>
      <c r="J91" s="10">
        <v>9.5638715199999993</v>
      </c>
      <c r="K91" s="10">
        <v>28.5564</v>
      </c>
      <c r="L91" s="10">
        <v>6.7479425600000003</v>
      </c>
      <c r="M91" s="10">
        <v>0.54100000000000004</v>
      </c>
      <c r="N91" s="10">
        <v>2.8159289599999999</v>
      </c>
      <c r="O91" s="10">
        <v>3.5827</v>
      </c>
      <c r="P91" s="10">
        <v>12.7401</v>
      </c>
      <c r="Q91" s="10">
        <v>11.75202</v>
      </c>
      <c r="R91" s="12">
        <v>-3.9467508104331993E-2</v>
      </c>
      <c r="S91" s="10">
        <v>7.7</v>
      </c>
      <c r="U91" s="36">
        <v>1532040066</v>
      </c>
      <c r="V91">
        <v>2021</v>
      </c>
      <c r="W91">
        <f t="shared" si="15"/>
        <v>1</v>
      </c>
      <c r="X91">
        <f t="shared" si="16"/>
        <v>0</v>
      </c>
      <c r="Y91">
        <f t="shared" si="17"/>
        <v>1</v>
      </c>
      <c r="Z91">
        <f t="shared" si="18"/>
        <v>0</v>
      </c>
      <c r="AA91">
        <f t="shared" si="19"/>
        <v>0</v>
      </c>
      <c r="AB91">
        <f t="shared" si="20"/>
        <v>0</v>
      </c>
      <c r="AC91">
        <f t="shared" si="21"/>
        <v>0</v>
      </c>
      <c r="AD91">
        <f t="shared" si="22"/>
        <v>0</v>
      </c>
      <c r="AE91">
        <f t="shared" si="23"/>
        <v>0</v>
      </c>
      <c r="AF91">
        <f t="shared" si="24"/>
        <v>1</v>
      </c>
      <c r="AG91">
        <f t="shared" si="25"/>
        <v>0.51959642857142863</v>
      </c>
      <c r="AH91">
        <f t="shared" si="26"/>
        <v>0.2363022846017005</v>
      </c>
      <c r="AI91">
        <f t="shared" si="27"/>
        <v>5.2050442883548982</v>
      </c>
      <c r="AJ91">
        <f t="shared" si="28"/>
        <v>0.98140727350209989</v>
      </c>
      <c r="AK91">
        <f t="shared" si="29"/>
        <v>1.79734219269103E-3</v>
      </c>
    </row>
    <row r="92" spans="1:37" ht="17">
      <c r="A92" s="9">
        <v>92</v>
      </c>
      <c r="B92" s="3" t="s">
        <v>140</v>
      </c>
      <c r="C92" s="3" t="s">
        <v>75</v>
      </c>
      <c r="D92" s="3" t="s">
        <v>203</v>
      </c>
      <c r="E92" s="3" t="s">
        <v>204</v>
      </c>
      <c r="F92" s="10">
        <v>-7.4819999999999998E-2</v>
      </c>
      <c r="G92" s="10">
        <v>6.6220000000000001E-2</v>
      </c>
      <c r="H92" s="11">
        <v>14</v>
      </c>
      <c r="I92" s="11">
        <v>104</v>
      </c>
      <c r="J92" s="10">
        <v>3.17062168</v>
      </c>
      <c r="K92" s="10">
        <v>5.2805999999999997</v>
      </c>
      <c r="L92" s="10">
        <v>2.4616397700000001</v>
      </c>
      <c r="M92" s="10">
        <v>7.8100000000000003E-2</v>
      </c>
      <c r="N92" s="10">
        <v>0.70898190999999999</v>
      </c>
      <c r="O92" s="10">
        <v>1.5384</v>
      </c>
      <c r="P92" s="10">
        <v>3.2116199999999999</v>
      </c>
      <c r="Q92" s="10">
        <v>2.8968099999999999</v>
      </c>
      <c r="R92" s="12">
        <v>-2.3296654025071459E-2</v>
      </c>
      <c r="S92" s="10">
        <v>7.1</v>
      </c>
      <c r="U92" s="36">
        <v>1532091081</v>
      </c>
      <c r="V92">
        <v>2021</v>
      </c>
      <c r="W92">
        <f t="shared" si="15"/>
        <v>1</v>
      </c>
      <c r="X92">
        <f t="shared" si="16"/>
        <v>0</v>
      </c>
      <c r="Y92">
        <f t="shared" si="17"/>
        <v>1</v>
      </c>
      <c r="Z92">
        <f t="shared" si="18"/>
        <v>0</v>
      </c>
      <c r="AA92">
        <f t="shared" si="19"/>
        <v>0</v>
      </c>
      <c r="AB92">
        <f t="shared" si="20"/>
        <v>0</v>
      </c>
      <c r="AC92">
        <f t="shared" si="21"/>
        <v>0</v>
      </c>
      <c r="AD92">
        <f t="shared" si="22"/>
        <v>0</v>
      </c>
      <c r="AE92">
        <f t="shared" si="23"/>
        <v>0</v>
      </c>
      <c r="AF92">
        <f t="shared" si="24"/>
        <v>1</v>
      </c>
      <c r="AG92">
        <f t="shared" si="25"/>
        <v>0.38276428571428572</v>
      </c>
      <c r="AH92">
        <f t="shared" si="26"/>
        <v>0.46616667992273608</v>
      </c>
      <c r="AI92">
        <f t="shared" si="27"/>
        <v>9.0778733674775918</v>
      </c>
      <c r="AJ92">
        <f t="shared" si="28"/>
        <v>0.98542556963442629</v>
      </c>
      <c r="AK92">
        <f t="shared" si="29"/>
        <v>7.5096153846153845E-4</v>
      </c>
    </row>
    <row r="93" spans="1:37" ht="17">
      <c r="A93" s="9">
        <v>93</v>
      </c>
      <c r="B93" s="3" t="s">
        <v>140</v>
      </c>
      <c r="C93" s="3" t="s">
        <v>75</v>
      </c>
      <c r="D93" s="3" t="s">
        <v>205</v>
      </c>
      <c r="E93" s="3" t="s">
        <v>206</v>
      </c>
      <c r="F93" s="10">
        <v>4.4811699999999996E-3</v>
      </c>
      <c r="G93" s="10">
        <v>1.213472E-2</v>
      </c>
      <c r="H93" s="11">
        <v>9</v>
      </c>
      <c r="I93" s="11">
        <v>132</v>
      </c>
      <c r="J93" s="10">
        <v>2.6938151700000001</v>
      </c>
      <c r="K93" s="10">
        <v>3.1065999999999998</v>
      </c>
      <c r="L93" s="10">
        <v>1.23933983</v>
      </c>
      <c r="M93" s="10">
        <v>0.11</v>
      </c>
      <c r="N93" s="10">
        <v>1.4544753399999999</v>
      </c>
      <c r="O93" s="10">
        <v>2.7524000000000002</v>
      </c>
      <c r="P93" s="10">
        <v>2.52983139</v>
      </c>
      <c r="Q93" s="10">
        <v>2.3845483000000001</v>
      </c>
      <c r="R93" s="12">
        <v>1.7713314878269415E-3</v>
      </c>
      <c r="S93" s="10">
        <v>12.2</v>
      </c>
      <c r="U93" s="36">
        <v>1532101091</v>
      </c>
      <c r="V93">
        <v>2021</v>
      </c>
      <c r="W93">
        <f t="shared" si="15"/>
        <v>1</v>
      </c>
      <c r="X93">
        <f t="shared" si="16"/>
        <v>0</v>
      </c>
      <c r="Y93">
        <f t="shared" si="17"/>
        <v>1</v>
      </c>
      <c r="Z93">
        <f t="shared" si="18"/>
        <v>0</v>
      </c>
      <c r="AA93">
        <f t="shared" si="19"/>
        <v>0</v>
      </c>
      <c r="AB93">
        <f t="shared" si="20"/>
        <v>0</v>
      </c>
      <c r="AC93">
        <f t="shared" si="21"/>
        <v>0</v>
      </c>
      <c r="AD93">
        <f t="shared" si="22"/>
        <v>0</v>
      </c>
      <c r="AE93">
        <f t="shared" si="23"/>
        <v>0</v>
      </c>
      <c r="AF93">
        <f t="shared" si="24"/>
        <v>1</v>
      </c>
      <c r="AG93">
        <f t="shared" si="25"/>
        <v>0.35739999999999994</v>
      </c>
      <c r="AH93">
        <f t="shared" si="26"/>
        <v>0.39893769072297691</v>
      </c>
      <c r="AI93">
        <f t="shared" si="27"/>
        <v>13.22250309090909</v>
      </c>
      <c r="AJ93">
        <f t="shared" si="28"/>
        <v>0.96580240004974205</v>
      </c>
      <c r="AK93">
        <f t="shared" si="29"/>
        <v>8.3333333333333339E-4</v>
      </c>
    </row>
    <row r="94" spans="1:37" ht="17">
      <c r="A94" s="9">
        <v>94</v>
      </c>
      <c r="B94" s="3" t="s">
        <v>140</v>
      </c>
      <c r="C94" s="3" t="s">
        <v>75</v>
      </c>
      <c r="D94" s="3" t="s">
        <v>207</v>
      </c>
      <c r="E94" s="3" t="s">
        <v>208</v>
      </c>
      <c r="F94" s="10">
        <v>0.51324000000000003</v>
      </c>
      <c r="G94" s="10">
        <v>0.94286999999999999</v>
      </c>
      <c r="H94" s="11">
        <v>91</v>
      </c>
      <c r="I94" s="11">
        <v>570</v>
      </c>
      <c r="J94" s="10">
        <v>23.242265419999999</v>
      </c>
      <c r="K94" s="10">
        <v>47.403799999999997</v>
      </c>
      <c r="L94" s="10">
        <v>13.070298899999999</v>
      </c>
      <c r="M94" s="10">
        <v>1.5136000000000001</v>
      </c>
      <c r="N94" s="10">
        <v>10.17196652</v>
      </c>
      <c r="O94" s="10">
        <v>11.525</v>
      </c>
      <c r="P94" s="10">
        <v>23.90476</v>
      </c>
      <c r="Q94" s="10">
        <v>22.47166</v>
      </c>
      <c r="R94" s="12">
        <v>2.1470200913960232E-2</v>
      </c>
      <c r="S94" s="10">
        <v>10.7</v>
      </c>
      <c r="U94" s="36">
        <v>1535010051</v>
      </c>
      <c r="V94">
        <v>2021</v>
      </c>
      <c r="W94">
        <f t="shared" si="15"/>
        <v>1</v>
      </c>
      <c r="X94">
        <f t="shared" si="16"/>
        <v>0</v>
      </c>
      <c r="Y94">
        <f t="shared" si="17"/>
        <v>1</v>
      </c>
      <c r="Z94">
        <f t="shared" si="18"/>
        <v>0</v>
      </c>
      <c r="AA94">
        <f t="shared" si="19"/>
        <v>0</v>
      </c>
      <c r="AB94">
        <f t="shared" si="20"/>
        <v>0</v>
      </c>
      <c r="AC94">
        <f t="shared" si="21"/>
        <v>0</v>
      </c>
      <c r="AD94">
        <f t="shared" si="22"/>
        <v>0</v>
      </c>
      <c r="AE94">
        <f t="shared" si="23"/>
        <v>0</v>
      </c>
      <c r="AF94">
        <f t="shared" si="24"/>
        <v>1</v>
      </c>
      <c r="AG94">
        <f t="shared" si="25"/>
        <v>0.53755384615384605</v>
      </c>
      <c r="AH94">
        <f t="shared" si="26"/>
        <v>0.27572259818833089</v>
      </c>
      <c r="AI94">
        <f t="shared" si="27"/>
        <v>6.7203795718816064</v>
      </c>
      <c r="AJ94">
        <f t="shared" si="28"/>
        <v>0.96905804478570001</v>
      </c>
      <c r="AK94">
        <f t="shared" si="29"/>
        <v>2.6554385964912284E-3</v>
      </c>
    </row>
    <row r="95" spans="1:37" ht="17">
      <c r="A95" s="9">
        <v>95</v>
      </c>
      <c r="B95" s="3" t="s">
        <v>140</v>
      </c>
      <c r="C95" s="3" t="s">
        <v>75</v>
      </c>
      <c r="D95" s="3" t="s">
        <v>209</v>
      </c>
      <c r="E95" s="3" t="s">
        <v>210</v>
      </c>
      <c r="F95" s="10">
        <v>-0.13796354999999999</v>
      </c>
      <c r="G95" s="10">
        <v>-0.10611667</v>
      </c>
      <c r="H95" s="11">
        <v>15</v>
      </c>
      <c r="I95" s="11">
        <v>150</v>
      </c>
      <c r="J95" s="10">
        <v>2.6967290400000001</v>
      </c>
      <c r="K95" s="10">
        <v>9.0869</v>
      </c>
      <c r="L95" s="10">
        <v>1.94568831</v>
      </c>
      <c r="M95" s="10">
        <v>0.13420000000000001</v>
      </c>
      <c r="N95" s="10">
        <v>0.75104073000000005</v>
      </c>
      <c r="O95" s="10">
        <v>1.831</v>
      </c>
      <c r="P95" s="10">
        <v>2.74630748</v>
      </c>
      <c r="Q95" s="10">
        <v>2.65113186</v>
      </c>
      <c r="R95" s="12">
        <v>-5.0236017272181042E-2</v>
      </c>
      <c r="S95" s="10">
        <v>11</v>
      </c>
      <c r="U95" s="36">
        <v>1535051178</v>
      </c>
      <c r="V95">
        <v>2021</v>
      </c>
      <c r="W95">
        <f t="shared" si="15"/>
        <v>1</v>
      </c>
      <c r="X95">
        <f t="shared" si="16"/>
        <v>0</v>
      </c>
      <c r="Y95">
        <f t="shared" si="17"/>
        <v>1</v>
      </c>
      <c r="Z95">
        <f t="shared" si="18"/>
        <v>0</v>
      </c>
      <c r="AA95">
        <f t="shared" si="19"/>
        <v>0</v>
      </c>
      <c r="AB95">
        <f t="shared" si="20"/>
        <v>0</v>
      </c>
      <c r="AC95">
        <f t="shared" si="21"/>
        <v>0</v>
      </c>
      <c r="AD95">
        <f t="shared" si="22"/>
        <v>0</v>
      </c>
      <c r="AE95">
        <f t="shared" si="23"/>
        <v>0</v>
      </c>
      <c r="AF95">
        <f t="shared" si="24"/>
        <v>1</v>
      </c>
      <c r="AG95">
        <f t="shared" si="25"/>
        <v>0.61473999999999995</v>
      </c>
      <c r="AH95">
        <f t="shared" si="26"/>
        <v>0.21412014108221725</v>
      </c>
      <c r="AI95">
        <f t="shared" si="27"/>
        <v>5.5964286885245897</v>
      </c>
      <c r="AJ95">
        <f t="shared" si="28"/>
        <v>0.9854464217934954</v>
      </c>
      <c r="AK95">
        <f t="shared" si="29"/>
        <v>8.9466666666666677E-4</v>
      </c>
    </row>
    <row r="96" spans="1:37" ht="17">
      <c r="A96" s="9">
        <v>96</v>
      </c>
      <c r="B96" s="3" t="s">
        <v>211</v>
      </c>
      <c r="C96" s="3" t="s">
        <v>21</v>
      </c>
      <c r="D96" s="3" t="s">
        <v>212</v>
      </c>
      <c r="E96" s="3" t="s">
        <v>213</v>
      </c>
      <c r="F96" s="10">
        <v>5.7211393199999998</v>
      </c>
      <c r="G96" s="10">
        <v>9.1564414799999998</v>
      </c>
      <c r="H96" s="11">
        <v>938</v>
      </c>
      <c r="I96" s="11">
        <v>1574</v>
      </c>
      <c r="J96" s="10">
        <v>135.97616188000001</v>
      </c>
      <c r="K96" s="10">
        <v>169.43809999999999</v>
      </c>
      <c r="L96" s="10">
        <v>77.397311299999998</v>
      </c>
      <c r="M96" s="10">
        <v>7.0336999999999996</v>
      </c>
      <c r="N96" s="10">
        <v>58.578850580000001</v>
      </c>
      <c r="O96" s="10">
        <v>45.819699999999997</v>
      </c>
      <c r="P96" s="10">
        <v>161.01095832999999</v>
      </c>
      <c r="Q96" s="10">
        <v>139.90145362999999</v>
      </c>
      <c r="R96" s="12">
        <v>3.5532608335106228E-2</v>
      </c>
      <c r="S96" s="10">
        <v>7.4</v>
      </c>
      <c r="U96" s="36">
        <v>617060018</v>
      </c>
      <c r="V96">
        <v>2021</v>
      </c>
      <c r="W96">
        <f t="shared" si="15"/>
        <v>0</v>
      </c>
      <c r="X96">
        <f t="shared" si="16"/>
        <v>0</v>
      </c>
      <c r="Y96">
        <f t="shared" si="17"/>
        <v>0</v>
      </c>
      <c r="Z96">
        <f t="shared" si="18"/>
        <v>1</v>
      </c>
      <c r="AA96">
        <f t="shared" si="19"/>
        <v>0</v>
      </c>
      <c r="AB96">
        <f t="shared" si="20"/>
        <v>0</v>
      </c>
      <c r="AC96">
        <f t="shared" si="21"/>
        <v>0</v>
      </c>
      <c r="AD96">
        <f t="shared" si="22"/>
        <v>1</v>
      </c>
      <c r="AE96">
        <f t="shared" si="23"/>
        <v>0</v>
      </c>
      <c r="AF96">
        <f t="shared" si="24"/>
        <v>0</v>
      </c>
      <c r="AG96">
        <f t="shared" si="25"/>
        <v>0.18813624733475479</v>
      </c>
      <c r="AH96">
        <f t="shared" si="26"/>
        <v>0.45678812085357429</v>
      </c>
      <c r="AI96">
        <f t="shared" si="27"/>
        <v>8.3283123505409673</v>
      </c>
      <c r="AJ96">
        <f t="shared" si="28"/>
        <v>0.96014264035386954</v>
      </c>
      <c r="AK96">
        <f t="shared" si="29"/>
        <v>4.4686785260482842E-3</v>
      </c>
    </row>
    <row r="97" spans="1:37" ht="17">
      <c r="A97" s="9">
        <v>97</v>
      </c>
      <c r="B97" s="3" t="s">
        <v>211</v>
      </c>
      <c r="C97" s="3" t="s">
        <v>21</v>
      </c>
      <c r="D97" s="3" t="s">
        <v>214</v>
      </c>
      <c r="E97" s="3" t="s">
        <v>215</v>
      </c>
      <c r="F97" s="10">
        <v>7.4763500000000001</v>
      </c>
      <c r="G97" s="10">
        <v>10.97898</v>
      </c>
      <c r="H97" s="11">
        <v>791</v>
      </c>
      <c r="I97" s="11">
        <v>1621</v>
      </c>
      <c r="J97" s="10">
        <v>111.30257184</v>
      </c>
      <c r="K97" s="10">
        <v>142.2911</v>
      </c>
      <c r="L97" s="10">
        <v>58.927962299999997</v>
      </c>
      <c r="M97" s="10">
        <v>5.5038999999999998</v>
      </c>
      <c r="N97" s="10">
        <v>52.374609540000002</v>
      </c>
      <c r="O97" s="10">
        <v>43.865099999999998</v>
      </c>
      <c r="P97" s="10">
        <v>145.32704000000001</v>
      </c>
      <c r="Q97" s="10">
        <v>127.08601</v>
      </c>
      <c r="R97" s="12">
        <v>5.144500293957683E-2</v>
      </c>
      <c r="S97" s="10">
        <v>7.6</v>
      </c>
      <c r="U97" s="36">
        <v>1137010024</v>
      </c>
      <c r="V97">
        <v>2021</v>
      </c>
      <c r="W97">
        <f t="shared" si="15"/>
        <v>1</v>
      </c>
      <c r="X97">
        <f t="shared" si="16"/>
        <v>0</v>
      </c>
      <c r="Y97">
        <f t="shared" si="17"/>
        <v>0</v>
      </c>
      <c r="Z97">
        <f t="shared" si="18"/>
        <v>1</v>
      </c>
      <c r="AA97">
        <f t="shared" si="19"/>
        <v>0</v>
      </c>
      <c r="AB97">
        <f t="shared" si="20"/>
        <v>0</v>
      </c>
      <c r="AC97">
        <f t="shared" si="21"/>
        <v>0</v>
      </c>
      <c r="AD97">
        <f t="shared" si="22"/>
        <v>1</v>
      </c>
      <c r="AE97">
        <f t="shared" si="23"/>
        <v>0</v>
      </c>
      <c r="AF97">
        <f t="shared" si="24"/>
        <v>0</v>
      </c>
      <c r="AG97">
        <f t="shared" si="25"/>
        <v>0.1868457648546144</v>
      </c>
      <c r="AH97">
        <f t="shared" si="26"/>
        <v>0.41413666982685493</v>
      </c>
      <c r="AI97">
        <f t="shared" si="27"/>
        <v>9.5159086356946894</v>
      </c>
      <c r="AJ97">
        <f t="shared" si="28"/>
        <v>0.96275990392097166</v>
      </c>
      <c r="AK97">
        <f t="shared" si="29"/>
        <v>3.3953732264034547E-3</v>
      </c>
    </row>
    <row r="98" spans="1:37" ht="17">
      <c r="A98" s="9">
        <v>98</v>
      </c>
      <c r="B98" s="3" t="s">
        <v>211</v>
      </c>
      <c r="C98" s="3" t="s">
        <v>21</v>
      </c>
      <c r="D98" s="3" t="s">
        <v>216</v>
      </c>
      <c r="E98" s="3" t="s">
        <v>217</v>
      </c>
      <c r="F98" s="10">
        <v>5.0741300000000003</v>
      </c>
      <c r="G98" s="10">
        <v>6.7294299999999998</v>
      </c>
      <c r="H98" s="11">
        <v>506</v>
      </c>
      <c r="I98" s="11">
        <v>1094</v>
      </c>
      <c r="J98" s="10">
        <v>71.443900659999997</v>
      </c>
      <c r="K98" s="10">
        <v>97.741699999999994</v>
      </c>
      <c r="L98" s="10">
        <v>40.804503199999999</v>
      </c>
      <c r="M98" s="10">
        <v>3.6396999999999999</v>
      </c>
      <c r="N98" s="10">
        <v>30.639397460000001</v>
      </c>
      <c r="O98" s="10">
        <v>25.524000000000001</v>
      </c>
      <c r="P98" s="10">
        <v>90.142060000000001</v>
      </c>
      <c r="Q98" s="10">
        <v>83.974559999999997</v>
      </c>
      <c r="R98" s="12">
        <v>5.6290370998843382E-2</v>
      </c>
      <c r="S98" s="10">
        <v>7.4</v>
      </c>
      <c r="U98" s="36">
        <v>1317040011</v>
      </c>
      <c r="V98">
        <v>2021</v>
      </c>
      <c r="W98">
        <f t="shared" si="15"/>
        <v>1</v>
      </c>
      <c r="X98">
        <f t="shared" si="16"/>
        <v>0</v>
      </c>
      <c r="Y98">
        <f t="shared" si="17"/>
        <v>0</v>
      </c>
      <c r="Z98">
        <f t="shared" si="18"/>
        <v>1</v>
      </c>
      <c r="AA98">
        <f t="shared" si="19"/>
        <v>0</v>
      </c>
      <c r="AB98">
        <f t="shared" si="20"/>
        <v>0</v>
      </c>
      <c r="AC98">
        <f t="shared" si="21"/>
        <v>0</v>
      </c>
      <c r="AD98">
        <f t="shared" si="22"/>
        <v>1</v>
      </c>
      <c r="AE98">
        <f t="shared" si="23"/>
        <v>0</v>
      </c>
      <c r="AF98">
        <f t="shared" si="24"/>
        <v>0</v>
      </c>
      <c r="AG98">
        <f t="shared" si="25"/>
        <v>0.20035849802371541</v>
      </c>
      <c r="AH98">
        <f t="shared" si="26"/>
        <v>0.41747282071009612</v>
      </c>
      <c r="AI98">
        <f t="shared" si="27"/>
        <v>8.4181106849465621</v>
      </c>
      <c r="AJ98">
        <f t="shared" si="28"/>
        <v>0.96409893728040841</v>
      </c>
      <c r="AK98">
        <f t="shared" si="29"/>
        <v>3.3269652650822668E-3</v>
      </c>
    </row>
    <row r="99" spans="1:37" ht="17">
      <c r="A99" s="9">
        <v>99</v>
      </c>
      <c r="B99" s="3" t="s">
        <v>211</v>
      </c>
      <c r="C99" s="3" t="s">
        <v>21</v>
      </c>
      <c r="D99" s="3" t="s">
        <v>218</v>
      </c>
      <c r="E99" s="3" t="s">
        <v>219</v>
      </c>
      <c r="F99" s="10">
        <v>18.7727</v>
      </c>
      <c r="G99" s="10">
        <v>23.527729999999998</v>
      </c>
      <c r="H99" s="11">
        <v>1045</v>
      </c>
      <c r="I99" s="11">
        <v>2169</v>
      </c>
      <c r="J99" s="10">
        <v>176.73339507</v>
      </c>
      <c r="K99" s="10">
        <v>256.3657</v>
      </c>
      <c r="L99" s="10">
        <v>99.539711920000002</v>
      </c>
      <c r="M99" s="10">
        <v>8.2365999999999993</v>
      </c>
      <c r="N99" s="10">
        <v>77.193683149999998</v>
      </c>
      <c r="O99" s="10">
        <v>58.903300000000002</v>
      </c>
      <c r="P99" s="10">
        <v>221.32060000000001</v>
      </c>
      <c r="Q99" s="10">
        <v>199.51442</v>
      </c>
      <c r="R99" s="12">
        <v>8.4821295441996805E-2</v>
      </c>
      <c r="S99" s="10">
        <v>8.1999999999999993</v>
      </c>
      <c r="U99" s="36">
        <v>1317050017</v>
      </c>
      <c r="V99">
        <v>2021</v>
      </c>
      <c r="W99">
        <f t="shared" si="15"/>
        <v>1</v>
      </c>
      <c r="X99">
        <f t="shared" si="16"/>
        <v>0</v>
      </c>
      <c r="Y99">
        <f t="shared" si="17"/>
        <v>0</v>
      </c>
      <c r="Z99">
        <f t="shared" si="18"/>
        <v>1</v>
      </c>
      <c r="AA99">
        <f t="shared" si="19"/>
        <v>0</v>
      </c>
      <c r="AB99">
        <f t="shared" si="20"/>
        <v>0</v>
      </c>
      <c r="AC99">
        <f t="shared" si="21"/>
        <v>0</v>
      </c>
      <c r="AD99">
        <f t="shared" si="22"/>
        <v>1</v>
      </c>
      <c r="AE99">
        <f t="shared" si="23"/>
        <v>0</v>
      </c>
      <c r="AF99">
        <f t="shared" si="24"/>
        <v>0</v>
      </c>
      <c r="AG99">
        <f t="shared" si="25"/>
        <v>0.25320794258373208</v>
      </c>
      <c r="AH99">
        <f t="shared" si="26"/>
        <v>0.38827234657366411</v>
      </c>
      <c r="AI99">
        <f t="shared" si="27"/>
        <v>9.3720325316271289</v>
      </c>
      <c r="AJ99">
        <f t="shared" si="28"/>
        <v>0.96887177473514019</v>
      </c>
      <c r="AK99">
        <f t="shared" si="29"/>
        <v>3.7974181650530193E-3</v>
      </c>
    </row>
    <row r="100" spans="1:37" ht="17">
      <c r="A100" s="9">
        <v>100</v>
      </c>
      <c r="B100" s="3" t="s">
        <v>211</v>
      </c>
      <c r="C100" s="3" t="s">
        <v>38</v>
      </c>
      <c r="D100" s="3" t="s">
        <v>220</v>
      </c>
      <c r="E100" s="3" t="s">
        <v>221</v>
      </c>
      <c r="F100" s="10">
        <v>0.67131171000000001</v>
      </c>
      <c r="G100" s="10">
        <v>0.80281241999999997</v>
      </c>
      <c r="H100" s="11">
        <v>126</v>
      </c>
      <c r="I100" s="11">
        <v>616</v>
      </c>
      <c r="J100" s="10">
        <v>17.27068895</v>
      </c>
      <c r="K100" s="10">
        <v>41.814900000000002</v>
      </c>
      <c r="L100" s="10">
        <v>9.3872017499999991</v>
      </c>
      <c r="M100" s="10">
        <v>1.3126</v>
      </c>
      <c r="N100" s="10">
        <v>7.8834872000000003</v>
      </c>
      <c r="O100" s="10">
        <v>14.3186</v>
      </c>
      <c r="P100" s="10">
        <v>21.684603070000001</v>
      </c>
      <c r="Q100" s="10">
        <v>21.10516037</v>
      </c>
      <c r="R100" s="12">
        <v>3.0957989308494176E-2</v>
      </c>
      <c r="S100" s="10">
        <v>8.9</v>
      </c>
      <c r="U100" s="36">
        <v>117030010</v>
      </c>
      <c r="V100">
        <v>2021</v>
      </c>
      <c r="W100">
        <f t="shared" si="15"/>
        <v>0</v>
      </c>
      <c r="X100">
        <f t="shared" si="16"/>
        <v>0</v>
      </c>
      <c r="Y100">
        <f t="shared" si="17"/>
        <v>0</v>
      </c>
      <c r="Z100">
        <f t="shared" si="18"/>
        <v>1</v>
      </c>
      <c r="AA100">
        <f t="shared" si="19"/>
        <v>0</v>
      </c>
      <c r="AB100">
        <f t="shared" si="20"/>
        <v>0</v>
      </c>
      <c r="AC100">
        <f t="shared" si="21"/>
        <v>0</v>
      </c>
      <c r="AD100">
        <f t="shared" si="22"/>
        <v>0</v>
      </c>
      <c r="AE100">
        <f t="shared" si="23"/>
        <v>1</v>
      </c>
      <c r="AF100">
        <f t="shared" si="24"/>
        <v>0</v>
      </c>
      <c r="AG100">
        <f t="shared" si="25"/>
        <v>0.34228174603174605</v>
      </c>
      <c r="AH100">
        <f t="shared" si="26"/>
        <v>0.22449418149989595</v>
      </c>
      <c r="AI100">
        <f t="shared" si="27"/>
        <v>6.0060088374219109</v>
      </c>
      <c r="AJ100">
        <f t="shared" si="28"/>
        <v>0.96956466291809162</v>
      </c>
      <c r="AK100">
        <f t="shared" si="29"/>
        <v>2.130844155844156E-3</v>
      </c>
    </row>
    <row r="101" spans="1:37" ht="17">
      <c r="A101" s="9">
        <v>101</v>
      </c>
      <c r="B101" s="3" t="s">
        <v>211</v>
      </c>
      <c r="C101" s="3" t="s">
        <v>38</v>
      </c>
      <c r="D101" s="3" t="s">
        <v>222</v>
      </c>
      <c r="E101" s="3" t="s">
        <v>223</v>
      </c>
      <c r="F101" s="10">
        <v>0.80578806999999997</v>
      </c>
      <c r="G101" s="10">
        <v>1.03953417</v>
      </c>
      <c r="H101" s="11">
        <v>108</v>
      </c>
      <c r="I101" s="11">
        <v>718</v>
      </c>
      <c r="J101" s="10">
        <v>22.62784679</v>
      </c>
      <c r="K101" s="10">
        <v>48.273600000000002</v>
      </c>
      <c r="L101" s="10">
        <v>11.385724400000001</v>
      </c>
      <c r="M101" s="10">
        <v>1.6427</v>
      </c>
      <c r="N101" s="10">
        <v>11.24212239</v>
      </c>
      <c r="O101" s="10">
        <v>16.075500000000002</v>
      </c>
      <c r="P101" s="10">
        <v>25.249307349999999</v>
      </c>
      <c r="Q101" s="10">
        <v>24.211765249999999</v>
      </c>
      <c r="R101" s="12">
        <v>3.1913274246709186E-2</v>
      </c>
      <c r="S101" s="10">
        <v>9.9</v>
      </c>
      <c r="U101" s="36">
        <v>136010010</v>
      </c>
      <c r="V101">
        <v>2021</v>
      </c>
      <c r="W101">
        <f t="shared" si="15"/>
        <v>0</v>
      </c>
      <c r="X101">
        <f t="shared" si="16"/>
        <v>0</v>
      </c>
      <c r="Y101">
        <f t="shared" si="17"/>
        <v>0</v>
      </c>
      <c r="Z101">
        <f t="shared" si="18"/>
        <v>1</v>
      </c>
      <c r="AA101">
        <f t="shared" si="19"/>
        <v>0</v>
      </c>
      <c r="AB101">
        <f t="shared" si="20"/>
        <v>0</v>
      </c>
      <c r="AC101">
        <f t="shared" si="21"/>
        <v>0</v>
      </c>
      <c r="AD101">
        <f t="shared" si="22"/>
        <v>0</v>
      </c>
      <c r="AE101">
        <f t="shared" si="23"/>
        <v>1</v>
      </c>
      <c r="AF101">
        <f t="shared" si="24"/>
        <v>0</v>
      </c>
      <c r="AG101">
        <f t="shared" si="25"/>
        <v>0.46218796296296294</v>
      </c>
      <c r="AH101">
        <f t="shared" si="26"/>
        <v>0.23585819992708232</v>
      </c>
      <c r="AI101">
        <f t="shared" si="27"/>
        <v>6.8436856334084126</v>
      </c>
      <c r="AJ101">
        <f t="shared" si="28"/>
        <v>0.96709091018364746</v>
      </c>
      <c r="AK101">
        <f t="shared" si="29"/>
        <v>2.287883008356546E-3</v>
      </c>
    </row>
    <row r="102" spans="1:37" ht="17">
      <c r="A102" s="9">
        <v>102</v>
      </c>
      <c r="B102" s="3" t="s">
        <v>211</v>
      </c>
      <c r="C102" s="3" t="s">
        <v>38</v>
      </c>
      <c r="D102" s="3" t="s">
        <v>224</v>
      </c>
      <c r="E102" s="3" t="s">
        <v>225</v>
      </c>
      <c r="F102" s="10">
        <v>0.52538406999999998</v>
      </c>
      <c r="G102" s="10">
        <v>0.79070291999999998</v>
      </c>
      <c r="H102" s="11">
        <v>67</v>
      </c>
      <c r="I102" s="11">
        <v>704</v>
      </c>
      <c r="J102" s="10">
        <v>14.458504720000001</v>
      </c>
      <c r="K102" s="10">
        <v>28.230799999999999</v>
      </c>
      <c r="L102" s="10">
        <v>7.3344854699999997</v>
      </c>
      <c r="M102" s="10">
        <v>1.1412</v>
      </c>
      <c r="N102" s="10">
        <v>7.1240192499999999</v>
      </c>
      <c r="O102" s="10">
        <v>18.102499999999999</v>
      </c>
      <c r="P102" s="10">
        <v>17.945719969999999</v>
      </c>
      <c r="Q102" s="10">
        <v>16.945340229999999</v>
      </c>
      <c r="R102" s="12">
        <v>2.9276288211244166E-2</v>
      </c>
      <c r="S102" s="10">
        <v>10.9</v>
      </c>
      <c r="U102" s="36">
        <v>137170515</v>
      </c>
      <c r="V102">
        <v>2021</v>
      </c>
      <c r="W102">
        <f t="shared" si="15"/>
        <v>0</v>
      </c>
      <c r="X102">
        <f t="shared" si="16"/>
        <v>0</v>
      </c>
      <c r="Y102">
        <f t="shared" si="17"/>
        <v>0</v>
      </c>
      <c r="Z102">
        <f t="shared" si="18"/>
        <v>1</v>
      </c>
      <c r="AA102">
        <f t="shared" si="19"/>
        <v>0</v>
      </c>
      <c r="AB102">
        <f t="shared" si="20"/>
        <v>0</v>
      </c>
      <c r="AC102">
        <f t="shared" si="21"/>
        <v>0</v>
      </c>
      <c r="AD102">
        <f t="shared" si="22"/>
        <v>0</v>
      </c>
      <c r="AE102">
        <f t="shared" si="23"/>
        <v>1</v>
      </c>
      <c r="AF102">
        <f t="shared" si="24"/>
        <v>0</v>
      </c>
      <c r="AG102">
        <f t="shared" si="25"/>
        <v>0.43838805970149253</v>
      </c>
      <c r="AH102">
        <f t="shared" si="26"/>
        <v>0.25980437925953215</v>
      </c>
      <c r="AI102">
        <f t="shared" si="27"/>
        <v>6.2425685681738523</v>
      </c>
      <c r="AJ102">
        <f t="shared" si="28"/>
        <v>0.96114667029824319</v>
      </c>
      <c r="AK102">
        <f t="shared" si="29"/>
        <v>1.6210227272727272E-3</v>
      </c>
    </row>
    <row r="103" spans="1:37" ht="17">
      <c r="A103" s="9">
        <v>103</v>
      </c>
      <c r="B103" s="3" t="s">
        <v>211</v>
      </c>
      <c r="C103" s="3" t="s">
        <v>38</v>
      </c>
      <c r="D103" s="3" t="s">
        <v>226</v>
      </c>
      <c r="E103" s="3" t="s">
        <v>227</v>
      </c>
      <c r="F103" s="10">
        <v>0.73800907999999998</v>
      </c>
      <c r="G103" s="10">
        <v>0.97253676</v>
      </c>
      <c r="H103" s="11">
        <v>71</v>
      </c>
      <c r="I103" s="11">
        <v>423</v>
      </c>
      <c r="J103" s="10">
        <v>16.617813999999999</v>
      </c>
      <c r="K103" s="10">
        <v>38.247399999999999</v>
      </c>
      <c r="L103" s="10">
        <v>9.3258430699999995</v>
      </c>
      <c r="M103" s="10">
        <v>0.99399999999999999</v>
      </c>
      <c r="N103" s="10">
        <v>7.2919709299999997</v>
      </c>
      <c r="O103" s="10">
        <v>10.1225</v>
      </c>
      <c r="P103" s="10">
        <v>17.580336809999999</v>
      </c>
      <c r="Q103" s="10">
        <v>16.66292241</v>
      </c>
      <c r="R103" s="12">
        <v>4.197923441263126E-2</v>
      </c>
      <c r="S103" s="10">
        <v>9.6999999999999993</v>
      </c>
      <c r="U103" s="36">
        <v>138010027</v>
      </c>
      <c r="V103">
        <v>2021</v>
      </c>
      <c r="W103">
        <f t="shared" si="15"/>
        <v>0</v>
      </c>
      <c r="X103">
        <f t="shared" si="16"/>
        <v>0</v>
      </c>
      <c r="Y103">
        <f t="shared" si="17"/>
        <v>0</v>
      </c>
      <c r="Z103">
        <f t="shared" si="18"/>
        <v>1</v>
      </c>
      <c r="AA103">
        <f t="shared" si="19"/>
        <v>0</v>
      </c>
      <c r="AB103">
        <f t="shared" si="20"/>
        <v>0</v>
      </c>
      <c r="AC103">
        <f t="shared" si="21"/>
        <v>0</v>
      </c>
      <c r="AD103">
        <f t="shared" si="22"/>
        <v>0</v>
      </c>
      <c r="AE103">
        <f t="shared" si="23"/>
        <v>1</v>
      </c>
      <c r="AF103">
        <f t="shared" si="24"/>
        <v>0</v>
      </c>
      <c r="AG103">
        <f t="shared" si="25"/>
        <v>0.55269577464788733</v>
      </c>
      <c r="AH103">
        <f t="shared" si="26"/>
        <v>0.24382946474793057</v>
      </c>
      <c r="AI103">
        <f t="shared" si="27"/>
        <v>7.3359868511066395</v>
      </c>
      <c r="AJ103">
        <f t="shared" si="28"/>
        <v>0.97466960913728873</v>
      </c>
      <c r="AK103">
        <f t="shared" si="29"/>
        <v>2.3498817966903073E-3</v>
      </c>
    </row>
    <row r="104" spans="1:37" ht="17">
      <c r="A104" s="9">
        <v>104</v>
      </c>
      <c r="B104" s="3" t="s">
        <v>211</v>
      </c>
      <c r="C104" s="3" t="s">
        <v>38</v>
      </c>
      <c r="D104" s="3" t="s">
        <v>228</v>
      </c>
      <c r="E104" s="3" t="s">
        <v>229</v>
      </c>
      <c r="F104" s="10">
        <v>0.45618352000000001</v>
      </c>
      <c r="G104" s="10">
        <v>0.52915246999999999</v>
      </c>
      <c r="H104" s="11">
        <v>35</v>
      </c>
      <c r="I104" s="11">
        <v>1013</v>
      </c>
      <c r="J104" s="10">
        <v>8.2324850299999994</v>
      </c>
      <c r="K104" s="10">
        <v>8.7727000000000004</v>
      </c>
      <c r="L104" s="10">
        <v>1.54774604</v>
      </c>
      <c r="M104" s="10">
        <v>1.3653</v>
      </c>
      <c r="N104" s="10">
        <v>6.6847389899999996</v>
      </c>
      <c r="O104" s="10">
        <v>48.0092</v>
      </c>
      <c r="P104" s="10">
        <v>8.6853162699999995</v>
      </c>
      <c r="Q104" s="10">
        <v>8.4385796400000004</v>
      </c>
      <c r="R104" s="12">
        <v>5.2523535795202546E-2</v>
      </c>
      <c r="S104" s="10">
        <v>10.8</v>
      </c>
      <c r="U104" s="36">
        <v>138030010</v>
      </c>
      <c r="V104">
        <v>2021</v>
      </c>
      <c r="W104">
        <f t="shared" si="15"/>
        <v>0</v>
      </c>
      <c r="X104">
        <f t="shared" si="16"/>
        <v>0</v>
      </c>
      <c r="Y104">
        <f t="shared" si="17"/>
        <v>0</v>
      </c>
      <c r="Z104">
        <f t="shared" si="18"/>
        <v>1</v>
      </c>
      <c r="AA104">
        <f t="shared" si="19"/>
        <v>0</v>
      </c>
      <c r="AB104">
        <f t="shared" si="20"/>
        <v>0</v>
      </c>
      <c r="AC104">
        <f t="shared" si="21"/>
        <v>0</v>
      </c>
      <c r="AD104">
        <f t="shared" si="22"/>
        <v>0</v>
      </c>
      <c r="AE104">
        <f t="shared" si="23"/>
        <v>1</v>
      </c>
      <c r="AF104">
        <f t="shared" si="24"/>
        <v>0</v>
      </c>
      <c r="AG104">
        <f t="shared" si="25"/>
        <v>0.28965714285714284</v>
      </c>
      <c r="AH104">
        <f t="shared" si="26"/>
        <v>0.17642755822038825</v>
      </c>
      <c r="AI104">
        <f t="shared" si="27"/>
        <v>4.8961686003076244</v>
      </c>
      <c r="AJ104">
        <f t="shared" si="28"/>
        <v>0.86532846715328471</v>
      </c>
      <c r="AK104">
        <f t="shared" si="29"/>
        <v>1.3477788746298124E-3</v>
      </c>
    </row>
    <row r="105" spans="1:37" ht="17">
      <c r="A105" s="9">
        <v>105</v>
      </c>
      <c r="B105" s="3" t="s">
        <v>211</v>
      </c>
      <c r="C105" s="3" t="s">
        <v>38</v>
      </c>
      <c r="D105" s="3" t="s">
        <v>230</v>
      </c>
      <c r="E105" s="3" t="s">
        <v>231</v>
      </c>
      <c r="F105" s="10">
        <v>0.23897858999999999</v>
      </c>
      <c r="G105" s="10">
        <v>0.39029000000000003</v>
      </c>
      <c r="H105" s="11">
        <v>94</v>
      </c>
      <c r="I105" s="11">
        <v>455</v>
      </c>
      <c r="J105" s="10">
        <v>11.933094199999999</v>
      </c>
      <c r="K105" s="10">
        <v>26.510200000000001</v>
      </c>
      <c r="L105" s="10">
        <v>5.5744113000000004</v>
      </c>
      <c r="M105" s="10">
        <v>0.90180000000000005</v>
      </c>
      <c r="N105" s="10">
        <v>6.3586828999999998</v>
      </c>
      <c r="O105" s="10">
        <v>8.8430999999999997</v>
      </c>
      <c r="P105" s="10">
        <v>17.164690310000001</v>
      </c>
      <c r="Q105" s="10">
        <v>14.62391193</v>
      </c>
      <c r="R105" s="12">
        <v>1.3922685797644314E-2</v>
      </c>
      <c r="S105" s="10">
        <v>10.1</v>
      </c>
      <c r="U105" s="36">
        <v>536190011</v>
      </c>
      <c r="V105">
        <v>2021</v>
      </c>
      <c r="W105">
        <f t="shared" si="15"/>
        <v>0</v>
      </c>
      <c r="X105">
        <f t="shared" si="16"/>
        <v>0</v>
      </c>
      <c r="Y105">
        <f t="shared" si="17"/>
        <v>0</v>
      </c>
      <c r="Z105">
        <f t="shared" si="18"/>
        <v>1</v>
      </c>
      <c r="AA105">
        <f t="shared" si="19"/>
        <v>0</v>
      </c>
      <c r="AB105">
        <f t="shared" si="20"/>
        <v>0</v>
      </c>
      <c r="AC105">
        <f t="shared" si="21"/>
        <v>0</v>
      </c>
      <c r="AD105">
        <f t="shared" si="22"/>
        <v>0</v>
      </c>
      <c r="AE105">
        <f t="shared" si="23"/>
        <v>1</v>
      </c>
      <c r="AF105">
        <f t="shared" si="24"/>
        <v>0</v>
      </c>
      <c r="AG105">
        <f t="shared" si="25"/>
        <v>0.29161702127659578</v>
      </c>
      <c r="AH105">
        <f t="shared" si="26"/>
        <v>0.21027420766346538</v>
      </c>
      <c r="AI105">
        <f t="shared" si="27"/>
        <v>7.051101020181858</v>
      </c>
      <c r="AJ105">
        <f t="shared" si="28"/>
        <v>0.96710199912447103</v>
      </c>
      <c r="AK105">
        <f t="shared" si="29"/>
        <v>1.981978021978022E-3</v>
      </c>
    </row>
    <row r="106" spans="1:37" ht="17">
      <c r="A106" s="9">
        <v>106</v>
      </c>
      <c r="B106" s="3" t="s">
        <v>211</v>
      </c>
      <c r="C106" s="3" t="s">
        <v>38</v>
      </c>
      <c r="D106" s="3" t="s">
        <v>232</v>
      </c>
      <c r="E106" s="3" t="s">
        <v>233</v>
      </c>
      <c r="F106" s="10">
        <v>0.88113817999999999</v>
      </c>
      <c r="G106" s="10">
        <v>0.73886156999999997</v>
      </c>
      <c r="H106" s="11">
        <v>87</v>
      </c>
      <c r="I106" s="11">
        <v>633</v>
      </c>
      <c r="J106" s="10">
        <v>17.45036751</v>
      </c>
      <c r="K106" s="10">
        <v>38.130200000000002</v>
      </c>
      <c r="L106" s="10">
        <v>9.5401492700000006</v>
      </c>
      <c r="M106" s="10">
        <v>1.7267999999999999</v>
      </c>
      <c r="N106" s="10">
        <v>7.9102182399999998</v>
      </c>
      <c r="O106" s="10">
        <v>10.730600000000001</v>
      </c>
      <c r="P106" s="10">
        <v>23.538016150000001</v>
      </c>
      <c r="Q106" s="10">
        <v>22.052209569999999</v>
      </c>
      <c r="R106" s="12">
        <v>3.7434683296366081E-2</v>
      </c>
      <c r="S106" s="10">
        <v>8.9</v>
      </c>
      <c r="U106" s="36">
        <v>917070029</v>
      </c>
      <c r="V106">
        <v>2021</v>
      </c>
      <c r="W106">
        <f t="shared" si="15"/>
        <v>0</v>
      </c>
      <c r="X106">
        <f t="shared" si="16"/>
        <v>0</v>
      </c>
      <c r="Y106">
        <f t="shared" si="17"/>
        <v>0</v>
      </c>
      <c r="Z106">
        <f t="shared" si="18"/>
        <v>1</v>
      </c>
      <c r="AA106">
        <f t="shared" si="19"/>
        <v>0</v>
      </c>
      <c r="AB106">
        <f t="shared" si="20"/>
        <v>0</v>
      </c>
      <c r="AC106">
        <f t="shared" si="21"/>
        <v>0</v>
      </c>
      <c r="AD106">
        <f t="shared" si="22"/>
        <v>0</v>
      </c>
      <c r="AE106">
        <f t="shared" si="23"/>
        <v>1</v>
      </c>
      <c r="AF106">
        <f t="shared" si="24"/>
        <v>0</v>
      </c>
      <c r="AG106">
        <f t="shared" si="25"/>
        <v>0.45812643678160919</v>
      </c>
      <c r="AH106">
        <f t="shared" si="26"/>
        <v>0.25019929793182305</v>
      </c>
      <c r="AI106">
        <f t="shared" si="27"/>
        <v>4.5808537410238594</v>
      </c>
      <c r="AJ106">
        <f t="shared" si="28"/>
        <v>0.95667511353087298</v>
      </c>
      <c r="AK106">
        <f t="shared" si="29"/>
        <v>2.7279620853080566E-3</v>
      </c>
    </row>
    <row r="107" spans="1:37" ht="17">
      <c r="A107" s="9">
        <v>107</v>
      </c>
      <c r="B107" s="3" t="s">
        <v>211</v>
      </c>
      <c r="C107" s="3" t="s">
        <v>38</v>
      </c>
      <c r="D107" s="3" t="s">
        <v>234</v>
      </c>
      <c r="E107" s="3" t="s">
        <v>235</v>
      </c>
      <c r="F107" s="10">
        <v>-4.4306500000000004E-3</v>
      </c>
      <c r="G107" s="10">
        <v>0.27457504999999999</v>
      </c>
      <c r="H107" s="11">
        <v>41</v>
      </c>
      <c r="I107" s="11">
        <v>308</v>
      </c>
      <c r="J107" s="10">
        <v>6.0630365900000003</v>
      </c>
      <c r="K107" s="10">
        <v>11.7865</v>
      </c>
      <c r="L107" s="10">
        <v>2.6981306100000002</v>
      </c>
      <c r="M107" s="10">
        <v>0.53380000000000005</v>
      </c>
      <c r="N107" s="10">
        <v>3.3649059800000001</v>
      </c>
      <c r="O107" s="10">
        <v>4.3121999999999998</v>
      </c>
      <c r="P107" s="10">
        <v>7.3694834299999998</v>
      </c>
      <c r="Q107" s="10">
        <v>6.8162871999999997</v>
      </c>
      <c r="R107" s="12">
        <v>-6.0121581683236119E-4</v>
      </c>
      <c r="S107" s="10">
        <v>8.9</v>
      </c>
      <c r="U107" s="36">
        <v>936030018</v>
      </c>
      <c r="V107">
        <v>2021</v>
      </c>
      <c r="W107">
        <f t="shared" si="15"/>
        <v>0</v>
      </c>
      <c r="X107">
        <f t="shared" si="16"/>
        <v>0</v>
      </c>
      <c r="Y107">
        <f t="shared" si="17"/>
        <v>0</v>
      </c>
      <c r="Z107">
        <f t="shared" si="18"/>
        <v>1</v>
      </c>
      <c r="AA107">
        <f t="shared" si="19"/>
        <v>0</v>
      </c>
      <c r="AB107">
        <f t="shared" si="20"/>
        <v>0</v>
      </c>
      <c r="AC107">
        <f t="shared" si="21"/>
        <v>0</v>
      </c>
      <c r="AD107">
        <f t="shared" si="22"/>
        <v>0</v>
      </c>
      <c r="AE107">
        <f t="shared" si="23"/>
        <v>1</v>
      </c>
      <c r="AF107">
        <f t="shared" si="24"/>
        <v>0</v>
      </c>
      <c r="AG107">
        <f t="shared" si="25"/>
        <v>0.30049512195121952</v>
      </c>
      <c r="AH107">
        <f t="shared" si="26"/>
        <v>0.22891703304628178</v>
      </c>
      <c r="AI107">
        <f t="shared" si="27"/>
        <v>6.3036829898838516</v>
      </c>
      <c r="AJ107">
        <f t="shared" si="28"/>
        <v>0.95667313295942469</v>
      </c>
      <c r="AK107">
        <f t="shared" si="29"/>
        <v>1.7331168831168833E-3</v>
      </c>
    </row>
    <row r="108" spans="1:37" ht="17">
      <c r="A108" s="9">
        <v>108</v>
      </c>
      <c r="B108" s="3" t="s">
        <v>211</v>
      </c>
      <c r="C108" s="3" t="s">
        <v>38</v>
      </c>
      <c r="D108" s="3" t="s">
        <v>236</v>
      </c>
      <c r="E108" s="3" t="s">
        <v>237</v>
      </c>
      <c r="F108" s="10">
        <v>2.0840999999999998</v>
      </c>
      <c r="G108" s="10">
        <v>2.0315699999999999</v>
      </c>
      <c r="H108" s="11">
        <v>242</v>
      </c>
      <c r="I108" s="11">
        <v>1137</v>
      </c>
      <c r="J108" s="10">
        <v>39.155331019999998</v>
      </c>
      <c r="K108" s="10">
        <v>81.098100000000002</v>
      </c>
      <c r="L108" s="10">
        <v>21.900257910000001</v>
      </c>
      <c r="M108" s="10">
        <v>2.766</v>
      </c>
      <c r="N108" s="10">
        <v>17.255073110000001</v>
      </c>
      <c r="O108" s="10">
        <v>21.077999999999999</v>
      </c>
      <c r="P108" s="10">
        <v>48.193600000000004</v>
      </c>
      <c r="Q108" s="10">
        <v>38.711480000000002</v>
      </c>
      <c r="R108" s="12">
        <v>4.3244331197503399E-2</v>
      </c>
      <c r="S108" s="10">
        <v>9.6999999999999993</v>
      </c>
      <c r="U108" s="36">
        <v>936050029</v>
      </c>
      <c r="V108">
        <v>2021</v>
      </c>
      <c r="W108">
        <f t="shared" si="15"/>
        <v>0</v>
      </c>
      <c r="X108">
        <f t="shared" si="16"/>
        <v>0</v>
      </c>
      <c r="Y108">
        <f t="shared" si="17"/>
        <v>0</v>
      </c>
      <c r="Z108">
        <f t="shared" si="18"/>
        <v>1</v>
      </c>
      <c r="AA108">
        <f t="shared" si="19"/>
        <v>0</v>
      </c>
      <c r="AB108">
        <f t="shared" si="20"/>
        <v>0</v>
      </c>
      <c r="AC108">
        <f t="shared" si="21"/>
        <v>0</v>
      </c>
      <c r="AD108">
        <f t="shared" si="22"/>
        <v>0</v>
      </c>
      <c r="AE108">
        <f t="shared" si="23"/>
        <v>1</v>
      </c>
      <c r="AF108">
        <f t="shared" si="24"/>
        <v>0</v>
      </c>
      <c r="AG108">
        <f t="shared" si="25"/>
        <v>0.34654586776859508</v>
      </c>
      <c r="AH108">
        <f t="shared" si="26"/>
        <v>0.2700464981300425</v>
      </c>
      <c r="AI108">
        <f t="shared" si="27"/>
        <v>6.2382766124367324</v>
      </c>
      <c r="AJ108">
        <f t="shared" si="28"/>
        <v>0.9670180685179951</v>
      </c>
      <c r="AK108">
        <f t="shared" si="29"/>
        <v>2.4327176781002639E-3</v>
      </c>
    </row>
    <row r="109" spans="1:37" ht="17">
      <c r="A109" s="9">
        <v>109</v>
      </c>
      <c r="B109" s="3" t="s">
        <v>211</v>
      </c>
      <c r="C109" s="3" t="s">
        <v>38</v>
      </c>
      <c r="D109" s="3" t="s">
        <v>238</v>
      </c>
      <c r="E109" s="3" t="s">
        <v>239</v>
      </c>
      <c r="F109" s="10">
        <v>1.0725307100000001</v>
      </c>
      <c r="G109" s="10">
        <v>0.89124358000000004</v>
      </c>
      <c r="H109" s="11">
        <v>341</v>
      </c>
      <c r="I109" s="11">
        <v>1343</v>
      </c>
      <c r="J109" s="10">
        <v>54.705070130000003</v>
      </c>
      <c r="K109" s="10">
        <v>101.4046</v>
      </c>
      <c r="L109" s="10">
        <v>29.430183249999999</v>
      </c>
      <c r="M109" s="10">
        <v>3.3654000000000002</v>
      </c>
      <c r="N109" s="10">
        <v>25.27488688</v>
      </c>
      <c r="O109" s="10">
        <v>28.895099999999999</v>
      </c>
      <c r="P109" s="10">
        <v>71.777342970000007</v>
      </c>
      <c r="Q109" s="10">
        <v>66.563195690000001</v>
      </c>
      <c r="R109" s="12">
        <v>1.4942468829589779E-2</v>
      </c>
      <c r="S109" s="10">
        <v>7.6</v>
      </c>
      <c r="U109" s="36">
        <v>936060016</v>
      </c>
      <c r="V109">
        <v>2021</v>
      </c>
      <c r="W109">
        <f t="shared" si="15"/>
        <v>0</v>
      </c>
      <c r="X109">
        <f t="shared" si="16"/>
        <v>0</v>
      </c>
      <c r="Y109">
        <f t="shared" si="17"/>
        <v>0</v>
      </c>
      <c r="Z109">
        <f t="shared" si="18"/>
        <v>1</v>
      </c>
      <c r="AA109">
        <f t="shared" si="19"/>
        <v>0</v>
      </c>
      <c r="AB109">
        <f t="shared" si="20"/>
        <v>0</v>
      </c>
      <c r="AC109">
        <f t="shared" si="21"/>
        <v>0</v>
      </c>
      <c r="AD109">
        <f t="shared" si="22"/>
        <v>0</v>
      </c>
      <c r="AE109">
        <f t="shared" si="23"/>
        <v>1</v>
      </c>
      <c r="AF109">
        <f t="shared" si="24"/>
        <v>0</v>
      </c>
      <c r="AG109">
        <f t="shared" si="25"/>
        <v>0.3072434017595308</v>
      </c>
      <c r="AH109">
        <f t="shared" si="26"/>
        <v>0.29022532754924329</v>
      </c>
      <c r="AI109">
        <f t="shared" si="27"/>
        <v>7.5102177690616267</v>
      </c>
      <c r="AJ109">
        <f t="shared" si="28"/>
        <v>0.96787820941109104</v>
      </c>
      <c r="AK109">
        <f t="shared" si="29"/>
        <v>2.5058823529411768E-3</v>
      </c>
    </row>
    <row r="110" spans="1:37" ht="17">
      <c r="A110" s="9">
        <v>110</v>
      </c>
      <c r="B110" s="3" t="s">
        <v>211</v>
      </c>
      <c r="C110" s="3" t="s">
        <v>38</v>
      </c>
      <c r="D110" s="3" t="s">
        <v>240</v>
      </c>
      <c r="E110" s="3" t="s">
        <v>241</v>
      </c>
      <c r="F110" s="10">
        <v>1.5680962000000001</v>
      </c>
      <c r="G110" s="10">
        <v>1.91102207</v>
      </c>
      <c r="H110" s="11">
        <v>257</v>
      </c>
      <c r="I110" s="11">
        <v>824</v>
      </c>
      <c r="J110" s="10">
        <v>36.479037650000002</v>
      </c>
      <c r="K110" s="10">
        <v>67.310900000000004</v>
      </c>
      <c r="L110" s="10">
        <v>20.012374919999999</v>
      </c>
      <c r="M110" s="10">
        <v>2.2690999999999999</v>
      </c>
      <c r="N110" s="10">
        <v>16.466662729999999</v>
      </c>
      <c r="O110" s="10">
        <v>12.696099999999999</v>
      </c>
      <c r="P110" s="10">
        <v>45.825388160000003</v>
      </c>
      <c r="Q110" s="10">
        <v>41.460470039999997</v>
      </c>
      <c r="R110" s="12">
        <v>3.42189398270882E-2</v>
      </c>
      <c r="S110" s="10">
        <v>8.9</v>
      </c>
      <c r="U110" s="36">
        <v>937010019</v>
      </c>
      <c r="V110">
        <v>2021</v>
      </c>
      <c r="W110">
        <f t="shared" si="15"/>
        <v>0</v>
      </c>
      <c r="X110">
        <f t="shared" si="16"/>
        <v>0</v>
      </c>
      <c r="Y110">
        <f t="shared" si="17"/>
        <v>0</v>
      </c>
      <c r="Z110">
        <f t="shared" si="18"/>
        <v>1</v>
      </c>
      <c r="AA110">
        <f t="shared" si="19"/>
        <v>0</v>
      </c>
      <c r="AB110">
        <f t="shared" si="20"/>
        <v>0</v>
      </c>
      <c r="AC110">
        <f t="shared" si="21"/>
        <v>0</v>
      </c>
      <c r="AD110">
        <f t="shared" si="22"/>
        <v>0</v>
      </c>
      <c r="AE110">
        <f t="shared" si="23"/>
        <v>1</v>
      </c>
      <c r="AF110">
        <f t="shared" si="24"/>
        <v>0</v>
      </c>
      <c r="AG110">
        <f t="shared" si="25"/>
        <v>0.27073929961089493</v>
      </c>
      <c r="AH110">
        <f t="shared" si="26"/>
        <v>0.29731254403075874</v>
      </c>
      <c r="AI110">
        <f t="shared" si="27"/>
        <v>7.2569136353620376</v>
      </c>
      <c r="AJ110">
        <f t="shared" si="28"/>
        <v>0.96738861741879856</v>
      </c>
      <c r="AK110">
        <f t="shared" si="29"/>
        <v>2.7537621359223301E-3</v>
      </c>
    </row>
    <row r="111" spans="1:37" ht="17">
      <c r="A111" s="9">
        <v>111</v>
      </c>
      <c r="B111" s="3" t="s">
        <v>211</v>
      </c>
      <c r="C111" s="3" t="s">
        <v>38</v>
      </c>
      <c r="D111" s="3" t="s">
        <v>242</v>
      </c>
      <c r="E111" s="3" t="s">
        <v>243</v>
      </c>
      <c r="F111" s="10">
        <v>-0.149424</v>
      </c>
      <c r="G111" s="10">
        <v>2.1931422500000002</v>
      </c>
      <c r="H111" s="11">
        <v>244</v>
      </c>
      <c r="I111" s="11">
        <v>1113</v>
      </c>
      <c r="J111" s="10">
        <v>39.046344349999998</v>
      </c>
      <c r="K111" s="10">
        <v>82.972300000000004</v>
      </c>
      <c r="L111" s="10">
        <v>22.40913522</v>
      </c>
      <c r="M111" s="10">
        <v>2.3834</v>
      </c>
      <c r="N111" s="10">
        <v>16.637209129999999</v>
      </c>
      <c r="O111" s="10">
        <v>16.4663</v>
      </c>
      <c r="P111" s="10">
        <v>47.600153319999997</v>
      </c>
      <c r="Q111" s="10">
        <v>43.757227499999999</v>
      </c>
      <c r="R111" s="12">
        <v>-3.1391495526384579E-3</v>
      </c>
      <c r="S111" s="10">
        <v>8.8000000000000007</v>
      </c>
      <c r="U111" s="36">
        <v>1136090519</v>
      </c>
      <c r="V111">
        <v>2021</v>
      </c>
      <c r="W111">
        <f t="shared" si="15"/>
        <v>1</v>
      </c>
      <c r="X111">
        <f t="shared" si="16"/>
        <v>0</v>
      </c>
      <c r="Y111">
        <f t="shared" si="17"/>
        <v>0</v>
      </c>
      <c r="Z111">
        <f t="shared" si="18"/>
        <v>1</v>
      </c>
      <c r="AA111">
        <f t="shared" si="19"/>
        <v>0</v>
      </c>
      <c r="AB111">
        <f t="shared" si="20"/>
        <v>0</v>
      </c>
      <c r="AC111">
        <f t="shared" si="21"/>
        <v>0</v>
      </c>
      <c r="AD111">
        <f t="shared" si="22"/>
        <v>0</v>
      </c>
      <c r="AE111">
        <f t="shared" si="23"/>
        <v>1</v>
      </c>
      <c r="AF111">
        <f t="shared" si="24"/>
        <v>0</v>
      </c>
      <c r="AG111">
        <f t="shared" si="25"/>
        <v>0.34981844262295081</v>
      </c>
      <c r="AH111">
        <f t="shared" si="26"/>
        <v>0.27007971600160535</v>
      </c>
      <c r="AI111">
        <f t="shared" si="27"/>
        <v>6.9804519300159429</v>
      </c>
      <c r="AJ111">
        <f t="shared" si="28"/>
        <v>0.97207685016935019</v>
      </c>
      <c r="AK111">
        <f t="shared" si="29"/>
        <v>2.1414195867026056E-3</v>
      </c>
    </row>
    <row r="112" spans="1:37" ht="17">
      <c r="A112" s="9">
        <v>112</v>
      </c>
      <c r="B112" s="3" t="s">
        <v>211</v>
      </c>
      <c r="C112" s="3" t="s">
        <v>38</v>
      </c>
      <c r="D112" s="3" t="s">
        <v>244</v>
      </c>
      <c r="E112" s="3" t="s">
        <v>245</v>
      </c>
      <c r="F112" s="10">
        <v>0.58247296000000004</v>
      </c>
      <c r="G112" s="10">
        <v>5.6639161500000004</v>
      </c>
      <c r="H112" s="11">
        <v>116</v>
      </c>
      <c r="I112" s="11">
        <v>632</v>
      </c>
      <c r="J112" s="10">
        <v>20.216408479999998</v>
      </c>
      <c r="K112" s="10">
        <v>49.4435</v>
      </c>
      <c r="L112" s="10">
        <v>11.091025760000001</v>
      </c>
      <c r="M112" s="10">
        <v>1.5989</v>
      </c>
      <c r="N112" s="10">
        <v>9.1253827199999993</v>
      </c>
      <c r="O112" s="10">
        <v>9.2362000000000002</v>
      </c>
      <c r="P112" s="10">
        <v>25.09784299</v>
      </c>
      <c r="Q112" s="10">
        <v>22.427627059999999</v>
      </c>
      <c r="R112" s="12">
        <v>2.320808844935722E-2</v>
      </c>
      <c r="S112" s="10">
        <v>6</v>
      </c>
      <c r="U112" s="36">
        <v>1136200015</v>
      </c>
      <c r="V112">
        <v>2021</v>
      </c>
      <c r="W112">
        <f t="shared" si="15"/>
        <v>1</v>
      </c>
      <c r="X112">
        <f t="shared" si="16"/>
        <v>0</v>
      </c>
      <c r="Y112">
        <f t="shared" si="17"/>
        <v>0</v>
      </c>
      <c r="Z112">
        <f t="shared" si="18"/>
        <v>1</v>
      </c>
      <c r="AA112">
        <f t="shared" si="19"/>
        <v>0</v>
      </c>
      <c r="AB112">
        <f t="shared" si="20"/>
        <v>0</v>
      </c>
      <c r="AC112">
        <f t="shared" si="21"/>
        <v>0</v>
      </c>
      <c r="AD112">
        <f t="shared" si="22"/>
        <v>0</v>
      </c>
      <c r="AE112">
        <f t="shared" si="23"/>
        <v>1</v>
      </c>
      <c r="AF112">
        <f t="shared" si="24"/>
        <v>0</v>
      </c>
      <c r="AG112">
        <f t="shared" si="25"/>
        <v>0.44002068965517244</v>
      </c>
      <c r="AH112">
        <f t="shared" si="26"/>
        <v>0.22431716524922388</v>
      </c>
      <c r="AI112">
        <f t="shared" si="27"/>
        <v>5.7072879604728248</v>
      </c>
      <c r="AJ112">
        <f t="shared" si="28"/>
        <v>0.96867506230114575</v>
      </c>
      <c r="AK112">
        <f t="shared" si="29"/>
        <v>2.5299050632911391E-3</v>
      </c>
    </row>
    <row r="113" spans="1:37" ht="17">
      <c r="A113" s="9">
        <v>113</v>
      </c>
      <c r="B113" s="3" t="s">
        <v>211</v>
      </c>
      <c r="C113" s="3" t="s">
        <v>38</v>
      </c>
      <c r="D113" s="3" t="s">
        <v>246</v>
      </c>
      <c r="E113" s="3" t="s">
        <v>247</v>
      </c>
      <c r="F113" s="10">
        <v>0.43413038999999998</v>
      </c>
      <c r="G113" s="10">
        <v>1.3299016800000001</v>
      </c>
      <c r="H113" s="11">
        <v>130</v>
      </c>
      <c r="I113" s="11">
        <v>1001</v>
      </c>
      <c r="J113" s="10">
        <v>25.641080649999999</v>
      </c>
      <c r="K113" s="10">
        <v>48.188400000000001</v>
      </c>
      <c r="L113" s="10">
        <v>13.47232751</v>
      </c>
      <c r="M113" s="10">
        <v>1.7806</v>
      </c>
      <c r="N113" s="10">
        <v>12.16875314</v>
      </c>
      <c r="O113" s="10">
        <v>25.353899999999999</v>
      </c>
      <c r="P113" s="10">
        <v>30.532852030000001</v>
      </c>
      <c r="Q113" s="10">
        <v>28.038706229999999</v>
      </c>
      <c r="R113" s="12">
        <v>1.4218468342670574E-2</v>
      </c>
      <c r="S113" s="10">
        <v>9.5</v>
      </c>
      <c r="U113" s="36">
        <v>1137020511</v>
      </c>
      <c r="V113">
        <v>2021</v>
      </c>
      <c r="W113">
        <f t="shared" si="15"/>
        <v>1</v>
      </c>
      <c r="X113">
        <f t="shared" si="16"/>
        <v>0</v>
      </c>
      <c r="Y113">
        <f t="shared" si="17"/>
        <v>0</v>
      </c>
      <c r="Z113">
        <f t="shared" si="18"/>
        <v>1</v>
      </c>
      <c r="AA113">
        <f t="shared" si="19"/>
        <v>0</v>
      </c>
      <c r="AB113">
        <f t="shared" si="20"/>
        <v>0</v>
      </c>
      <c r="AC113">
        <f t="shared" si="21"/>
        <v>0</v>
      </c>
      <c r="AD113">
        <f t="shared" si="22"/>
        <v>0</v>
      </c>
      <c r="AE113">
        <f t="shared" si="23"/>
        <v>1</v>
      </c>
      <c r="AF113">
        <f t="shared" si="24"/>
        <v>0</v>
      </c>
      <c r="AG113">
        <f t="shared" si="25"/>
        <v>0.38437692307692306</v>
      </c>
      <c r="AH113">
        <f t="shared" si="26"/>
        <v>0.27957615338961239</v>
      </c>
      <c r="AI113">
        <f t="shared" si="27"/>
        <v>6.8340745479052005</v>
      </c>
      <c r="AJ113">
        <f t="shared" si="28"/>
        <v>0.96436590686225465</v>
      </c>
      <c r="AK113">
        <f t="shared" si="29"/>
        <v>1.7788211788211789E-3</v>
      </c>
    </row>
    <row r="114" spans="1:37" ht="17">
      <c r="A114" s="9">
        <v>114</v>
      </c>
      <c r="B114" s="3" t="s">
        <v>211</v>
      </c>
      <c r="C114" s="3" t="s">
        <v>38</v>
      </c>
      <c r="D114" s="3" t="s">
        <v>248</v>
      </c>
      <c r="E114" s="3" t="s">
        <v>249</v>
      </c>
      <c r="F114" s="10">
        <v>-2.759E-2</v>
      </c>
      <c r="G114" s="10">
        <v>0.82593000000000005</v>
      </c>
      <c r="H114" s="11">
        <v>72</v>
      </c>
      <c r="I114" s="11">
        <v>382</v>
      </c>
      <c r="J114" s="10">
        <v>10.53250611</v>
      </c>
      <c r="K114" s="10">
        <v>25.542999999999999</v>
      </c>
      <c r="L114" s="10">
        <v>6.19776682</v>
      </c>
      <c r="M114" s="10">
        <v>0.87780000000000002</v>
      </c>
      <c r="N114" s="10">
        <v>4.3347392899999999</v>
      </c>
      <c r="O114" s="10">
        <v>5.9912000000000001</v>
      </c>
      <c r="P114" s="10">
        <v>13.73673</v>
      </c>
      <c r="Q114" s="10">
        <v>12.13076</v>
      </c>
      <c r="R114" s="12">
        <v>-2.0084838240250775E-3</v>
      </c>
      <c r="S114" s="10">
        <v>10.3</v>
      </c>
      <c r="U114" s="36">
        <v>1138020015</v>
      </c>
      <c r="V114">
        <v>2021</v>
      </c>
      <c r="W114">
        <f t="shared" si="15"/>
        <v>1</v>
      </c>
      <c r="X114">
        <f t="shared" si="16"/>
        <v>0</v>
      </c>
      <c r="Y114">
        <f t="shared" si="17"/>
        <v>0</v>
      </c>
      <c r="Z114">
        <f t="shared" si="18"/>
        <v>1</v>
      </c>
      <c r="AA114">
        <f t="shared" si="19"/>
        <v>0</v>
      </c>
      <c r="AB114">
        <f t="shared" si="20"/>
        <v>0</v>
      </c>
      <c r="AC114">
        <f t="shared" si="21"/>
        <v>0</v>
      </c>
      <c r="AD114">
        <f t="shared" si="22"/>
        <v>0</v>
      </c>
      <c r="AE114">
        <f t="shared" si="23"/>
        <v>1</v>
      </c>
      <c r="AF114">
        <f t="shared" si="24"/>
        <v>0</v>
      </c>
      <c r="AG114">
        <f t="shared" si="25"/>
        <v>0.36695555555555553</v>
      </c>
      <c r="AH114">
        <f t="shared" si="26"/>
        <v>0.24264052069060016</v>
      </c>
      <c r="AI114">
        <f t="shared" si="27"/>
        <v>4.9381855661881975</v>
      </c>
      <c r="AJ114">
        <f t="shared" si="28"/>
        <v>0.96677617634590929</v>
      </c>
      <c r="AK114">
        <f t="shared" si="29"/>
        <v>2.2979057591623036E-3</v>
      </c>
    </row>
    <row r="115" spans="1:37" ht="17">
      <c r="A115" s="9">
        <v>115</v>
      </c>
      <c r="B115" s="3" t="s">
        <v>211</v>
      </c>
      <c r="C115" s="3" t="s">
        <v>38</v>
      </c>
      <c r="D115" s="3" t="s">
        <v>250</v>
      </c>
      <c r="E115" s="3" t="s">
        <v>251</v>
      </c>
      <c r="F115" s="10">
        <v>0.44446999999999998</v>
      </c>
      <c r="G115" s="10">
        <v>1.2518199999999999</v>
      </c>
      <c r="H115" s="11">
        <v>197</v>
      </c>
      <c r="I115" s="11">
        <v>1068</v>
      </c>
      <c r="J115" s="10">
        <v>37.701032429999998</v>
      </c>
      <c r="K115" s="10">
        <v>79.131100000000004</v>
      </c>
      <c r="L115" s="10">
        <v>20.11286247</v>
      </c>
      <c r="M115" s="10">
        <v>3.0657999999999999</v>
      </c>
      <c r="N115" s="10">
        <v>17.588169959999998</v>
      </c>
      <c r="O115" s="10">
        <v>21.383600000000001</v>
      </c>
      <c r="P115" s="10">
        <v>44.29365</v>
      </c>
      <c r="Q115" s="10">
        <v>38.147829999999999</v>
      </c>
      <c r="R115" s="12">
        <v>1.0034621215456391E-2</v>
      </c>
      <c r="S115" s="10">
        <v>9.9</v>
      </c>
      <c r="U115" s="36">
        <v>1517061032</v>
      </c>
      <c r="V115">
        <v>2021</v>
      </c>
      <c r="W115">
        <f t="shared" si="15"/>
        <v>1</v>
      </c>
      <c r="X115">
        <f t="shared" si="16"/>
        <v>0</v>
      </c>
      <c r="Y115">
        <f t="shared" si="17"/>
        <v>0</v>
      </c>
      <c r="Z115">
        <f t="shared" si="18"/>
        <v>1</v>
      </c>
      <c r="AA115">
        <f t="shared" si="19"/>
        <v>0</v>
      </c>
      <c r="AB115">
        <f t="shared" si="20"/>
        <v>0</v>
      </c>
      <c r="AC115">
        <f t="shared" si="21"/>
        <v>0</v>
      </c>
      <c r="AD115">
        <f t="shared" si="22"/>
        <v>0</v>
      </c>
      <c r="AE115">
        <f t="shared" si="23"/>
        <v>1</v>
      </c>
      <c r="AF115">
        <f t="shared" si="24"/>
        <v>0</v>
      </c>
      <c r="AG115">
        <f t="shared" si="25"/>
        <v>0.41724314720812183</v>
      </c>
      <c r="AH115">
        <f t="shared" si="26"/>
        <v>0.25417139999317584</v>
      </c>
      <c r="AI115">
        <f t="shared" si="27"/>
        <v>5.7368941092047754</v>
      </c>
      <c r="AJ115">
        <f t="shared" si="28"/>
        <v>0.96270175639227273</v>
      </c>
      <c r="AK115">
        <f t="shared" si="29"/>
        <v>2.8705992509363296E-3</v>
      </c>
    </row>
    <row r="116" spans="1:37" ht="17">
      <c r="A116" s="9">
        <v>116</v>
      </c>
      <c r="B116" s="3" t="s">
        <v>211</v>
      </c>
      <c r="C116" s="3" t="s">
        <v>75</v>
      </c>
      <c r="D116" s="3" t="s">
        <v>252</v>
      </c>
      <c r="E116" s="3" t="s">
        <v>253</v>
      </c>
      <c r="F116" s="10">
        <v>-4.2307789999999998E-2</v>
      </c>
      <c r="G116" s="10">
        <v>0.17656427999999999</v>
      </c>
      <c r="H116" s="11">
        <v>39</v>
      </c>
      <c r="I116" s="11">
        <v>328</v>
      </c>
      <c r="J116" s="10">
        <v>9.0355825599999999</v>
      </c>
      <c r="K116" s="10">
        <v>26.162500000000001</v>
      </c>
      <c r="L116" s="10">
        <v>5.0711554699999999</v>
      </c>
      <c r="M116" s="10">
        <v>0.67349999999999999</v>
      </c>
      <c r="N116" s="10">
        <v>3.96442709</v>
      </c>
      <c r="O116" s="10">
        <v>8.7820999999999998</v>
      </c>
      <c r="P116" s="10">
        <v>10.43347355</v>
      </c>
      <c r="Q116" s="10">
        <v>10.303685679999999</v>
      </c>
      <c r="R116" s="12">
        <v>-4.0550052479885754E-3</v>
      </c>
      <c r="S116" s="10">
        <v>11.2</v>
      </c>
      <c r="U116" s="36">
        <v>638020014</v>
      </c>
      <c r="V116">
        <v>2021</v>
      </c>
      <c r="W116">
        <f t="shared" si="15"/>
        <v>0</v>
      </c>
      <c r="X116">
        <f t="shared" si="16"/>
        <v>0</v>
      </c>
      <c r="Y116">
        <f t="shared" si="17"/>
        <v>0</v>
      </c>
      <c r="Z116">
        <f t="shared" si="18"/>
        <v>1</v>
      </c>
      <c r="AA116">
        <f t="shared" si="19"/>
        <v>0</v>
      </c>
      <c r="AB116">
        <f t="shared" si="20"/>
        <v>0</v>
      </c>
      <c r="AC116">
        <f t="shared" si="21"/>
        <v>0</v>
      </c>
      <c r="AD116">
        <f t="shared" si="22"/>
        <v>0</v>
      </c>
      <c r="AE116">
        <f t="shared" si="23"/>
        <v>0</v>
      </c>
      <c r="AF116">
        <f t="shared" si="24"/>
        <v>1</v>
      </c>
      <c r="AG116">
        <f t="shared" si="25"/>
        <v>0.68810256410256421</v>
      </c>
      <c r="AH116">
        <f t="shared" si="26"/>
        <v>0.19383298499761106</v>
      </c>
      <c r="AI116">
        <f t="shared" si="27"/>
        <v>5.8863059985152191</v>
      </c>
      <c r="AJ116">
        <f t="shared" si="28"/>
        <v>0.97490311521836337</v>
      </c>
      <c r="AK116">
        <f t="shared" si="29"/>
        <v>2.0533536585365855E-3</v>
      </c>
    </row>
    <row r="117" spans="1:37" ht="17">
      <c r="A117" s="9">
        <v>117</v>
      </c>
      <c r="B117" s="3" t="s">
        <v>211</v>
      </c>
      <c r="C117" s="3" t="s">
        <v>75</v>
      </c>
      <c r="D117" s="3" t="s">
        <v>254</v>
      </c>
      <c r="E117" s="3" t="s">
        <v>255</v>
      </c>
      <c r="F117" s="10">
        <v>-8.4557939999999998E-2</v>
      </c>
      <c r="G117" s="10">
        <v>-8.0108460000000006E-2</v>
      </c>
      <c r="H117" s="11">
        <v>61</v>
      </c>
      <c r="I117" s="11">
        <v>426</v>
      </c>
      <c r="J117" s="10">
        <v>9.9374237300000008</v>
      </c>
      <c r="K117" s="10">
        <v>23.159099999999999</v>
      </c>
      <c r="L117" s="10">
        <v>5.1028262599999996</v>
      </c>
      <c r="M117" s="10">
        <v>0.81440000000000001</v>
      </c>
      <c r="N117" s="10">
        <v>4.8345974700000003</v>
      </c>
      <c r="O117" s="10">
        <v>7.492</v>
      </c>
      <c r="P117" s="10">
        <v>11.38969032</v>
      </c>
      <c r="Q117" s="10">
        <v>11.067730770000001</v>
      </c>
      <c r="R117" s="12">
        <v>-7.4240771807042426E-3</v>
      </c>
      <c r="S117" s="10">
        <v>12.1</v>
      </c>
      <c r="U117" s="36">
        <v>903150014</v>
      </c>
      <c r="V117">
        <v>2021</v>
      </c>
      <c r="W117">
        <f t="shared" si="15"/>
        <v>0</v>
      </c>
      <c r="X117">
        <f t="shared" si="16"/>
        <v>0</v>
      </c>
      <c r="Y117">
        <f t="shared" si="17"/>
        <v>0</v>
      </c>
      <c r="Z117">
        <f t="shared" si="18"/>
        <v>1</v>
      </c>
      <c r="AA117">
        <f t="shared" si="19"/>
        <v>0</v>
      </c>
      <c r="AB117">
        <f t="shared" si="20"/>
        <v>0</v>
      </c>
      <c r="AC117">
        <f t="shared" si="21"/>
        <v>0</v>
      </c>
      <c r="AD117">
        <f t="shared" si="22"/>
        <v>0</v>
      </c>
      <c r="AE117">
        <f t="shared" si="23"/>
        <v>0</v>
      </c>
      <c r="AF117">
        <f t="shared" si="24"/>
        <v>1</v>
      </c>
      <c r="AG117">
        <f t="shared" si="25"/>
        <v>0.39300819672131143</v>
      </c>
      <c r="AH117">
        <f t="shared" si="26"/>
        <v>0.22033784818926469</v>
      </c>
      <c r="AI117">
        <f t="shared" si="27"/>
        <v>5.9363917853634582</v>
      </c>
      <c r="AJ117">
        <f t="shared" si="28"/>
        <v>0.96602915719440219</v>
      </c>
      <c r="AK117">
        <f t="shared" si="29"/>
        <v>1.911737089201878E-3</v>
      </c>
    </row>
    <row r="118" spans="1:37" ht="17">
      <c r="A118" s="9">
        <v>118</v>
      </c>
      <c r="B118" s="3" t="s">
        <v>211</v>
      </c>
      <c r="C118" s="3" t="s">
        <v>75</v>
      </c>
      <c r="D118" s="3" t="s">
        <v>256</v>
      </c>
      <c r="E118" s="3" t="s">
        <v>257</v>
      </c>
      <c r="F118" s="10">
        <v>1.0083995800000001</v>
      </c>
      <c r="G118" s="10">
        <v>0.92315159000000002</v>
      </c>
      <c r="H118" s="11">
        <v>61</v>
      </c>
      <c r="I118" s="11">
        <v>376</v>
      </c>
      <c r="J118" s="10">
        <v>12.55736299</v>
      </c>
      <c r="K118" s="10">
        <v>36.372399999999999</v>
      </c>
      <c r="L118" s="10">
        <v>8.11427443</v>
      </c>
      <c r="M118" s="10">
        <v>0.68559999999999999</v>
      </c>
      <c r="N118" s="10">
        <v>4.4430885599999996</v>
      </c>
      <c r="O118" s="10">
        <v>5.6102999999999996</v>
      </c>
      <c r="P118" s="10">
        <v>9.3002125099999997</v>
      </c>
      <c r="Q118" s="10">
        <v>7.2127852399999997</v>
      </c>
      <c r="R118" s="12">
        <v>0.10842758473698577</v>
      </c>
      <c r="S118" s="10">
        <v>9.6999999999999993</v>
      </c>
      <c r="U118" s="36">
        <v>937050014</v>
      </c>
      <c r="V118">
        <v>2021</v>
      </c>
      <c r="W118">
        <f t="shared" si="15"/>
        <v>0</v>
      </c>
      <c r="X118">
        <f t="shared" si="16"/>
        <v>0</v>
      </c>
      <c r="Y118">
        <f t="shared" si="17"/>
        <v>0</v>
      </c>
      <c r="Z118">
        <f t="shared" si="18"/>
        <v>1</v>
      </c>
      <c r="AA118">
        <f t="shared" si="19"/>
        <v>0</v>
      </c>
      <c r="AB118">
        <f t="shared" si="20"/>
        <v>0</v>
      </c>
      <c r="AC118">
        <f t="shared" si="21"/>
        <v>0</v>
      </c>
      <c r="AD118">
        <f t="shared" si="22"/>
        <v>0</v>
      </c>
      <c r="AE118">
        <f t="shared" si="23"/>
        <v>0</v>
      </c>
      <c r="AF118">
        <f t="shared" si="24"/>
        <v>1</v>
      </c>
      <c r="AG118">
        <f t="shared" si="25"/>
        <v>0.60750819672131151</v>
      </c>
      <c r="AH118">
        <f t="shared" si="26"/>
        <v>0.22308878242843475</v>
      </c>
      <c r="AI118">
        <f t="shared" si="27"/>
        <v>6.4805842473745621</v>
      </c>
      <c r="AJ118">
        <f t="shared" si="28"/>
        <v>0.98149927141238058</v>
      </c>
      <c r="AK118">
        <f t="shared" si="29"/>
        <v>1.8234042553191489E-3</v>
      </c>
    </row>
    <row r="119" spans="1:37" ht="17">
      <c r="A119" s="9">
        <v>119</v>
      </c>
      <c r="B119" s="3" t="s">
        <v>211</v>
      </c>
      <c r="C119" s="3" t="s">
        <v>75</v>
      </c>
      <c r="D119" s="3" t="s">
        <v>258</v>
      </c>
      <c r="E119" s="3" t="s">
        <v>129</v>
      </c>
      <c r="F119" s="10">
        <v>0.17119123</v>
      </c>
      <c r="G119" s="10">
        <v>0.44823977999999998</v>
      </c>
      <c r="H119" s="11">
        <v>14</v>
      </c>
      <c r="I119" s="11">
        <v>144</v>
      </c>
      <c r="J119" s="10">
        <v>5.6184232400000003</v>
      </c>
      <c r="K119" s="10">
        <v>14.430400000000001</v>
      </c>
      <c r="L119" s="10">
        <v>2.9531510700000001</v>
      </c>
      <c r="M119" s="10">
        <v>0.38590000000000002</v>
      </c>
      <c r="N119" s="10">
        <v>2.6652721700000002</v>
      </c>
      <c r="O119" s="10">
        <v>4.5603999999999996</v>
      </c>
      <c r="P119" s="10">
        <v>5.6855615400000001</v>
      </c>
      <c r="Q119" s="10">
        <v>5.0448792400000002</v>
      </c>
      <c r="R119" s="12">
        <v>3.0109819196504555E-2</v>
      </c>
      <c r="S119" s="10">
        <v>8</v>
      </c>
      <c r="U119" s="36">
        <v>937050024</v>
      </c>
      <c r="V119">
        <v>2021</v>
      </c>
      <c r="W119">
        <f t="shared" si="15"/>
        <v>0</v>
      </c>
      <c r="X119">
        <f t="shared" si="16"/>
        <v>0</v>
      </c>
      <c r="Y119">
        <f t="shared" si="17"/>
        <v>0</v>
      </c>
      <c r="Z119">
        <f t="shared" si="18"/>
        <v>1</v>
      </c>
      <c r="AA119">
        <f t="shared" si="19"/>
        <v>0</v>
      </c>
      <c r="AB119">
        <f t="shared" si="20"/>
        <v>0</v>
      </c>
      <c r="AC119">
        <f t="shared" si="21"/>
        <v>0</v>
      </c>
      <c r="AD119">
        <f t="shared" si="22"/>
        <v>0</v>
      </c>
      <c r="AE119">
        <f t="shared" si="23"/>
        <v>0</v>
      </c>
      <c r="AF119">
        <f t="shared" si="24"/>
        <v>1</v>
      </c>
      <c r="AG119">
        <f t="shared" si="25"/>
        <v>1.0583071428571429</v>
      </c>
      <c r="AH119">
        <f t="shared" si="26"/>
        <v>0.20464790095908636</v>
      </c>
      <c r="AI119">
        <f t="shared" si="27"/>
        <v>6.9066394661829493</v>
      </c>
      <c r="AJ119">
        <f t="shared" si="28"/>
        <v>0.9739543610753022</v>
      </c>
      <c r="AK119">
        <f t="shared" si="29"/>
        <v>2.6798611111111112E-3</v>
      </c>
    </row>
    <row r="120" spans="1:37" ht="17">
      <c r="A120" s="9">
        <v>120</v>
      </c>
      <c r="B120" s="3" t="s">
        <v>211</v>
      </c>
      <c r="C120" s="3" t="s">
        <v>75</v>
      </c>
      <c r="D120" s="3" t="s">
        <v>259</v>
      </c>
      <c r="E120" s="3" t="s">
        <v>260</v>
      </c>
      <c r="F120" s="10">
        <v>0.41088000000000002</v>
      </c>
      <c r="G120" s="10">
        <v>0.42144999999999999</v>
      </c>
      <c r="H120" s="11">
        <v>71</v>
      </c>
      <c r="I120" s="11">
        <v>278</v>
      </c>
      <c r="J120" s="10">
        <v>10.85295818</v>
      </c>
      <c r="K120" s="10">
        <v>32.283299999999997</v>
      </c>
      <c r="L120" s="10">
        <v>7.9148263300000004</v>
      </c>
      <c r="M120" s="10">
        <v>0.58850000000000002</v>
      </c>
      <c r="N120" s="10">
        <v>2.93813185</v>
      </c>
      <c r="O120" s="10">
        <v>3.1175999999999999</v>
      </c>
      <c r="P120" s="10">
        <v>14.360939999999999</v>
      </c>
      <c r="Q120" s="10">
        <v>12.87818</v>
      </c>
      <c r="R120" s="12">
        <v>2.861094050946526E-2</v>
      </c>
      <c r="S120" s="10">
        <v>9.6</v>
      </c>
      <c r="U120" s="36">
        <v>938030016</v>
      </c>
      <c r="V120">
        <v>2021</v>
      </c>
      <c r="W120">
        <f t="shared" si="15"/>
        <v>0</v>
      </c>
      <c r="X120">
        <f t="shared" si="16"/>
        <v>0</v>
      </c>
      <c r="Y120">
        <f t="shared" si="17"/>
        <v>0</v>
      </c>
      <c r="Z120">
        <f t="shared" si="18"/>
        <v>1</v>
      </c>
      <c r="AA120">
        <f t="shared" si="19"/>
        <v>0</v>
      </c>
      <c r="AB120">
        <f t="shared" si="20"/>
        <v>0</v>
      </c>
      <c r="AC120">
        <f t="shared" si="21"/>
        <v>0</v>
      </c>
      <c r="AD120">
        <f t="shared" si="22"/>
        <v>0</v>
      </c>
      <c r="AE120">
        <f t="shared" si="23"/>
        <v>0</v>
      </c>
      <c r="AF120">
        <f t="shared" si="24"/>
        <v>1</v>
      </c>
      <c r="AG120">
        <f t="shared" si="25"/>
        <v>0.46298309859154929</v>
      </c>
      <c r="AH120">
        <f t="shared" si="26"/>
        <v>0.24516782144328494</v>
      </c>
      <c r="AI120">
        <f t="shared" si="27"/>
        <v>4.9925774851316902</v>
      </c>
      <c r="AJ120">
        <f t="shared" si="28"/>
        <v>0.98209711667751676</v>
      </c>
      <c r="AK120">
        <f t="shared" si="29"/>
        <v>2.1169064748201441E-3</v>
      </c>
    </row>
    <row r="121" spans="1:37" ht="17">
      <c r="A121" s="9">
        <v>121</v>
      </c>
      <c r="B121" s="3" t="s">
        <v>211</v>
      </c>
      <c r="C121" s="3" t="s">
        <v>75</v>
      </c>
      <c r="D121" s="3" t="s">
        <v>261</v>
      </c>
      <c r="E121" s="3" t="s">
        <v>262</v>
      </c>
      <c r="F121" s="10">
        <v>-0.33754687999999999</v>
      </c>
      <c r="G121" s="10">
        <v>0.51889792000000001</v>
      </c>
      <c r="H121" s="11">
        <v>42</v>
      </c>
      <c r="I121" s="11">
        <v>290</v>
      </c>
      <c r="J121" s="10">
        <v>9.2180027199999994</v>
      </c>
      <c r="K121" s="10">
        <v>27.963000000000001</v>
      </c>
      <c r="L121" s="10">
        <v>6.1724986299999998</v>
      </c>
      <c r="M121" s="10">
        <v>0.63070000000000004</v>
      </c>
      <c r="N121" s="10">
        <v>3.0455040900000001</v>
      </c>
      <c r="O121" s="10">
        <v>3.9801000000000002</v>
      </c>
      <c r="P121" s="10">
        <v>9.7078795099999997</v>
      </c>
      <c r="Q121" s="10">
        <v>8.6088678999999999</v>
      </c>
      <c r="R121" s="12">
        <v>-3.4770402707645476E-2</v>
      </c>
      <c r="S121" s="10">
        <v>10.1</v>
      </c>
      <c r="U121" s="36">
        <v>938040012</v>
      </c>
      <c r="V121">
        <v>2021</v>
      </c>
      <c r="W121">
        <f t="shared" si="15"/>
        <v>0</v>
      </c>
      <c r="X121">
        <f t="shared" si="16"/>
        <v>0</v>
      </c>
      <c r="Y121">
        <f t="shared" si="17"/>
        <v>0</v>
      </c>
      <c r="Z121">
        <f t="shared" si="18"/>
        <v>1</v>
      </c>
      <c r="AA121">
        <f t="shared" si="19"/>
        <v>0</v>
      </c>
      <c r="AB121">
        <f t="shared" si="20"/>
        <v>0</v>
      </c>
      <c r="AC121">
        <f t="shared" si="21"/>
        <v>0</v>
      </c>
      <c r="AD121">
        <f t="shared" si="22"/>
        <v>0</v>
      </c>
      <c r="AE121">
        <f t="shared" si="23"/>
        <v>0</v>
      </c>
      <c r="AF121">
        <f t="shared" si="24"/>
        <v>1</v>
      </c>
      <c r="AG121">
        <f t="shared" si="25"/>
        <v>0.68080238095238099</v>
      </c>
      <c r="AH121">
        <f t="shared" si="26"/>
        <v>0.22073806923434536</v>
      </c>
      <c r="AI121">
        <f t="shared" si="27"/>
        <v>4.8287681782146823</v>
      </c>
      <c r="AJ121">
        <f t="shared" si="28"/>
        <v>0.97794269367028397</v>
      </c>
      <c r="AK121">
        <f t="shared" si="29"/>
        <v>2.1748275862068967E-3</v>
      </c>
    </row>
    <row r="122" spans="1:37" ht="17">
      <c r="A122" s="9">
        <v>122</v>
      </c>
      <c r="B122" s="3" t="s">
        <v>211</v>
      </c>
      <c r="C122" s="3" t="s">
        <v>75</v>
      </c>
      <c r="D122" s="3" t="s">
        <v>263</v>
      </c>
      <c r="E122" s="3" t="s">
        <v>264</v>
      </c>
      <c r="F122" s="10">
        <v>0.14041000000000001</v>
      </c>
      <c r="G122" s="10">
        <v>0.16833000000000001</v>
      </c>
      <c r="H122" s="11">
        <v>28</v>
      </c>
      <c r="I122" s="11">
        <v>199</v>
      </c>
      <c r="J122" s="10">
        <v>6.5644856699999998</v>
      </c>
      <c r="K122" s="10">
        <v>19.3962</v>
      </c>
      <c r="L122" s="10">
        <v>4.1546178200000003</v>
      </c>
      <c r="M122" s="10">
        <v>0.46289999999999998</v>
      </c>
      <c r="N122" s="10">
        <v>2.4098678499999999</v>
      </c>
      <c r="O122" s="10">
        <v>4.6597999999999997</v>
      </c>
      <c r="P122" s="10">
        <v>7.1123700000000003</v>
      </c>
      <c r="Q122" s="10">
        <v>6.4504299999999999</v>
      </c>
      <c r="R122" s="12">
        <v>1.9741661359012539E-2</v>
      </c>
      <c r="S122" s="10">
        <v>10.7</v>
      </c>
      <c r="U122" s="36">
        <v>1137010051</v>
      </c>
      <c r="V122">
        <v>2021</v>
      </c>
      <c r="W122">
        <f t="shared" si="15"/>
        <v>1</v>
      </c>
      <c r="X122">
        <f t="shared" si="16"/>
        <v>0</v>
      </c>
      <c r="Y122">
        <f t="shared" si="17"/>
        <v>0</v>
      </c>
      <c r="Z122">
        <f t="shared" si="18"/>
        <v>1</v>
      </c>
      <c r="AA122">
        <f t="shared" si="19"/>
        <v>0</v>
      </c>
      <c r="AB122">
        <f t="shared" si="20"/>
        <v>0</v>
      </c>
      <c r="AC122">
        <f t="shared" si="21"/>
        <v>0</v>
      </c>
      <c r="AD122">
        <f t="shared" si="22"/>
        <v>0</v>
      </c>
      <c r="AE122">
        <f t="shared" si="23"/>
        <v>0</v>
      </c>
      <c r="AF122">
        <f t="shared" si="24"/>
        <v>1</v>
      </c>
      <c r="AG122">
        <f t="shared" si="25"/>
        <v>0.70925357142857148</v>
      </c>
      <c r="AH122">
        <f t="shared" si="26"/>
        <v>0.21419751394603068</v>
      </c>
      <c r="AI122">
        <f t="shared" si="27"/>
        <v>5.20602257507021</v>
      </c>
      <c r="AJ122">
        <f t="shared" si="28"/>
        <v>0.9766907865915373</v>
      </c>
      <c r="AK122">
        <f t="shared" si="29"/>
        <v>2.3261306532663317E-3</v>
      </c>
    </row>
    <row r="123" spans="1:37" ht="17">
      <c r="A123" s="9">
        <v>123</v>
      </c>
      <c r="B123" s="3" t="s">
        <v>211</v>
      </c>
      <c r="C123" s="3" t="s">
        <v>75</v>
      </c>
      <c r="D123" s="3" t="s">
        <v>265</v>
      </c>
      <c r="E123" s="3" t="s">
        <v>266</v>
      </c>
      <c r="F123" s="10">
        <v>1.4013500000000001</v>
      </c>
      <c r="G123" s="10">
        <v>1.4839</v>
      </c>
      <c r="H123" s="11">
        <v>55</v>
      </c>
      <c r="I123" s="11">
        <v>549</v>
      </c>
      <c r="J123" s="10">
        <v>17.285489699999999</v>
      </c>
      <c r="K123" s="10">
        <v>50.8247</v>
      </c>
      <c r="L123" s="10">
        <v>12.795162530000001</v>
      </c>
      <c r="M123" s="10">
        <v>0.88180000000000003</v>
      </c>
      <c r="N123" s="10">
        <v>4.4903271699999996</v>
      </c>
      <c r="O123" s="10">
        <v>14.843299999999999</v>
      </c>
      <c r="P123" s="10">
        <v>19.65831</v>
      </c>
      <c r="Q123" s="10">
        <v>17.517779999999998</v>
      </c>
      <c r="R123" s="12">
        <v>7.1285374988999561E-2</v>
      </c>
      <c r="S123" s="10">
        <v>10.1</v>
      </c>
      <c r="U123" s="36">
        <v>1137020520</v>
      </c>
      <c r="V123">
        <v>2021</v>
      </c>
      <c r="W123">
        <f t="shared" si="15"/>
        <v>1</v>
      </c>
      <c r="X123">
        <f t="shared" si="16"/>
        <v>0</v>
      </c>
      <c r="Y123">
        <f t="shared" si="17"/>
        <v>0</v>
      </c>
      <c r="Z123">
        <f t="shared" si="18"/>
        <v>1</v>
      </c>
      <c r="AA123">
        <f t="shared" si="19"/>
        <v>0</v>
      </c>
      <c r="AB123">
        <f t="shared" si="20"/>
        <v>0</v>
      </c>
      <c r="AC123">
        <f t="shared" si="21"/>
        <v>0</v>
      </c>
      <c r="AD123">
        <f t="shared" si="22"/>
        <v>0</v>
      </c>
      <c r="AE123">
        <f t="shared" si="23"/>
        <v>0</v>
      </c>
      <c r="AF123">
        <f t="shared" si="24"/>
        <v>1</v>
      </c>
      <c r="AG123">
        <f t="shared" si="25"/>
        <v>0.94011818181818174</v>
      </c>
      <c r="AH123">
        <f t="shared" si="26"/>
        <v>0.25175087172182031</v>
      </c>
      <c r="AI123">
        <f t="shared" si="27"/>
        <v>5.0922285892492622</v>
      </c>
      <c r="AJ123">
        <f t="shared" si="28"/>
        <v>0.98294605127014978</v>
      </c>
      <c r="AK123">
        <f t="shared" si="29"/>
        <v>1.6061930783242259E-3</v>
      </c>
    </row>
    <row r="124" spans="1:37" ht="17">
      <c r="A124" s="9">
        <v>124</v>
      </c>
      <c r="B124" s="3" t="s">
        <v>211</v>
      </c>
      <c r="C124" s="3" t="s">
        <v>75</v>
      </c>
      <c r="D124" s="3" t="s">
        <v>267</v>
      </c>
      <c r="E124" s="3" t="s">
        <v>268</v>
      </c>
      <c r="F124" s="10">
        <v>3.1320999999999999</v>
      </c>
      <c r="G124" s="10">
        <v>3.1584300000000001</v>
      </c>
      <c r="H124" s="11">
        <v>78</v>
      </c>
      <c r="I124" s="11">
        <v>434</v>
      </c>
      <c r="J124" s="10">
        <v>32.249138899999998</v>
      </c>
      <c r="K124" s="10">
        <v>90.661100000000005</v>
      </c>
      <c r="L124" s="10">
        <v>24.015041180000001</v>
      </c>
      <c r="M124" s="10">
        <v>1.5848</v>
      </c>
      <c r="N124" s="10">
        <v>8.2340977199999994</v>
      </c>
      <c r="O124" s="10">
        <v>7.6929999999999996</v>
      </c>
      <c r="P124" s="10">
        <v>38.2072</v>
      </c>
      <c r="Q124" s="10">
        <v>33.980220000000003</v>
      </c>
      <c r="R124" s="12">
        <v>8.1976695491949164E-2</v>
      </c>
      <c r="S124" s="10">
        <v>7.9</v>
      </c>
      <c r="U124" s="36">
        <v>1137050019</v>
      </c>
      <c r="V124">
        <v>2021</v>
      </c>
      <c r="W124">
        <f t="shared" si="15"/>
        <v>1</v>
      </c>
      <c r="X124">
        <f t="shared" si="16"/>
        <v>0</v>
      </c>
      <c r="Y124">
        <f t="shared" si="17"/>
        <v>0</v>
      </c>
      <c r="Z124">
        <f t="shared" si="18"/>
        <v>1</v>
      </c>
      <c r="AA124">
        <f t="shared" si="19"/>
        <v>0</v>
      </c>
      <c r="AB124">
        <f t="shared" si="20"/>
        <v>0</v>
      </c>
      <c r="AC124">
        <f t="shared" si="21"/>
        <v>0</v>
      </c>
      <c r="AD124">
        <f t="shared" si="22"/>
        <v>0</v>
      </c>
      <c r="AE124">
        <f t="shared" si="23"/>
        <v>0</v>
      </c>
      <c r="AF124">
        <f t="shared" si="24"/>
        <v>1</v>
      </c>
      <c r="AG124">
        <f t="shared" si="25"/>
        <v>1.1826397435897438</v>
      </c>
      <c r="AH124">
        <f t="shared" si="26"/>
        <v>0.2648880410672273</v>
      </c>
      <c r="AI124">
        <f t="shared" si="27"/>
        <v>5.1956699394245325</v>
      </c>
      <c r="AJ124">
        <f t="shared" si="28"/>
        <v>0.98281983264296835</v>
      </c>
      <c r="AK124">
        <f t="shared" si="29"/>
        <v>3.6516129032258065E-3</v>
      </c>
    </row>
    <row r="125" spans="1:37" ht="17">
      <c r="A125" s="9">
        <v>125</v>
      </c>
      <c r="B125" s="3" t="s">
        <v>211</v>
      </c>
      <c r="C125" s="3" t="s">
        <v>75</v>
      </c>
      <c r="D125" s="3" t="s">
        <v>269</v>
      </c>
      <c r="E125" s="3" t="s">
        <v>270</v>
      </c>
      <c r="F125" s="10">
        <v>0.71408000000000005</v>
      </c>
      <c r="G125" s="10">
        <v>0.83277000000000001</v>
      </c>
      <c r="H125" s="11">
        <v>41</v>
      </c>
      <c r="I125" s="11">
        <v>260</v>
      </c>
      <c r="J125" s="10">
        <v>11.10491161</v>
      </c>
      <c r="K125" s="10">
        <v>31.077200000000001</v>
      </c>
      <c r="L125" s="10">
        <v>7.9024400300000002</v>
      </c>
      <c r="M125" s="10">
        <v>0.52</v>
      </c>
      <c r="N125" s="10">
        <v>3.2024715800000001</v>
      </c>
      <c r="O125" s="10">
        <v>4.0808999999999997</v>
      </c>
      <c r="P125" s="10">
        <v>12.88266</v>
      </c>
      <c r="Q125" s="10">
        <v>11.59097</v>
      </c>
      <c r="R125" s="12">
        <v>5.5429546382501756E-2</v>
      </c>
      <c r="S125" s="10">
        <v>9.3000000000000007</v>
      </c>
      <c r="U125" s="36">
        <v>1137080017</v>
      </c>
      <c r="V125">
        <v>2021</v>
      </c>
      <c r="W125">
        <f t="shared" si="15"/>
        <v>1</v>
      </c>
      <c r="X125">
        <f t="shared" si="16"/>
        <v>0</v>
      </c>
      <c r="Y125">
        <f t="shared" si="17"/>
        <v>0</v>
      </c>
      <c r="Z125">
        <f t="shared" si="18"/>
        <v>1</v>
      </c>
      <c r="AA125">
        <f t="shared" si="19"/>
        <v>0</v>
      </c>
      <c r="AB125">
        <f t="shared" si="20"/>
        <v>0</v>
      </c>
      <c r="AC125">
        <f t="shared" si="21"/>
        <v>0</v>
      </c>
      <c r="AD125">
        <f t="shared" si="22"/>
        <v>0</v>
      </c>
      <c r="AE125">
        <f t="shared" si="23"/>
        <v>0</v>
      </c>
      <c r="AF125">
        <f t="shared" si="24"/>
        <v>1</v>
      </c>
      <c r="AG125">
        <f t="shared" si="25"/>
        <v>0.77066341463414634</v>
      </c>
      <c r="AH125">
        <f t="shared" si="26"/>
        <v>0.25428417071036002</v>
      </c>
      <c r="AI125">
        <f t="shared" si="27"/>
        <v>6.1585991923076921</v>
      </c>
      <c r="AJ125">
        <f t="shared" si="28"/>
        <v>0.98354284556859473</v>
      </c>
      <c r="AK125">
        <f t="shared" si="29"/>
        <v>2E-3</v>
      </c>
    </row>
    <row r="126" spans="1:37" ht="17">
      <c r="A126" s="9">
        <v>126</v>
      </c>
      <c r="B126" s="3" t="s">
        <v>211</v>
      </c>
      <c r="C126" s="3" t="s">
        <v>75</v>
      </c>
      <c r="D126" s="3" t="s">
        <v>271</v>
      </c>
      <c r="E126" s="3" t="s">
        <v>272</v>
      </c>
      <c r="F126" s="10">
        <v>0.25747999999999999</v>
      </c>
      <c r="G126" s="10">
        <v>0.28837000000000002</v>
      </c>
      <c r="H126" s="11">
        <v>27</v>
      </c>
      <c r="I126" s="11">
        <v>165</v>
      </c>
      <c r="J126" s="10">
        <v>5.81072568</v>
      </c>
      <c r="K126" s="10">
        <v>19.348600000000001</v>
      </c>
      <c r="L126" s="10">
        <v>4.1603057400000001</v>
      </c>
      <c r="M126" s="10">
        <v>0.34870000000000001</v>
      </c>
      <c r="N126" s="10">
        <v>1.6504199399999999</v>
      </c>
      <c r="O126" s="10">
        <v>2.7238000000000002</v>
      </c>
      <c r="P126" s="10">
        <v>6.7885299999999997</v>
      </c>
      <c r="Q126" s="10">
        <v>6.1578099999999996</v>
      </c>
      <c r="R126" s="12">
        <v>3.7928682645580115E-2</v>
      </c>
      <c r="S126" s="10">
        <v>9.1999999999999993</v>
      </c>
      <c r="U126" s="36">
        <v>1138010019</v>
      </c>
      <c r="V126">
        <v>2021</v>
      </c>
      <c r="W126">
        <f t="shared" si="15"/>
        <v>1</v>
      </c>
      <c r="X126">
        <f t="shared" si="16"/>
        <v>0</v>
      </c>
      <c r="Y126">
        <f t="shared" si="17"/>
        <v>0</v>
      </c>
      <c r="Z126">
        <f t="shared" si="18"/>
        <v>1</v>
      </c>
      <c r="AA126">
        <f t="shared" si="19"/>
        <v>0</v>
      </c>
      <c r="AB126">
        <f t="shared" si="20"/>
        <v>0</v>
      </c>
      <c r="AC126">
        <f t="shared" si="21"/>
        <v>0</v>
      </c>
      <c r="AD126">
        <f t="shared" si="22"/>
        <v>0</v>
      </c>
      <c r="AE126">
        <f t="shared" si="23"/>
        <v>0</v>
      </c>
      <c r="AF126">
        <f t="shared" si="24"/>
        <v>1</v>
      </c>
      <c r="AG126">
        <f t="shared" si="25"/>
        <v>0.72952962962962975</v>
      </c>
      <c r="AH126">
        <f t="shared" si="26"/>
        <v>0.2150184375096906</v>
      </c>
      <c r="AI126">
        <f t="shared" si="27"/>
        <v>4.7330655004301692</v>
      </c>
      <c r="AJ126">
        <f t="shared" si="28"/>
        <v>0.98229706609535317</v>
      </c>
      <c r="AK126">
        <f t="shared" si="29"/>
        <v>2.1133333333333334E-3</v>
      </c>
    </row>
    <row r="127" spans="1:37" ht="17">
      <c r="A127" s="9">
        <v>127</v>
      </c>
      <c r="B127" s="3" t="s">
        <v>211</v>
      </c>
      <c r="C127" s="3" t="s">
        <v>75</v>
      </c>
      <c r="D127" s="3" t="s">
        <v>273</v>
      </c>
      <c r="E127" s="3" t="s">
        <v>274</v>
      </c>
      <c r="F127" s="10">
        <v>3.2890000000000001</v>
      </c>
      <c r="G127" s="10">
        <v>3.6626500000000002</v>
      </c>
      <c r="H127" s="11">
        <v>112</v>
      </c>
      <c r="I127" s="11">
        <v>431</v>
      </c>
      <c r="J127" s="10">
        <v>27.590124379999999</v>
      </c>
      <c r="K127" s="10">
        <v>61.249000000000002</v>
      </c>
      <c r="L127" s="10">
        <v>16.90915055</v>
      </c>
      <c r="M127" s="10">
        <v>1.6378999999999999</v>
      </c>
      <c r="N127" s="10">
        <v>10.680973829999999</v>
      </c>
      <c r="O127" s="10">
        <v>9.8826999999999998</v>
      </c>
      <c r="P127" s="10">
        <v>33.365580000000001</v>
      </c>
      <c r="Q127" s="10">
        <v>27.995429999999999</v>
      </c>
      <c r="R127" s="12">
        <v>9.8574638894333627E-2</v>
      </c>
      <c r="S127" s="10">
        <v>11.1</v>
      </c>
      <c r="U127" s="36">
        <v>1303180011</v>
      </c>
      <c r="V127">
        <v>2021</v>
      </c>
      <c r="W127">
        <f t="shared" si="15"/>
        <v>1</v>
      </c>
      <c r="X127">
        <f t="shared" si="16"/>
        <v>0</v>
      </c>
      <c r="Y127">
        <f t="shared" si="17"/>
        <v>0</v>
      </c>
      <c r="Z127">
        <f t="shared" si="18"/>
        <v>1</v>
      </c>
      <c r="AA127">
        <f t="shared" si="19"/>
        <v>0</v>
      </c>
      <c r="AB127">
        <f t="shared" si="20"/>
        <v>0</v>
      </c>
      <c r="AC127">
        <f t="shared" si="21"/>
        <v>0</v>
      </c>
      <c r="AD127">
        <f t="shared" si="22"/>
        <v>0</v>
      </c>
      <c r="AE127">
        <f t="shared" si="23"/>
        <v>0</v>
      </c>
      <c r="AF127">
        <f t="shared" si="24"/>
        <v>1</v>
      </c>
      <c r="AG127">
        <f t="shared" si="25"/>
        <v>0.56149017857142858</v>
      </c>
      <c r="AH127">
        <f t="shared" si="26"/>
        <v>0.27607227138402257</v>
      </c>
      <c r="AI127">
        <f t="shared" si="27"/>
        <v>6.5211391598998718</v>
      </c>
      <c r="AJ127">
        <f t="shared" si="28"/>
        <v>0.97395483002024263</v>
      </c>
      <c r="AK127">
        <f t="shared" si="29"/>
        <v>3.8002320185614846E-3</v>
      </c>
    </row>
    <row r="128" spans="1:37" ht="17">
      <c r="A128" s="9">
        <v>128</v>
      </c>
      <c r="B128" s="3" t="s">
        <v>211</v>
      </c>
      <c r="C128" s="3" t="s">
        <v>75</v>
      </c>
      <c r="D128" s="3" t="s">
        <v>275</v>
      </c>
      <c r="E128" s="3" t="s">
        <v>276</v>
      </c>
      <c r="F128" s="10">
        <v>0.66761000000000004</v>
      </c>
      <c r="G128" s="10">
        <v>0.75380999999999998</v>
      </c>
      <c r="H128" s="11">
        <v>11</v>
      </c>
      <c r="I128" s="11">
        <v>90</v>
      </c>
      <c r="J128" s="10">
        <v>4.1250022599999996</v>
      </c>
      <c r="K128" s="10">
        <v>18.0154</v>
      </c>
      <c r="L128" s="10">
        <v>3.2955216699999998</v>
      </c>
      <c r="M128" s="10">
        <v>5.3699999999999998E-2</v>
      </c>
      <c r="N128" s="10">
        <v>0.82948058999999996</v>
      </c>
      <c r="O128" s="10">
        <v>2.2143999999999999</v>
      </c>
      <c r="P128" s="10">
        <v>4.33263</v>
      </c>
      <c r="Q128" s="10">
        <v>3.4293300000000002</v>
      </c>
      <c r="R128" s="12">
        <v>0.15408885596046745</v>
      </c>
      <c r="S128" s="10">
        <v>10.9</v>
      </c>
      <c r="U128" s="36">
        <v>1317020519</v>
      </c>
      <c r="V128">
        <v>2021</v>
      </c>
      <c r="W128">
        <f t="shared" si="15"/>
        <v>1</v>
      </c>
      <c r="X128">
        <f t="shared" si="16"/>
        <v>0</v>
      </c>
      <c r="Y128">
        <f t="shared" si="17"/>
        <v>0</v>
      </c>
      <c r="Z128">
        <f t="shared" si="18"/>
        <v>1</v>
      </c>
      <c r="AA128">
        <f t="shared" si="19"/>
        <v>0</v>
      </c>
      <c r="AB128">
        <f t="shared" si="20"/>
        <v>0</v>
      </c>
      <c r="AC128">
        <f t="shared" si="21"/>
        <v>0</v>
      </c>
      <c r="AD128">
        <f t="shared" si="22"/>
        <v>0</v>
      </c>
      <c r="AE128">
        <f t="shared" si="23"/>
        <v>0</v>
      </c>
      <c r="AF128">
        <f t="shared" si="24"/>
        <v>1</v>
      </c>
      <c r="AG128">
        <f t="shared" si="25"/>
        <v>1.6426454545454545</v>
      </c>
      <c r="AH128">
        <f t="shared" si="26"/>
        <v>0.18292803212806821</v>
      </c>
      <c r="AI128">
        <f t="shared" si="27"/>
        <v>15.446565921787709</v>
      </c>
      <c r="AJ128">
        <f t="shared" si="28"/>
        <v>0.99702807555439954</v>
      </c>
      <c r="AK128">
        <f t="shared" si="29"/>
        <v>5.9666666666666668E-4</v>
      </c>
    </row>
    <row r="129" spans="1:37" ht="17">
      <c r="A129" s="9">
        <v>129</v>
      </c>
      <c r="B129" s="3" t="s">
        <v>211</v>
      </c>
      <c r="C129" s="3" t="s">
        <v>75</v>
      </c>
      <c r="D129" s="3" t="s">
        <v>277</v>
      </c>
      <c r="E129" s="3" t="s">
        <v>278</v>
      </c>
      <c r="F129" s="10">
        <v>0.31211</v>
      </c>
      <c r="G129" s="10">
        <v>0.30714000000000002</v>
      </c>
      <c r="H129" s="11">
        <v>17</v>
      </c>
      <c r="I129" s="11">
        <v>141</v>
      </c>
      <c r="J129" s="10">
        <v>4.9250688599999997</v>
      </c>
      <c r="K129" s="10">
        <v>12.894500000000001</v>
      </c>
      <c r="L129" s="10">
        <v>4.1195015699999997</v>
      </c>
      <c r="M129" s="10">
        <v>6.8500000000000005E-2</v>
      </c>
      <c r="N129" s="10">
        <v>0.80556729000000005</v>
      </c>
      <c r="O129" s="10">
        <v>2.1560999999999999</v>
      </c>
      <c r="P129" s="10">
        <v>4.7983099999999999</v>
      </c>
      <c r="Q129" s="10">
        <v>4.1636699999999998</v>
      </c>
      <c r="R129" s="12">
        <v>6.5045818215163254E-2</v>
      </c>
      <c r="S129" s="10">
        <v>8.1999999999999993</v>
      </c>
      <c r="U129" s="36">
        <v>1317040039</v>
      </c>
      <c r="V129">
        <v>2021</v>
      </c>
      <c r="W129">
        <f t="shared" si="15"/>
        <v>1</v>
      </c>
      <c r="X129">
        <f t="shared" si="16"/>
        <v>0</v>
      </c>
      <c r="Y129">
        <f t="shared" si="17"/>
        <v>0</v>
      </c>
      <c r="Z129">
        <f t="shared" si="18"/>
        <v>1</v>
      </c>
      <c r="AA129">
        <f t="shared" si="19"/>
        <v>0</v>
      </c>
      <c r="AB129">
        <f t="shared" si="20"/>
        <v>0</v>
      </c>
      <c r="AC129">
        <f t="shared" si="21"/>
        <v>0</v>
      </c>
      <c r="AD129">
        <f t="shared" si="22"/>
        <v>0</v>
      </c>
      <c r="AE129">
        <f t="shared" si="23"/>
        <v>0</v>
      </c>
      <c r="AF129">
        <f t="shared" si="24"/>
        <v>1</v>
      </c>
      <c r="AG129">
        <f t="shared" si="25"/>
        <v>0.7625294117647059</v>
      </c>
      <c r="AH129">
        <f t="shared" si="26"/>
        <v>0.31947741827911119</v>
      </c>
      <c r="AI129">
        <f t="shared" si="27"/>
        <v>11.760106423357664</v>
      </c>
      <c r="AJ129">
        <f t="shared" si="28"/>
        <v>0.99471572938363029</v>
      </c>
      <c r="AK129">
        <f t="shared" si="29"/>
        <v>4.8581560283687949E-4</v>
      </c>
    </row>
    <row r="130" spans="1:37" ht="17">
      <c r="A130" s="9">
        <v>130</v>
      </c>
      <c r="B130" s="3" t="s">
        <v>211</v>
      </c>
      <c r="C130" s="3" t="s">
        <v>75</v>
      </c>
      <c r="D130" s="3" t="s">
        <v>279</v>
      </c>
      <c r="E130" s="3" t="s">
        <v>280</v>
      </c>
      <c r="F130" s="10">
        <v>1.2341700000000001E-2</v>
      </c>
      <c r="G130" s="10">
        <v>7.5299580000000005E-2</v>
      </c>
      <c r="H130" s="11">
        <v>15</v>
      </c>
      <c r="I130" s="11">
        <v>92</v>
      </c>
      <c r="J130" s="10">
        <v>3.7248306699999998</v>
      </c>
      <c r="K130" s="10">
        <v>15.0938</v>
      </c>
      <c r="L130" s="10">
        <v>3.0100352199999998</v>
      </c>
      <c r="M130" s="10">
        <v>0.2261</v>
      </c>
      <c r="N130" s="10">
        <v>0.71479545</v>
      </c>
      <c r="O130" s="10">
        <v>1.2193000000000001</v>
      </c>
      <c r="P130" s="10">
        <v>3.7862225299999999</v>
      </c>
      <c r="Q130" s="10">
        <v>3.77388083</v>
      </c>
      <c r="R130" s="12">
        <v>3.2596340817822984E-3</v>
      </c>
      <c r="S130" s="10">
        <v>10.5</v>
      </c>
      <c r="U130" s="36">
        <v>1436020013</v>
      </c>
      <c r="V130">
        <v>2021</v>
      </c>
      <c r="W130">
        <f t="shared" si="15"/>
        <v>1</v>
      </c>
      <c r="X130">
        <f t="shared" si="16"/>
        <v>0</v>
      </c>
      <c r="Y130">
        <f t="shared" si="17"/>
        <v>0</v>
      </c>
      <c r="Z130">
        <f t="shared" si="18"/>
        <v>1</v>
      </c>
      <c r="AA130">
        <f t="shared" si="19"/>
        <v>0</v>
      </c>
      <c r="AB130">
        <f t="shared" si="20"/>
        <v>0</v>
      </c>
      <c r="AC130">
        <f t="shared" si="21"/>
        <v>0</v>
      </c>
      <c r="AD130">
        <f t="shared" si="22"/>
        <v>0</v>
      </c>
      <c r="AE130">
        <f t="shared" si="23"/>
        <v>0</v>
      </c>
      <c r="AF130">
        <f t="shared" si="24"/>
        <v>1</v>
      </c>
      <c r="AG130">
        <f t="shared" si="25"/>
        <v>1.0213266666666667</v>
      </c>
      <c r="AH130">
        <f t="shared" si="26"/>
        <v>0.1994219626601651</v>
      </c>
      <c r="AI130">
        <f t="shared" si="27"/>
        <v>3.1614128704113225</v>
      </c>
      <c r="AJ130">
        <f t="shared" si="28"/>
        <v>0.98524141802492182</v>
      </c>
      <c r="AK130">
        <f t="shared" si="29"/>
        <v>2.4576086956521739E-3</v>
      </c>
    </row>
    <row r="131" spans="1:37" ht="17">
      <c r="A131" s="9">
        <v>131</v>
      </c>
      <c r="B131" s="3" t="s">
        <v>211</v>
      </c>
      <c r="C131" s="3" t="s">
        <v>75</v>
      </c>
      <c r="D131" s="3" t="s">
        <v>281</v>
      </c>
      <c r="E131" s="3" t="s">
        <v>282</v>
      </c>
      <c r="F131" s="10">
        <v>0.72643860999999998</v>
      </c>
      <c r="G131" s="10">
        <v>0.76787117000000005</v>
      </c>
      <c r="H131" s="11">
        <v>60</v>
      </c>
      <c r="I131" s="11">
        <v>162</v>
      </c>
      <c r="J131" s="10">
        <v>10.77798754</v>
      </c>
      <c r="K131" s="10">
        <v>31.264399999999998</v>
      </c>
      <c r="L131" s="10">
        <v>7.5853289400000001</v>
      </c>
      <c r="M131" s="10">
        <v>0.53169999999999995</v>
      </c>
      <c r="N131" s="10">
        <v>3.1926586000000001</v>
      </c>
      <c r="O131" s="10">
        <v>2.5968</v>
      </c>
      <c r="P131" s="10">
        <v>13.929740600000001</v>
      </c>
      <c r="Q131" s="10">
        <v>12.7548244</v>
      </c>
      <c r="R131" s="12">
        <v>5.2150189358156455E-2</v>
      </c>
      <c r="S131" s="10">
        <v>12</v>
      </c>
      <c r="U131" s="36">
        <v>1503190020</v>
      </c>
      <c r="V131">
        <v>2021</v>
      </c>
      <c r="W131">
        <f t="shared" si="15"/>
        <v>1</v>
      </c>
      <c r="X131">
        <f t="shared" si="16"/>
        <v>0</v>
      </c>
      <c r="Y131">
        <f t="shared" si="17"/>
        <v>0</v>
      </c>
      <c r="Z131">
        <f t="shared" si="18"/>
        <v>1</v>
      </c>
      <c r="AA131">
        <f t="shared" si="19"/>
        <v>0</v>
      </c>
      <c r="AB131">
        <f t="shared" si="20"/>
        <v>0</v>
      </c>
      <c r="AC131">
        <f t="shared" si="21"/>
        <v>0</v>
      </c>
      <c r="AD131">
        <f t="shared" si="22"/>
        <v>0</v>
      </c>
      <c r="AE131">
        <f t="shared" si="23"/>
        <v>0</v>
      </c>
      <c r="AF131">
        <f t="shared" si="24"/>
        <v>1</v>
      </c>
      <c r="AG131">
        <f t="shared" si="25"/>
        <v>0.52993499999999993</v>
      </c>
      <c r="AH131">
        <f t="shared" si="26"/>
        <v>0.24261872737042772</v>
      </c>
      <c r="AI131">
        <f t="shared" si="27"/>
        <v>6.0046240361105898</v>
      </c>
      <c r="AJ131">
        <f t="shared" si="28"/>
        <v>0.9832778233808549</v>
      </c>
      <c r="AK131">
        <f t="shared" si="29"/>
        <v>3.2820987654320986E-3</v>
      </c>
    </row>
    <row r="132" spans="1:37" ht="17">
      <c r="A132" s="9">
        <v>132</v>
      </c>
      <c r="B132" s="3" t="s">
        <v>211</v>
      </c>
      <c r="C132" s="3" t="s">
        <v>75</v>
      </c>
      <c r="D132" s="3" t="s">
        <v>283</v>
      </c>
      <c r="E132" s="3" t="s">
        <v>284</v>
      </c>
      <c r="F132" s="10">
        <v>-0.11307426</v>
      </c>
      <c r="G132" s="10">
        <v>-7.3144899999999999E-2</v>
      </c>
      <c r="H132" s="11">
        <v>24</v>
      </c>
      <c r="I132" s="11">
        <v>125</v>
      </c>
      <c r="J132" s="10">
        <v>4.7142690800000002</v>
      </c>
      <c r="K132" s="10">
        <v>16.662500000000001</v>
      </c>
      <c r="L132" s="10">
        <v>3.3599122800000001</v>
      </c>
      <c r="M132" s="10">
        <v>0.27689999999999998</v>
      </c>
      <c r="N132" s="10">
        <v>1.3543567999999999</v>
      </c>
      <c r="O132" s="10">
        <v>1.6106</v>
      </c>
      <c r="P132" s="10">
        <v>5.23704737</v>
      </c>
      <c r="Q132" s="10">
        <v>5.1071212800000003</v>
      </c>
      <c r="R132" s="12">
        <v>-2.1591223453073329E-2</v>
      </c>
      <c r="S132" s="10">
        <v>6.4</v>
      </c>
      <c r="U132" s="36">
        <v>1503200012</v>
      </c>
      <c r="V132">
        <v>2021</v>
      </c>
      <c r="W132">
        <f t="shared" ref="W132:W195" si="30">IF(U132 &gt; 1000000000,1,0)</f>
        <v>1</v>
      </c>
      <c r="X132">
        <f t="shared" ref="X132:X195" si="31">IF(B132="臺北區",1,0)</f>
        <v>0</v>
      </c>
      <c r="Y132">
        <f t="shared" ref="Y132:Y195" si="32">IF(B132="北區",1,0)</f>
        <v>0</v>
      </c>
      <c r="Z132">
        <f t="shared" ref="Z132:Z195" si="33">IF(B132="中區",1,0)</f>
        <v>1</v>
      </c>
      <c r="AA132">
        <f t="shared" ref="AA132:AA195" si="34">IF(B132="南區",1,0)</f>
        <v>0</v>
      </c>
      <c r="AB132">
        <f t="shared" ref="AB132:AB195" si="35">IF(B132="高屏區",1,0)</f>
        <v>0</v>
      </c>
      <c r="AC132">
        <f t="shared" ref="AC132:AC195" si="36">IF(B132="東區",1,0)</f>
        <v>0</v>
      </c>
      <c r="AD132">
        <f t="shared" ref="AD132:AD195" si="37">IF(C132="醫學中心",1,0)</f>
        <v>0</v>
      </c>
      <c r="AE132">
        <f t="shared" ref="AE132:AE195" si="38">IF(C132="區域醫院",1,0)</f>
        <v>0</v>
      </c>
      <c r="AF132">
        <f t="shared" ref="AF132:AF195" si="39">IF(C132="地區醫院",1,0)</f>
        <v>1</v>
      </c>
      <c r="AG132">
        <f t="shared" ref="AG132:AG195" si="40">(K132+M132)/H132</f>
        <v>0.70580833333333348</v>
      </c>
      <c r="AH132">
        <f t="shared" ref="AH132:AH195" si="41">L132/K132</f>
        <v>0.20164514808702175</v>
      </c>
      <c r="AI132">
        <f t="shared" ref="AI132:AI195" si="42">N132/M132</f>
        <v>4.8911404839292167</v>
      </c>
      <c r="AJ132">
        <f t="shared" ref="AJ132:AJ195" si="43">K132/(K132+M132)</f>
        <v>0.98365349422057446</v>
      </c>
      <c r="AK132">
        <f t="shared" ref="AK132:AK195" si="44">M132/I132</f>
        <v>2.2151999999999996E-3</v>
      </c>
    </row>
    <row r="133" spans="1:37" ht="17">
      <c r="A133" s="9">
        <v>133</v>
      </c>
      <c r="B133" s="3" t="s">
        <v>211</v>
      </c>
      <c r="C133" s="3" t="s">
        <v>75</v>
      </c>
      <c r="D133" s="3" t="s">
        <v>285</v>
      </c>
      <c r="E133" s="3" t="s">
        <v>286</v>
      </c>
      <c r="F133" s="10">
        <v>-3.5040000000000002E-2</v>
      </c>
      <c r="G133" s="10">
        <v>4.4729999999999999E-2</v>
      </c>
      <c r="H133" s="11">
        <v>13</v>
      </c>
      <c r="I133" s="11">
        <v>101</v>
      </c>
      <c r="J133" s="10">
        <v>3.3379772499999998</v>
      </c>
      <c r="K133" s="10">
        <v>8.5344999999999995</v>
      </c>
      <c r="L133" s="10">
        <v>2.43616324</v>
      </c>
      <c r="M133" s="10">
        <v>0.23849999999999999</v>
      </c>
      <c r="N133" s="10">
        <v>0.90181401000000005</v>
      </c>
      <c r="O133" s="10">
        <v>1.4211</v>
      </c>
      <c r="P133" s="10">
        <v>3.9736899999999999</v>
      </c>
      <c r="Q133" s="10">
        <v>3.6729099999999999</v>
      </c>
      <c r="R133" s="12">
        <v>-8.8180003976153151E-3</v>
      </c>
      <c r="S133" s="10">
        <v>6</v>
      </c>
      <c r="U133" s="36">
        <v>1503260018</v>
      </c>
      <c r="V133">
        <v>2021</v>
      </c>
      <c r="W133">
        <f t="shared" si="30"/>
        <v>1</v>
      </c>
      <c r="X133">
        <f t="shared" si="31"/>
        <v>0</v>
      </c>
      <c r="Y133">
        <f t="shared" si="32"/>
        <v>0</v>
      </c>
      <c r="Z133">
        <f t="shared" si="33"/>
        <v>1</v>
      </c>
      <c r="AA133">
        <f t="shared" si="34"/>
        <v>0</v>
      </c>
      <c r="AB133">
        <f t="shared" si="35"/>
        <v>0</v>
      </c>
      <c r="AC133">
        <f t="shared" si="36"/>
        <v>0</v>
      </c>
      <c r="AD133">
        <f t="shared" si="37"/>
        <v>0</v>
      </c>
      <c r="AE133">
        <f t="shared" si="38"/>
        <v>0</v>
      </c>
      <c r="AF133">
        <f t="shared" si="39"/>
        <v>1</v>
      </c>
      <c r="AG133">
        <f t="shared" si="40"/>
        <v>0.67484615384615387</v>
      </c>
      <c r="AH133">
        <f t="shared" si="41"/>
        <v>0.28544885347706367</v>
      </c>
      <c r="AI133">
        <f t="shared" si="42"/>
        <v>3.7811908176100633</v>
      </c>
      <c r="AJ133">
        <f t="shared" si="43"/>
        <v>0.97281431665336826</v>
      </c>
      <c r="AK133">
        <f t="shared" si="44"/>
        <v>2.3613861386138613E-3</v>
      </c>
    </row>
    <row r="134" spans="1:37" ht="17">
      <c r="A134" s="9">
        <v>134</v>
      </c>
      <c r="B134" s="3" t="s">
        <v>211</v>
      </c>
      <c r="C134" s="3" t="s">
        <v>75</v>
      </c>
      <c r="D134" s="3" t="s">
        <v>287</v>
      </c>
      <c r="E134" s="3" t="s">
        <v>288</v>
      </c>
      <c r="F134" s="10">
        <v>0.59574000000000005</v>
      </c>
      <c r="G134" s="10">
        <v>0.45732</v>
      </c>
      <c r="H134" s="11">
        <v>23</v>
      </c>
      <c r="I134" s="11">
        <v>58</v>
      </c>
      <c r="J134" s="10">
        <v>3.3940674300000002</v>
      </c>
      <c r="K134" s="10">
        <v>14.518000000000001</v>
      </c>
      <c r="L134" s="10">
        <v>2.1691379099999999</v>
      </c>
      <c r="M134" s="10">
        <v>0.27789999999999998</v>
      </c>
      <c r="N134" s="10">
        <v>1.2249295200000001</v>
      </c>
      <c r="O134" s="10">
        <v>1.1888000000000001</v>
      </c>
      <c r="P134" s="10">
        <v>10.530150000000001</v>
      </c>
      <c r="Q134" s="10">
        <v>9.4031500000000001</v>
      </c>
      <c r="R134" s="12">
        <v>5.6574692668195613E-2</v>
      </c>
      <c r="S134" s="10">
        <v>10.1</v>
      </c>
      <c r="U134" s="36">
        <v>1503290025</v>
      </c>
      <c r="V134">
        <v>2021</v>
      </c>
      <c r="W134">
        <f t="shared" si="30"/>
        <v>1</v>
      </c>
      <c r="X134">
        <f t="shared" si="31"/>
        <v>0</v>
      </c>
      <c r="Y134">
        <f t="shared" si="32"/>
        <v>0</v>
      </c>
      <c r="Z134">
        <f t="shared" si="33"/>
        <v>1</v>
      </c>
      <c r="AA134">
        <f t="shared" si="34"/>
        <v>0</v>
      </c>
      <c r="AB134">
        <f t="shared" si="35"/>
        <v>0</v>
      </c>
      <c r="AC134">
        <f t="shared" si="36"/>
        <v>0</v>
      </c>
      <c r="AD134">
        <f t="shared" si="37"/>
        <v>0</v>
      </c>
      <c r="AE134">
        <f t="shared" si="38"/>
        <v>0</v>
      </c>
      <c r="AF134">
        <f t="shared" si="39"/>
        <v>1</v>
      </c>
      <c r="AG134">
        <f t="shared" si="40"/>
        <v>0.64330000000000009</v>
      </c>
      <c r="AH134">
        <f t="shared" si="41"/>
        <v>0.14941024314643889</v>
      </c>
      <c r="AI134">
        <f t="shared" si="42"/>
        <v>4.4078068369917247</v>
      </c>
      <c r="AJ134">
        <f t="shared" si="43"/>
        <v>0.98121776978757624</v>
      </c>
      <c r="AK134">
        <f t="shared" si="44"/>
        <v>4.7913793103448272E-3</v>
      </c>
    </row>
    <row r="135" spans="1:37" ht="17">
      <c r="A135" s="9">
        <v>135</v>
      </c>
      <c r="B135" s="3" t="s">
        <v>211</v>
      </c>
      <c r="C135" s="3" t="s">
        <v>75</v>
      </c>
      <c r="D135" s="3" t="s">
        <v>289</v>
      </c>
      <c r="E135" s="3" t="s">
        <v>290</v>
      </c>
      <c r="F135" s="10">
        <v>-4.6897769999999998E-2</v>
      </c>
      <c r="G135" s="10">
        <v>3.9696849999999999E-2</v>
      </c>
      <c r="H135" s="11">
        <v>13</v>
      </c>
      <c r="I135" s="11">
        <v>72</v>
      </c>
      <c r="J135" s="10">
        <v>3.13825478</v>
      </c>
      <c r="K135" s="10">
        <v>11.2347</v>
      </c>
      <c r="L135" s="10">
        <v>2.9758270800000002</v>
      </c>
      <c r="M135" s="10">
        <v>4.3799999999999999E-2</v>
      </c>
      <c r="N135" s="10">
        <v>0.16242770000000001</v>
      </c>
      <c r="O135" s="10">
        <v>0.4017</v>
      </c>
      <c r="P135" s="10">
        <v>2.8347291299999999</v>
      </c>
      <c r="Q135" s="10">
        <v>2.7383931499999998</v>
      </c>
      <c r="R135" s="12">
        <v>-1.6544003976845575E-2</v>
      </c>
      <c r="S135" s="10">
        <v>6.5</v>
      </c>
      <c r="U135" s="36">
        <v>1517020040</v>
      </c>
      <c r="V135">
        <v>2021</v>
      </c>
      <c r="W135">
        <f t="shared" si="30"/>
        <v>1</v>
      </c>
      <c r="X135">
        <f t="shared" si="31"/>
        <v>0</v>
      </c>
      <c r="Y135">
        <f t="shared" si="32"/>
        <v>0</v>
      </c>
      <c r="Z135">
        <f t="shared" si="33"/>
        <v>1</v>
      </c>
      <c r="AA135">
        <f t="shared" si="34"/>
        <v>0</v>
      </c>
      <c r="AB135">
        <f t="shared" si="35"/>
        <v>0</v>
      </c>
      <c r="AC135">
        <f t="shared" si="36"/>
        <v>0</v>
      </c>
      <c r="AD135">
        <f t="shared" si="37"/>
        <v>0</v>
      </c>
      <c r="AE135">
        <f t="shared" si="38"/>
        <v>0</v>
      </c>
      <c r="AF135">
        <f t="shared" si="39"/>
        <v>1</v>
      </c>
      <c r="AG135">
        <f t="shared" si="40"/>
        <v>0.86757692307692302</v>
      </c>
      <c r="AH135">
        <f t="shared" si="41"/>
        <v>0.26487819701460652</v>
      </c>
      <c r="AI135">
        <f t="shared" si="42"/>
        <v>3.7083949771689499</v>
      </c>
      <c r="AJ135">
        <f t="shared" si="43"/>
        <v>0.99611650485436898</v>
      </c>
      <c r="AK135">
        <f t="shared" si="44"/>
        <v>6.0833333333333334E-4</v>
      </c>
    </row>
    <row r="136" spans="1:37" ht="17">
      <c r="A136" s="9">
        <v>136</v>
      </c>
      <c r="B136" s="3" t="s">
        <v>211</v>
      </c>
      <c r="C136" s="3" t="s">
        <v>75</v>
      </c>
      <c r="D136" s="3" t="s">
        <v>291</v>
      </c>
      <c r="E136" s="3" t="s">
        <v>292</v>
      </c>
      <c r="F136" s="10">
        <v>4.0092650000000001E-2</v>
      </c>
      <c r="G136" s="10">
        <v>3.6351939999999999E-2</v>
      </c>
      <c r="H136" s="11">
        <v>35</v>
      </c>
      <c r="I136" s="11">
        <v>227</v>
      </c>
      <c r="J136" s="10">
        <v>5.7227222400000004</v>
      </c>
      <c r="K136" s="10">
        <v>19.264299999999999</v>
      </c>
      <c r="L136" s="10">
        <v>3.8080734000000001</v>
      </c>
      <c r="M136" s="10">
        <v>0.37990000000000002</v>
      </c>
      <c r="N136" s="10">
        <v>1.9146488399999999</v>
      </c>
      <c r="O136" s="10">
        <v>3.3172000000000001</v>
      </c>
      <c r="P136" s="10">
        <v>6.2495818500000002</v>
      </c>
      <c r="Q136" s="10">
        <v>5.6408993900000004</v>
      </c>
      <c r="R136" s="12">
        <v>6.4152532061005005E-3</v>
      </c>
      <c r="S136" s="10">
        <v>9.4</v>
      </c>
      <c r="U136" s="36">
        <v>1536100081</v>
      </c>
      <c r="V136">
        <v>2021</v>
      </c>
      <c r="W136">
        <f t="shared" si="30"/>
        <v>1</v>
      </c>
      <c r="X136">
        <f t="shared" si="31"/>
        <v>0</v>
      </c>
      <c r="Y136">
        <f t="shared" si="32"/>
        <v>0</v>
      </c>
      <c r="Z136">
        <f t="shared" si="33"/>
        <v>1</v>
      </c>
      <c r="AA136">
        <f t="shared" si="34"/>
        <v>0</v>
      </c>
      <c r="AB136">
        <f t="shared" si="35"/>
        <v>0</v>
      </c>
      <c r="AC136">
        <f t="shared" si="36"/>
        <v>0</v>
      </c>
      <c r="AD136">
        <f t="shared" si="37"/>
        <v>0</v>
      </c>
      <c r="AE136">
        <f t="shared" si="38"/>
        <v>0</v>
      </c>
      <c r="AF136">
        <f t="shared" si="39"/>
        <v>1</v>
      </c>
      <c r="AG136">
        <f t="shared" si="40"/>
        <v>0.56126285714285706</v>
      </c>
      <c r="AH136">
        <f t="shared" si="41"/>
        <v>0.19767515040774908</v>
      </c>
      <c r="AI136">
        <f t="shared" si="42"/>
        <v>5.039875862068965</v>
      </c>
      <c r="AJ136">
        <f t="shared" si="43"/>
        <v>0.98066095845084045</v>
      </c>
      <c r="AK136">
        <f t="shared" si="44"/>
        <v>1.673568281938326E-3</v>
      </c>
    </row>
    <row r="137" spans="1:37" ht="17">
      <c r="A137" s="9">
        <v>137</v>
      </c>
      <c r="B137" s="3" t="s">
        <v>211</v>
      </c>
      <c r="C137" s="3" t="s">
        <v>75</v>
      </c>
      <c r="D137" s="3" t="s">
        <v>293</v>
      </c>
      <c r="E137" s="3" t="s">
        <v>294</v>
      </c>
      <c r="F137" s="10">
        <v>-6.7936490000000002E-2</v>
      </c>
      <c r="G137" s="10">
        <v>-7.1709149999999999E-2</v>
      </c>
      <c r="H137" s="11">
        <v>37</v>
      </c>
      <c r="I137" s="11">
        <v>460</v>
      </c>
      <c r="J137" s="10">
        <v>5.76812813</v>
      </c>
      <c r="K137" s="10">
        <v>10.6327</v>
      </c>
      <c r="L137" s="10">
        <v>2.1122652099999999</v>
      </c>
      <c r="M137" s="10">
        <v>0.55620000000000003</v>
      </c>
      <c r="N137" s="10">
        <v>3.6558629200000001</v>
      </c>
      <c r="O137" s="10">
        <v>11.7681</v>
      </c>
      <c r="P137" s="10">
        <v>5.5031462600000003</v>
      </c>
      <c r="Q137" s="10">
        <v>5.1811069600000002</v>
      </c>
      <c r="R137" s="12">
        <v>-1.2345027151795161E-2</v>
      </c>
      <c r="S137" s="10">
        <v>12.5</v>
      </c>
      <c r="U137" s="36">
        <v>1536190076</v>
      </c>
      <c r="V137">
        <v>2021</v>
      </c>
      <c r="W137">
        <f t="shared" si="30"/>
        <v>1</v>
      </c>
      <c r="X137">
        <f t="shared" si="31"/>
        <v>0</v>
      </c>
      <c r="Y137">
        <f t="shared" si="32"/>
        <v>0</v>
      </c>
      <c r="Z137">
        <f t="shared" si="33"/>
        <v>1</v>
      </c>
      <c r="AA137">
        <f t="shared" si="34"/>
        <v>0</v>
      </c>
      <c r="AB137">
        <f t="shared" si="35"/>
        <v>0</v>
      </c>
      <c r="AC137">
        <f t="shared" si="36"/>
        <v>0</v>
      </c>
      <c r="AD137">
        <f t="shared" si="37"/>
        <v>0</v>
      </c>
      <c r="AE137">
        <f t="shared" si="38"/>
        <v>0</v>
      </c>
      <c r="AF137">
        <f t="shared" si="39"/>
        <v>1</v>
      </c>
      <c r="AG137">
        <f t="shared" si="40"/>
        <v>0.3024027027027027</v>
      </c>
      <c r="AH137">
        <f t="shared" si="41"/>
        <v>0.19865746329718698</v>
      </c>
      <c r="AI137">
        <f t="shared" si="42"/>
        <v>6.5729286587558429</v>
      </c>
      <c r="AJ137">
        <f t="shared" si="43"/>
        <v>0.95029001957296955</v>
      </c>
      <c r="AK137">
        <f t="shared" si="44"/>
        <v>1.2091304347826087E-3</v>
      </c>
    </row>
    <row r="138" spans="1:37" ht="17">
      <c r="A138" s="9">
        <v>138</v>
      </c>
      <c r="B138" s="3" t="s">
        <v>295</v>
      </c>
      <c r="C138" s="3" t="s">
        <v>21</v>
      </c>
      <c r="D138" s="3" t="s">
        <v>296</v>
      </c>
      <c r="E138" s="3" t="s">
        <v>297</v>
      </c>
      <c r="F138" s="10">
        <v>2.4923407700000002</v>
      </c>
      <c r="G138" s="10">
        <v>17.365431000000001</v>
      </c>
      <c r="H138" s="11">
        <v>930</v>
      </c>
      <c r="I138" s="11">
        <v>1330</v>
      </c>
      <c r="J138" s="10">
        <v>115.82451413</v>
      </c>
      <c r="K138" s="10">
        <v>156.23660000000001</v>
      </c>
      <c r="L138" s="10">
        <v>65.879028230000003</v>
      </c>
      <c r="M138" s="10">
        <v>5.3186</v>
      </c>
      <c r="N138" s="10">
        <v>49.945485900000001</v>
      </c>
      <c r="O138" s="10">
        <v>39.813800000000001</v>
      </c>
      <c r="P138" s="10">
        <v>129.16733429999999</v>
      </c>
      <c r="Q138" s="10">
        <v>106.99880964</v>
      </c>
      <c r="R138" s="12">
        <v>1.9295441711380121E-2</v>
      </c>
      <c r="S138" s="10">
        <v>7.2</v>
      </c>
      <c r="U138" s="36">
        <v>421040011</v>
      </c>
      <c r="V138">
        <v>2021</v>
      </c>
      <c r="W138">
        <f t="shared" si="30"/>
        <v>0</v>
      </c>
      <c r="X138">
        <f t="shared" si="31"/>
        <v>0</v>
      </c>
      <c r="Y138">
        <f t="shared" si="32"/>
        <v>0</v>
      </c>
      <c r="Z138">
        <f t="shared" si="33"/>
        <v>0</v>
      </c>
      <c r="AA138">
        <f t="shared" si="34"/>
        <v>1</v>
      </c>
      <c r="AB138">
        <f t="shared" si="35"/>
        <v>0</v>
      </c>
      <c r="AC138">
        <f t="shared" si="36"/>
        <v>0</v>
      </c>
      <c r="AD138">
        <f t="shared" si="37"/>
        <v>1</v>
      </c>
      <c r="AE138">
        <f t="shared" si="38"/>
        <v>0</v>
      </c>
      <c r="AF138">
        <f t="shared" si="39"/>
        <v>0</v>
      </c>
      <c r="AG138">
        <f t="shared" si="40"/>
        <v>0.17371526881720431</v>
      </c>
      <c r="AH138">
        <f t="shared" si="41"/>
        <v>0.42166194240018023</v>
      </c>
      <c r="AI138">
        <f t="shared" si="42"/>
        <v>9.3907204715526653</v>
      </c>
      <c r="AJ138">
        <f t="shared" si="43"/>
        <v>0.96707874460246401</v>
      </c>
      <c r="AK138">
        <f t="shared" si="44"/>
        <v>3.9989473684210524E-3</v>
      </c>
    </row>
    <row r="139" spans="1:37" ht="17">
      <c r="A139" s="9">
        <v>139</v>
      </c>
      <c r="B139" s="3" t="s">
        <v>295</v>
      </c>
      <c r="C139" s="3" t="s">
        <v>21</v>
      </c>
      <c r="D139" s="3" t="s">
        <v>298</v>
      </c>
      <c r="E139" s="3" t="s">
        <v>299</v>
      </c>
      <c r="F139" s="10">
        <v>5.5399126599999997</v>
      </c>
      <c r="G139" s="10">
        <v>7.1605325500000001</v>
      </c>
      <c r="H139" s="11">
        <v>723</v>
      </c>
      <c r="I139" s="11">
        <v>1265</v>
      </c>
      <c r="J139" s="10">
        <v>87.892086640000002</v>
      </c>
      <c r="K139" s="10">
        <v>134.36510000000001</v>
      </c>
      <c r="L139" s="10">
        <v>45.096991719999998</v>
      </c>
      <c r="M139" s="10">
        <v>4.9863999999999997</v>
      </c>
      <c r="N139" s="10">
        <v>42.795094919999997</v>
      </c>
      <c r="O139" s="10">
        <v>35.845199999999998</v>
      </c>
      <c r="P139" s="10">
        <v>107.8437624</v>
      </c>
      <c r="Q139" s="10">
        <v>93.343925499999997</v>
      </c>
      <c r="R139" s="12">
        <v>5.1369801430444152E-2</v>
      </c>
      <c r="S139" s="10">
        <v>7.1</v>
      </c>
      <c r="U139" s="36">
        <v>1141310019</v>
      </c>
      <c r="V139">
        <v>2021</v>
      </c>
      <c r="W139">
        <f t="shared" si="30"/>
        <v>1</v>
      </c>
      <c r="X139">
        <f t="shared" si="31"/>
        <v>0</v>
      </c>
      <c r="Y139">
        <f t="shared" si="32"/>
        <v>0</v>
      </c>
      <c r="Z139">
        <f t="shared" si="33"/>
        <v>0</v>
      </c>
      <c r="AA139">
        <f t="shared" si="34"/>
        <v>1</v>
      </c>
      <c r="AB139">
        <f t="shared" si="35"/>
        <v>0</v>
      </c>
      <c r="AC139">
        <f t="shared" si="36"/>
        <v>0</v>
      </c>
      <c r="AD139">
        <f t="shared" si="37"/>
        <v>1</v>
      </c>
      <c r="AE139">
        <f t="shared" si="38"/>
        <v>0</v>
      </c>
      <c r="AF139">
        <f t="shared" si="39"/>
        <v>0</v>
      </c>
      <c r="AG139">
        <f t="shared" si="40"/>
        <v>0.19274066390041497</v>
      </c>
      <c r="AH139">
        <f t="shared" si="41"/>
        <v>0.33563024714006834</v>
      </c>
      <c r="AI139">
        <f t="shared" si="42"/>
        <v>8.5823630113909832</v>
      </c>
      <c r="AJ139">
        <f t="shared" si="43"/>
        <v>0.96421710566445284</v>
      </c>
      <c r="AK139">
        <f t="shared" si="44"/>
        <v>3.9418181818181817E-3</v>
      </c>
    </row>
    <row r="140" spans="1:37" ht="17">
      <c r="A140" s="9">
        <v>140</v>
      </c>
      <c r="B140" s="3" t="s">
        <v>295</v>
      </c>
      <c r="C140" s="3" t="s">
        <v>38</v>
      </c>
      <c r="D140" s="3" t="s">
        <v>300</v>
      </c>
      <c r="E140" s="3" t="s">
        <v>301</v>
      </c>
      <c r="F140" s="10">
        <v>0.51966098000000005</v>
      </c>
      <c r="G140" s="10">
        <v>0.76704971</v>
      </c>
      <c r="H140" s="11">
        <v>86</v>
      </c>
      <c r="I140" s="11">
        <v>663</v>
      </c>
      <c r="J140" s="10">
        <v>14.65280499</v>
      </c>
      <c r="K140" s="10">
        <v>29.232500000000002</v>
      </c>
      <c r="L140" s="10">
        <v>6.4667768299999997</v>
      </c>
      <c r="M140" s="10">
        <v>0.99790000000000001</v>
      </c>
      <c r="N140" s="10">
        <v>8.1860281599999993</v>
      </c>
      <c r="O140" s="10">
        <v>17.5627</v>
      </c>
      <c r="P140" s="10">
        <v>19.006298210000001</v>
      </c>
      <c r="Q140" s="10">
        <v>18.3455257</v>
      </c>
      <c r="R140" s="12">
        <v>2.7341514599964811E-2</v>
      </c>
      <c r="S140" s="10">
        <v>10.4</v>
      </c>
      <c r="U140" s="36">
        <v>121050011</v>
      </c>
      <c r="V140">
        <v>2021</v>
      </c>
      <c r="W140">
        <f t="shared" si="30"/>
        <v>0</v>
      </c>
      <c r="X140">
        <f t="shared" si="31"/>
        <v>0</v>
      </c>
      <c r="Y140">
        <f t="shared" si="32"/>
        <v>0</v>
      </c>
      <c r="Z140">
        <f t="shared" si="33"/>
        <v>0</v>
      </c>
      <c r="AA140">
        <f t="shared" si="34"/>
        <v>1</v>
      </c>
      <c r="AB140">
        <f t="shared" si="35"/>
        <v>0</v>
      </c>
      <c r="AC140">
        <f t="shared" si="36"/>
        <v>0</v>
      </c>
      <c r="AD140">
        <f t="shared" si="37"/>
        <v>0</v>
      </c>
      <c r="AE140">
        <f t="shared" si="38"/>
        <v>1</v>
      </c>
      <c r="AF140">
        <f t="shared" si="39"/>
        <v>0</v>
      </c>
      <c r="AG140">
        <f t="shared" si="40"/>
        <v>0.35151627906976746</v>
      </c>
      <c r="AH140">
        <f t="shared" si="41"/>
        <v>0.22121874044300005</v>
      </c>
      <c r="AI140">
        <f t="shared" si="42"/>
        <v>8.2032549954905285</v>
      </c>
      <c r="AJ140">
        <f t="shared" si="43"/>
        <v>0.9669901820683815</v>
      </c>
      <c r="AK140">
        <f t="shared" si="44"/>
        <v>1.5051282051282051E-3</v>
      </c>
    </row>
    <row r="141" spans="1:37" ht="17">
      <c r="A141" s="9">
        <v>141</v>
      </c>
      <c r="B141" s="3" t="s">
        <v>295</v>
      </c>
      <c r="C141" s="3" t="s">
        <v>38</v>
      </c>
      <c r="D141" s="3" t="s">
        <v>302</v>
      </c>
      <c r="E141" s="3" t="s">
        <v>303</v>
      </c>
      <c r="F141" s="10">
        <v>0.21165242000000001</v>
      </c>
      <c r="G141" s="10">
        <v>0.29263937000000001</v>
      </c>
      <c r="H141" s="11">
        <v>23</v>
      </c>
      <c r="I141" s="11">
        <v>497</v>
      </c>
      <c r="J141" s="10">
        <v>5.7844374700000003</v>
      </c>
      <c r="K141" s="10">
        <v>6.7141999999999999</v>
      </c>
      <c r="L141" s="10">
        <v>1.5311867100000001</v>
      </c>
      <c r="M141" s="10">
        <v>0.42670000000000002</v>
      </c>
      <c r="N141" s="10">
        <v>4.2532507600000002</v>
      </c>
      <c r="O141" s="10">
        <v>25.585699999999999</v>
      </c>
      <c r="P141" s="10">
        <v>5.53073294</v>
      </c>
      <c r="Q141" s="10">
        <v>5.4099447700000001</v>
      </c>
      <c r="R141" s="12">
        <v>3.8268421617189859E-2</v>
      </c>
      <c r="S141" s="10">
        <v>11.6</v>
      </c>
      <c r="U141" s="36">
        <v>141270028</v>
      </c>
      <c r="V141">
        <v>2021</v>
      </c>
      <c r="W141">
        <f t="shared" si="30"/>
        <v>0</v>
      </c>
      <c r="X141">
        <f t="shared" si="31"/>
        <v>0</v>
      </c>
      <c r="Y141">
        <f t="shared" si="32"/>
        <v>0</v>
      </c>
      <c r="Z141">
        <f t="shared" si="33"/>
        <v>0</v>
      </c>
      <c r="AA141">
        <f t="shared" si="34"/>
        <v>1</v>
      </c>
      <c r="AB141">
        <f t="shared" si="35"/>
        <v>0</v>
      </c>
      <c r="AC141">
        <f t="shared" si="36"/>
        <v>0</v>
      </c>
      <c r="AD141">
        <f t="shared" si="37"/>
        <v>0</v>
      </c>
      <c r="AE141">
        <f t="shared" si="38"/>
        <v>1</v>
      </c>
      <c r="AF141">
        <f t="shared" si="39"/>
        <v>0</v>
      </c>
      <c r="AG141">
        <f t="shared" si="40"/>
        <v>0.31047391304347827</v>
      </c>
      <c r="AH141">
        <f t="shared" si="41"/>
        <v>0.22805199577015878</v>
      </c>
      <c r="AI141">
        <f t="shared" si="42"/>
        <v>9.9677777361143658</v>
      </c>
      <c r="AJ141">
        <f t="shared" si="43"/>
        <v>0.94024562730188066</v>
      </c>
      <c r="AK141">
        <f t="shared" si="44"/>
        <v>8.585513078470825E-4</v>
      </c>
    </row>
    <row r="142" spans="1:37" ht="17">
      <c r="A142" s="9">
        <v>142</v>
      </c>
      <c r="B142" s="3" t="s">
        <v>295</v>
      </c>
      <c r="C142" s="3" t="s">
        <v>38</v>
      </c>
      <c r="D142" s="3" t="s">
        <v>304</v>
      </c>
      <c r="E142" s="3" t="s">
        <v>305</v>
      </c>
      <c r="F142" s="10">
        <v>2.14525429</v>
      </c>
      <c r="G142" s="10">
        <v>3.4148079400000002</v>
      </c>
      <c r="H142" s="11">
        <v>237</v>
      </c>
      <c r="I142" s="11">
        <v>928</v>
      </c>
      <c r="J142" s="10">
        <v>51.217056139999997</v>
      </c>
      <c r="K142" s="10">
        <v>84.195800000000006</v>
      </c>
      <c r="L142" s="10">
        <v>29.14748445</v>
      </c>
      <c r="M142" s="10">
        <v>2.6562999999999999</v>
      </c>
      <c r="N142" s="10">
        <v>22.06957169</v>
      </c>
      <c r="O142" s="10">
        <v>26.5199</v>
      </c>
      <c r="P142" s="10">
        <v>57.283419590000001</v>
      </c>
      <c r="Q142" s="10">
        <v>52.315156610000003</v>
      </c>
      <c r="R142" s="12">
        <v>3.744982938089992E-2</v>
      </c>
      <c r="S142" s="10">
        <v>9.1</v>
      </c>
      <c r="U142" s="36">
        <v>439010518</v>
      </c>
      <c r="V142">
        <v>2021</v>
      </c>
      <c r="W142">
        <f t="shared" si="30"/>
        <v>0</v>
      </c>
      <c r="X142">
        <f t="shared" si="31"/>
        <v>0</v>
      </c>
      <c r="Y142">
        <f t="shared" si="32"/>
        <v>0</v>
      </c>
      <c r="Z142">
        <f t="shared" si="33"/>
        <v>0</v>
      </c>
      <c r="AA142">
        <f t="shared" si="34"/>
        <v>1</v>
      </c>
      <c r="AB142">
        <f t="shared" si="35"/>
        <v>0</v>
      </c>
      <c r="AC142">
        <f t="shared" si="36"/>
        <v>0</v>
      </c>
      <c r="AD142">
        <f t="shared" si="37"/>
        <v>0</v>
      </c>
      <c r="AE142">
        <f t="shared" si="38"/>
        <v>1</v>
      </c>
      <c r="AF142">
        <f t="shared" si="39"/>
        <v>0</v>
      </c>
      <c r="AG142">
        <f t="shared" si="40"/>
        <v>0.36646455696202535</v>
      </c>
      <c r="AH142">
        <f t="shared" si="41"/>
        <v>0.3461869172809095</v>
      </c>
      <c r="AI142">
        <f t="shared" si="42"/>
        <v>8.3083882430448366</v>
      </c>
      <c r="AJ142">
        <f t="shared" si="43"/>
        <v>0.96941582299103879</v>
      </c>
      <c r="AK142">
        <f t="shared" si="44"/>
        <v>2.8623922413793103E-3</v>
      </c>
    </row>
    <row r="143" spans="1:37" ht="17">
      <c r="A143" s="9">
        <v>143</v>
      </c>
      <c r="B143" s="3" t="s">
        <v>295</v>
      </c>
      <c r="C143" s="3" t="s">
        <v>38</v>
      </c>
      <c r="D143" s="3" t="s">
        <v>306</v>
      </c>
      <c r="E143" s="3" t="s">
        <v>307</v>
      </c>
      <c r="F143" s="10">
        <v>0.12850632000000001</v>
      </c>
      <c r="G143" s="10">
        <v>0.65587781999999994</v>
      </c>
      <c r="H143" s="11">
        <v>59</v>
      </c>
      <c r="I143" s="11">
        <v>663</v>
      </c>
      <c r="J143" s="10">
        <v>16.30086317</v>
      </c>
      <c r="K143" s="10">
        <v>31.418399999999998</v>
      </c>
      <c r="L143" s="10">
        <v>8.6808834699999995</v>
      </c>
      <c r="M143" s="10">
        <v>0.80940000000000001</v>
      </c>
      <c r="N143" s="10">
        <v>7.6199797</v>
      </c>
      <c r="O143" s="10">
        <v>17.100000000000001</v>
      </c>
      <c r="P143" s="10">
        <v>22.370996829999999</v>
      </c>
      <c r="Q143" s="10">
        <v>22.72703465</v>
      </c>
      <c r="R143" s="12">
        <v>5.7443269504946779E-3</v>
      </c>
      <c r="S143" s="10">
        <v>9.3000000000000007</v>
      </c>
      <c r="U143" s="36">
        <v>622020017</v>
      </c>
      <c r="V143">
        <v>2021</v>
      </c>
      <c r="W143">
        <f t="shared" si="30"/>
        <v>0</v>
      </c>
      <c r="X143">
        <f t="shared" si="31"/>
        <v>0</v>
      </c>
      <c r="Y143">
        <f t="shared" si="32"/>
        <v>0</v>
      </c>
      <c r="Z143">
        <f t="shared" si="33"/>
        <v>0</v>
      </c>
      <c r="AA143">
        <f t="shared" si="34"/>
        <v>1</v>
      </c>
      <c r="AB143">
        <f t="shared" si="35"/>
        <v>0</v>
      </c>
      <c r="AC143">
        <f t="shared" si="36"/>
        <v>0</v>
      </c>
      <c r="AD143">
        <f t="shared" si="37"/>
        <v>0</v>
      </c>
      <c r="AE143">
        <f t="shared" si="38"/>
        <v>1</v>
      </c>
      <c r="AF143">
        <f t="shared" si="39"/>
        <v>0</v>
      </c>
      <c r="AG143">
        <f t="shared" si="40"/>
        <v>0.54623389830508462</v>
      </c>
      <c r="AH143">
        <f t="shared" si="41"/>
        <v>0.27629934910752935</v>
      </c>
      <c r="AI143">
        <f t="shared" si="42"/>
        <v>9.4143559426735859</v>
      </c>
      <c r="AJ143">
        <f t="shared" si="43"/>
        <v>0.9748850371418466</v>
      </c>
      <c r="AK143">
        <f t="shared" si="44"/>
        <v>1.220814479638009E-3</v>
      </c>
    </row>
    <row r="144" spans="1:37" ht="17">
      <c r="A144" s="9">
        <v>144</v>
      </c>
      <c r="B144" s="3" t="s">
        <v>295</v>
      </c>
      <c r="C144" s="3" t="s">
        <v>38</v>
      </c>
      <c r="D144" s="3" t="s">
        <v>308</v>
      </c>
      <c r="E144" s="3" t="s">
        <v>309</v>
      </c>
      <c r="F144" s="10">
        <v>3.5207170799999998</v>
      </c>
      <c r="G144" s="10">
        <v>3.1234904399999999</v>
      </c>
      <c r="H144" s="11">
        <v>156</v>
      </c>
      <c r="I144" s="11">
        <v>493</v>
      </c>
      <c r="J144" s="10">
        <v>30.902817039999999</v>
      </c>
      <c r="K144" s="10">
        <v>67.909800000000004</v>
      </c>
      <c r="L144" s="10">
        <v>18.383857219999999</v>
      </c>
      <c r="M144" s="10">
        <v>1.9289000000000001</v>
      </c>
      <c r="N144" s="10">
        <v>12.518959819999999</v>
      </c>
      <c r="O144" s="10">
        <v>12.573700000000001</v>
      </c>
      <c r="P144" s="10">
        <v>37.993688589999998</v>
      </c>
      <c r="Q144" s="10">
        <v>31.772196810000001</v>
      </c>
      <c r="R144" s="12">
        <v>9.2665840318716997E-2</v>
      </c>
      <c r="S144" s="10">
        <v>8.3000000000000007</v>
      </c>
      <c r="U144" s="36">
        <v>905320023</v>
      </c>
      <c r="V144">
        <v>2021</v>
      </c>
      <c r="W144">
        <f t="shared" si="30"/>
        <v>0</v>
      </c>
      <c r="X144">
        <f t="shared" si="31"/>
        <v>0</v>
      </c>
      <c r="Y144">
        <f t="shared" si="32"/>
        <v>0</v>
      </c>
      <c r="Z144">
        <f t="shared" si="33"/>
        <v>0</v>
      </c>
      <c r="AA144">
        <f t="shared" si="34"/>
        <v>1</v>
      </c>
      <c r="AB144">
        <f t="shared" si="35"/>
        <v>0</v>
      </c>
      <c r="AC144">
        <f t="shared" si="36"/>
        <v>0</v>
      </c>
      <c r="AD144">
        <f t="shared" si="37"/>
        <v>0</v>
      </c>
      <c r="AE144">
        <f t="shared" si="38"/>
        <v>1</v>
      </c>
      <c r="AF144">
        <f t="shared" si="39"/>
        <v>0</v>
      </c>
      <c r="AG144">
        <f t="shared" si="40"/>
        <v>0.44768397435897439</v>
      </c>
      <c r="AH144">
        <f t="shared" si="41"/>
        <v>0.27070993023098283</v>
      </c>
      <c r="AI144">
        <f t="shared" si="42"/>
        <v>6.4902067603297207</v>
      </c>
      <c r="AJ144">
        <f t="shared" si="43"/>
        <v>0.97238064282410752</v>
      </c>
      <c r="AK144">
        <f t="shared" si="44"/>
        <v>3.9125760649087226E-3</v>
      </c>
    </row>
    <row r="145" spans="1:37" ht="17">
      <c r="A145" s="9">
        <v>145</v>
      </c>
      <c r="B145" s="3" t="s">
        <v>295</v>
      </c>
      <c r="C145" s="3" t="s">
        <v>38</v>
      </c>
      <c r="D145" s="3" t="s">
        <v>310</v>
      </c>
      <c r="E145" s="3" t="s">
        <v>311</v>
      </c>
      <c r="F145" s="10">
        <v>-1.01107696</v>
      </c>
      <c r="G145" s="10">
        <v>-0.85203536999999996</v>
      </c>
      <c r="H145" s="11">
        <v>63</v>
      </c>
      <c r="I145" s="11">
        <v>379</v>
      </c>
      <c r="J145" s="10">
        <v>10.72996801</v>
      </c>
      <c r="K145" s="10">
        <v>31.769600000000001</v>
      </c>
      <c r="L145" s="10">
        <v>6.2359242000000004</v>
      </c>
      <c r="M145" s="10">
        <v>0.8054</v>
      </c>
      <c r="N145" s="10">
        <v>4.49404381</v>
      </c>
      <c r="O145" s="10">
        <v>4.6772999999999998</v>
      </c>
      <c r="P145" s="10">
        <v>12.65658064</v>
      </c>
      <c r="Q145" s="10">
        <v>11.77249821</v>
      </c>
      <c r="R145" s="12">
        <v>-7.9885475292163902E-2</v>
      </c>
      <c r="S145" s="10">
        <v>7.5</v>
      </c>
      <c r="U145" s="36">
        <v>1105040016</v>
      </c>
      <c r="V145">
        <v>2021</v>
      </c>
      <c r="W145">
        <f t="shared" si="30"/>
        <v>1</v>
      </c>
      <c r="X145">
        <f t="shared" si="31"/>
        <v>0</v>
      </c>
      <c r="Y145">
        <f t="shared" si="32"/>
        <v>0</v>
      </c>
      <c r="Z145">
        <f t="shared" si="33"/>
        <v>0</v>
      </c>
      <c r="AA145">
        <f t="shared" si="34"/>
        <v>1</v>
      </c>
      <c r="AB145">
        <f t="shared" si="35"/>
        <v>0</v>
      </c>
      <c r="AC145">
        <f t="shared" si="36"/>
        <v>0</v>
      </c>
      <c r="AD145">
        <f t="shared" si="37"/>
        <v>0</v>
      </c>
      <c r="AE145">
        <f t="shared" si="38"/>
        <v>1</v>
      </c>
      <c r="AF145">
        <f t="shared" si="39"/>
        <v>0</v>
      </c>
      <c r="AG145">
        <f t="shared" si="40"/>
        <v>0.51706349206349211</v>
      </c>
      <c r="AH145">
        <f t="shared" si="41"/>
        <v>0.19628588965551974</v>
      </c>
      <c r="AI145">
        <f t="shared" si="42"/>
        <v>5.5798905016141047</v>
      </c>
      <c r="AJ145">
        <f t="shared" si="43"/>
        <v>0.9752755180353031</v>
      </c>
      <c r="AK145">
        <f t="shared" si="44"/>
        <v>2.1250659630606861E-3</v>
      </c>
    </row>
    <row r="146" spans="1:37" ht="17">
      <c r="A146" s="9">
        <v>146</v>
      </c>
      <c r="B146" s="3" t="s">
        <v>295</v>
      </c>
      <c r="C146" s="3" t="s">
        <v>38</v>
      </c>
      <c r="D146" s="3" t="s">
        <v>312</v>
      </c>
      <c r="E146" s="3" t="s">
        <v>313</v>
      </c>
      <c r="F146" s="10">
        <v>0.80777334000000001</v>
      </c>
      <c r="G146" s="10">
        <v>1.0900545699999999</v>
      </c>
      <c r="H146" s="11">
        <v>124</v>
      </c>
      <c r="I146" s="11">
        <v>466</v>
      </c>
      <c r="J146" s="10">
        <v>20.276981330000002</v>
      </c>
      <c r="K146" s="10">
        <v>50.239899999999999</v>
      </c>
      <c r="L146" s="10">
        <v>11.55899958</v>
      </c>
      <c r="M146" s="10">
        <v>1.5337000000000001</v>
      </c>
      <c r="N146" s="10">
        <v>8.7179817499999999</v>
      </c>
      <c r="O146" s="10">
        <v>9.0854999999999997</v>
      </c>
      <c r="P146" s="10">
        <v>24.595578639999999</v>
      </c>
      <c r="Q146" s="10">
        <v>20.792253649999999</v>
      </c>
      <c r="R146" s="12">
        <v>3.2842217368544091E-2</v>
      </c>
      <c r="S146" s="10">
        <v>7.1</v>
      </c>
      <c r="U146" s="36">
        <v>1121010018</v>
      </c>
      <c r="V146">
        <v>2021</v>
      </c>
      <c r="W146">
        <f t="shared" si="30"/>
        <v>1</v>
      </c>
      <c r="X146">
        <f t="shared" si="31"/>
        <v>0</v>
      </c>
      <c r="Y146">
        <f t="shared" si="32"/>
        <v>0</v>
      </c>
      <c r="Z146">
        <f t="shared" si="33"/>
        <v>0</v>
      </c>
      <c r="AA146">
        <f t="shared" si="34"/>
        <v>1</v>
      </c>
      <c r="AB146">
        <f t="shared" si="35"/>
        <v>0</v>
      </c>
      <c r="AC146">
        <f t="shared" si="36"/>
        <v>0</v>
      </c>
      <c r="AD146">
        <f t="shared" si="37"/>
        <v>0</v>
      </c>
      <c r="AE146">
        <f t="shared" si="38"/>
        <v>1</v>
      </c>
      <c r="AF146">
        <f t="shared" si="39"/>
        <v>0</v>
      </c>
      <c r="AG146">
        <f t="shared" si="40"/>
        <v>0.41752903225806454</v>
      </c>
      <c r="AH146">
        <f t="shared" si="41"/>
        <v>0.23007608653679645</v>
      </c>
      <c r="AI146">
        <f t="shared" si="42"/>
        <v>5.6842809871552449</v>
      </c>
      <c r="AJ146">
        <f t="shared" si="43"/>
        <v>0.97037679435078872</v>
      </c>
      <c r="AK146">
        <f t="shared" si="44"/>
        <v>3.2912017167381975E-3</v>
      </c>
    </row>
    <row r="147" spans="1:37" ht="17">
      <c r="A147" s="9">
        <v>147</v>
      </c>
      <c r="B147" s="3" t="s">
        <v>295</v>
      </c>
      <c r="C147" s="3" t="s">
        <v>38</v>
      </c>
      <c r="D147" s="3" t="s">
        <v>314</v>
      </c>
      <c r="E147" s="3" t="s">
        <v>315</v>
      </c>
      <c r="F147" s="10">
        <v>1.8722789900000001</v>
      </c>
      <c r="G147" s="10">
        <v>2.58584725</v>
      </c>
      <c r="H147" s="11">
        <v>368</v>
      </c>
      <c r="I147" s="11">
        <v>1053</v>
      </c>
      <c r="J147" s="10">
        <v>61.16793019</v>
      </c>
      <c r="K147" s="10">
        <v>116.7984</v>
      </c>
      <c r="L147" s="10">
        <v>36.373887359999998</v>
      </c>
      <c r="M147" s="10">
        <v>3.5661999999999998</v>
      </c>
      <c r="N147" s="10">
        <v>24.794042829999999</v>
      </c>
      <c r="O147" s="10">
        <v>21.730899999999998</v>
      </c>
      <c r="P147" s="10">
        <v>77.120474630000004</v>
      </c>
      <c r="Q147" s="10">
        <v>67.025049449999997</v>
      </c>
      <c r="R147" s="12">
        <v>2.4277327116859836E-2</v>
      </c>
      <c r="S147" s="10">
        <v>8.1999999999999993</v>
      </c>
      <c r="U147" s="36">
        <v>1122010012</v>
      </c>
      <c r="V147">
        <v>2021</v>
      </c>
      <c r="W147">
        <f t="shared" si="30"/>
        <v>1</v>
      </c>
      <c r="X147">
        <f t="shared" si="31"/>
        <v>0</v>
      </c>
      <c r="Y147">
        <f t="shared" si="32"/>
        <v>0</v>
      </c>
      <c r="Z147">
        <f t="shared" si="33"/>
        <v>0</v>
      </c>
      <c r="AA147">
        <f t="shared" si="34"/>
        <v>1</v>
      </c>
      <c r="AB147">
        <f t="shared" si="35"/>
        <v>0</v>
      </c>
      <c r="AC147">
        <f t="shared" si="36"/>
        <v>0</v>
      </c>
      <c r="AD147">
        <f t="shared" si="37"/>
        <v>0</v>
      </c>
      <c r="AE147">
        <f t="shared" si="38"/>
        <v>1</v>
      </c>
      <c r="AF147">
        <f t="shared" si="39"/>
        <v>0</v>
      </c>
      <c r="AG147">
        <f t="shared" si="40"/>
        <v>0.32707771739130431</v>
      </c>
      <c r="AH147">
        <f t="shared" si="41"/>
        <v>0.3114245345826655</v>
      </c>
      <c r="AI147">
        <f t="shared" si="42"/>
        <v>6.9525104677247489</v>
      </c>
      <c r="AJ147">
        <f t="shared" si="43"/>
        <v>0.97037168735658164</v>
      </c>
      <c r="AK147">
        <f t="shared" si="44"/>
        <v>3.3867046533713197E-3</v>
      </c>
    </row>
    <row r="148" spans="1:37" ht="17">
      <c r="A148" s="9">
        <v>148</v>
      </c>
      <c r="B148" s="3" t="s">
        <v>295</v>
      </c>
      <c r="C148" s="3" t="s">
        <v>38</v>
      </c>
      <c r="D148" s="3" t="s">
        <v>316</v>
      </c>
      <c r="E148" s="3" t="s">
        <v>317</v>
      </c>
      <c r="F148" s="10">
        <v>1.2548801000000001</v>
      </c>
      <c r="G148" s="10">
        <v>1.8413316900000001</v>
      </c>
      <c r="H148" s="11">
        <v>158</v>
      </c>
      <c r="I148" s="11">
        <v>539</v>
      </c>
      <c r="J148" s="10">
        <v>25.325447619999998</v>
      </c>
      <c r="K148" s="10">
        <v>58.044800000000002</v>
      </c>
      <c r="L148" s="10">
        <v>15.241564820000001</v>
      </c>
      <c r="M148" s="10">
        <v>1.732</v>
      </c>
      <c r="N148" s="10">
        <v>10.0838828</v>
      </c>
      <c r="O148" s="10">
        <v>10.4945</v>
      </c>
      <c r="P148" s="10">
        <v>33.813928789999999</v>
      </c>
      <c r="Q148" s="10">
        <v>27.125854050000001</v>
      </c>
      <c r="R148" s="12">
        <v>3.7111336804231794E-2</v>
      </c>
      <c r="S148" s="10">
        <v>9.3000000000000007</v>
      </c>
      <c r="U148" s="36">
        <v>1122010021</v>
      </c>
      <c r="V148">
        <v>2021</v>
      </c>
      <c r="W148">
        <f t="shared" si="30"/>
        <v>1</v>
      </c>
      <c r="X148">
        <f t="shared" si="31"/>
        <v>0</v>
      </c>
      <c r="Y148">
        <f t="shared" si="32"/>
        <v>0</v>
      </c>
      <c r="Z148">
        <f t="shared" si="33"/>
        <v>0</v>
      </c>
      <c r="AA148">
        <f t="shared" si="34"/>
        <v>1</v>
      </c>
      <c r="AB148">
        <f t="shared" si="35"/>
        <v>0</v>
      </c>
      <c r="AC148">
        <f t="shared" si="36"/>
        <v>0</v>
      </c>
      <c r="AD148">
        <f t="shared" si="37"/>
        <v>0</v>
      </c>
      <c r="AE148">
        <f t="shared" si="38"/>
        <v>1</v>
      </c>
      <c r="AF148">
        <f t="shared" si="39"/>
        <v>0</v>
      </c>
      <c r="AG148">
        <f t="shared" si="40"/>
        <v>0.37833417721518986</v>
      </c>
      <c r="AH148">
        <f t="shared" si="41"/>
        <v>0.26258277778543471</v>
      </c>
      <c r="AI148">
        <f t="shared" si="42"/>
        <v>5.8221032332563505</v>
      </c>
      <c r="AJ148">
        <f t="shared" si="43"/>
        <v>0.97102554837328192</v>
      </c>
      <c r="AK148">
        <f t="shared" si="44"/>
        <v>3.2133580705009275E-3</v>
      </c>
    </row>
    <row r="149" spans="1:37" ht="17">
      <c r="A149" s="9">
        <v>149</v>
      </c>
      <c r="B149" s="3" t="s">
        <v>295</v>
      </c>
      <c r="C149" s="3" t="s">
        <v>38</v>
      </c>
      <c r="D149" s="3" t="s">
        <v>318</v>
      </c>
      <c r="E149" s="3" t="s">
        <v>319</v>
      </c>
      <c r="F149" s="10">
        <v>-0.55038492999999999</v>
      </c>
      <c r="G149" s="10">
        <v>-0.68407189999999995</v>
      </c>
      <c r="H149" s="11">
        <v>427</v>
      </c>
      <c r="I149" s="11">
        <v>1365</v>
      </c>
      <c r="J149" s="10">
        <v>64.543513860000004</v>
      </c>
      <c r="K149" s="10">
        <v>97.911500000000004</v>
      </c>
      <c r="L149" s="10">
        <v>35.469424150000002</v>
      </c>
      <c r="M149" s="10">
        <v>3.8727999999999998</v>
      </c>
      <c r="N149" s="10">
        <v>29.074089709999999</v>
      </c>
      <c r="O149" s="10">
        <v>31.770900000000001</v>
      </c>
      <c r="P149" s="10">
        <v>76.735564710000006</v>
      </c>
      <c r="Q149" s="10">
        <v>74.265321060000005</v>
      </c>
      <c r="R149" s="12">
        <v>-7.172488168687121E-3</v>
      </c>
      <c r="S149" s="10">
        <v>9</v>
      </c>
      <c r="U149" s="36">
        <v>1140010510</v>
      </c>
      <c r="V149">
        <v>2021</v>
      </c>
      <c r="W149">
        <f t="shared" si="30"/>
        <v>1</v>
      </c>
      <c r="X149">
        <f t="shared" si="31"/>
        <v>0</v>
      </c>
      <c r="Y149">
        <f t="shared" si="32"/>
        <v>0</v>
      </c>
      <c r="Z149">
        <f t="shared" si="33"/>
        <v>0</v>
      </c>
      <c r="AA149">
        <f t="shared" si="34"/>
        <v>1</v>
      </c>
      <c r="AB149">
        <f t="shared" si="35"/>
        <v>0</v>
      </c>
      <c r="AC149">
        <f t="shared" si="36"/>
        <v>0</v>
      </c>
      <c r="AD149">
        <f t="shared" si="37"/>
        <v>0</v>
      </c>
      <c r="AE149">
        <f t="shared" si="38"/>
        <v>1</v>
      </c>
      <c r="AF149">
        <f t="shared" si="39"/>
        <v>0</v>
      </c>
      <c r="AG149">
        <f t="shared" si="40"/>
        <v>0.23837072599531617</v>
      </c>
      <c r="AH149">
        <f t="shared" si="41"/>
        <v>0.36226004248734828</v>
      </c>
      <c r="AI149">
        <f t="shared" si="42"/>
        <v>7.5072530752943605</v>
      </c>
      <c r="AJ149">
        <f t="shared" si="43"/>
        <v>0.96195090991439747</v>
      </c>
      <c r="AK149">
        <f t="shared" si="44"/>
        <v>2.8372161172161171E-3</v>
      </c>
    </row>
    <row r="150" spans="1:37" ht="17">
      <c r="A150" s="9">
        <v>150</v>
      </c>
      <c r="B150" s="3" t="s">
        <v>295</v>
      </c>
      <c r="C150" s="3" t="s">
        <v>38</v>
      </c>
      <c r="D150" s="3" t="s">
        <v>320</v>
      </c>
      <c r="E150" s="3" t="s">
        <v>321</v>
      </c>
      <c r="F150" s="10">
        <v>-0.68616922000000002</v>
      </c>
      <c r="G150" s="10">
        <v>1.0404765199999999</v>
      </c>
      <c r="H150" s="11">
        <v>256</v>
      </c>
      <c r="I150" s="11">
        <v>920</v>
      </c>
      <c r="J150" s="10">
        <v>41.057595390000003</v>
      </c>
      <c r="K150" s="10">
        <v>71.620999999999995</v>
      </c>
      <c r="L150" s="10">
        <v>23.494877299999999</v>
      </c>
      <c r="M150" s="10">
        <v>2.3795999999999999</v>
      </c>
      <c r="N150" s="10">
        <v>17.562718090000001</v>
      </c>
      <c r="O150" s="10">
        <v>19.823</v>
      </c>
      <c r="P150" s="10">
        <v>48.53925306</v>
      </c>
      <c r="Q150" s="10">
        <v>44.833664220000003</v>
      </c>
      <c r="R150" s="12">
        <v>-1.4136377812650255E-2</v>
      </c>
      <c r="S150" s="10">
        <v>8.6</v>
      </c>
      <c r="U150" s="36">
        <v>1140030012</v>
      </c>
      <c r="V150">
        <v>2021</v>
      </c>
      <c r="W150">
        <f t="shared" si="30"/>
        <v>1</v>
      </c>
      <c r="X150">
        <f t="shared" si="31"/>
        <v>0</v>
      </c>
      <c r="Y150">
        <f t="shared" si="32"/>
        <v>0</v>
      </c>
      <c r="Z150">
        <f t="shared" si="33"/>
        <v>0</v>
      </c>
      <c r="AA150">
        <f t="shared" si="34"/>
        <v>1</v>
      </c>
      <c r="AB150">
        <f t="shared" si="35"/>
        <v>0</v>
      </c>
      <c r="AC150">
        <f t="shared" si="36"/>
        <v>0</v>
      </c>
      <c r="AD150">
        <f t="shared" si="37"/>
        <v>0</v>
      </c>
      <c r="AE150">
        <f t="shared" si="38"/>
        <v>1</v>
      </c>
      <c r="AF150">
        <f t="shared" si="39"/>
        <v>0</v>
      </c>
      <c r="AG150">
        <f t="shared" si="40"/>
        <v>0.28906484374999997</v>
      </c>
      <c r="AH150">
        <f t="shared" si="41"/>
        <v>0.32804453023554547</v>
      </c>
      <c r="AI150">
        <f t="shared" si="42"/>
        <v>7.3805337409648688</v>
      </c>
      <c r="AJ150">
        <f t="shared" si="43"/>
        <v>0.96784350397158947</v>
      </c>
      <c r="AK150">
        <f t="shared" si="44"/>
        <v>2.5865217391304349E-3</v>
      </c>
    </row>
    <row r="151" spans="1:37" ht="17">
      <c r="A151" s="9">
        <v>151</v>
      </c>
      <c r="B151" s="3" t="s">
        <v>295</v>
      </c>
      <c r="C151" s="3" t="s">
        <v>38</v>
      </c>
      <c r="D151" s="3" t="s">
        <v>322</v>
      </c>
      <c r="E151" s="3" t="s">
        <v>323</v>
      </c>
      <c r="F151" s="10">
        <v>3.0254379199999999</v>
      </c>
      <c r="G151" s="10">
        <v>3.5339128500000001</v>
      </c>
      <c r="H151" s="11">
        <v>166</v>
      </c>
      <c r="I151" s="11">
        <v>858</v>
      </c>
      <c r="J151" s="10">
        <v>43.681384770000001</v>
      </c>
      <c r="K151" s="10">
        <v>65.808300000000003</v>
      </c>
      <c r="L151" s="10">
        <v>21.604035490000001</v>
      </c>
      <c r="M151" s="10">
        <v>3.113</v>
      </c>
      <c r="N151" s="10">
        <v>22.07734928</v>
      </c>
      <c r="O151" s="10">
        <v>22.6218</v>
      </c>
      <c r="P151" s="10">
        <v>50.74266231</v>
      </c>
      <c r="Q151" s="10">
        <v>43.142776300000001</v>
      </c>
      <c r="R151" s="12">
        <v>5.9623160911755478E-2</v>
      </c>
      <c r="S151" s="10">
        <v>8.5</v>
      </c>
      <c r="U151" s="36">
        <v>1141090512</v>
      </c>
      <c r="V151">
        <v>2021</v>
      </c>
      <c r="W151">
        <f t="shared" si="30"/>
        <v>1</v>
      </c>
      <c r="X151">
        <f t="shared" si="31"/>
        <v>0</v>
      </c>
      <c r="Y151">
        <f t="shared" si="32"/>
        <v>0</v>
      </c>
      <c r="Z151">
        <f t="shared" si="33"/>
        <v>0</v>
      </c>
      <c r="AA151">
        <f t="shared" si="34"/>
        <v>1</v>
      </c>
      <c r="AB151">
        <f t="shared" si="35"/>
        <v>0</v>
      </c>
      <c r="AC151">
        <f t="shared" si="36"/>
        <v>0</v>
      </c>
      <c r="AD151">
        <f t="shared" si="37"/>
        <v>0</v>
      </c>
      <c r="AE151">
        <f t="shared" si="38"/>
        <v>1</v>
      </c>
      <c r="AF151">
        <f t="shared" si="39"/>
        <v>0</v>
      </c>
      <c r="AG151">
        <f t="shared" si="40"/>
        <v>0.41518855421686746</v>
      </c>
      <c r="AH151">
        <f t="shared" si="41"/>
        <v>0.32828739672655272</v>
      </c>
      <c r="AI151">
        <f t="shared" si="42"/>
        <v>7.091984991969162</v>
      </c>
      <c r="AJ151">
        <f t="shared" si="43"/>
        <v>0.95483254088358749</v>
      </c>
      <c r="AK151">
        <f t="shared" si="44"/>
        <v>3.6282051282051282E-3</v>
      </c>
    </row>
    <row r="152" spans="1:37" ht="17">
      <c r="A152" s="9">
        <v>152</v>
      </c>
      <c r="B152" s="3" t="s">
        <v>295</v>
      </c>
      <c r="C152" s="3" t="s">
        <v>38</v>
      </c>
      <c r="D152" s="3" t="s">
        <v>324</v>
      </c>
      <c r="E152" s="3" t="s">
        <v>325</v>
      </c>
      <c r="F152" s="10">
        <v>3.2904800000000001</v>
      </c>
      <c r="G152" s="10">
        <v>3.9238599999999999</v>
      </c>
      <c r="H152" s="11">
        <v>157</v>
      </c>
      <c r="I152" s="11">
        <v>943</v>
      </c>
      <c r="J152" s="10">
        <v>31.031696239999999</v>
      </c>
      <c r="K152" s="10">
        <v>66.949799999999996</v>
      </c>
      <c r="L152" s="10">
        <v>15.85464256</v>
      </c>
      <c r="M152" s="10">
        <v>2.1699000000000002</v>
      </c>
      <c r="N152" s="10">
        <v>15.17705368</v>
      </c>
      <c r="O152" s="10">
        <v>19.0732</v>
      </c>
      <c r="P152" s="10">
        <v>36.959710000000001</v>
      </c>
      <c r="Q152" s="10">
        <v>31.08905</v>
      </c>
      <c r="R152" s="12">
        <v>8.9028837076914294E-2</v>
      </c>
      <c r="S152" s="10">
        <v>9.3000000000000007</v>
      </c>
      <c r="U152" s="36">
        <v>1305370013</v>
      </c>
      <c r="V152">
        <v>2021</v>
      </c>
      <c r="W152">
        <f t="shared" si="30"/>
        <v>1</v>
      </c>
      <c r="X152">
        <f t="shared" si="31"/>
        <v>0</v>
      </c>
      <c r="Y152">
        <f t="shared" si="32"/>
        <v>0</v>
      </c>
      <c r="Z152">
        <f t="shared" si="33"/>
        <v>0</v>
      </c>
      <c r="AA152">
        <f t="shared" si="34"/>
        <v>1</v>
      </c>
      <c r="AB152">
        <f t="shared" si="35"/>
        <v>0</v>
      </c>
      <c r="AC152">
        <f t="shared" si="36"/>
        <v>0</v>
      </c>
      <c r="AD152">
        <f t="shared" si="37"/>
        <v>0</v>
      </c>
      <c r="AE152">
        <f t="shared" si="38"/>
        <v>1</v>
      </c>
      <c r="AF152">
        <f t="shared" si="39"/>
        <v>0</v>
      </c>
      <c r="AG152">
        <f t="shared" si="40"/>
        <v>0.44025286624203819</v>
      </c>
      <c r="AH152">
        <f t="shared" si="41"/>
        <v>0.23681388980997706</v>
      </c>
      <c r="AI152">
        <f t="shared" si="42"/>
        <v>6.994356274482695</v>
      </c>
      <c r="AJ152">
        <f t="shared" si="43"/>
        <v>0.96860663457740703</v>
      </c>
      <c r="AK152">
        <f t="shared" si="44"/>
        <v>2.3010604453870629E-3</v>
      </c>
    </row>
    <row r="153" spans="1:37" ht="17">
      <c r="A153" s="9">
        <v>153</v>
      </c>
      <c r="B153" s="3" t="s">
        <v>295</v>
      </c>
      <c r="C153" s="3" t="s">
        <v>38</v>
      </c>
      <c r="D153" s="3" t="s">
        <v>326</v>
      </c>
      <c r="E153" s="3" t="s">
        <v>327</v>
      </c>
      <c r="F153" s="10">
        <v>1.79861</v>
      </c>
      <c r="G153" s="10">
        <v>2.1703000000000001</v>
      </c>
      <c r="H153" s="11">
        <v>71</v>
      </c>
      <c r="I153" s="11">
        <v>562</v>
      </c>
      <c r="J153" s="10">
        <v>15.48263362</v>
      </c>
      <c r="K153" s="10">
        <v>35.253300000000003</v>
      </c>
      <c r="L153" s="10">
        <v>8.11024134</v>
      </c>
      <c r="M153" s="10">
        <v>1.0528</v>
      </c>
      <c r="N153" s="10">
        <v>7.3723922799999997</v>
      </c>
      <c r="O153" s="10">
        <v>11.517200000000001</v>
      </c>
      <c r="P153" s="10">
        <v>17.321619999999999</v>
      </c>
      <c r="Q153" s="10">
        <v>15.104559999999999</v>
      </c>
      <c r="R153" s="12">
        <v>0.10383613080069878</v>
      </c>
      <c r="S153" s="10">
        <v>10</v>
      </c>
      <c r="U153" s="36">
        <v>1339060017</v>
      </c>
      <c r="V153">
        <v>2021</v>
      </c>
      <c r="W153">
        <f t="shared" si="30"/>
        <v>1</v>
      </c>
      <c r="X153">
        <f t="shared" si="31"/>
        <v>0</v>
      </c>
      <c r="Y153">
        <f t="shared" si="32"/>
        <v>0</v>
      </c>
      <c r="Z153">
        <f t="shared" si="33"/>
        <v>0</v>
      </c>
      <c r="AA153">
        <f t="shared" si="34"/>
        <v>1</v>
      </c>
      <c r="AB153">
        <f t="shared" si="35"/>
        <v>0</v>
      </c>
      <c r="AC153">
        <f t="shared" si="36"/>
        <v>0</v>
      </c>
      <c r="AD153">
        <f t="shared" si="37"/>
        <v>0</v>
      </c>
      <c r="AE153">
        <f t="shared" si="38"/>
        <v>1</v>
      </c>
      <c r="AF153">
        <f t="shared" si="39"/>
        <v>0</v>
      </c>
      <c r="AG153">
        <f t="shared" si="40"/>
        <v>0.51135352112676058</v>
      </c>
      <c r="AH153">
        <f t="shared" si="41"/>
        <v>0.23005623133153491</v>
      </c>
      <c r="AI153">
        <f t="shared" si="42"/>
        <v>7.0026522416413375</v>
      </c>
      <c r="AJ153">
        <f t="shared" si="43"/>
        <v>0.97100211810136594</v>
      </c>
      <c r="AK153">
        <f t="shared" si="44"/>
        <v>1.8733096085409252E-3</v>
      </c>
    </row>
    <row r="154" spans="1:37" ht="17">
      <c r="A154" s="9">
        <v>154</v>
      </c>
      <c r="B154" s="3" t="s">
        <v>295</v>
      </c>
      <c r="C154" s="3" t="s">
        <v>75</v>
      </c>
      <c r="D154" s="3" t="s">
        <v>328</v>
      </c>
      <c r="E154" s="3" t="s">
        <v>329</v>
      </c>
      <c r="F154" s="10">
        <v>-2.16089E-2</v>
      </c>
      <c r="G154" s="10">
        <v>0.10458808</v>
      </c>
      <c r="H154" s="11">
        <v>38</v>
      </c>
      <c r="I154" s="11">
        <v>402</v>
      </c>
      <c r="J154" s="10">
        <v>6.1566348700000004</v>
      </c>
      <c r="K154" s="10">
        <v>14.2714</v>
      </c>
      <c r="L154" s="10">
        <v>2.8493613299999998</v>
      </c>
      <c r="M154" s="10">
        <v>0.50019999999999998</v>
      </c>
      <c r="N154" s="10">
        <v>3.3072735400000002</v>
      </c>
      <c r="O154" s="10">
        <v>8.8310999999999993</v>
      </c>
      <c r="P154" s="10">
        <v>6.9038287199999999</v>
      </c>
      <c r="Q154" s="10">
        <v>7.5292442099999999</v>
      </c>
      <c r="R154" s="12">
        <v>-3.1299878482500942E-3</v>
      </c>
      <c r="S154" s="10">
        <v>11.8</v>
      </c>
      <c r="U154" s="36">
        <v>122020517</v>
      </c>
      <c r="V154">
        <v>2021</v>
      </c>
      <c r="W154">
        <f t="shared" si="30"/>
        <v>0</v>
      </c>
      <c r="X154">
        <f t="shared" si="31"/>
        <v>0</v>
      </c>
      <c r="Y154">
        <f t="shared" si="32"/>
        <v>0</v>
      </c>
      <c r="Z154">
        <f t="shared" si="33"/>
        <v>0</v>
      </c>
      <c r="AA154">
        <f t="shared" si="34"/>
        <v>1</v>
      </c>
      <c r="AB154">
        <f t="shared" si="35"/>
        <v>0</v>
      </c>
      <c r="AC154">
        <f t="shared" si="36"/>
        <v>0</v>
      </c>
      <c r="AD154">
        <f t="shared" si="37"/>
        <v>0</v>
      </c>
      <c r="AE154">
        <f t="shared" si="38"/>
        <v>0</v>
      </c>
      <c r="AF154">
        <f t="shared" si="39"/>
        <v>1</v>
      </c>
      <c r="AG154">
        <f t="shared" si="40"/>
        <v>0.38872631578947364</v>
      </c>
      <c r="AH154">
        <f t="shared" si="41"/>
        <v>0.19965534775845395</v>
      </c>
      <c r="AI154">
        <f t="shared" si="42"/>
        <v>6.6119023190723718</v>
      </c>
      <c r="AJ154">
        <f t="shared" si="43"/>
        <v>0.96613772374015006</v>
      </c>
      <c r="AK154">
        <f t="shared" si="44"/>
        <v>1.244278606965174E-3</v>
      </c>
    </row>
    <row r="155" spans="1:37" ht="17">
      <c r="A155" s="9">
        <v>155</v>
      </c>
      <c r="B155" s="3" t="s">
        <v>295</v>
      </c>
      <c r="C155" s="3" t="s">
        <v>75</v>
      </c>
      <c r="D155" s="3" t="s">
        <v>330</v>
      </c>
      <c r="E155" s="3" t="s">
        <v>331</v>
      </c>
      <c r="F155" s="10">
        <v>-6.2600499999999996E-3</v>
      </c>
      <c r="G155" s="10">
        <v>0.10463865</v>
      </c>
      <c r="H155" s="11">
        <v>23</v>
      </c>
      <c r="I155" s="11">
        <v>247</v>
      </c>
      <c r="J155" s="10">
        <v>3.506316</v>
      </c>
      <c r="K155" s="10">
        <v>9.2566000000000006</v>
      </c>
      <c r="L155" s="10">
        <v>2.0928184999999999</v>
      </c>
      <c r="M155" s="10">
        <v>0.20899999999999999</v>
      </c>
      <c r="N155" s="10">
        <v>1.4134975000000001</v>
      </c>
      <c r="O155" s="10">
        <v>6.0054999999999996</v>
      </c>
      <c r="P155" s="10">
        <v>4.4142682899999999</v>
      </c>
      <c r="Q155" s="10">
        <v>4.7900588400000004</v>
      </c>
      <c r="R155" s="12">
        <v>-1.4181399019587003E-3</v>
      </c>
      <c r="S155" s="10">
        <v>12.6</v>
      </c>
      <c r="U155" s="36">
        <v>140010028</v>
      </c>
      <c r="V155">
        <v>2021</v>
      </c>
      <c r="W155">
        <f t="shared" si="30"/>
        <v>0</v>
      </c>
      <c r="X155">
        <f t="shared" si="31"/>
        <v>0</v>
      </c>
      <c r="Y155">
        <f t="shared" si="32"/>
        <v>0</v>
      </c>
      <c r="Z155">
        <f t="shared" si="33"/>
        <v>0</v>
      </c>
      <c r="AA155">
        <f t="shared" si="34"/>
        <v>1</v>
      </c>
      <c r="AB155">
        <f t="shared" si="35"/>
        <v>0</v>
      </c>
      <c r="AC155">
        <f t="shared" si="36"/>
        <v>0</v>
      </c>
      <c r="AD155">
        <f t="shared" si="37"/>
        <v>0</v>
      </c>
      <c r="AE155">
        <f t="shared" si="38"/>
        <v>0</v>
      </c>
      <c r="AF155">
        <f t="shared" si="39"/>
        <v>1</v>
      </c>
      <c r="AG155">
        <f t="shared" si="40"/>
        <v>0.41154782608695656</v>
      </c>
      <c r="AH155">
        <f t="shared" si="41"/>
        <v>0.22608933085582178</v>
      </c>
      <c r="AI155">
        <f t="shared" si="42"/>
        <v>6.7631459330143544</v>
      </c>
      <c r="AJ155">
        <f t="shared" si="43"/>
        <v>0.97792004732927662</v>
      </c>
      <c r="AK155">
        <f t="shared" si="44"/>
        <v>8.4615384615384609E-4</v>
      </c>
    </row>
    <row r="156" spans="1:37" ht="17">
      <c r="A156" s="9">
        <v>156</v>
      </c>
      <c r="B156" s="3" t="s">
        <v>295</v>
      </c>
      <c r="C156" s="3" t="s">
        <v>75</v>
      </c>
      <c r="D156" s="3" t="s">
        <v>332</v>
      </c>
      <c r="E156" s="3" t="s">
        <v>333</v>
      </c>
      <c r="F156" s="10">
        <v>6.5542900000000001E-2</v>
      </c>
      <c r="G156" s="10">
        <v>0.13568711999999999</v>
      </c>
      <c r="H156" s="11">
        <v>36</v>
      </c>
      <c r="I156" s="11">
        <v>233</v>
      </c>
      <c r="J156" s="10">
        <v>4.5461342</v>
      </c>
      <c r="K156" s="10">
        <v>13.162000000000001</v>
      </c>
      <c r="L156" s="10">
        <v>2.5389255300000002</v>
      </c>
      <c r="M156" s="10">
        <v>0.32490000000000002</v>
      </c>
      <c r="N156" s="10">
        <v>2.0072086699999998</v>
      </c>
      <c r="O156" s="10">
        <v>7.4541000000000004</v>
      </c>
      <c r="P156" s="10">
        <v>5.15327994</v>
      </c>
      <c r="Q156" s="10">
        <v>5.3780356600000001</v>
      </c>
      <c r="R156" s="12">
        <v>1.2718676408640824E-2</v>
      </c>
      <c r="S156" s="10">
        <v>10.9</v>
      </c>
      <c r="U156" s="36">
        <v>141010013</v>
      </c>
      <c r="V156">
        <v>2021</v>
      </c>
      <c r="W156">
        <f t="shared" si="30"/>
        <v>0</v>
      </c>
      <c r="X156">
        <f t="shared" si="31"/>
        <v>0</v>
      </c>
      <c r="Y156">
        <f t="shared" si="32"/>
        <v>0</v>
      </c>
      <c r="Z156">
        <f t="shared" si="33"/>
        <v>0</v>
      </c>
      <c r="AA156">
        <f t="shared" si="34"/>
        <v>1</v>
      </c>
      <c r="AB156">
        <f t="shared" si="35"/>
        <v>0</v>
      </c>
      <c r="AC156">
        <f t="shared" si="36"/>
        <v>0</v>
      </c>
      <c r="AD156">
        <f t="shared" si="37"/>
        <v>0</v>
      </c>
      <c r="AE156">
        <f t="shared" si="38"/>
        <v>0</v>
      </c>
      <c r="AF156">
        <f t="shared" si="39"/>
        <v>1</v>
      </c>
      <c r="AG156">
        <f t="shared" si="40"/>
        <v>0.37463611111111111</v>
      </c>
      <c r="AH156">
        <f t="shared" si="41"/>
        <v>0.19289815605531074</v>
      </c>
      <c r="AI156">
        <f t="shared" si="42"/>
        <v>6.1779275777162193</v>
      </c>
      <c r="AJ156">
        <f t="shared" si="43"/>
        <v>0.9759099570694526</v>
      </c>
      <c r="AK156">
        <f t="shared" si="44"/>
        <v>1.3944206008583693E-3</v>
      </c>
    </row>
    <row r="157" spans="1:37" ht="17">
      <c r="A157" s="9">
        <v>157</v>
      </c>
      <c r="B157" s="3" t="s">
        <v>295</v>
      </c>
      <c r="C157" s="3" t="s">
        <v>75</v>
      </c>
      <c r="D157" s="3" t="s">
        <v>334</v>
      </c>
      <c r="E157" s="3" t="s">
        <v>335</v>
      </c>
      <c r="F157" s="10">
        <v>0.51966098000000005</v>
      </c>
      <c r="G157" s="10">
        <v>0.76704971</v>
      </c>
      <c r="H157" s="11">
        <v>16</v>
      </c>
      <c r="I157" s="11">
        <v>76</v>
      </c>
      <c r="J157" s="10">
        <v>2.1868774599999998</v>
      </c>
      <c r="K157" s="10">
        <v>8.6142000000000003</v>
      </c>
      <c r="L157" s="10">
        <v>1.61187664</v>
      </c>
      <c r="M157" s="10">
        <v>0.122</v>
      </c>
      <c r="N157" s="10">
        <v>0.57500081999999997</v>
      </c>
      <c r="O157" s="10">
        <v>1.0932999999999999</v>
      </c>
      <c r="P157" s="10">
        <v>19.006298210000001</v>
      </c>
      <c r="Q157" s="10">
        <v>18.3455257</v>
      </c>
      <c r="R157" s="12">
        <v>2.7341514599964811E-2</v>
      </c>
      <c r="S157" s="10">
        <v>9.6999999999999993</v>
      </c>
      <c r="U157" s="36">
        <v>141060513</v>
      </c>
      <c r="V157">
        <v>2021</v>
      </c>
      <c r="W157">
        <f t="shared" si="30"/>
        <v>0</v>
      </c>
      <c r="X157">
        <f t="shared" si="31"/>
        <v>0</v>
      </c>
      <c r="Y157">
        <f t="shared" si="32"/>
        <v>0</v>
      </c>
      <c r="Z157">
        <f t="shared" si="33"/>
        <v>0</v>
      </c>
      <c r="AA157">
        <f t="shared" si="34"/>
        <v>1</v>
      </c>
      <c r="AB157">
        <f t="shared" si="35"/>
        <v>0</v>
      </c>
      <c r="AC157">
        <f t="shared" si="36"/>
        <v>0</v>
      </c>
      <c r="AD157">
        <f t="shared" si="37"/>
        <v>0</v>
      </c>
      <c r="AE157">
        <f t="shared" si="38"/>
        <v>0</v>
      </c>
      <c r="AF157">
        <f t="shared" si="39"/>
        <v>1</v>
      </c>
      <c r="AG157">
        <f t="shared" si="40"/>
        <v>0.54601250000000001</v>
      </c>
      <c r="AH157">
        <f t="shared" si="41"/>
        <v>0.1871185530867637</v>
      </c>
      <c r="AI157">
        <f t="shared" si="42"/>
        <v>4.7131214754098361</v>
      </c>
      <c r="AJ157">
        <f t="shared" si="43"/>
        <v>0.98603511824362999</v>
      </c>
      <c r="AK157">
        <f t="shared" si="44"/>
        <v>1.6052631578947368E-3</v>
      </c>
    </row>
    <row r="158" spans="1:37" ht="17">
      <c r="A158" s="9">
        <v>158</v>
      </c>
      <c r="B158" s="3" t="s">
        <v>295</v>
      </c>
      <c r="C158" s="3" t="s">
        <v>75</v>
      </c>
      <c r="D158" s="3" t="s">
        <v>336</v>
      </c>
      <c r="E158" s="3" t="s">
        <v>337</v>
      </c>
      <c r="F158" s="10">
        <v>-0.31828969000000001</v>
      </c>
      <c r="G158" s="10">
        <v>0.81423727000000001</v>
      </c>
      <c r="H158" s="11">
        <v>53</v>
      </c>
      <c r="I158" s="11">
        <v>305</v>
      </c>
      <c r="J158" s="10">
        <v>10.11883471</v>
      </c>
      <c r="K158" s="10">
        <v>24.4893</v>
      </c>
      <c r="L158" s="10">
        <v>6.4593182000000002</v>
      </c>
      <c r="M158" s="10">
        <v>0.62639999999999996</v>
      </c>
      <c r="N158" s="10">
        <v>3.65951651</v>
      </c>
      <c r="O158" s="10">
        <v>7.9368999999999996</v>
      </c>
      <c r="P158" s="10">
        <v>11.53959811</v>
      </c>
      <c r="Q158" s="10">
        <v>11.0984859</v>
      </c>
      <c r="R158" s="12">
        <v>-2.758238952222921E-2</v>
      </c>
      <c r="S158" s="10">
        <v>10.6</v>
      </c>
      <c r="U158" s="36">
        <v>439010527</v>
      </c>
      <c r="V158">
        <v>2021</v>
      </c>
      <c r="W158">
        <f t="shared" si="30"/>
        <v>0</v>
      </c>
      <c r="X158">
        <f t="shared" si="31"/>
        <v>0</v>
      </c>
      <c r="Y158">
        <f t="shared" si="32"/>
        <v>0</v>
      </c>
      <c r="Z158">
        <f t="shared" si="33"/>
        <v>0</v>
      </c>
      <c r="AA158">
        <f t="shared" si="34"/>
        <v>1</v>
      </c>
      <c r="AB158">
        <f t="shared" si="35"/>
        <v>0</v>
      </c>
      <c r="AC158">
        <f t="shared" si="36"/>
        <v>0</v>
      </c>
      <c r="AD158">
        <f t="shared" si="37"/>
        <v>0</v>
      </c>
      <c r="AE158">
        <f t="shared" si="38"/>
        <v>0</v>
      </c>
      <c r="AF158">
        <f t="shared" si="39"/>
        <v>1</v>
      </c>
      <c r="AG158">
        <f t="shared" si="40"/>
        <v>0.47388113207547172</v>
      </c>
      <c r="AH158">
        <f t="shared" si="41"/>
        <v>0.26376083432356173</v>
      </c>
      <c r="AI158">
        <f t="shared" si="42"/>
        <v>5.8421400223499367</v>
      </c>
      <c r="AJ158">
        <f t="shared" si="43"/>
        <v>0.97505942498118703</v>
      </c>
      <c r="AK158">
        <f t="shared" si="44"/>
        <v>2.0537704918032786E-3</v>
      </c>
    </row>
    <row r="159" spans="1:37" ht="17">
      <c r="A159" s="9">
        <v>159</v>
      </c>
      <c r="B159" s="3" t="s">
        <v>295</v>
      </c>
      <c r="C159" s="3" t="s">
        <v>75</v>
      </c>
      <c r="D159" s="3" t="s">
        <v>338</v>
      </c>
      <c r="E159" s="3" t="s">
        <v>339</v>
      </c>
      <c r="F159" s="10">
        <v>0.12850632000000001</v>
      </c>
      <c r="G159" s="10">
        <v>0.65587781999999994</v>
      </c>
      <c r="H159" s="11">
        <v>22</v>
      </c>
      <c r="I159" s="11">
        <v>468</v>
      </c>
      <c r="J159" s="10">
        <v>3.41532686</v>
      </c>
      <c r="K159" s="10">
        <v>5.3822000000000001</v>
      </c>
      <c r="L159" s="10">
        <v>1.1248311200000001</v>
      </c>
      <c r="M159" s="10">
        <v>0.32300000000000001</v>
      </c>
      <c r="N159" s="10">
        <v>2.2904957399999999</v>
      </c>
      <c r="O159" s="10">
        <v>17.204000000000001</v>
      </c>
      <c r="P159" s="10">
        <v>22.370996829999999</v>
      </c>
      <c r="Q159" s="10">
        <v>22.72703465</v>
      </c>
      <c r="R159" s="12">
        <v>5.7443269504946779E-3</v>
      </c>
      <c r="S159" s="10">
        <v>12.5</v>
      </c>
      <c r="U159" s="36">
        <v>640140012</v>
      </c>
      <c r="V159">
        <v>2021</v>
      </c>
      <c r="W159">
        <f t="shared" si="30"/>
        <v>0</v>
      </c>
      <c r="X159">
        <f t="shared" si="31"/>
        <v>0</v>
      </c>
      <c r="Y159">
        <f t="shared" si="32"/>
        <v>0</v>
      </c>
      <c r="Z159">
        <f t="shared" si="33"/>
        <v>0</v>
      </c>
      <c r="AA159">
        <f t="shared" si="34"/>
        <v>1</v>
      </c>
      <c r="AB159">
        <f t="shared" si="35"/>
        <v>0</v>
      </c>
      <c r="AC159">
        <f t="shared" si="36"/>
        <v>0</v>
      </c>
      <c r="AD159">
        <f t="shared" si="37"/>
        <v>0</v>
      </c>
      <c r="AE159">
        <f t="shared" si="38"/>
        <v>0</v>
      </c>
      <c r="AF159">
        <f t="shared" si="39"/>
        <v>1</v>
      </c>
      <c r="AG159">
        <f t="shared" si="40"/>
        <v>0.25932727272727274</v>
      </c>
      <c r="AH159">
        <f t="shared" si="41"/>
        <v>0.20899095537140946</v>
      </c>
      <c r="AI159">
        <f t="shared" si="42"/>
        <v>7.0913180804953555</v>
      </c>
      <c r="AJ159">
        <f t="shared" si="43"/>
        <v>0.94338498212157329</v>
      </c>
      <c r="AK159">
        <f t="shared" si="44"/>
        <v>6.9017094017094016E-4</v>
      </c>
    </row>
    <row r="160" spans="1:37" ht="17">
      <c r="A160" s="9">
        <v>160</v>
      </c>
      <c r="B160" s="3" t="s">
        <v>295</v>
      </c>
      <c r="C160" s="3" t="s">
        <v>75</v>
      </c>
      <c r="D160" s="3" t="s">
        <v>340</v>
      </c>
      <c r="E160" s="3" t="s">
        <v>341</v>
      </c>
      <c r="F160" s="10">
        <v>0.10488084</v>
      </c>
      <c r="G160" s="10">
        <v>0.22865530000000001</v>
      </c>
      <c r="H160" s="11">
        <v>46</v>
      </c>
      <c r="I160" s="11">
        <v>566</v>
      </c>
      <c r="J160" s="10">
        <v>8.0910160999999992</v>
      </c>
      <c r="K160" s="10">
        <v>19.580100000000002</v>
      </c>
      <c r="L160" s="10">
        <v>3.8814085700000001</v>
      </c>
      <c r="M160" s="10">
        <v>0.59289999999999998</v>
      </c>
      <c r="N160" s="10">
        <v>4.2096075300000004</v>
      </c>
      <c r="O160" s="10">
        <v>11.670199999999999</v>
      </c>
      <c r="P160" s="10">
        <v>9.1629789499999994</v>
      </c>
      <c r="Q160" s="10">
        <v>9.6554448799999992</v>
      </c>
      <c r="R160" s="12">
        <v>1.1446150926713633E-2</v>
      </c>
      <c r="S160" s="10">
        <v>10.9</v>
      </c>
      <c r="U160" s="36">
        <v>641310018</v>
      </c>
      <c r="V160">
        <v>2021</v>
      </c>
      <c r="W160">
        <f t="shared" si="30"/>
        <v>0</v>
      </c>
      <c r="X160">
        <f t="shared" si="31"/>
        <v>0</v>
      </c>
      <c r="Y160">
        <f t="shared" si="32"/>
        <v>0</v>
      </c>
      <c r="Z160">
        <f t="shared" si="33"/>
        <v>0</v>
      </c>
      <c r="AA160">
        <f t="shared" si="34"/>
        <v>1</v>
      </c>
      <c r="AB160">
        <f t="shared" si="35"/>
        <v>0</v>
      </c>
      <c r="AC160">
        <f t="shared" si="36"/>
        <v>0</v>
      </c>
      <c r="AD160">
        <f t="shared" si="37"/>
        <v>0</v>
      </c>
      <c r="AE160">
        <f t="shared" si="38"/>
        <v>0</v>
      </c>
      <c r="AF160">
        <f t="shared" si="39"/>
        <v>1</v>
      </c>
      <c r="AG160">
        <f t="shared" si="40"/>
        <v>0.43854347826086959</v>
      </c>
      <c r="AH160">
        <f t="shared" si="41"/>
        <v>0.19823231597387142</v>
      </c>
      <c r="AI160">
        <f t="shared" si="42"/>
        <v>7.1000295665373594</v>
      </c>
      <c r="AJ160">
        <f t="shared" si="43"/>
        <v>0.97060923015912359</v>
      </c>
      <c r="AK160">
        <f t="shared" si="44"/>
        <v>1.0475265017667844E-3</v>
      </c>
    </row>
    <row r="161" spans="1:37" ht="17">
      <c r="A161" s="9">
        <v>161</v>
      </c>
      <c r="B161" s="3" t="s">
        <v>295</v>
      </c>
      <c r="C161" s="3" t="s">
        <v>75</v>
      </c>
      <c r="D161" s="3" t="s">
        <v>342</v>
      </c>
      <c r="E161" s="3" t="s">
        <v>343</v>
      </c>
      <c r="F161" s="10">
        <v>2.9846199999999999E-3</v>
      </c>
      <c r="G161" s="10">
        <v>2.7472999999999999E-4</v>
      </c>
      <c r="H161" s="11">
        <v>15</v>
      </c>
      <c r="I161" s="11">
        <v>129</v>
      </c>
      <c r="J161" s="10">
        <v>3.1051091899999999</v>
      </c>
      <c r="K161" s="10">
        <v>8.0670999999999999</v>
      </c>
      <c r="L161" s="10">
        <v>1.81693824</v>
      </c>
      <c r="M161" s="10">
        <v>7.17E-2</v>
      </c>
      <c r="N161" s="10">
        <v>1.28817095</v>
      </c>
      <c r="O161" s="10">
        <v>3.3338999999999999</v>
      </c>
      <c r="P161" s="10">
        <v>3.3596084899999998</v>
      </c>
      <c r="Q161" s="10">
        <v>3.2118479199999999</v>
      </c>
      <c r="R161" s="12">
        <v>8.8838327706452483E-4</v>
      </c>
      <c r="S161" s="10">
        <v>14.2</v>
      </c>
      <c r="U161" s="36">
        <v>922020022</v>
      </c>
      <c r="V161">
        <v>2021</v>
      </c>
      <c r="W161">
        <f t="shared" si="30"/>
        <v>0</v>
      </c>
      <c r="X161">
        <f t="shared" si="31"/>
        <v>0</v>
      </c>
      <c r="Y161">
        <f t="shared" si="32"/>
        <v>0</v>
      </c>
      <c r="Z161">
        <f t="shared" si="33"/>
        <v>0</v>
      </c>
      <c r="AA161">
        <f t="shared" si="34"/>
        <v>1</v>
      </c>
      <c r="AB161">
        <f t="shared" si="35"/>
        <v>0</v>
      </c>
      <c r="AC161">
        <f t="shared" si="36"/>
        <v>0</v>
      </c>
      <c r="AD161">
        <f t="shared" si="37"/>
        <v>0</v>
      </c>
      <c r="AE161">
        <f t="shared" si="38"/>
        <v>0</v>
      </c>
      <c r="AF161">
        <f t="shared" si="39"/>
        <v>1</v>
      </c>
      <c r="AG161">
        <f t="shared" si="40"/>
        <v>0.54258666666666666</v>
      </c>
      <c r="AH161">
        <f t="shared" si="41"/>
        <v>0.22522817865156006</v>
      </c>
      <c r="AI161">
        <f t="shared" si="42"/>
        <v>17.966122036262202</v>
      </c>
      <c r="AJ161">
        <f t="shared" si="43"/>
        <v>0.99119034747137169</v>
      </c>
      <c r="AK161">
        <f t="shared" si="44"/>
        <v>5.5581395348837208E-4</v>
      </c>
    </row>
    <row r="162" spans="1:37" ht="17">
      <c r="A162" s="9">
        <v>162</v>
      </c>
      <c r="B162" s="3" t="s">
        <v>295</v>
      </c>
      <c r="C162" s="3" t="s">
        <v>75</v>
      </c>
      <c r="D162" s="3" t="s">
        <v>344</v>
      </c>
      <c r="E162" s="3" t="s">
        <v>345</v>
      </c>
      <c r="F162" s="10">
        <v>0.96089305000000003</v>
      </c>
      <c r="G162" s="10">
        <v>1.32705864</v>
      </c>
      <c r="H162" s="11">
        <v>62</v>
      </c>
      <c r="I162" s="11">
        <v>329</v>
      </c>
      <c r="J162" s="10">
        <v>14.76672977</v>
      </c>
      <c r="K162" s="10">
        <v>40.127000000000002</v>
      </c>
      <c r="L162" s="10">
        <v>8.8484028099999996</v>
      </c>
      <c r="M162" s="10">
        <v>0.98570000000000002</v>
      </c>
      <c r="N162" s="10">
        <v>5.9183269599999999</v>
      </c>
      <c r="O162" s="10">
        <v>7.9619</v>
      </c>
      <c r="P162" s="10">
        <v>17.348707950000001</v>
      </c>
      <c r="Q162" s="10">
        <v>14.14457895</v>
      </c>
      <c r="R162" s="12">
        <v>5.5387009382447984E-2</v>
      </c>
      <c r="S162" s="10">
        <v>11.2</v>
      </c>
      <c r="U162" s="36">
        <v>1105050012</v>
      </c>
      <c r="V162">
        <v>2021</v>
      </c>
      <c r="W162">
        <f t="shared" si="30"/>
        <v>1</v>
      </c>
      <c r="X162">
        <f t="shared" si="31"/>
        <v>0</v>
      </c>
      <c r="Y162">
        <f t="shared" si="32"/>
        <v>0</v>
      </c>
      <c r="Z162">
        <f t="shared" si="33"/>
        <v>0</v>
      </c>
      <c r="AA162">
        <f t="shared" si="34"/>
        <v>1</v>
      </c>
      <c r="AB162">
        <f t="shared" si="35"/>
        <v>0</v>
      </c>
      <c r="AC162">
        <f t="shared" si="36"/>
        <v>0</v>
      </c>
      <c r="AD162">
        <f t="shared" si="37"/>
        <v>0</v>
      </c>
      <c r="AE162">
        <f t="shared" si="38"/>
        <v>0</v>
      </c>
      <c r="AF162">
        <f t="shared" si="39"/>
        <v>1</v>
      </c>
      <c r="AG162">
        <f t="shared" si="40"/>
        <v>0.66310806451612914</v>
      </c>
      <c r="AH162">
        <f t="shared" si="41"/>
        <v>0.2205099511550826</v>
      </c>
      <c r="AI162">
        <f t="shared" si="42"/>
        <v>6.0041868316932128</v>
      </c>
      <c r="AJ162">
        <f t="shared" si="43"/>
        <v>0.9760244401365028</v>
      </c>
      <c r="AK162">
        <f t="shared" si="44"/>
        <v>2.9960486322188448E-3</v>
      </c>
    </row>
    <row r="163" spans="1:37" ht="17">
      <c r="A163" s="9">
        <v>163</v>
      </c>
      <c r="B163" s="3" t="s">
        <v>295</v>
      </c>
      <c r="C163" s="3" t="s">
        <v>75</v>
      </c>
      <c r="D163" s="3" t="s">
        <v>346</v>
      </c>
      <c r="E163" s="3" t="s">
        <v>347</v>
      </c>
      <c r="F163" s="10">
        <v>0.57449907</v>
      </c>
      <c r="G163" s="10">
        <v>0.69047115000000003</v>
      </c>
      <c r="H163" s="11">
        <v>12</v>
      </c>
      <c r="I163" s="11">
        <v>60</v>
      </c>
      <c r="J163" s="10">
        <v>3.0958093199999999</v>
      </c>
      <c r="K163" s="10">
        <v>17.448899999999998</v>
      </c>
      <c r="L163" s="10">
        <v>3.09294761</v>
      </c>
      <c r="M163" s="10">
        <v>5.3E-3</v>
      </c>
      <c r="N163" s="10">
        <v>2.8617099999999999E-3</v>
      </c>
      <c r="O163" s="10">
        <v>1.12E-2</v>
      </c>
      <c r="P163" s="10">
        <v>3.34855875</v>
      </c>
      <c r="Q163" s="10">
        <v>2.66971991</v>
      </c>
      <c r="R163" s="12">
        <v>0.17156607152256176</v>
      </c>
      <c r="S163" s="10">
        <v>0.4</v>
      </c>
      <c r="U163" s="36">
        <v>1139010013</v>
      </c>
      <c r="V163">
        <v>2021</v>
      </c>
      <c r="W163">
        <f t="shared" si="30"/>
        <v>1</v>
      </c>
      <c r="X163">
        <f t="shared" si="31"/>
        <v>0</v>
      </c>
      <c r="Y163">
        <f t="shared" si="32"/>
        <v>0</v>
      </c>
      <c r="Z163">
        <f t="shared" si="33"/>
        <v>0</v>
      </c>
      <c r="AA163">
        <f t="shared" si="34"/>
        <v>1</v>
      </c>
      <c r="AB163">
        <f t="shared" si="35"/>
        <v>0</v>
      </c>
      <c r="AC163">
        <f t="shared" si="36"/>
        <v>0</v>
      </c>
      <c r="AD163">
        <f t="shared" si="37"/>
        <v>0</v>
      </c>
      <c r="AE163">
        <f t="shared" si="38"/>
        <v>0</v>
      </c>
      <c r="AF163">
        <f t="shared" si="39"/>
        <v>1</v>
      </c>
      <c r="AG163">
        <f t="shared" si="40"/>
        <v>1.4545166666666665</v>
      </c>
      <c r="AH163">
        <f t="shared" si="41"/>
        <v>0.17725745519774888</v>
      </c>
      <c r="AI163">
        <f t="shared" si="42"/>
        <v>0.53994528301886791</v>
      </c>
      <c r="AJ163">
        <f t="shared" si="43"/>
        <v>0.99969634815689068</v>
      </c>
      <c r="AK163">
        <f t="shared" si="44"/>
        <v>8.833333333333333E-5</v>
      </c>
    </row>
    <row r="164" spans="1:37" ht="17">
      <c r="A164" s="9">
        <v>164</v>
      </c>
      <c r="B164" s="3" t="s">
        <v>295</v>
      </c>
      <c r="C164" s="3" t="s">
        <v>75</v>
      </c>
      <c r="D164" s="3" t="s">
        <v>348</v>
      </c>
      <c r="E164" s="3" t="s">
        <v>349</v>
      </c>
      <c r="F164" s="10">
        <v>9.2450599999999994E-3</v>
      </c>
      <c r="G164" s="10">
        <v>3.2494780000000001E-2</v>
      </c>
      <c r="H164" s="11">
        <v>10</v>
      </c>
      <c r="I164" s="11">
        <v>73</v>
      </c>
      <c r="J164" s="10">
        <v>2.6641281600000002</v>
      </c>
      <c r="K164" s="10">
        <v>9.1767000000000003</v>
      </c>
      <c r="L164" s="10">
        <v>2.2908375300000001</v>
      </c>
      <c r="M164" s="10">
        <v>3.32E-2</v>
      </c>
      <c r="N164" s="10">
        <v>0.37329063000000001</v>
      </c>
      <c r="O164" s="10">
        <v>0.99360000000000004</v>
      </c>
      <c r="P164" s="10">
        <v>2.6792666199999999</v>
      </c>
      <c r="Q164" s="10">
        <v>2.4926576599999999</v>
      </c>
      <c r="R164" s="12">
        <v>3.4505935060692092E-3</v>
      </c>
      <c r="S164" s="10">
        <v>7.1</v>
      </c>
      <c r="U164" s="36">
        <v>1139020019</v>
      </c>
      <c r="V164">
        <v>2021</v>
      </c>
      <c r="W164">
        <f t="shared" si="30"/>
        <v>1</v>
      </c>
      <c r="X164">
        <f t="shared" si="31"/>
        <v>0</v>
      </c>
      <c r="Y164">
        <f t="shared" si="32"/>
        <v>0</v>
      </c>
      <c r="Z164">
        <f t="shared" si="33"/>
        <v>0</v>
      </c>
      <c r="AA164">
        <f t="shared" si="34"/>
        <v>1</v>
      </c>
      <c r="AB164">
        <f t="shared" si="35"/>
        <v>0</v>
      </c>
      <c r="AC164">
        <f t="shared" si="36"/>
        <v>0</v>
      </c>
      <c r="AD164">
        <f t="shared" si="37"/>
        <v>0</v>
      </c>
      <c r="AE164">
        <f t="shared" si="38"/>
        <v>0</v>
      </c>
      <c r="AF164">
        <f t="shared" si="39"/>
        <v>1</v>
      </c>
      <c r="AG164">
        <f t="shared" si="40"/>
        <v>0.92099000000000009</v>
      </c>
      <c r="AH164">
        <f t="shared" si="41"/>
        <v>0.24963631043839288</v>
      </c>
      <c r="AI164">
        <f t="shared" si="42"/>
        <v>11.243693674698795</v>
      </c>
      <c r="AJ164">
        <f t="shared" si="43"/>
        <v>0.99639518344390265</v>
      </c>
      <c r="AK164">
        <f t="shared" si="44"/>
        <v>4.547945205479452E-4</v>
      </c>
    </row>
    <row r="165" spans="1:37" ht="17">
      <c r="A165" s="9">
        <v>165</v>
      </c>
      <c r="B165" s="3" t="s">
        <v>295</v>
      </c>
      <c r="C165" s="3" t="s">
        <v>75</v>
      </c>
      <c r="D165" s="3" t="s">
        <v>350</v>
      </c>
      <c r="E165" s="3" t="s">
        <v>351</v>
      </c>
      <c r="F165" s="10">
        <v>0.85846</v>
      </c>
      <c r="G165" s="10">
        <v>1.3007200000000001</v>
      </c>
      <c r="H165" s="11">
        <v>51</v>
      </c>
      <c r="I165" s="11">
        <v>372</v>
      </c>
      <c r="J165" s="10">
        <v>10.48013589</v>
      </c>
      <c r="K165" s="10">
        <v>26.457599999999999</v>
      </c>
      <c r="L165" s="10">
        <v>6.5879887000000004</v>
      </c>
      <c r="M165" s="10">
        <v>0.7863</v>
      </c>
      <c r="N165" s="10">
        <v>3.8921471900000002</v>
      </c>
      <c r="O165" s="10">
        <v>5.8140999999999998</v>
      </c>
      <c r="P165" s="10">
        <v>14.940239999999999</v>
      </c>
      <c r="Q165" s="10">
        <v>12.400510000000001</v>
      </c>
      <c r="R165" s="12">
        <v>5.7459585655919854E-2</v>
      </c>
      <c r="S165" s="10">
        <v>11.1</v>
      </c>
      <c r="U165" s="36">
        <v>1139030015</v>
      </c>
      <c r="V165">
        <v>2021</v>
      </c>
      <c r="W165">
        <f t="shared" si="30"/>
        <v>1</v>
      </c>
      <c r="X165">
        <f t="shared" si="31"/>
        <v>0</v>
      </c>
      <c r="Y165">
        <f t="shared" si="32"/>
        <v>0</v>
      </c>
      <c r="Z165">
        <f t="shared" si="33"/>
        <v>0</v>
      </c>
      <c r="AA165">
        <f t="shared" si="34"/>
        <v>1</v>
      </c>
      <c r="AB165">
        <f t="shared" si="35"/>
        <v>0</v>
      </c>
      <c r="AC165">
        <f t="shared" si="36"/>
        <v>0</v>
      </c>
      <c r="AD165">
        <f t="shared" si="37"/>
        <v>0</v>
      </c>
      <c r="AE165">
        <f t="shared" si="38"/>
        <v>0</v>
      </c>
      <c r="AF165">
        <f t="shared" si="39"/>
        <v>1</v>
      </c>
      <c r="AG165">
        <f t="shared" si="40"/>
        <v>0.53419411764705882</v>
      </c>
      <c r="AH165">
        <f t="shared" si="41"/>
        <v>0.24900174996976296</v>
      </c>
      <c r="AI165">
        <f t="shared" si="42"/>
        <v>4.9499519140277251</v>
      </c>
      <c r="AJ165">
        <f t="shared" si="43"/>
        <v>0.97113849338751057</v>
      </c>
      <c r="AK165">
        <f t="shared" si="44"/>
        <v>2.1137096774193546E-3</v>
      </c>
    </row>
    <row r="166" spans="1:37" ht="17">
      <c r="A166" s="9">
        <v>166</v>
      </c>
      <c r="B166" s="3" t="s">
        <v>295</v>
      </c>
      <c r="C166" s="3" t="s">
        <v>75</v>
      </c>
      <c r="D166" s="3" t="s">
        <v>352</v>
      </c>
      <c r="E166" s="3" t="s">
        <v>353</v>
      </c>
      <c r="F166" s="10">
        <v>1.77451</v>
      </c>
      <c r="G166" s="10">
        <v>1.71915</v>
      </c>
      <c r="H166" s="11">
        <v>52</v>
      </c>
      <c r="I166" s="11">
        <v>326</v>
      </c>
      <c r="J166" s="10">
        <v>13.566257930000001</v>
      </c>
      <c r="K166" s="10">
        <v>32.171900000000001</v>
      </c>
      <c r="L166" s="10">
        <v>9.6502399299999997</v>
      </c>
      <c r="M166" s="10">
        <v>0.67900000000000005</v>
      </c>
      <c r="N166" s="10">
        <v>3.9160180000000002</v>
      </c>
      <c r="O166" s="10">
        <v>5.2962999999999996</v>
      </c>
      <c r="P166" s="10">
        <v>16.691040000000001</v>
      </c>
      <c r="Q166" s="10">
        <v>14.39174</v>
      </c>
      <c r="R166" s="12">
        <v>0.10631512476154871</v>
      </c>
      <c r="S166" s="10">
        <v>10.4</v>
      </c>
      <c r="U166" s="36">
        <v>1139040011</v>
      </c>
      <c r="V166">
        <v>2021</v>
      </c>
      <c r="W166">
        <f t="shared" si="30"/>
        <v>1</v>
      </c>
      <c r="X166">
        <f t="shared" si="31"/>
        <v>0</v>
      </c>
      <c r="Y166">
        <f t="shared" si="32"/>
        <v>0</v>
      </c>
      <c r="Z166">
        <f t="shared" si="33"/>
        <v>0</v>
      </c>
      <c r="AA166">
        <f t="shared" si="34"/>
        <v>1</v>
      </c>
      <c r="AB166">
        <f t="shared" si="35"/>
        <v>0</v>
      </c>
      <c r="AC166">
        <f t="shared" si="36"/>
        <v>0</v>
      </c>
      <c r="AD166">
        <f t="shared" si="37"/>
        <v>0</v>
      </c>
      <c r="AE166">
        <f t="shared" si="38"/>
        <v>0</v>
      </c>
      <c r="AF166">
        <f t="shared" si="39"/>
        <v>1</v>
      </c>
      <c r="AG166">
        <f t="shared" si="40"/>
        <v>0.631748076923077</v>
      </c>
      <c r="AH166">
        <f t="shared" si="41"/>
        <v>0.29995865739978056</v>
      </c>
      <c r="AI166">
        <f t="shared" si="42"/>
        <v>5.7673313696612665</v>
      </c>
      <c r="AJ166">
        <f t="shared" si="43"/>
        <v>0.97933085547123511</v>
      </c>
      <c r="AK166">
        <f t="shared" si="44"/>
        <v>2.0828220858895709E-3</v>
      </c>
    </row>
    <row r="167" spans="1:37" ht="17">
      <c r="A167" s="9">
        <v>167</v>
      </c>
      <c r="B167" s="3" t="s">
        <v>295</v>
      </c>
      <c r="C167" s="3" t="s">
        <v>75</v>
      </c>
      <c r="D167" s="3" t="s">
        <v>354</v>
      </c>
      <c r="E167" s="3" t="s">
        <v>355</v>
      </c>
      <c r="F167" s="10">
        <v>-0.39187422999999999</v>
      </c>
      <c r="G167" s="10">
        <v>-0.43050672000000001</v>
      </c>
      <c r="H167" s="11">
        <v>26</v>
      </c>
      <c r="I167" s="11">
        <v>154</v>
      </c>
      <c r="J167" s="10">
        <v>5.1446433000000003</v>
      </c>
      <c r="K167" s="10">
        <v>14.529500000000001</v>
      </c>
      <c r="L167" s="10">
        <v>4.0303092999999999</v>
      </c>
      <c r="M167" s="10">
        <v>0.26779999999999998</v>
      </c>
      <c r="N167" s="10">
        <v>1.1143339999999999</v>
      </c>
      <c r="O167" s="10">
        <v>1.9568000000000001</v>
      </c>
      <c r="P167" s="10">
        <v>7.5973486599999998</v>
      </c>
      <c r="Q167" s="10">
        <v>7.35798196</v>
      </c>
      <c r="R167" s="12">
        <v>-5.1580393047276574E-2</v>
      </c>
      <c r="S167" s="10">
        <v>6.6</v>
      </c>
      <c r="U167" s="36">
        <v>1139130010</v>
      </c>
      <c r="V167">
        <v>2021</v>
      </c>
      <c r="W167">
        <f t="shared" si="30"/>
        <v>1</v>
      </c>
      <c r="X167">
        <f t="shared" si="31"/>
        <v>0</v>
      </c>
      <c r="Y167">
        <f t="shared" si="32"/>
        <v>0</v>
      </c>
      <c r="Z167">
        <f t="shared" si="33"/>
        <v>0</v>
      </c>
      <c r="AA167">
        <f t="shared" si="34"/>
        <v>1</v>
      </c>
      <c r="AB167">
        <f t="shared" si="35"/>
        <v>0</v>
      </c>
      <c r="AC167">
        <f t="shared" si="36"/>
        <v>0</v>
      </c>
      <c r="AD167">
        <f t="shared" si="37"/>
        <v>0</v>
      </c>
      <c r="AE167">
        <f t="shared" si="38"/>
        <v>0</v>
      </c>
      <c r="AF167">
        <f t="shared" si="39"/>
        <v>1</v>
      </c>
      <c r="AG167">
        <f t="shared" si="40"/>
        <v>0.56912692307692303</v>
      </c>
      <c r="AH167">
        <f t="shared" si="41"/>
        <v>0.27738802436422449</v>
      </c>
      <c r="AI167">
        <f t="shared" si="42"/>
        <v>4.161067961165049</v>
      </c>
      <c r="AJ167">
        <f t="shared" si="43"/>
        <v>0.98190210376217291</v>
      </c>
      <c r="AK167">
        <f t="shared" si="44"/>
        <v>1.7389610389610388E-3</v>
      </c>
    </row>
    <row r="168" spans="1:37" ht="17">
      <c r="A168" s="9">
        <v>168</v>
      </c>
      <c r="B168" s="3" t="s">
        <v>295</v>
      </c>
      <c r="C168" s="3" t="s">
        <v>75</v>
      </c>
      <c r="D168" s="3" t="s">
        <v>356</v>
      </c>
      <c r="E168" s="3" t="s">
        <v>357</v>
      </c>
      <c r="F168" s="10">
        <v>4.65E-2</v>
      </c>
      <c r="G168" s="10">
        <v>5.6140000000000002E-2</v>
      </c>
      <c r="H168" s="11">
        <v>88</v>
      </c>
      <c r="I168" s="11">
        <v>470</v>
      </c>
      <c r="J168" s="10">
        <v>14.06285593</v>
      </c>
      <c r="K168" s="10">
        <v>38.142299999999999</v>
      </c>
      <c r="L168" s="10">
        <v>8.8064870000000006</v>
      </c>
      <c r="M168" s="10">
        <v>0.91110000000000002</v>
      </c>
      <c r="N168" s="10">
        <v>5.2563689299999998</v>
      </c>
      <c r="O168" s="10">
        <v>6.3929999999999998</v>
      </c>
      <c r="P168" s="10">
        <v>16.286470000000001</v>
      </c>
      <c r="Q168" s="10">
        <v>14.210889999999999</v>
      </c>
      <c r="R168" s="12">
        <v>2.8551306698136551E-3</v>
      </c>
      <c r="S168" s="10">
        <v>9.6</v>
      </c>
      <c r="U168" s="36">
        <v>1521031104</v>
      </c>
      <c r="V168">
        <v>2021</v>
      </c>
      <c r="W168">
        <f t="shared" si="30"/>
        <v>1</v>
      </c>
      <c r="X168">
        <f t="shared" si="31"/>
        <v>0</v>
      </c>
      <c r="Y168">
        <f t="shared" si="32"/>
        <v>0</v>
      </c>
      <c r="Z168">
        <f t="shared" si="33"/>
        <v>0</v>
      </c>
      <c r="AA168">
        <f t="shared" si="34"/>
        <v>1</v>
      </c>
      <c r="AB168">
        <f t="shared" si="35"/>
        <v>0</v>
      </c>
      <c r="AC168">
        <f t="shared" si="36"/>
        <v>0</v>
      </c>
      <c r="AD168">
        <f t="shared" si="37"/>
        <v>0</v>
      </c>
      <c r="AE168">
        <f t="shared" si="38"/>
        <v>0</v>
      </c>
      <c r="AF168">
        <f t="shared" si="39"/>
        <v>1</v>
      </c>
      <c r="AG168">
        <f t="shared" si="40"/>
        <v>0.4437886363636363</v>
      </c>
      <c r="AH168">
        <f t="shared" si="41"/>
        <v>0.23088505412625879</v>
      </c>
      <c r="AI168">
        <f t="shared" si="42"/>
        <v>5.7692557677532648</v>
      </c>
      <c r="AJ168">
        <f t="shared" si="43"/>
        <v>0.97667040513758097</v>
      </c>
      <c r="AK168">
        <f t="shared" si="44"/>
        <v>1.9385106382978723E-3</v>
      </c>
    </row>
    <row r="169" spans="1:37" ht="17">
      <c r="A169" s="9">
        <v>169</v>
      </c>
      <c r="B169" s="3" t="s">
        <v>295</v>
      </c>
      <c r="C169" s="3" t="s">
        <v>75</v>
      </c>
      <c r="D169" s="3" t="s">
        <v>358</v>
      </c>
      <c r="E169" s="3" t="s">
        <v>206</v>
      </c>
      <c r="F169" s="10">
        <v>5.8909500000000001</v>
      </c>
      <c r="G169" s="10">
        <v>6.1049100000000003</v>
      </c>
      <c r="H169" s="11">
        <v>45</v>
      </c>
      <c r="I169" s="11">
        <v>345</v>
      </c>
      <c r="J169" s="10">
        <v>14.374427839999999</v>
      </c>
      <c r="K169" s="10">
        <v>42.815100000000001</v>
      </c>
      <c r="L169" s="10">
        <v>10.75805342</v>
      </c>
      <c r="M169" s="10">
        <v>0.53610000000000002</v>
      </c>
      <c r="N169" s="10">
        <v>3.6163744200000001</v>
      </c>
      <c r="O169" s="10">
        <v>4.13</v>
      </c>
      <c r="P169" s="10">
        <v>14.541689999999999</v>
      </c>
      <c r="Q169" s="10">
        <v>7.9624199999999998</v>
      </c>
      <c r="R169" s="12">
        <v>0.40510765942610527</v>
      </c>
      <c r="S169" s="10">
        <v>12.5</v>
      </c>
      <c r="U169" s="36">
        <v>1522011115</v>
      </c>
      <c r="V169">
        <v>2021</v>
      </c>
      <c r="W169">
        <f t="shared" si="30"/>
        <v>1</v>
      </c>
      <c r="X169">
        <f t="shared" si="31"/>
        <v>0</v>
      </c>
      <c r="Y169">
        <f t="shared" si="32"/>
        <v>0</v>
      </c>
      <c r="Z169">
        <f t="shared" si="33"/>
        <v>0</v>
      </c>
      <c r="AA169">
        <f t="shared" si="34"/>
        <v>1</v>
      </c>
      <c r="AB169">
        <f t="shared" si="35"/>
        <v>0</v>
      </c>
      <c r="AC169">
        <f t="shared" si="36"/>
        <v>0</v>
      </c>
      <c r="AD169">
        <f t="shared" si="37"/>
        <v>0</v>
      </c>
      <c r="AE169">
        <f t="shared" si="38"/>
        <v>0</v>
      </c>
      <c r="AF169">
        <f t="shared" si="39"/>
        <v>1</v>
      </c>
      <c r="AG169">
        <f t="shared" si="40"/>
        <v>0.96335999999999999</v>
      </c>
      <c r="AH169">
        <f t="shared" si="41"/>
        <v>0.25126774011972408</v>
      </c>
      <c r="AI169">
        <f t="shared" si="42"/>
        <v>6.7457086737548968</v>
      </c>
      <c r="AJ169">
        <f t="shared" si="43"/>
        <v>0.98763356031666949</v>
      </c>
      <c r="AK169">
        <f t="shared" si="44"/>
        <v>1.553913043478261E-3</v>
      </c>
    </row>
    <row r="170" spans="1:37" ht="17">
      <c r="A170" s="9">
        <v>170</v>
      </c>
      <c r="B170" s="3" t="s">
        <v>359</v>
      </c>
      <c r="C170" s="3" t="s">
        <v>21</v>
      </c>
      <c r="D170" s="3" t="s">
        <v>360</v>
      </c>
      <c r="E170" s="3" t="s">
        <v>361</v>
      </c>
      <c r="F170" s="10">
        <v>2.7068529300000002</v>
      </c>
      <c r="G170" s="10">
        <v>6.3501984900000004</v>
      </c>
      <c r="H170" s="11">
        <v>782</v>
      </c>
      <c r="I170" s="11">
        <v>1453</v>
      </c>
      <c r="J170" s="10">
        <v>87.452630209999995</v>
      </c>
      <c r="K170" s="10">
        <v>107.2426</v>
      </c>
      <c r="L170" s="10">
        <v>41.979882029999999</v>
      </c>
      <c r="M170" s="10">
        <v>4.8429000000000002</v>
      </c>
      <c r="N170" s="10">
        <v>45.472748180000004</v>
      </c>
      <c r="O170" s="10">
        <v>37.647300000000001</v>
      </c>
      <c r="P170" s="10">
        <v>105.62261119</v>
      </c>
      <c r="Q170" s="10">
        <v>92.218553700000001</v>
      </c>
      <c r="R170" s="12">
        <v>2.5627589580518494E-2</v>
      </c>
      <c r="S170" s="10">
        <v>7.3</v>
      </c>
      <c r="U170" s="36">
        <v>602030026</v>
      </c>
      <c r="V170">
        <v>2021</v>
      </c>
      <c r="W170">
        <f t="shared" si="30"/>
        <v>0</v>
      </c>
      <c r="X170">
        <f t="shared" si="31"/>
        <v>0</v>
      </c>
      <c r="Y170">
        <f t="shared" si="32"/>
        <v>0</v>
      </c>
      <c r="Z170">
        <f t="shared" si="33"/>
        <v>0</v>
      </c>
      <c r="AA170">
        <f t="shared" si="34"/>
        <v>0</v>
      </c>
      <c r="AB170">
        <f t="shared" si="35"/>
        <v>1</v>
      </c>
      <c r="AC170">
        <f t="shared" si="36"/>
        <v>0</v>
      </c>
      <c r="AD170">
        <f t="shared" si="37"/>
        <v>1</v>
      </c>
      <c r="AE170">
        <f t="shared" si="38"/>
        <v>0</v>
      </c>
      <c r="AF170">
        <f t="shared" si="39"/>
        <v>0</v>
      </c>
      <c r="AG170">
        <f t="shared" si="40"/>
        <v>0.14333184143222505</v>
      </c>
      <c r="AH170">
        <f t="shared" si="41"/>
        <v>0.39144782045567711</v>
      </c>
      <c r="AI170">
        <f t="shared" si="42"/>
        <v>9.3895699229800336</v>
      </c>
      <c r="AJ170">
        <f t="shared" si="43"/>
        <v>0.95679280549223589</v>
      </c>
      <c r="AK170">
        <f t="shared" si="44"/>
        <v>3.3330350997935309E-3</v>
      </c>
    </row>
    <row r="171" spans="1:37" ht="17">
      <c r="A171" s="9">
        <v>171</v>
      </c>
      <c r="B171" s="3" t="s">
        <v>359</v>
      </c>
      <c r="C171" s="3" t="s">
        <v>21</v>
      </c>
      <c r="D171" s="3" t="s">
        <v>362</v>
      </c>
      <c r="E171" s="3" t="s">
        <v>363</v>
      </c>
      <c r="F171" s="10">
        <v>7.1777811199999997</v>
      </c>
      <c r="G171" s="10">
        <v>32.628640330000003</v>
      </c>
      <c r="H171" s="11">
        <v>1109</v>
      </c>
      <c r="I171" s="11">
        <v>2637</v>
      </c>
      <c r="J171" s="10">
        <v>160.57066139</v>
      </c>
      <c r="K171" s="10">
        <v>214.08430000000001</v>
      </c>
      <c r="L171" s="10">
        <v>87.853480250000004</v>
      </c>
      <c r="M171" s="10">
        <v>6.9265999999999996</v>
      </c>
      <c r="N171" s="10">
        <v>72.717181139999994</v>
      </c>
      <c r="O171" s="10">
        <v>71.461500000000001</v>
      </c>
      <c r="P171" s="10">
        <v>198.67033749999999</v>
      </c>
      <c r="Q171" s="10">
        <v>185.47003989999999</v>
      </c>
      <c r="R171" s="12">
        <v>3.6129103168206979E-2</v>
      </c>
      <c r="S171" s="10">
        <v>7.3</v>
      </c>
      <c r="U171" s="36">
        <v>1142100017</v>
      </c>
      <c r="V171">
        <v>2021</v>
      </c>
      <c r="W171">
        <f t="shared" si="30"/>
        <v>1</v>
      </c>
      <c r="X171">
        <f t="shared" si="31"/>
        <v>0</v>
      </c>
      <c r="Y171">
        <f t="shared" si="32"/>
        <v>0</v>
      </c>
      <c r="Z171">
        <f t="shared" si="33"/>
        <v>0</v>
      </c>
      <c r="AA171">
        <f t="shared" si="34"/>
        <v>0</v>
      </c>
      <c r="AB171">
        <f t="shared" si="35"/>
        <v>1</v>
      </c>
      <c r="AC171">
        <f t="shared" si="36"/>
        <v>0</v>
      </c>
      <c r="AD171">
        <f t="shared" si="37"/>
        <v>1</v>
      </c>
      <c r="AE171">
        <f t="shared" si="38"/>
        <v>0</v>
      </c>
      <c r="AF171">
        <f t="shared" si="39"/>
        <v>0</v>
      </c>
      <c r="AG171">
        <f t="shared" si="40"/>
        <v>0.19928845807033366</v>
      </c>
      <c r="AH171">
        <f t="shared" si="41"/>
        <v>0.41036862698479054</v>
      </c>
      <c r="AI171">
        <f t="shared" si="42"/>
        <v>10.498250388357924</v>
      </c>
      <c r="AJ171">
        <f t="shared" si="43"/>
        <v>0.96865946430696404</v>
      </c>
      <c r="AK171">
        <f t="shared" si="44"/>
        <v>2.6266970041714066E-3</v>
      </c>
    </row>
    <row r="172" spans="1:37" ht="17">
      <c r="A172" s="9">
        <v>172</v>
      </c>
      <c r="B172" s="3" t="s">
        <v>359</v>
      </c>
      <c r="C172" s="3" t="s">
        <v>21</v>
      </c>
      <c r="D172" s="3" t="s">
        <v>364</v>
      </c>
      <c r="E172" s="3" t="s">
        <v>365</v>
      </c>
      <c r="F172" s="10">
        <v>14.156034869999999</v>
      </c>
      <c r="G172" s="10">
        <v>13.44370709</v>
      </c>
      <c r="H172" s="11">
        <v>956</v>
      </c>
      <c r="I172" s="11">
        <v>1656</v>
      </c>
      <c r="J172" s="10">
        <v>112.35528447999999</v>
      </c>
      <c r="K172" s="10">
        <v>155.63140000000001</v>
      </c>
      <c r="L172" s="10">
        <v>58.635558680000003</v>
      </c>
      <c r="M172" s="10">
        <v>5.6798999999999999</v>
      </c>
      <c r="N172" s="10">
        <v>53.719725799999999</v>
      </c>
      <c r="O172" s="10">
        <v>45.706800000000001</v>
      </c>
      <c r="P172" s="10">
        <v>142.53671978</v>
      </c>
      <c r="Q172" s="10">
        <v>118.6388528</v>
      </c>
      <c r="R172" s="12">
        <v>9.9315003823921999E-2</v>
      </c>
      <c r="S172" s="10">
        <v>7.6</v>
      </c>
      <c r="U172" s="36">
        <v>1302050014</v>
      </c>
      <c r="V172">
        <v>2021</v>
      </c>
      <c r="W172">
        <f t="shared" si="30"/>
        <v>1</v>
      </c>
      <c r="X172">
        <f t="shared" si="31"/>
        <v>0</v>
      </c>
      <c r="Y172">
        <f t="shared" si="32"/>
        <v>0</v>
      </c>
      <c r="Z172">
        <f t="shared" si="33"/>
        <v>0</v>
      </c>
      <c r="AA172">
        <f t="shared" si="34"/>
        <v>0</v>
      </c>
      <c r="AB172">
        <f t="shared" si="35"/>
        <v>1</v>
      </c>
      <c r="AC172">
        <f t="shared" si="36"/>
        <v>0</v>
      </c>
      <c r="AD172">
        <f t="shared" si="37"/>
        <v>1</v>
      </c>
      <c r="AE172">
        <f t="shared" si="38"/>
        <v>0</v>
      </c>
      <c r="AF172">
        <f t="shared" si="39"/>
        <v>0</v>
      </c>
      <c r="AG172">
        <f t="shared" si="40"/>
        <v>0.16873566945606697</v>
      </c>
      <c r="AH172">
        <f t="shared" si="41"/>
        <v>0.37675918021684568</v>
      </c>
      <c r="AI172">
        <f t="shared" si="42"/>
        <v>9.457864715928098</v>
      </c>
      <c r="AJ172">
        <f t="shared" si="43"/>
        <v>0.96478919951671083</v>
      </c>
      <c r="AK172">
        <f t="shared" si="44"/>
        <v>3.429891304347826E-3</v>
      </c>
    </row>
    <row r="173" spans="1:37" ht="17">
      <c r="A173" s="9">
        <v>173</v>
      </c>
      <c r="B173" s="3" t="s">
        <v>359</v>
      </c>
      <c r="C173" s="3" t="s">
        <v>38</v>
      </c>
      <c r="D173" s="3" t="s">
        <v>366</v>
      </c>
      <c r="E173" s="3" t="s">
        <v>367</v>
      </c>
      <c r="F173" s="10">
        <v>0.11407014</v>
      </c>
      <c r="G173" s="10">
        <v>0.19054428000000001</v>
      </c>
      <c r="H173" s="11">
        <v>86</v>
      </c>
      <c r="I173" s="11">
        <v>388</v>
      </c>
      <c r="J173" s="10">
        <v>11.766100379999999</v>
      </c>
      <c r="K173" s="10">
        <v>36.815300000000001</v>
      </c>
      <c r="L173" s="10">
        <v>7.5349799099999997</v>
      </c>
      <c r="M173" s="10">
        <v>0.84309999999999996</v>
      </c>
      <c r="N173" s="10">
        <v>4.2311204699999996</v>
      </c>
      <c r="O173" s="10">
        <v>5.9897</v>
      </c>
      <c r="P173" s="10">
        <v>14.48551696</v>
      </c>
      <c r="Q173" s="10">
        <v>14.782909999999999</v>
      </c>
      <c r="R173" s="12">
        <v>7.8747717678969188E-3</v>
      </c>
      <c r="S173" s="10">
        <v>6.9</v>
      </c>
      <c r="U173" s="36">
        <v>102020011</v>
      </c>
      <c r="V173">
        <v>2021</v>
      </c>
      <c r="W173">
        <f t="shared" si="30"/>
        <v>0</v>
      </c>
      <c r="X173">
        <f t="shared" si="31"/>
        <v>0</v>
      </c>
      <c r="Y173">
        <f t="shared" si="32"/>
        <v>0</v>
      </c>
      <c r="Z173">
        <f t="shared" si="33"/>
        <v>0</v>
      </c>
      <c r="AA173">
        <f t="shared" si="34"/>
        <v>0</v>
      </c>
      <c r="AB173">
        <f t="shared" si="35"/>
        <v>1</v>
      </c>
      <c r="AC173">
        <f t="shared" si="36"/>
        <v>0</v>
      </c>
      <c r="AD173">
        <f t="shared" si="37"/>
        <v>0</v>
      </c>
      <c r="AE173">
        <f t="shared" si="38"/>
        <v>1</v>
      </c>
      <c r="AF173">
        <f t="shared" si="39"/>
        <v>0</v>
      </c>
      <c r="AG173">
        <f t="shared" si="40"/>
        <v>0.43788837209302328</v>
      </c>
      <c r="AH173">
        <f t="shared" si="41"/>
        <v>0.2046697951666834</v>
      </c>
      <c r="AI173">
        <f t="shared" si="42"/>
        <v>5.0185274226070451</v>
      </c>
      <c r="AJ173">
        <f t="shared" si="43"/>
        <v>0.97761190066492465</v>
      </c>
      <c r="AK173">
        <f t="shared" si="44"/>
        <v>2.1729381443298967E-3</v>
      </c>
    </row>
    <row r="174" spans="1:37" ht="17">
      <c r="A174" s="9">
        <v>174</v>
      </c>
      <c r="B174" s="3" t="s">
        <v>359</v>
      </c>
      <c r="C174" s="3" t="s">
        <v>38</v>
      </c>
      <c r="D174" s="3" t="s">
        <v>368</v>
      </c>
      <c r="E174" s="3" t="s">
        <v>369</v>
      </c>
      <c r="F174" s="10">
        <v>6.1478343600000001</v>
      </c>
      <c r="G174" s="10">
        <v>5.4289653900000001</v>
      </c>
      <c r="H174" s="11">
        <v>128</v>
      </c>
      <c r="I174" s="11">
        <v>436</v>
      </c>
      <c r="J174" s="10">
        <v>32.144368069999999</v>
      </c>
      <c r="K174" s="10">
        <v>78.125399999999999</v>
      </c>
      <c r="L174" s="10">
        <v>21.775964559999998</v>
      </c>
      <c r="M174" s="10">
        <v>1.5067999999999999</v>
      </c>
      <c r="N174" s="10">
        <v>10.36840351</v>
      </c>
      <c r="O174" s="10">
        <v>9.9428999999999998</v>
      </c>
      <c r="P174" s="10">
        <v>38.401688900000003</v>
      </c>
      <c r="Q174" s="10">
        <v>29.334836889999998</v>
      </c>
      <c r="R174" s="12">
        <v>0.16009281195963232</v>
      </c>
      <c r="S174" s="10">
        <v>8.9</v>
      </c>
      <c r="U174" s="36">
        <v>102070020</v>
      </c>
      <c r="V174">
        <v>2021</v>
      </c>
      <c r="W174">
        <f t="shared" si="30"/>
        <v>0</v>
      </c>
      <c r="X174">
        <f t="shared" si="31"/>
        <v>0</v>
      </c>
      <c r="Y174">
        <f t="shared" si="32"/>
        <v>0</v>
      </c>
      <c r="Z174">
        <f t="shared" si="33"/>
        <v>0</v>
      </c>
      <c r="AA174">
        <f t="shared" si="34"/>
        <v>0</v>
      </c>
      <c r="AB174">
        <f t="shared" si="35"/>
        <v>1</v>
      </c>
      <c r="AC174">
        <f t="shared" si="36"/>
        <v>0</v>
      </c>
      <c r="AD174">
        <f t="shared" si="37"/>
        <v>0</v>
      </c>
      <c r="AE174">
        <f t="shared" si="38"/>
        <v>1</v>
      </c>
      <c r="AF174">
        <f t="shared" si="39"/>
        <v>0</v>
      </c>
      <c r="AG174">
        <f t="shared" si="40"/>
        <v>0.62212656249999998</v>
      </c>
      <c r="AH174">
        <f t="shared" si="41"/>
        <v>0.27873091926569332</v>
      </c>
      <c r="AI174">
        <f t="shared" si="42"/>
        <v>6.8810748009025753</v>
      </c>
      <c r="AJ174">
        <f t="shared" si="43"/>
        <v>0.9810780061331974</v>
      </c>
      <c r="AK174">
        <f t="shared" si="44"/>
        <v>3.4559633027522936E-3</v>
      </c>
    </row>
    <row r="175" spans="1:37" ht="17">
      <c r="A175" s="9">
        <v>175</v>
      </c>
      <c r="B175" s="3" t="s">
        <v>359</v>
      </c>
      <c r="C175" s="3" t="s">
        <v>38</v>
      </c>
      <c r="D175" s="3" t="s">
        <v>370</v>
      </c>
      <c r="E175" s="3" t="s">
        <v>371</v>
      </c>
      <c r="F175" s="10">
        <v>0.76200727999999995</v>
      </c>
      <c r="G175" s="10">
        <v>0.72992838000000004</v>
      </c>
      <c r="H175" s="11">
        <v>48</v>
      </c>
      <c r="I175" s="11">
        <v>751</v>
      </c>
      <c r="J175" s="10">
        <v>9.8429510499999999</v>
      </c>
      <c r="K175" s="10">
        <v>9.0982000000000003</v>
      </c>
      <c r="L175" s="10">
        <v>2.16878847</v>
      </c>
      <c r="M175" s="10">
        <v>1.0504</v>
      </c>
      <c r="N175" s="10">
        <v>7.67416258</v>
      </c>
      <c r="O175" s="10">
        <v>35.090000000000003</v>
      </c>
      <c r="P175" s="10">
        <v>12.14154896</v>
      </c>
      <c r="Q175" s="10">
        <v>9.7975633099999992</v>
      </c>
      <c r="R175" s="12">
        <v>6.2760302043043448E-2</v>
      </c>
      <c r="S175" s="10">
        <v>11.8</v>
      </c>
      <c r="U175" s="36">
        <v>102080026</v>
      </c>
      <c r="V175">
        <v>2021</v>
      </c>
      <c r="W175">
        <f t="shared" si="30"/>
        <v>0</v>
      </c>
      <c r="X175">
        <f t="shared" si="31"/>
        <v>0</v>
      </c>
      <c r="Y175">
        <f t="shared" si="32"/>
        <v>0</v>
      </c>
      <c r="Z175">
        <f t="shared" si="33"/>
        <v>0</v>
      </c>
      <c r="AA175">
        <f t="shared" si="34"/>
        <v>0</v>
      </c>
      <c r="AB175">
        <f t="shared" si="35"/>
        <v>1</v>
      </c>
      <c r="AC175">
        <f t="shared" si="36"/>
        <v>0</v>
      </c>
      <c r="AD175">
        <f t="shared" si="37"/>
        <v>0</v>
      </c>
      <c r="AE175">
        <f t="shared" si="38"/>
        <v>1</v>
      </c>
      <c r="AF175">
        <f t="shared" si="39"/>
        <v>0</v>
      </c>
      <c r="AG175">
        <f t="shared" si="40"/>
        <v>0.21142916666666667</v>
      </c>
      <c r="AH175">
        <f t="shared" si="41"/>
        <v>0.23837555450528675</v>
      </c>
      <c r="AI175">
        <f t="shared" si="42"/>
        <v>7.3059430502665652</v>
      </c>
      <c r="AJ175">
        <f t="shared" si="43"/>
        <v>0.89649803913840331</v>
      </c>
      <c r="AK175">
        <f t="shared" si="44"/>
        <v>1.3986684420772303E-3</v>
      </c>
    </row>
    <row r="176" spans="1:37" ht="17">
      <c r="A176" s="9">
        <v>176</v>
      </c>
      <c r="B176" s="3" t="s">
        <v>359</v>
      </c>
      <c r="C176" s="3" t="s">
        <v>38</v>
      </c>
      <c r="D176" s="3" t="s">
        <v>372</v>
      </c>
      <c r="E176" s="3" t="s">
        <v>373</v>
      </c>
      <c r="F176" s="10">
        <v>0.54504847000000001</v>
      </c>
      <c r="G176" s="10">
        <v>0.88653097999999997</v>
      </c>
      <c r="H176" s="11">
        <v>88</v>
      </c>
      <c r="I176" s="11">
        <v>507</v>
      </c>
      <c r="J176" s="10">
        <v>15.7876973</v>
      </c>
      <c r="K176" s="10">
        <v>34.868899999999996</v>
      </c>
      <c r="L176" s="10">
        <v>8.8969759800000006</v>
      </c>
      <c r="M176" s="10">
        <v>1.024</v>
      </c>
      <c r="N176" s="10">
        <v>6.8907213199999999</v>
      </c>
      <c r="O176" s="10">
        <v>13.066800000000001</v>
      </c>
      <c r="P176" s="10">
        <v>18.534734369999999</v>
      </c>
      <c r="Q176" s="10">
        <v>18.105741980000001</v>
      </c>
      <c r="R176" s="12">
        <v>2.940686708098747E-2</v>
      </c>
      <c r="S176" s="10">
        <v>9.6</v>
      </c>
      <c r="U176" s="36">
        <v>143010011</v>
      </c>
      <c r="V176">
        <v>2021</v>
      </c>
      <c r="W176">
        <f t="shared" si="30"/>
        <v>0</v>
      </c>
      <c r="X176">
        <f t="shared" si="31"/>
        <v>0</v>
      </c>
      <c r="Y176">
        <f t="shared" si="32"/>
        <v>0</v>
      </c>
      <c r="Z176">
        <f t="shared" si="33"/>
        <v>0</v>
      </c>
      <c r="AA176">
        <f t="shared" si="34"/>
        <v>0</v>
      </c>
      <c r="AB176">
        <f t="shared" si="35"/>
        <v>1</v>
      </c>
      <c r="AC176">
        <f t="shared" si="36"/>
        <v>0</v>
      </c>
      <c r="AD176">
        <f t="shared" si="37"/>
        <v>0</v>
      </c>
      <c r="AE176">
        <f t="shared" si="38"/>
        <v>1</v>
      </c>
      <c r="AF176">
        <f t="shared" si="39"/>
        <v>0</v>
      </c>
      <c r="AG176">
        <f t="shared" si="40"/>
        <v>0.40787386363636363</v>
      </c>
      <c r="AH176">
        <f t="shared" si="41"/>
        <v>0.25515505163627189</v>
      </c>
      <c r="AI176">
        <f t="shared" si="42"/>
        <v>6.7292200390624997</v>
      </c>
      <c r="AJ176">
        <f t="shared" si="43"/>
        <v>0.97147068083102783</v>
      </c>
      <c r="AK176">
        <f t="shared" si="44"/>
        <v>2.0197238658777122E-3</v>
      </c>
    </row>
    <row r="177" spans="1:37" ht="17">
      <c r="A177" s="9">
        <v>177</v>
      </c>
      <c r="B177" s="3" t="s">
        <v>359</v>
      </c>
      <c r="C177" s="3" t="s">
        <v>38</v>
      </c>
      <c r="D177" s="3" t="s">
        <v>374</v>
      </c>
      <c r="E177" s="3" t="s">
        <v>375</v>
      </c>
      <c r="F177" s="10">
        <v>0.19416859</v>
      </c>
      <c r="G177" s="10">
        <v>0.33334999999999998</v>
      </c>
      <c r="H177" s="11">
        <v>104</v>
      </c>
      <c r="I177" s="11">
        <v>596</v>
      </c>
      <c r="J177" s="10">
        <v>15.78398866</v>
      </c>
      <c r="K177" s="10">
        <v>30.671900000000001</v>
      </c>
      <c r="L177" s="10">
        <v>6.6720891900000003</v>
      </c>
      <c r="M177" s="10">
        <v>1.2629999999999999</v>
      </c>
      <c r="N177" s="10">
        <v>9.1118994699999991</v>
      </c>
      <c r="O177" s="10">
        <v>13.621700000000001</v>
      </c>
      <c r="P177" s="10">
        <v>16.83098609</v>
      </c>
      <c r="Q177" s="10">
        <v>14.28493477</v>
      </c>
      <c r="R177" s="12">
        <v>1.153637635737598E-2</v>
      </c>
      <c r="S177" s="10">
        <v>9</v>
      </c>
      <c r="U177" s="36">
        <v>502030015</v>
      </c>
      <c r="V177">
        <v>2021</v>
      </c>
      <c r="W177">
        <f t="shared" si="30"/>
        <v>0</v>
      </c>
      <c r="X177">
        <f t="shared" si="31"/>
        <v>0</v>
      </c>
      <c r="Y177">
        <f t="shared" si="32"/>
        <v>0</v>
      </c>
      <c r="Z177">
        <f t="shared" si="33"/>
        <v>0</v>
      </c>
      <c r="AA177">
        <f t="shared" si="34"/>
        <v>0</v>
      </c>
      <c r="AB177">
        <f t="shared" si="35"/>
        <v>1</v>
      </c>
      <c r="AC177">
        <f t="shared" si="36"/>
        <v>0</v>
      </c>
      <c r="AD177">
        <f t="shared" si="37"/>
        <v>0</v>
      </c>
      <c r="AE177">
        <f t="shared" si="38"/>
        <v>1</v>
      </c>
      <c r="AF177">
        <f t="shared" si="39"/>
        <v>0</v>
      </c>
      <c r="AG177">
        <f t="shared" si="40"/>
        <v>0.30706634615384615</v>
      </c>
      <c r="AH177">
        <f t="shared" si="41"/>
        <v>0.21753100362220795</v>
      </c>
      <c r="AI177">
        <f t="shared" si="42"/>
        <v>7.2144888915281076</v>
      </c>
      <c r="AJ177">
        <f t="shared" si="43"/>
        <v>0.96045079208013806</v>
      </c>
      <c r="AK177">
        <f t="shared" si="44"/>
        <v>2.1191275167785233E-3</v>
      </c>
    </row>
    <row r="178" spans="1:37" ht="17">
      <c r="A178" s="9">
        <v>178</v>
      </c>
      <c r="B178" s="3" t="s">
        <v>359</v>
      </c>
      <c r="C178" s="3" t="s">
        <v>38</v>
      </c>
      <c r="D178" s="3" t="s">
        <v>376</v>
      </c>
      <c r="E178" s="3" t="s">
        <v>377</v>
      </c>
      <c r="F178" s="10">
        <v>0.47274292000000001</v>
      </c>
      <c r="G178" s="10">
        <v>0.54893999999999998</v>
      </c>
      <c r="H178" s="11">
        <v>162</v>
      </c>
      <c r="I178" s="11">
        <v>732</v>
      </c>
      <c r="J178" s="10">
        <v>22.77439141</v>
      </c>
      <c r="K178" s="10">
        <v>48.731900000000003</v>
      </c>
      <c r="L178" s="10">
        <v>9.65080195</v>
      </c>
      <c r="M178" s="10">
        <v>1.7151000000000001</v>
      </c>
      <c r="N178" s="10">
        <v>13.12358946</v>
      </c>
      <c r="O178" s="10">
        <v>18.1051</v>
      </c>
      <c r="P178" s="10">
        <v>27.67417871</v>
      </c>
      <c r="Q178" s="10">
        <v>24.173534849999999</v>
      </c>
      <c r="R178" s="12">
        <v>1.7082455271894861E-2</v>
      </c>
      <c r="S178" s="10">
        <v>9.9</v>
      </c>
      <c r="U178" s="36">
        <v>502080015</v>
      </c>
      <c r="V178">
        <v>2021</v>
      </c>
      <c r="W178">
        <f t="shared" si="30"/>
        <v>0</v>
      </c>
      <c r="X178">
        <f t="shared" si="31"/>
        <v>0</v>
      </c>
      <c r="Y178">
        <f t="shared" si="32"/>
        <v>0</v>
      </c>
      <c r="Z178">
        <f t="shared" si="33"/>
        <v>0</v>
      </c>
      <c r="AA178">
        <f t="shared" si="34"/>
        <v>0</v>
      </c>
      <c r="AB178">
        <f t="shared" si="35"/>
        <v>1</v>
      </c>
      <c r="AC178">
        <f t="shared" si="36"/>
        <v>0</v>
      </c>
      <c r="AD178">
        <f t="shared" si="37"/>
        <v>0</v>
      </c>
      <c r="AE178">
        <f t="shared" si="38"/>
        <v>1</v>
      </c>
      <c r="AF178">
        <f t="shared" si="39"/>
        <v>0</v>
      </c>
      <c r="AG178">
        <f t="shared" si="40"/>
        <v>0.31140123456790125</v>
      </c>
      <c r="AH178">
        <f t="shared" si="41"/>
        <v>0.19803869641856769</v>
      </c>
      <c r="AI178">
        <f t="shared" si="42"/>
        <v>7.651792583522826</v>
      </c>
      <c r="AJ178">
        <f t="shared" si="43"/>
        <v>0.96600194263286221</v>
      </c>
      <c r="AK178">
        <f t="shared" si="44"/>
        <v>2.3430327868852459E-3</v>
      </c>
    </row>
    <row r="179" spans="1:37" ht="17">
      <c r="A179" s="9">
        <v>179</v>
      </c>
      <c r="B179" s="3" t="s">
        <v>359</v>
      </c>
      <c r="C179" s="3" t="s">
        <v>38</v>
      </c>
      <c r="D179" s="3" t="s">
        <v>378</v>
      </c>
      <c r="E179" s="3" t="s">
        <v>379</v>
      </c>
      <c r="F179" s="10">
        <v>1.71309048</v>
      </c>
      <c r="G179" s="10">
        <v>1.3088424000000001</v>
      </c>
      <c r="H179" s="11">
        <v>184</v>
      </c>
      <c r="I179" s="11">
        <v>677</v>
      </c>
      <c r="J179" s="10">
        <v>32.611580650000001</v>
      </c>
      <c r="K179" s="10">
        <v>64.875299999999996</v>
      </c>
      <c r="L179" s="10">
        <v>19.104670160000001</v>
      </c>
      <c r="M179" s="10">
        <v>2.0621999999999998</v>
      </c>
      <c r="N179" s="10">
        <v>13.506910489999999</v>
      </c>
      <c r="O179" s="10">
        <v>14.002800000000001</v>
      </c>
      <c r="P179" s="10">
        <v>39.10588181</v>
      </c>
      <c r="Q179" s="10">
        <v>30.06457468</v>
      </c>
      <c r="R179" s="12">
        <v>4.3806465951163782E-2</v>
      </c>
      <c r="S179" s="10">
        <v>8.5</v>
      </c>
      <c r="U179" s="36">
        <v>902080013</v>
      </c>
      <c r="V179">
        <v>2021</v>
      </c>
      <c r="W179">
        <f t="shared" si="30"/>
        <v>0</v>
      </c>
      <c r="X179">
        <f t="shared" si="31"/>
        <v>0</v>
      </c>
      <c r="Y179">
        <f t="shared" si="32"/>
        <v>0</v>
      </c>
      <c r="Z179">
        <f t="shared" si="33"/>
        <v>0</v>
      </c>
      <c r="AA179">
        <f t="shared" si="34"/>
        <v>0</v>
      </c>
      <c r="AB179">
        <f t="shared" si="35"/>
        <v>1</v>
      </c>
      <c r="AC179">
        <f t="shared" si="36"/>
        <v>0</v>
      </c>
      <c r="AD179">
        <f t="shared" si="37"/>
        <v>0</v>
      </c>
      <c r="AE179">
        <f t="shared" si="38"/>
        <v>1</v>
      </c>
      <c r="AF179">
        <f t="shared" si="39"/>
        <v>0</v>
      </c>
      <c r="AG179">
        <f t="shared" si="40"/>
        <v>0.36379076086956524</v>
      </c>
      <c r="AH179">
        <f t="shared" si="41"/>
        <v>0.29448295668767627</v>
      </c>
      <c r="AI179">
        <f t="shared" si="42"/>
        <v>6.549757778101057</v>
      </c>
      <c r="AJ179">
        <f t="shared" si="43"/>
        <v>0.96919215686274507</v>
      </c>
      <c r="AK179">
        <f t="shared" si="44"/>
        <v>3.0460856720827176E-3</v>
      </c>
    </row>
    <row r="180" spans="1:37" ht="17">
      <c r="A180" s="9">
        <v>180</v>
      </c>
      <c r="B180" s="3" t="s">
        <v>359</v>
      </c>
      <c r="C180" s="3" t="s">
        <v>38</v>
      </c>
      <c r="D180" s="3" t="s">
        <v>380</v>
      </c>
      <c r="E180" s="3" t="s">
        <v>381</v>
      </c>
      <c r="F180" s="10">
        <v>1.03093144</v>
      </c>
      <c r="G180" s="10">
        <v>0.87237478000000002</v>
      </c>
      <c r="H180" s="11">
        <v>63</v>
      </c>
      <c r="I180" s="11">
        <v>414</v>
      </c>
      <c r="J180" s="10">
        <v>14.82761344</v>
      </c>
      <c r="K180" s="10">
        <v>29.764099999999999</v>
      </c>
      <c r="L180" s="10">
        <v>6.8057130399999997</v>
      </c>
      <c r="M180" s="10">
        <v>1.2253000000000001</v>
      </c>
      <c r="N180" s="10">
        <v>8.0219003999999998</v>
      </c>
      <c r="O180" s="10">
        <v>10.3338</v>
      </c>
      <c r="P180" s="10">
        <v>18.076435929999999</v>
      </c>
      <c r="Q180" s="10">
        <v>15.42635647</v>
      </c>
      <c r="R180" s="12">
        <v>5.7031786796480521E-2</v>
      </c>
      <c r="S180" s="10">
        <v>9.9</v>
      </c>
      <c r="U180" s="36">
        <v>943010017</v>
      </c>
      <c r="V180">
        <v>2021</v>
      </c>
      <c r="W180">
        <f t="shared" si="30"/>
        <v>0</v>
      </c>
      <c r="X180">
        <f t="shared" si="31"/>
        <v>0</v>
      </c>
      <c r="Y180">
        <f t="shared" si="32"/>
        <v>0</v>
      </c>
      <c r="Z180">
        <f t="shared" si="33"/>
        <v>0</v>
      </c>
      <c r="AA180">
        <f t="shared" si="34"/>
        <v>0</v>
      </c>
      <c r="AB180">
        <f t="shared" si="35"/>
        <v>1</v>
      </c>
      <c r="AC180">
        <f t="shared" si="36"/>
        <v>0</v>
      </c>
      <c r="AD180">
        <f t="shared" si="37"/>
        <v>0</v>
      </c>
      <c r="AE180">
        <f t="shared" si="38"/>
        <v>1</v>
      </c>
      <c r="AF180">
        <f t="shared" si="39"/>
        <v>0</v>
      </c>
      <c r="AG180">
        <f t="shared" si="40"/>
        <v>0.49189523809523811</v>
      </c>
      <c r="AH180">
        <f t="shared" si="41"/>
        <v>0.22865509254437391</v>
      </c>
      <c r="AI180">
        <f t="shared" si="42"/>
        <v>6.5468868032318612</v>
      </c>
      <c r="AJ180">
        <f t="shared" si="43"/>
        <v>0.96046067364969956</v>
      </c>
      <c r="AK180">
        <f t="shared" si="44"/>
        <v>2.9596618357487924E-3</v>
      </c>
    </row>
    <row r="181" spans="1:37" ht="17">
      <c r="A181" s="9">
        <v>181</v>
      </c>
      <c r="B181" s="3" t="s">
        <v>359</v>
      </c>
      <c r="C181" s="3" t="s">
        <v>38</v>
      </c>
      <c r="D181" s="3" t="s">
        <v>382</v>
      </c>
      <c r="E181" s="3" t="s">
        <v>383</v>
      </c>
      <c r="F181" s="10">
        <v>1.4041020399999999</v>
      </c>
      <c r="G181" s="10">
        <v>1.14854897</v>
      </c>
      <c r="H181" s="11">
        <v>115</v>
      </c>
      <c r="I181" s="11">
        <v>616</v>
      </c>
      <c r="J181" s="10">
        <v>20.081601190000001</v>
      </c>
      <c r="K181" s="10">
        <v>29.241099999999999</v>
      </c>
      <c r="L181" s="10">
        <v>11.03610829</v>
      </c>
      <c r="M181" s="10">
        <v>1.3311999999999999</v>
      </c>
      <c r="N181" s="10">
        <v>9.0454928999999993</v>
      </c>
      <c r="O181" s="10">
        <v>11.725</v>
      </c>
      <c r="P181" s="10">
        <v>22.074578710000001</v>
      </c>
      <c r="Q181" s="10">
        <v>19.52625248</v>
      </c>
      <c r="R181" s="12">
        <v>6.3607195337500505E-2</v>
      </c>
      <c r="S181" s="10">
        <v>10.6</v>
      </c>
      <c r="U181" s="36">
        <v>943030019</v>
      </c>
      <c r="V181">
        <v>2021</v>
      </c>
      <c r="W181">
        <f t="shared" si="30"/>
        <v>0</v>
      </c>
      <c r="X181">
        <f t="shared" si="31"/>
        <v>0</v>
      </c>
      <c r="Y181">
        <f t="shared" si="32"/>
        <v>0</v>
      </c>
      <c r="Z181">
        <f t="shared" si="33"/>
        <v>0</v>
      </c>
      <c r="AA181">
        <f t="shared" si="34"/>
        <v>0</v>
      </c>
      <c r="AB181">
        <f t="shared" si="35"/>
        <v>1</v>
      </c>
      <c r="AC181">
        <f t="shared" si="36"/>
        <v>0</v>
      </c>
      <c r="AD181">
        <f t="shared" si="37"/>
        <v>0</v>
      </c>
      <c r="AE181">
        <f t="shared" si="38"/>
        <v>1</v>
      </c>
      <c r="AF181">
        <f t="shared" si="39"/>
        <v>0</v>
      </c>
      <c r="AG181">
        <f t="shared" si="40"/>
        <v>0.26584608695652173</v>
      </c>
      <c r="AH181">
        <f t="shared" si="41"/>
        <v>0.3774176857231773</v>
      </c>
      <c r="AI181">
        <f t="shared" si="42"/>
        <v>6.7949916616586536</v>
      </c>
      <c r="AJ181">
        <f t="shared" si="43"/>
        <v>0.95645731593632144</v>
      </c>
      <c r="AK181">
        <f t="shared" si="44"/>
        <v>2.1610389610389608E-3</v>
      </c>
    </row>
    <row r="182" spans="1:37" ht="17">
      <c r="A182" s="9">
        <v>182</v>
      </c>
      <c r="B182" s="3" t="s">
        <v>359</v>
      </c>
      <c r="C182" s="3" t="s">
        <v>38</v>
      </c>
      <c r="D182" s="3" t="s">
        <v>384</v>
      </c>
      <c r="E182" s="3" t="s">
        <v>385</v>
      </c>
      <c r="F182" s="10">
        <v>3.0554603999999999</v>
      </c>
      <c r="G182" s="10">
        <v>3.18134424</v>
      </c>
      <c r="H182" s="11">
        <v>129</v>
      </c>
      <c r="I182" s="11">
        <v>519</v>
      </c>
      <c r="J182" s="10">
        <v>25.61911139</v>
      </c>
      <c r="K182" s="10">
        <v>62.298699999999997</v>
      </c>
      <c r="L182" s="10">
        <v>15.133662190000001</v>
      </c>
      <c r="M182" s="10">
        <v>1.8825000000000001</v>
      </c>
      <c r="N182" s="10">
        <v>10.4854492</v>
      </c>
      <c r="O182" s="10">
        <v>11.760999999999999</v>
      </c>
      <c r="P182" s="10">
        <v>31.228689660000001</v>
      </c>
      <c r="Q182" s="10">
        <v>25.231933869999999</v>
      </c>
      <c r="R182" s="12">
        <v>9.7841453908764475E-2</v>
      </c>
      <c r="S182" s="10">
        <v>9.9</v>
      </c>
      <c r="U182" s="36">
        <v>1102110011</v>
      </c>
      <c r="V182">
        <v>2021</v>
      </c>
      <c r="W182">
        <f t="shared" si="30"/>
        <v>1</v>
      </c>
      <c r="X182">
        <f t="shared" si="31"/>
        <v>0</v>
      </c>
      <c r="Y182">
        <f t="shared" si="32"/>
        <v>0</v>
      </c>
      <c r="Z182">
        <f t="shared" si="33"/>
        <v>0</v>
      </c>
      <c r="AA182">
        <f t="shared" si="34"/>
        <v>0</v>
      </c>
      <c r="AB182">
        <f t="shared" si="35"/>
        <v>1</v>
      </c>
      <c r="AC182">
        <f t="shared" si="36"/>
        <v>0</v>
      </c>
      <c r="AD182">
        <f t="shared" si="37"/>
        <v>0</v>
      </c>
      <c r="AE182">
        <f t="shared" si="38"/>
        <v>1</v>
      </c>
      <c r="AF182">
        <f t="shared" si="39"/>
        <v>0</v>
      </c>
      <c r="AG182">
        <f t="shared" si="40"/>
        <v>0.49752868217054258</v>
      </c>
      <c r="AH182">
        <f t="shared" si="41"/>
        <v>0.24292099498063366</v>
      </c>
      <c r="AI182">
        <f t="shared" si="42"/>
        <v>5.5699597343957503</v>
      </c>
      <c r="AJ182">
        <f t="shared" si="43"/>
        <v>0.97066898094769194</v>
      </c>
      <c r="AK182">
        <f t="shared" si="44"/>
        <v>3.6271676300578034E-3</v>
      </c>
    </row>
    <row r="183" spans="1:37" ht="17">
      <c r="A183" s="9">
        <v>183</v>
      </c>
      <c r="B183" s="3" t="s">
        <v>359</v>
      </c>
      <c r="C183" s="3" t="s">
        <v>38</v>
      </c>
      <c r="D183" s="3" t="s">
        <v>386</v>
      </c>
      <c r="E183" s="3" t="s">
        <v>387</v>
      </c>
      <c r="F183" s="10">
        <v>4.1192995300000002</v>
      </c>
      <c r="G183" s="10">
        <v>13.892789540000001</v>
      </c>
      <c r="H183" s="11">
        <v>469</v>
      </c>
      <c r="I183" s="11">
        <v>1226</v>
      </c>
      <c r="J183" s="10">
        <v>54.423505130000002</v>
      </c>
      <c r="K183" s="10">
        <v>85.121799999999993</v>
      </c>
      <c r="L183" s="10">
        <v>26.366050560000001</v>
      </c>
      <c r="M183" s="10">
        <v>3.1798000000000002</v>
      </c>
      <c r="N183" s="10">
        <v>28.057454570000001</v>
      </c>
      <c r="O183" s="10">
        <v>27.286200000000001</v>
      </c>
      <c r="P183" s="10">
        <v>74.254718490000002</v>
      </c>
      <c r="Q183" s="10">
        <v>65.841376089999997</v>
      </c>
      <c r="R183" s="12">
        <v>5.5475256169138294E-2</v>
      </c>
      <c r="S183" s="10">
        <v>8.5</v>
      </c>
      <c r="U183" s="36">
        <v>1142120001</v>
      </c>
      <c r="V183">
        <v>2021</v>
      </c>
      <c r="W183">
        <f t="shared" si="30"/>
        <v>1</v>
      </c>
      <c r="X183">
        <f t="shared" si="31"/>
        <v>0</v>
      </c>
      <c r="Y183">
        <f t="shared" si="32"/>
        <v>0</v>
      </c>
      <c r="Z183">
        <f t="shared" si="33"/>
        <v>0</v>
      </c>
      <c r="AA183">
        <f t="shared" si="34"/>
        <v>0</v>
      </c>
      <c r="AB183">
        <f t="shared" si="35"/>
        <v>1</v>
      </c>
      <c r="AC183">
        <f t="shared" si="36"/>
        <v>0</v>
      </c>
      <c r="AD183">
        <f t="shared" si="37"/>
        <v>0</v>
      </c>
      <c r="AE183">
        <f t="shared" si="38"/>
        <v>1</v>
      </c>
      <c r="AF183">
        <f t="shared" si="39"/>
        <v>0</v>
      </c>
      <c r="AG183">
        <f t="shared" si="40"/>
        <v>0.18827633262260127</v>
      </c>
      <c r="AH183">
        <f t="shared" si="41"/>
        <v>0.30974498377618898</v>
      </c>
      <c r="AI183">
        <f t="shared" si="42"/>
        <v>8.8236538681678098</v>
      </c>
      <c r="AJ183">
        <f t="shared" si="43"/>
        <v>0.96398932748670463</v>
      </c>
      <c r="AK183">
        <f t="shared" si="44"/>
        <v>2.5936378466557912E-3</v>
      </c>
    </row>
    <row r="184" spans="1:37" ht="17">
      <c r="A184" s="9">
        <v>184</v>
      </c>
      <c r="B184" s="3" t="s">
        <v>359</v>
      </c>
      <c r="C184" s="3" t="s">
        <v>38</v>
      </c>
      <c r="D184" s="3" t="s">
        <v>388</v>
      </c>
      <c r="E184" s="3" t="s">
        <v>389</v>
      </c>
      <c r="F184" s="10">
        <v>1.7167600000000001</v>
      </c>
      <c r="G184" s="10">
        <v>2.0380099999999999</v>
      </c>
      <c r="H184" s="11">
        <v>134</v>
      </c>
      <c r="I184" s="11">
        <v>640</v>
      </c>
      <c r="J184" s="10">
        <v>28.133753370000001</v>
      </c>
      <c r="K184" s="10">
        <v>48.098300000000002</v>
      </c>
      <c r="L184" s="10">
        <v>15.39999139</v>
      </c>
      <c r="M184" s="10">
        <v>1.9246000000000001</v>
      </c>
      <c r="N184" s="10">
        <v>12.733761980000001</v>
      </c>
      <c r="O184" s="10">
        <v>11.8917</v>
      </c>
      <c r="P184" s="10">
        <v>34.163449999999997</v>
      </c>
      <c r="Q184" s="10">
        <v>29.204070000000002</v>
      </c>
      <c r="R184" s="12">
        <v>5.0251365128521859E-2</v>
      </c>
      <c r="S184" s="10">
        <v>9.1999999999999993</v>
      </c>
      <c r="U184" s="36">
        <v>1143010012</v>
      </c>
      <c r="V184">
        <v>2021</v>
      </c>
      <c r="W184">
        <f t="shared" si="30"/>
        <v>1</v>
      </c>
      <c r="X184">
        <f t="shared" si="31"/>
        <v>0</v>
      </c>
      <c r="Y184">
        <f t="shared" si="32"/>
        <v>0</v>
      </c>
      <c r="Z184">
        <f t="shared" si="33"/>
        <v>0</v>
      </c>
      <c r="AA184">
        <f t="shared" si="34"/>
        <v>0</v>
      </c>
      <c r="AB184">
        <f t="shared" si="35"/>
        <v>1</v>
      </c>
      <c r="AC184">
        <f t="shared" si="36"/>
        <v>0</v>
      </c>
      <c r="AD184">
        <f t="shared" si="37"/>
        <v>0</v>
      </c>
      <c r="AE184">
        <f t="shared" si="38"/>
        <v>1</v>
      </c>
      <c r="AF184">
        <f t="shared" si="39"/>
        <v>0</v>
      </c>
      <c r="AG184">
        <f t="shared" si="40"/>
        <v>0.373305223880597</v>
      </c>
      <c r="AH184">
        <f t="shared" si="41"/>
        <v>0.3201774572074273</v>
      </c>
      <c r="AI184">
        <f t="shared" si="42"/>
        <v>6.6163161072430636</v>
      </c>
      <c r="AJ184">
        <f t="shared" si="43"/>
        <v>0.96152562126546048</v>
      </c>
      <c r="AK184">
        <f t="shared" si="44"/>
        <v>3.0071875000000003E-3</v>
      </c>
    </row>
    <row r="185" spans="1:37" ht="17">
      <c r="A185" s="9">
        <v>185</v>
      </c>
      <c r="B185" s="3" t="s">
        <v>359</v>
      </c>
      <c r="C185" s="3" t="s">
        <v>38</v>
      </c>
      <c r="D185" s="3" t="s">
        <v>390</v>
      </c>
      <c r="E185" s="3" t="s">
        <v>391</v>
      </c>
      <c r="F185" s="10">
        <v>0.86059322999999999</v>
      </c>
      <c r="G185" s="10">
        <v>1.0516920000000001</v>
      </c>
      <c r="H185" s="11">
        <v>71</v>
      </c>
      <c r="I185" s="11">
        <v>410</v>
      </c>
      <c r="J185" s="10">
        <v>12.538307939999999</v>
      </c>
      <c r="K185" s="10">
        <v>39.529299999999999</v>
      </c>
      <c r="L185" s="10">
        <v>8.0309572199999995</v>
      </c>
      <c r="M185" s="10">
        <v>0.98150000000000004</v>
      </c>
      <c r="N185" s="10">
        <v>4.5073507199999998</v>
      </c>
      <c r="O185" s="10">
        <v>6.5387000000000004</v>
      </c>
      <c r="P185" s="10">
        <v>15.25086327</v>
      </c>
      <c r="Q185" s="10">
        <v>13.30041924</v>
      </c>
      <c r="R185" s="12">
        <v>5.6429148616975303E-2</v>
      </c>
      <c r="S185" s="10">
        <v>8.9</v>
      </c>
      <c r="U185" s="36">
        <v>1343030018</v>
      </c>
      <c r="V185">
        <v>2021</v>
      </c>
      <c r="W185">
        <f t="shared" si="30"/>
        <v>1</v>
      </c>
      <c r="X185">
        <f t="shared" si="31"/>
        <v>0</v>
      </c>
      <c r="Y185">
        <f t="shared" si="32"/>
        <v>0</v>
      </c>
      <c r="Z185">
        <f t="shared" si="33"/>
        <v>0</v>
      </c>
      <c r="AA185">
        <f t="shared" si="34"/>
        <v>0</v>
      </c>
      <c r="AB185">
        <f t="shared" si="35"/>
        <v>1</v>
      </c>
      <c r="AC185">
        <f t="shared" si="36"/>
        <v>0</v>
      </c>
      <c r="AD185">
        <f t="shared" si="37"/>
        <v>0</v>
      </c>
      <c r="AE185">
        <f t="shared" si="38"/>
        <v>1</v>
      </c>
      <c r="AF185">
        <f t="shared" si="39"/>
        <v>0</v>
      </c>
      <c r="AG185">
        <f t="shared" si="40"/>
        <v>0.57057464788732393</v>
      </c>
      <c r="AH185">
        <f t="shared" si="41"/>
        <v>0.20316467076320602</v>
      </c>
      <c r="AI185">
        <f t="shared" si="42"/>
        <v>4.5923084258787563</v>
      </c>
      <c r="AJ185">
        <f t="shared" si="43"/>
        <v>0.97577189292731825</v>
      </c>
      <c r="AK185">
        <f t="shared" si="44"/>
        <v>2.3939024390243905E-3</v>
      </c>
    </row>
    <row r="186" spans="1:37" ht="17">
      <c r="A186" s="9">
        <v>186</v>
      </c>
      <c r="B186" s="3" t="s">
        <v>359</v>
      </c>
      <c r="C186" s="3" t="s">
        <v>38</v>
      </c>
      <c r="D186" s="3" t="s">
        <v>392</v>
      </c>
      <c r="E186" s="3" t="s">
        <v>393</v>
      </c>
      <c r="F186" s="10">
        <v>-2.8799999999999999E-2</v>
      </c>
      <c r="G186" s="10">
        <v>6.1609999999999998E-2</v>
      </c>
      <c r="H186" s="11">
        <v>8</v>
      </c>
      <c r="I186" s="11">
        <v>300</v>
      </c>
      <c r="J186" s="10">
        <v>2.4244586799999999</v>
      </c>
      <c r="K186" s="10">
        <v>3.5747</v>
      </c>
      <c r="L186" s="10">
        <v>0.93656170000000005</v>
      </c>
      <c r="M186" s="10">
        <v>0.39429999999999998</v>
      </c>
      <c r="N186" s="10">
        <v>1.4878969799999999</v>
      </c>
      <c r="O186" s="10">
        <v>11.4771</v>
      </c>
      <c r="P186" s="10">
        <v>2.5165500000000001</v>
      </c>
      <c r="Q186" s="10">
        <v>2.47173</v>
      </c>
      <c r="R186" s="12">
        <v>-1.1444239136913632E-2</v>
      </c>
      <c r="S186" s="10">
        <v>11.6</v>
      </c>
      <c r="U186" s="36">
        <v>1442060014</v>
      </c>
      <c r="V186">
        <v>2021</v>
      </c>
      <c r="W186">
        <f t="shared" si="30"/>
        <v>1</v>
      </c>
      <c r="X186">
        <f t="shared" si="31"/>
        <v>0</v>
      </c>
      <c r="Y186">
        <f t="shared" si="32"/>
        <v>0</v>
      </c>
      <c r="Z186">
        <f t="shared" si="33"/>
        <v>0</v>
      </c>
      <c r="AA186">
        <f t="shared" si="34"/>
        <v>0</v>
      </c>
      <c r="AB186">
        <f t="shared" si="35"/>
        <v>1</v>
      </c>
      <c r="AC186">
        <f t="shared" si="36"/>
        <v>0</v>
      </c>
      <c r="AD186">
        <f t="shared" si="37"/>
        <v>0</v>
      </c>
      <c r="AE186">
        <f t="shared" si="38"/>
        <v>1</v>
      </c>
      <c r="AF186">
        <f t="shared" si="39"/>
        <v>0</v>
      </c>
      <c r="AG186">
        <f t="shared" si="40"/>
        <v>0.49612499999999998</v>
      </c>
      <c r="AH186">
        <f t="shared" si="41"/>
        <v>0.26199728648557924</v>
      </c>
      <c r="AI186">
        <f t="shared" si="42"/>
        <v>3.77351503931017</v>
      </c>
      <c r="AJ186">
        <f t="shared" si="43"/>
        <v>0.90065507684555302</v>
      </c>
      <c r="AK186">
        <f t="shared" si="44"/>
        <v>1.3143333333333334E-3</v>
      </c>
    </row>
    <row r="187" spans="1:37" ht="17">
      <c r="A187" s="9">
        <v>187</v>
      </c>
      <c r="B187" s="3" t="s">
        <v>359</v>
      </c>
      <c r="C187" s="3" t="s">
        <v>38</v>
      </c>
      <c r="D187" s="3" t="s">
        <v>394</v>
      </c>
      <c r="E187" s="3" t="s">
        <v>395</v>
      </c>
      <c r="F187" s="10">
        <v>-0.10828232</v>
      </c>
      <c r="G187" s="10">
        <v>-0.19755072000000001</v>
      </c>
      <c r="H187" s="11">
        <v>25</v>
      </c>
      <c r="I187" s="11">
        <v>280</v>
      </c>
      <c r="J187" s="10">
        <v>3.55572796</v>
      </c>
      <c r="K187" s="10">
        <v>7.5724</v>
      </c>
      <c r="L187" s="10">
        <v>1.7497230399999999</v>
      </c>
      <c r="M187" s="10">
        <v>0.31530000000000002</v>
      </c>
      <c r="N187" s="10">
        <v>1.8060049199999999</v>
      </c>
      <c r="O187" s="10">
        <v>2.6667999999999998</v>
      </c>
      <c r="P187" s="10">
        <v>4.6039552700000002</v>
      </c>
      <c r="Q187" s="10">
        <v>4.6310782000000001</v>
      </c>
      <c r="R187" s="12">
        <v>-2.3519411820871142E-2</v>
      </c>
      <c r="S187" s="10">
        <v>9.5</v>
      </c>
      <c r="U187" s="36">
        <v>1543010109</v>
      </c>
      <c r="V187">
        <v>2021</v>
      </c>
      <c r="W187">
        <f t="shared" si="30"/>
        <v>1</v>
      </c>
      <c r="X187">
        <f t="shared" si="31"/>
        <v>0</v>
      </c>
      <c r="Y187">
        <f t="shared" si="32"/>
        <v>0</v>
      </c>
      <c r="Z187">
        <f t="shared" si="33"/>
        <v>0</v>
      </c>
      <c r="AA187">
        <f t="shared" si="34"/>
        <v>0</v>
      </c>
      <c r="AB187">
        <f t="shared" si="35"/>
        <v>1</v>
      </c>
      <c r="AC187">
        <f t="shared" si="36"/>
        <v>0</v>
      </c>
      <c r="AD187">
        <f t="shared" si="37"/>
        <v>0</v>
      </c>
      <c r="AE187">
        <f t="shared" si="38"/>
        <v>1</v>
      </c>
      <c r="AF187">
        <f t="shared" si="39"/>
        <v>0</v>
      </c>
      <c r="AG187">
        <f t="shared" si="40"/>
        <v>0.31550800000000001</v>
      </c>
      <c r="AH187">
        <f t="shared" si="41"/>
        <v>0.23106584966457133</v>
      </c>
      <c r="AI187">
        <f t="shared" si="42"/>
        <v>5.727893815413891</v>
      </c>
      <c r="AJ187">
        <f t="shared" si="43"/>
        <v>0.96002637017127934</v>
      </c>
      <c r="AK187">
        <f t="shared" si="44"/>
        <v>1.1260714285714288E-3</v>
      </c>
    </row>
    <row r="188" spans="1:37" ht="17">
      <c r="A188" s="9">
        <v>188</v>
      </c>
      <c r="B188" s="3" t="s">
        <v>359</v>
      </c>
      <c r="C188" s="3" t="s">
        <v>75</v>
      </c>
      <c r="D188" s="3" t="s">
        <v>396</v>
      </c>
      <c r="E188" s="3" t="s">
        <v>397</v>
      </c>
      <c r="F188" s="10">
        <v>4.8075689999999997E-2</v>
      </c>
      <c r="G188" s="10">
        <v>8.9337100000000003E-2</v>
      </c>
      <c r="H188" s="11">
        <v>71</v>
      </c>
      <c r="I188" s="11">
        <v>401</v>
      </c>
      <c r="J188" s="10">
        <v>10.85708724</v>
      </c>
      <c r="K188" s="10">
        <v>31.241099999999999</v>
      </c>
      <c r="L188" s="10">
        <v>5.8689547299999996</v>
      </c>
      <c r="M188" s="10">
        <v>0.75280000000000002</v>
      </c>
      <c r="N188" s="10">
        <v>4.9881325099999998</v>
      </c>
      <c r="O188" s="10">
        <v>7.6337999999999999</v>
      </c>
      <c r="P188" s="10">
        <v>14.727137750000001</v>
      </c>
      <c r="Q188" s="10">
        <v>14.192879749999999</v>
      </c>
      <c r="R188" s="12">
        <v>3.2644286225950452E-3</v>
      </c>
      <c r="S188" s="10">
        <v>12</v>
      </c>
      <c r="U188" s="36">
        <v>102080017</v>
      </c>
      <c r="V188">
        <v>2021</v>
      </c>
      <c r="W188">
        <f t="shared" si="30"/>
        <v>0</v>
      </c>
      <c r="X188">
        <f t="shared" si="31"/>
        <v>0</v>
      </c>
      <c r="Y188">
        <f t="shared" si="32"/>
        <v>0</v>
      </c>
      <c r="Z188">
        <f t="shared" si="33"/>
        <v>0</v>
      </c>
      <c r="AA188">
        <f t="shared" si="34"/>
        <v>0</v>
      </c>
      <c r="AB188">
        <f t="shared" si="35"/>
        <v>1</v>
      </c>
      <c r="AC188">
        <f t="shared" si="36"/>
        <v>0</v>
      </c>
      <c r="AD188">
        <f t="shared" si="37"/>
        <v>0</v>
      </c>
      <c r="AE188">
        <f t="shared" si="38"/>
        <v>0</v>
      </c>
      <c r="AF188">
        <f t="shared" si="39"/>
        <v>1</v>
      </c>
      <c r="AG188">
        <f t="shared" si="40"/>
        <v>0.45061830985915491</v>
      </c>
      <c r="AH188">
        <f t="shared" si="41"/>
        <v>0.18786005390335167</v>
      </c>
      <c r="AI188">
        <f t="shared" si="42"/>
        <v>6.6261058846971306</v>
      </c>
      <c r="AJ188">
        <f t="shared" si="43"/>
        <v>0.97647051469186308</v>
      </c>
      <c r="AK188">
        <f t="shared" si="44"/>
        <v>1.8773067331670824E-3</v>
      </c>
    </row>
    <row r="189" spans="1:37" ht="17">
      <c r="A189" s="9">
        <v>189</v>
      </c>
      <c r="B189" s="3" t="s">
        <v>359</v>
      </c>
      <c r="C189" s="3" t="s">
        <v>75</v>
      </c>
      <c r="D189" s="3" t="s">
        <v>398</v>
      </c>
      <c r="E189" s="3" t="s">
        <v>399</v>
      </c>
      <c r="F189" s="10">
        <v>0.56717815000000005</v>
      </c>
      <c r="G189" s="10">
        <v>0.73959807</v>
      </c>
      <c r="H189" s="11">
        <v>62</v>
      </c>
      <c r="I189" s="11">
        <v>422</v>
      </c>
      <c r="J189" s="10">
        <v>12.58888965</v>
      </c>
      <c r="K189" s="10">
        <v>31.305299999999999</v>
      </c>
      <c r="L189" s="10">
        <v>6.5219284399999999</v>
      </c>
      <c r="M189" s="10">
        <v>0.96909999999999996</v>
      </c>
      <c r="N189" s="10">
        <v>6.0669612099999997</v>
      </c>
      <c r="O189" s="10">
        <v>12.8347</v>
      </c>
      <c r="P189" s="10">
        <v>13.80331372</v>
      </c>
      <c r="Q189" s="10">
        <v>13.13548759</v>
      </c>
      <c r="R189" s="12">
        <v>4.1089999220853761E-2</v>
      </c>
      <c r="S189" s="10">
        <v>11.5</v>
      </c>
      <c r="U189" s="36">
        <v>142030019</v>
      </c>
      <c r="V189">
        <v>2021</v>
      </c>
      <c r="W189">
        <f t="shared" si="30"/>
        <v>0</v>
      </c>
      <c r="X189">
        <f t="shared" si="31"/>
        <v>0</v>
      </c>
      <c r="Y189">
        <f t="shared" si="32"/>
        <v>0</v>
      </c>
      <c r="Z189">
        <f t="shared" si="33"/>
        <v>0</v>
      </c>
      <c r="AA189">
        <f t="shared" si="34"/>
        <v>0</v>
      </c>
      <c r="AB189">
        <f t="shared" si="35"/>
        <v>1</v>
      </c>
      <c r="AC189">
        <f t="shared" si="36"/>
        <v>0</v>
      </c>
      <c r="AD189">
        <f t="shared" si="37"/>
        <v>0</v>
      </c>
      <c r="AE189">
        <f t="shared" si="38"/>
        <v>0</v>
      </c>
      <c r="AF189">
        <f t="shared" si="39"/>
        <v>1</v>
      </c>
      <c r="AG189">
        <f t="shared" si="40"/>
        <v>0.52055483870967745</v>
      </c>
      <c r="AH189">
        <f t="shared" si="41"/>
        <v>0.2083330439254695</v>
      </c>
      <c r="AI189">
        <f t="shared" si="42"/>
        <v>6.2604078113713753</v>
      </c>
      <c r="AJ189">
        <f t="shared" si="43"/>
        <v>0.96997310561931438</v>
      </c>
      <c r="AK189">
        <f t="shared" si="44"/>
        <v>2.2964454976303317E-3</v>
      </c>
    </row>
    <row r="190" spans="1:37" ht="17">
      <c r="A190" s="9">
        <v>190</v>
      </c>
      <c r="B190" s="3" t="s">
        <v>359</v>
      </c>
      <c r="C190" s="3" t="s">
        <v>75</v>
      </c>
      <c r="D190" s="3" t="s">
        <v>400</v>
      </c>
      <c r="E190" s="3" t="s">
        <v>401</v>
      </c>
      <c r="F190" s="10">
        <v>0.10570243999999999</v>
      </c>
      <c r="G190" s="10">
        <v>0.1597942</v>
      </c>
      <c r="H190" s="11">
        <v>19</v>
      </c>
      <c r="I190" s="11">
        <v>69</v>
      </c>
      <c r="J190" s="10">
        <v>2.9278513899999998</v>
      </c>
      <c r="K190" s="10">
        <v>7.9097999999999997</v>
      </c>
      <c r="L190" s="10">
        <v>2.2539510800000002</v>
      </c>
      <c r="M190" s="10">
        <v>0.15040000000000001</v>
      </c>
      <c r="N190" s="10">
        <v>0.67390030999999995</v>
      </c>
      <c r="O190" s="10">
        <v>0.98829999999999996</v>
      </c>
      <c r="P190" s="10">
        <v>2.9190278200000002</v>
      </c>
      <c r="Q190" s="10">
        <v>3.2039481099999998</v>
      </c>
      <c r="R190" s="12">
        <v>3.621152195801957E-2</v>
      </c>
      <c r="S190" s="10">
        <v>10.4</v>
      </c>
      <c r="U190" s="36">
        <v>143040019</v>
      </c>
      <c r="V190">
        <v>2021</v>
      </c>
      <c r="W190">
        <f t="shared" si="30"/>
        <v>0</v>
      </c>
      <c r="X190">
        <f t="shared" si="31"/>
        <v>0</v>
      </c>
      <c r="Y190">
        <f t="shared" si="32"/>
        <v>0</v>
      </c>
      <c r="Z190">
        <f t="shared" si="33"/>
        <v>0</v>
      </c>
      <c r="AA190">
        <f t="shared" si="34"/>
        <v>0</v>
      </c>
      <c r="AB190">
        <f t="shared" si="35"/>
        <v>1</v>
      </c>
      <c r="AC190">
        <f t="shared" si="36"/>
        <v>0</v>
      </c>
      <c r="AD190">
        <f t="shared" si="37"/>
        <v>0</v>
      </c>
      <c r="AE190">
        <f t="shared" si="38"/>
        <v>0</v>
      </c>
      <c r="AF190">
        <f t="shared" si="39"/>
        <v>1</v>
      </c>
      <c r="AG190">
        <f t="shared" si="40"/>
        <v>0.42422105263157894</v>
      </c>
      <c r="AH190">
        <f t="shared" si="41"/>
        <v>0.28495677261119123</v>
      </c>
      <c r="AI190">
        <f t="shared" si="42"/>
        <v>4.4807201462765951</v>
      </c>
      <c r="AJ190">
        <f t="shared" si="43"/>
        <v>0.98134041338924594</v>
      </c>
      <c r="AK190">
        <f t="shared" si="44"/>
        <v>2.1797101449275362E-3</v>
      </c>
    </row>
    <row r="191" spans="1:37" ht="17">
      <c r="A191" s="9">
        <v>191</v>
      </c>
      <c r="B191" s="3" t="s">
        <v>359</v>
      </c>
      <c r="C191" s="3" t="s">
        <v>75</v>
      </c>
      <c r="D191" s="3" t="s">
        <v>402</v>
      </c>
      <c r="E191" s="3" t="s">
        <v>403</v>
      </c>
      <c r="F191" s="10">
        <v>-4.2247279999999998E-2</v>
      </c>
      <c r="G191" s="10">
        <v>2.7210649999999999E-2</v>
      </c>
      <c r="H191" s="11">
        <v>31</v>
      </c>
      <c r="I191" s="11">
        <v>237</v>
      </c>
      <c r="J191" s="10">
        <v>4.6601846099999999</v>
      </c>
      <c r="K191" s="10">
        <v>11.7241</v>
      </c>
      <c r="L191" s="10">
        <v>2.99964399</v>
      </c>
      <c r="M191" s="10">
        <v>0.31330000000000002</v>
      </c>
      <c r="N191" s="10">
        <v>1.6605406199999999</v>
      </c>
      <c r="O191" s="10">
        <v>6.1001000000000003</v>
      </c>
      <c r="P191" s="10">
        <v>4.9268404800000001</v>
      </c>
      <c r="Q191" s="10">
        <v>5.6776557399999996</v>
      </c>
      <c r="R191" s="12">
        <v>-8.5749234568276503E-3</v>
      </c>
      <c r="S191" s="10">
        <v>8.6</v>
      </c>
      <c r="U191" s="36">
        <v>144010015</v>
      </c>
      <c r="V191">
        <v>2021</v>
      </c>
      <c r="W191">
        <f t="shared" si="30"/>
        <v>0</v>
      </c>
      <c r="X191">
        <f t="shared" si="31"/>
        <v>0</v>
      </c>
      <c r="Y191">
        <f t="shared" si="32"/>
        <v>0</v>
      </c>
      <c r="Z191">
        <f t="shared" si="33"/>
        <v>0</v>
      </c>
      <c r="AA191">
        <f t="shared" si="34"/>
        <v>0</v>
      </c>
      <c r="AB191">
        <f t="shared" si="35"/>
        <v>1</v>
      </c>
      <c r="AC191">
        <f t="shared" si="36"/>
        <v>0</v>
      </c>
      <c r="AD191">
        <f t="shared" si="37"/>
        <v>0</v>
      </c>
      <c r="AE191">
        <f t="shared" si="38"/>
        <v>0</v>
      </c>
      <c r="AF191">
        <f t="shared" si="39"/>
        <v>1</v>
      </c>
      <c r="AG191">
        <f t="shared" si="40"/>
        <v>0.3883032258064516</v>
      </c>
      <c r="AH191">
        <f t="shared" si="41"/>
        <v>0.25585281514146074</v>
      </c>
      <c r="AI191">
        <f t="shared" si="42"/>
        <v>5.300161570379827</v>
      </c>
      <c r="AJ191">
        <f t="shared" si="43"/>
        <v>0.97397278482064231</v>
      </c>
      <c r="AK191">
        <f t="shared" si="44"/>
        <v>1.3219409282700424E-3</v>
      </c>
    </row>
    <row r="192" spans="1:37" ht="17">
      <c r="A192" s="9">
        <v>192</v>
      </c>
      <c r="B192" s="3" t="s">
        <v>359</v>
      </c>
      <c r="C192" s="3" t="s">
        <v>75</v>
      </c>
      <c r="D192" s="3" t="s">
        <v>404</v>
      </c>
      <c r="E192" s="3" t="s">
        <v>405</v>
      </c>
      <c r="F192" s="10">
        <v>7.8925750000000003E-2</v>
      </c>
      <c r="G192" s="10">
        <v>0.14560999999999999</v>
      </c>
      <c r="H192" s="11">
        <v>36</v>
      </c>
      <c r="I192" s="11">
        <v>238</v>
      </c>
      <c r="J192" s="10">
        <v>3.0505025200000002</v>
      </c>
      <c r="K192" s="10">
        <v>13.062900000000001</v>
      </c>
      <c r="L192" s="10">
        <v>1.8865769699999999</v>
      </c>
      <c r="M192" s="10">
        <v>0.26369999999999999</v>
      </c>
      <c r="N192" s="10">
        <v>1.1639255500000001</v>
      </c>
      <c r="O192" s="10">
        <v>2.3039000000000001</v>
      </c>
      <c r="P192" s="10">
        <v>3.7222096100000002</v>
      </c>
      <c r="Q192" s="10">
        <v>3.2956336899999998</v>
      </c>
      <c r="R192" s="12">
        <v>2.1204004682584224E-2</v>
      </c>
      <c r="S192" s="10">
        <v>13.3</v>
      </c>
      <c r="U192" s="36">
        <v>542020011</v>
      </c>
      <c r="V192">
        <v>2021</v>
      </c>
      <c r="W192">
        <f t="shared" si="30"/>
        <v>0</v>
      </c>
      <c r="X192">
        <f t="shared" si="31"/>
        <v>0</v>
      </c>
      <c r="Y192">
        <f t="shared" si="32"/>
        <v>0</v>
      </c>
      <c r="Z192">
        <f t="shared" si="33"/>
        <v>0</v>
      </c>
      <c r="AA192">
        <f t="shared" si="34"/>
        <v>0</v>
      </c>
      <c r="AB192">
        <f t="shared" si="35"/>
        <v>1</v>
      </c>
      <c r="AC192">
        <f t="shared" si="36"/>
        <v>0</v>
      </c>
      <c r="AD192">
        <f t="shared" si="37"/>
        <v>0</v>
      </c>
      <c r="AE192">
        <f t="shared" si="38"/>
        <v>0</v>
      </c>
      <c r="AF192">
        <f t="shared" si="39"/>
        <v>1</v>
      </c>
      <c r="AG192">
        <f t="shared" si="40"/>
        <v>0.37018333333333336</v>
      </c>
      <c r="AH192">
        <f t="shared" si="41"/>
        <v>0.14442252256390234</v>
      </c>
      <c r="AI192">
        <f t="shared" si="42"/>
        <v>4.4138246113007211</v>
      </c>
      <c r="AJ192">
        <f t="shared" si="43"/>
        <v>0.98021250731619469</v>
      </c>
      <c r="AK192">
        <f t="shared" si="44"/>
        <v>1.1079831932773109E-3</v>
      </c>
    </row>
    <row r="193" spans="1:37" ht="17">
      <c r="A193" s="9">
        <v>193</v>
      </c>
      <c r="B193" s="3" t="s">
        <v>359</v>
      </c>
      <c r="C193" s="3" t="s">
        <v>75</v>
      </c>
      <c r="D193" s="3" t="s">
        <v>406</v>
      </c>
      <c r="E193" s="3" t="s">
        <v>407</v>
      </c>
      <c r="F193" s="10">
        <v>0.21457455</v>
      </c>
      <c r="G193" s="10">
        <v>0.26329999999999998</v>
      </c>
      <c r="H193" s="11">
        <v>26</v>
      </c>
      <c r="I193" s="11">
        <v>237</v>
      </c>
      <c r="J193" s="10">
        <v>6.5952555100000003</v>
      </c>
      <c r="K193" s="10">
        <v>17.1235</v>
      </c>
      <c r="L193" s="10">
        <v>4.2341970499999997</v>
      </c>
      <c r="M193" s="10">
        <v>0.36730000000000002</v>
      </c>
      <c r="N193" s="10">
        <v>2.3610584600000002</v>
      </c>
      <c r="O193" s="10">
        <v>2.4862000000000002</v>
      </c>
      <c r="P193" s="10">
        <v>7.6272701200000004</v>
      </c>
      <c r="Q193" s="10">
        <v>6.6736242199999998</v>
      </c>
      <c r="R193" s="12">
        <v>2.8132548949243191E-2</v>
      </c>
      <c r="S193" s="10">
        <v>11</v>
      </c>
      <c r="U193" s="36">
        <v>544010031</v>
      </c>
      <c r="V193">
        <v>2021</v>
      </c>
      <c r="W193">
        <f t="shared" si="30"/>
        <v>0</v>
      </c>
      <c r="X193">
        <f t="shared" si="31"/>
        <v>0</v>
      </c>
      <c r="Y193">
        <f t="shared" si="32"/>
        <v>0</v>
      </c>
      <c r="Z193">
        <f t="shared" si="33"/>
        <v>0</v>
      </c>
      <c r="AA193">
        <f t="shared" si="34"/>
        <v>0</v>
      </c>
      <c r="AB193">
        <f t="shared" si="35"/>
        <v>1</v>
      </c>
      <c r="AC193">
        <f t="shared" si="36"/>
        <v>0</v>
      </c>
      <c r="AD193">
        <f t="shared" si="37"/>
        <v>0</v>
      </c>
      <c r="AE193">
        <f t="shared" si="38"/>
        <v>0</v>
      </c>
      <c r="AF193">
        <f t="shared" si="39"/>
        <v>1</v>
      </c>
      <c r="AG193">
        <f t="shared" si="40"/>
        <v>0.67272307692307698</v>
      </c>
      <c r="AH193">
        <f t="shared" si="41"/>
        <v>0.24727404152188512</v>
      </c>
      <c r="AI193">
        <f t="shared" si="42"/>
        <v>6.4281471821399405</v>
      </c>
      <c r="AJ193">
        <f t="shared" si="43"/>
        <v>0.97900038877581352</v>
      </c>
      <c r="AK193">
        <f t="shared" si="44"/>
        <v>1.5497890295358651E-3</v>
      </c>
    </row>
    <row r="194" spans="1:37" ht="17">
      <c r="A194" s="9">
        <v>194</v>
      </c>
      <c r="B194" s="3" t="s">
        <v>359</v>
      </c>
      <c r="C194" s="3" t="s">
        <v>75</v>
      </c>
      <c r="D194" s="3" t="s">
        <v>408</v>
      </c>
      <c r="E194" s="3" t="s">
        <v>409</v>
      </c>
      <c r="F194" s="10">
        <v>8.47235E-3</v>
      </c>
      <c r="G194" s="10">
        <v>9.0023149999999996E-2</v>
      </c>
      <c r="H194" s="11">
        <v>31</v>
      </c>
      <c r="I194" s="11">
        <v>375</v>
      </c>
      <c r="J194" s="10">
        <v>5.7409636500000003</v>
      </c>
      <c r="K194" s="10">
        <v>12.2653</v>
      </c>
      <c r="L194" s="10">
        <v>2.6273958300000002</v>
      </c>
      <c r="M194" s="10">
        <v>0.53439999999999999</v>
      </c>
      <c r="N194" s="10">
        <v>3.1135678200000001</v>
      </c>
      <c r="O194" s="10">
        <v>9.9055</v>
      </c>
      <c r="P194" s="10">
        <v>6.9643748900000002</v>
      </c>
      <c r="Q194" s="10">
        <v>7.0442780899999997</v>
      </c>
      <c r="R194" s="12">
        <v>1.2165269868176208E-3</v>
      </c>
      <c r="S194" s="10">
        <v>10.9</v>
      </c>
      <c r="U194" s="36">
        <v>643130018</v>
      </c>
      <c r="V194">
        <v>2021</v>
      </c>
      <c r="W194">
        <f t="shared" si="30"/>
        <v>0</v>
      </c>
      <c r="X194">
        <f t="shared" si="31"/>
        <v>0</v>
      </c>
      <c r="Y194">
        <f t="shared" si="32"/>
        <v>0</v>
      </c>
      <c r="Z194">
        <f t="shared" si="33"/>
        <v>0</v>
      </c>
      <c r="AA194">
        <f t="shared" si="34"/>
        <v>0</v>
      </c>
      <c r="AB194">
        <f t="shared" si="35"/>
        <v>1</v>
      </c>
      <c r="AC194">
        <f t="shared" si="36"/>
        <v>0</v>
      </c>
      <c r="AD194">
        <f t="shared" si="37"/>
        <v>0</v>
      </c>
      <c r="AE194">
        <f t="shared" si="38"/>
        <v>0</v>
      </c>
      <c r="AF194">
        <f t="shared" si="39"/>
        <v>1</v>
      </c>
      <c r="AG194">
        <f t="shared" si="40"/>
        <v>0.41289354838709674</v>
      </c>
      <c r="AH194">
        <f t="shared" si="41"/>
        <v>0.21421374365078719</v>
      </c>
      <c r="AI194">
        <f t="shared" si="42"/>
        <v>5.8262870883233537</v>
      </c>
      <c r="AJ194">
        <f t="shared" si="43"/>
        <v>0.95824902146144053</v>
      </c>
      <c r="AK194">
        <f t="shared" si="44"/>
        <v>1.4250666666666665E-3</v>
      </c>
    </row>
    <row r="195" spans="1:37" ht="17">
      <c r="A195" s="9">
        <v>195</v>
      </c>
      <c r="B195" s="3" t="s">
        <v>359</v>
      </c>
      <c r="C195" s="3" t="s">
        <v>75</v>
      </c>
      <c r="D195" s="3" t="s">
        <v>410</v>
      </c>
      <c r="E195" s="3" t="s">
        <v>411</v>
      </c>
      <c r="F195" s="10">
        <v>0.53907965000000002</v>
      </c>
      <c r="G195" s="10">
        <v>0.54668757999999995</v>
      </c>
      <c r="H195" s="11">
        <v>40</v>
      </c>
      <c r="I195" s="11">
        <v>108</v>
      </c>
      <c r="J195" s="10">
        <v>5.2643151399999999</v>
      </c>
      <c r="K195" s="10">
        <v>20.631599999999999</v>
      </c>
      <c r="L195" s="10">
        <v>4.2761954900000001</v>
      </c>
      <c r="M195" s="10">
        <v>0.28000000000000003</v>
      </c>
      <c r="N195" s="10">
        <v>0.98811965000000002</v>
      </c>
      <c r="O195" s="10">
        <v>1.5797000000000001</v>
      </c>
      <c r="P195" s="10">
        <v>6.0995355099999999</v>
      </c>
      <c r="Q195" s="10">
        <v>5.1264427399999999</v>
      </c>
      <c r="R195" s="12">
        <v>8.8380442923267785E-2</v>
      </c>
      <c r="S195" s="10">
        <v>7.4</v>
      </c>
      <c r="U195" s="36">
        <v>942020019</v>
      </c>
      <c r="V195">
        <v>2021</v>
      </c>
      <c r="W195">
        <f t="shared" si="30"/>
        <v>0</v>
      </c>
      <c r="X195">
        <f t="shared" si="31"/>
        <v>0</v>
      </c>
      <c r="Y195">
        <f t="shared" si="32"/>
        <v>0</v>
      </c>
      <c r="Z195">
        <f t="shared" si="33"/>
        <v>0</v>
      </c>
      <c r="AA195">
        <f t="shared" si="34"/>
        <v>0</v>
      </c>
      <c r="AB195">
        <f t="shared" si="35"/>
        <v>1</v>
      </c>
      <c r="AC195">
        <f t="shared" si="36"/>
        <v>0</v>
      </c>
      <c r="AD195">
        <f t="shared" si="37"/>
        <v>0</v>
      </c>
      <c r="AE195">
        <f t="shared" si="38"/>
        <v>0</v>
      </c>
      <c r="AF195">
        <f t="shared" si="39"/>
        <v>1</v>
      </c>
      <c r="AG195">
        <f t="shared" si="40"/>
        <v>0.52278999999999998</v>
      </c>
      <c r="AH195">
        <f t="shared" si="41"/>
        <v>0.20726436582717775</v>
      </c>
      <c r="AI195">
        <f t="shared" si="42"/>
        <v>3.5289987499999995</v>
      </c>
      <c r="AJ195">
        <f t="shared" si="43"/>
        <v>0.98661030241588399</v>
      </c>
      <c r="AK195">
        <f t="shared" si="44"/>
        <v>2.592592592592593E-3</v>
      </c>
    </row>
    <row r="196" spans="1:37" ht="17">
      <c r="A196" s="9">
        <v>196</v>
      </c>
      <c r="B196" s="3" t="s">
        <v>359</v>
      </c>
      <c r="C196" s="3" t="s">
        <v>75</v>
      </c>
      <c r="D196" s="3" t="s">
        <v>412</v>
      </c>
      <c r="E196" s="3" t="s">
        <v>413</v>
      </c>
      <c r="F196" s="10">
        <v>0.16501431</v>
      </c>
      <c r="G196" s="10">
        <v>0.17007771999999999</v>
      </c>
      <c r="H196" s="11">
        <v>18</v>
      </c>
      <c r="I196" s="11">
        <v>89</v>
      </c>
      <c r="J196" s="10">
        <v>2.5009864500000001</v>
      </c>
      <c r="K196" s="10">
        <v>7.3913000000000002</v>
      </c>
      <c r="L196" s="10">
        <v>2.04085399</v>
      </c>
      <c r="M196" s="10">
        <v>0.12659999999999999</v>
      </c>
      <c r="N196" s="10">
        <v>0.46013246000000002</v>
      </c>
      <c r="O196" s="10">
        <v>0.79069999999999996</v>
      </c>
      <c r="P196" s="10">
        <v>2.6744062300000002</v>
      </c>
      <c r="Q196" s="10">
        <v>2.4304263499999998</v>
      </c>
      <c r="R196" s="12">
        <v>6.1701288364109139E-2</v>
      </c>
      <c r="S196" s="10">
        <v>6.3</v>
      </c>
      <c r="U196" s="36">
        <v>943020013</v>
      </c>
      <c r="V196">
        <v>2021</v>
      </c>
      <c r="W196">
        <f t="shared" ref="W196:W221" si="45">IF(U196 &gt; 1000000000,1,0)</f>
        <v>0</v>
      </c>
      <c r="X196">
        <f t="shared" ref="X196:X221" si="46">IF(B196="臺北區",1,0)</f>
        <v>0</v>
      </c>
      <c r="Y196">
        <f t="shared" ref="Y196:Y221" si="47">IF(B196="北區",1,0)</f>
        <v>0</v>
      </c>
      <c r="Z196">
        <f t="shared" ref="Z196:Z221" si="48">IF(B196="中區",1,0)</f>
        <v>0</v>
      </c>
      <c r="AA196">
        <f t="shared" ref="AA196:AA221" si="49">IF(B196="南區",1,0)</f>
        <v>0</v>
      </c>
      <c r="AB196">
        <f t="shared" ref="AB196:AB221" si="50">IF(B196="高屏區",1,0)</f>
        <v>1</v>
      </c>
      <c r="AC196">
        <f t="shared" ref="AC196:AC221" si="51">IF(B196="東區",1,0)</f>
        <v>0</v>
      </c>
      <c r="AD196">
        <f t="shared" ref="AD196:AD221" si="52">IF(C196="醫學中心",1,0)</f>
        <v>0</v>
      </c>
      <c r="AE196">
        <f t="shared" ref="AE196:AE221" si="53">IF(C196="區域醫院",1,0)</f>
        <v>0</v>
      </c>
      <c r="AF196">
        <f t="shared" ref="AF196:AF221" si="54">IF(C196="地區醫院",1,0)</f>
        <v>1</v>
      </c>
      <c r="AG196">
        <f t="shared" ref="AG196:AG221" si="55">(K196+M196)/H196</f>
        <v>0.41766111111111109</v>
      </c>
      <c r="AH196">
        <f t="shared" ref="AH196:AH221" si="56">L196/K196</f>
        <v>0.27611570224453075</v>
      </c>
      <c r="AI196">
        <f t="shared" ref="AI196:AI221" si="57">N196/M196</f>
        <v>3.6345375987361774</v>
      </c>
      <c r="AJ196">
        <f t="shared" ref="AJ196:AJ221" si="58">K196/(K196+M196)</f>
        <v>0.98316019101078767</v>
      </c>
      <c r="AK196">
        <f t="shared" ref="AK196:AK221" si="59">M196/I196</f>
        <v>1.4224719101123594E-3</v>
      </c>
    </row>
    <row r="197" spans="1:37" ht="17">
      <c r="A197" s="9">
        <v>197</v>
      </c>
      <c r="B197" s="3" t="s">
        <v>359</v>
      </c>
      <c r="C197" s="3" t="s">
        <v>75</v>
      </c>
      <c r="D197" s="3" t="s">
        <v>414</v>
      </c>
      <c r="E197" s="3" t="s">
        <v>415</v>
      </c>
      <c r="F197" s="10">
        <v>0.12025435</v>
      </c>
      <c r="G197" s="10">
        <v>0.12599493</v>
      </c>
      <c r="H197" s="11">
        <v>8</v>
      </c>
      <c r="I197" s="11">
        <v>333</v>
      </c>
      <c r="J197" s="10">
        <v>2.3427242599999998</v>
      </c>
      <c r="K197" s="10">
        <v>3.9428000000000001</v>
      </c>
      <c r="L197" s="10">
        <v>0.68826816999999996</v>
      </c>
      <c r="M197" s="10">
        <v>0.41499999999999998</v>
      </c>
      <c r="N197" s="10">
        <v>1.65445609</v>
      </c>
      <c r="O197" s="10">
        <v>16.372199999999999</v>
      </c>
      <c r="P197" s="10">
        <v>2.7093069700000001</v>
      </c>
      <c r="Q197" s="10">
        <v>2.2860901999999999</v>
      </c>
      <c r="R197" s="12">
        <v>4.4385649663020645E-2</v>
      </c>
      <c r="S197" s="10">
        <v>12</v>
      </c>
      <c r="U197" s="36">
        <v>943060017</v>
      </c>
      <c r="V197">
        <v>2021</v>
      </c>
      <c r="W197">
        <f t="shared" si="45"/>
        <v>0</v>
      </c>
      <c r="X197">
        <f t="shared" si="46"/>
        <v>0</v>
      </c>
      <c r="Y197">
        <f t="shared" si="47"/>
        <v>0</v>
      </c>
      <c r="Z197">
        <f t="shared" si="48"/>
        <v>0</v>
      </c>
      <c r="AA197">
        <f t="shared" si="49"/>
        <v>0</v>
      </c>
      <c r="AB197">
        <f t="shared" si="50"/>
        <v>1</v>
      </c>
      <c r="AC197">
        <f t="shared" si="51"/>
        <v>0</v>
      </c>
      <c r="AD197">
        <f t="shared" si="52"/>
        <v>0</v>
      </c>
      <c r="AE197">
        <f t="shared" si="53"/>
        <v>0</v>
      </c>
      <c r="AF197">
        <f t="shared" si="54"/>
        <v>1</v>
      </c>
      <c r="AG197">
        <f t="shared" si="55"/>
        <v>0.54472500000000001</v>
      </c>
      <c r="AH197">
        <f t="shared" si="56"/>
        <v>0.17456329765648776</v>
      </c>
      <c r="AI197">
        <f t="shared" si="57"/>
        <v>3.9866411807228919</v>
      </c>
      <c r="AJ197">
        <f t="shared" si="58"/>
        <v>0.90476846115012166</v>
      </c>
      <c r="AK197">
        <f t="shared" si="59"/>
        <v>1.2462462462462462E-3</v>
      </c>
    </row>
    <row r="198" spans="1:37" ht="17">
      <c r="A198" s="9">
        <v>198</v>
      </c>
      <c r="B198" s="3" t="s">
        <v>359</v>
      </c>
      <c r="C198" s="3" t="s">
        <v>75</v>
      </c>
      <c r="D198" s="3" t="s">
        <v>416</v>
      </c>
      <c r="E198" s="3" t="s">
        <v>417</v>
      </c>
      <c r="F198" s="10">
        <v>6.343008E-2</v>
      </c>
      <c r="G198" s="10">
        <v>0.21675016</v>
      </c>
      <c r="H198" s="11">
        <v>34</v>
      </c>
      <c r="I198" s="11">
        <v>214</v>
      </c>
      <c r="J198" s="10">
        <v>6.7303668300000004</v>
      </c>
      <c r="K198" s="10">
        <v>12.895099999999999</v>
      </c>
      <c r="L198" s="10">
        <v>3.5510292099999998</v>
      </c>
      <c r="M198" s="10">
        <v>0.52349999999999997</v>
      </c>
      <c r="N198" s="10">
        <v>3.1793376200000001</v>
      </c>
      <c r="O198" s="10">
        <v>3.3532999999999999</v>
      </c>
      <c r="P198" s="10">
        <v>7.5577950700000001</v>
      </c>
      <c r="Q198" s="10">
        <v>6.7862848199999997</v>
      </c>
      <c r="R198" s="12">
        <v>8.3926700065975728E-3</v>
      </c>
      <c r="S198" s="10">
        <v>11.4</v>
      </c>
      <c r="U198" s="36">
        <v>943160012</v>
      </c>
      <c r="V198">
        <v>2021</v>
      </c>
      <c r="W198">
        <f t="shared" si="45"/>
        <v>0</v>
      </c>
      <c r="X198">
        <f t="shared" si="46"/>
        <v>0</v>
      </c>
      <c r="Y198">
        <f t="shared" si="47"/>
        <v>0</v>
      </c>
      <c r="Z198">
        <f t="shared" si="48"/>
        <v>0</v>
      </c>
      <c r="AA198">
        <f t="shared" si="49"/>
        <v>0</v>
      </c>
      <c r="AB198">
        <f t="shared" si="50"/>
        <v>1</v>
      </c>
      <c r="AC198">
        <f t="shared" si="51"/>
        <v>0</v>
      </c>
      <c r="AD198">
        <f t="shared" si="52"/>
        <v>0</v>
      </c>
      <c r="AE198">
        <f t="shared" si="53"/>
        <v>0</v>
      </c>
      <c r="AF198">
        <f t="shared" si="54"/>
        <v>1</v>
      </c>
      <c r="AG198">
        <f t="shared" si="55"/>
        <v>0.39466470588235292</v>
      </c>
      <c r="AH198">
        <f t="shared" si="56"/>
        <v>0.27537818318586127</v>
      </c>
      <c r="AI198">
        <f t="shared" si="57"/>
        <v>6.0732332760267438</v>
      </c>
      <c r="AJ198">
        <f t="shared" si="58"/>
        <v>0.96098698821039452</v>
      </c>
      <c r="AK198">
        <f t="shared" si="59"/>
        <v>2.4462616822429903E-3</v>
      </c>
    </row>
    <row r="199" spans="1:37" ht="17">
      <c r="A199" s="9">
        <v>199</v>
      </c>
      <c r="B199" s="3" t="s">
        <v>359</v>
      </c>
      <c r="C199" s="3" t="s">
        <v>75</v>
      </c>
      <c r="D199" s="3" t="s">
        <v>418</v>
      </c>
      <c r="E199" s="3" t="s">
        <v>419</v>
      </c>
      <c r="F199" s="10">
        <v>2.8706862599999998</v>
      </c>
      <c r="G199" s="10">
        <v>3.0421631800000002</v>
      </c>
      <c r="H199" s="11">
        <v>83</v>
      </c>
      <c r="I199" s="11">
        <v>490</v>
      </c>
      <c r="J199" s="10">
        <v>20.57821289</v>
      </c>
      <c r="K199" s="10">
        <v>30.898900000000001</v>
      </c>
      <c r="L199" s="10">
        <v>11.277048499999999</v>
      </c>
      <c r="M199" s="10">
        <v>1.5331999999999999</v>
      </c>
      <c r="N199" s="10">
        <v>9.3011643900000003</v>
      </c>
      <c r="O199" s="10">
        <v>9.5996000000000006</v>
      </c>
      <c r="P199" s="10">
        <v>28.594897639999999</v>
      </c>
      <c r="Q199" s="10">
        <v>24.776023519999999</v>
      </c>
      <c r="R199" s="12">
        <v>0.10039155572931087</v>
      </c>
      <c r="S199" s="10">
        <v>9</v>
      </c>
      <c r="U199" s="36">
        <v>1107120017</v>
      </c>
      <c r="V199">
        <v>2021</v>
      </c>
      <c r="W199">
        <f t="shared" si="45"/>
        <v>1</v>
      </c>
      <c r="X199">
        <f t="shared" si="46"/>
        <v>0</v>
      </c>
      <c r="Y199">
        <f t="shared" si="47"/>
        <v>0</v>
      </c>
      <c r="Z199">
        <f t="shared" si="48"/>
        <v>0</v>
      </c>
      <c r="AA199">
        <f t="shared" si="49"/>
        <v>0</v>
      </c>
      <c r="AB199">
        <f t="shared" si="50"/>
        <v>1</v>
      </c>
      <c r="AC199">
        <f t="shared" si="51"/>
        <v>0</v>
      </c>
      <c r="AD199">
        <f t="shared" si="52"/>
        <v>0</v>
      </c>
      <c r="AE199">
        <f t="shared" si="53"/>
        <v>0</v>
      </c>
      <c r="AF199">
        <f t="shared" si="54"/>
        <v>1</v>
      </c>
      <c r="AG199">
        <f t="shared" si="55"/>
        <v>0.3907481927710843</v>
      </c>
      <c r="AH199">
        <f t="shared" si="56"/>
        <v>0.36496601820776786</v>
      </c>
      <c r="AI199">
        <f t="shared" si="57"/>
        <v>6.0665042981998445</v>
      </c>
      <c r="AJ199">
        <f t="shared" si="58"/>
        <v>0.95272584877328337</v>
      </c>
      <c r="AK199">
        <f t="shared" si="59"/>
        <v>3.1289795918367346E-3</v>
      </c>
    </row>
    <row r="200" spans="1:37" ht="17">
      <c r="A200" s="9">
        <v>200</v>
      </c>
      <c r="B200" s="3" t="s">
        <v>359</v>
      </c>
      <c r="C200" s="3" t="s">
        <v>75</v>
      </c>
      <c r="D200" s="3" t="s">
        <v>420</v>
      </c>
      <c r="E200" s="3" t="s">
        <v>421</v>
      </c>
      <c r="F200" s="10">
        <v>1.0884094499999999</v>
      </c>
      <c r="G200" s="10">
        <v>0.92197556000000003</v>
      </c>
      <c r="H200" s="11">
        <v>52</v>
      </c>
      <c r="I200" s="11">
        <v>164</v>
      </c>
      <c r="J200" s="10">
        <v>8.6304919400000006</v>
      </c>
      <c r="K200" s="10">
        <v>32.799300000000002</v>
      </c>
      <c r="L200" s="10">
        <v>7.0803742500000002</v>
      </c>
      <c r="M200" s="10">
        <v>0.39560000000000001</v>
      </c>
      <c r="N200" s="10">
        <v>1.55011769</v>
      </c>
      <c r="O200" s="10">
        <v>1.9003000000000001</v>
      </c>
      <c r="P200" s="10">
        <v>12.86335892</v>
      </c>
      <c r="Q200" s="10">
        <v>10.987339029999999</v>
      </c>
      <c r="R200" s="12">
        <v>8.4613160277113686E-2</v>
      </c>
      <c r="S200" s="10">
        <v>8</v>
      </c>
      <c r="U200" s="36">
        <v>1107320017</v>
      </c>
      <c r="V200">
        <v>2021</v>
      </c>
      <c r="W200">
        <f t="shared" si="45"/>
        <v>1</v>
      </c>
      <c r="X200">
        <f t="shared" si="46"/>
        <v>0</v>
      </c>
      <c r="Y200">
        <f t="shared" si="47"/>
        <v>0</v>
      </c>
      <c r="Z200">
        <f t="shared" si="48"/>
        <v>0</v>
      </c>
      <c r="AA200">
        <f t="shared" si="49"/>
        <v>0</v>
      </c>
      <c r="AB200">
        <f t="shared" si="50"/>
        <v>1</v>
      </c>
      <c r="AC200">
        <f t="shared" si="51"/>
        <v>0</v>
      </c>
      <c r="AD200">
        <f t="shared" si="52"/>
        <v>0</v>
      </c>
      <c r="AE200">
        <f t="shared" si="53"/>
        <v>0</v>
      </c>
      <c r="AF200">
        <f t="shared" si="54"/>
        <v>1</v>
      </c>
      <c r="AG200">
        <f t="shared" si="55"/>
        <v>0.63836346153846157</v>
      </c>
      <c r="AH200">
        <f t="shared" si="56"/>
        <v>0.21586967557234452</v>
      </c>
      <c r="AI200">
        <f t="shared" si="57"/>
        <v>3.918396587462083</v>
      </c>
      <c r="AJ200">
        <f t="shared" si="58"/>
        <v>0.98808250665011788</v>
      </c>
      <c r="AK200">
        <f t="shared" si="59"/>
        <v>2.4121951219512197E-3</v>
      </c>
    </row>
    <row r="201" spans="1:37" ht="17">
      <c r="A201" s="9">
        <v>201</v>
      </c>
      <c r="B201" s="3" t="s">
        <v>359</v>
      </c>
      <c r="C201" s="3" t="s">
        <v>75</v>
      </c>
      <c r="D201" s="3" t="s">
        <v>422</v>
      </c>
      <c r="E201" s="3" t="s">
        <v>423</v>
      </c>
      <c r="F201" s="10">
        <v>0.23773676999999999</v>
      </c>
      <c r="G201" s="10">
        <v>0.35759746999999997</v>
      </c>
      <c r="H201" s="11">
        <v>55</v>
      </c>
      <c r="I201" s="11">
        <v>237</v>
      </c>
      <c r="J201" s="10">
        <v>5.9531402699999996</v>
      </c>
      <c r="K201" s="10">
        <v>21.2303</v>
      </c>
      <c r="L201" s="10">
        <v>4.06518201</v>
      </c>
      <c r="M201" s="10">
        <v>0.37530000000000002</v>
      </c>
      <c r="N201" s="10">
        <v>1.88795826</v>
      </c>
      <c r="O201" s="10">
        <v>2.94</v>
      </c>
      <c r="P201" s="10">
        <v>10.299250049999999</v>
      </c>
      <c r="Q201" s="10">
        <v>8.8278394200000001</v>
      </c>
      <c r="R201" s="12">
        <v>2.3082920488953464E-2</v>
      </c>
      <c r="S201" s="10">
        <v>9.5</v>
      </c>
      <c r="U201" s="36">
        <v>1107350015</v>
      </c>
      <c r="V201">
        <v>2021</v>
      </c>
      <c r="W201">
        <f t="shared" si="45"/>
        <v>1</v>
      </c>
      <c r="X201">
        <f t="shared" si="46"/>
        <v>0</v>
      </c>
      <c r="Y201">
        <f t="shared" si="47"/>
        <v>0</v>
      </c>
      <c r="Z201">
        <f t="shared" si="48"/>
        <v>0</v>
      </c>
      <c r="AA201">
        <f t="shared" si="49"/>
        <v>0</v>
      </c>
      <c r="AB201">
        <f t="shared" si="50"/>
        <v>1</v>
      </c>
      <c r="AC201">
        <f t="shared" si="51"/>
        <v>0</v>
      </c>
      <c r="AD201">
        <f t="shared" si="52"/>
        <v>0</v>
      </c>
      <c r="AE201">
        <f t="shared" si="53"/>
        <v>0</v>
      </c>
      <c r="AF201">
        <f t="shared" si="54"/>
        <v>1</v>
      </c>
      <c r="AG201">
        <f t="shared" si="55"/>
        <v>0.39282909090909091</v>
      </c>
      <c r="AH201">
        <f t="shared" si="56"/>
        <v>0.19148019622897464</v>
      </c>
      <c r="AI201">
        <f t="shared" si="57"/>
        <v>5.0305309352517984</v>
      </c>
      <c r="AJ201">
        <f t="shared" si="58"/>
        <v>0.98262950346206546</v>
      </c>
      <c r="AK201">
        <f t="shared" si="59"/>
        <v>1.5835443037974684E-3</v>
      </c>
    </row>
    <row r="202" spans="1:37" ht="17">
      <c r="A202" s="9">
        <v>202</v>
      </c>
      <c r="B202" s="3" t="s">
        <v>359</v>
      </c>
      <c r="C202" s="3" t="s">
        <v>75</v>
      </c>
      <c r="D202" s="3" t="s">
        <v>424</v>
      </c>
      <c r="E202" s="3" t="s">
        <v>425</v>
      </c>
      <c r="F202" s="10">
        <v>0.19511714999999999</v>
      </c>
      <c r="G202" s="10">
        <v>0.27173519000000002</v>
      </c>
      <c r="H202" s="11">
        <v>56</v>
      </c>
      <c r="I202" s="11">
        <v>154</v>
      </c>
      <c r="J202" s="10">
        <v>7.6031783099999997</v>
      </c>
      <c r="K202" s="10">
        <v>28.752400000000002</v>
      </c>
      <c r="L202" s="10">
        <v>6.7028510499999996</v>
      </c>
      <c r="M202" s="10">
        <v>0.22409999999999999</v>
      </c>
      <c r="N202" s="10">
        <v>0.90032725999999996</v>
      </c>
      <c r="O202" s="10">
        <v>1.7082999999999999</v>
      </c>
      <c r="P202" s="10">
        <v>8.4514758800000003</v>
      </c>
      <c r="Q202" s="10">
        <v>7.69887693</v>
      </c>
      <c r="R202" s="12">
        <v>2.3086754641486355E-2</v>
      </c>
      <c r="S202" s="10">
        <v>10.8</v>
      </c>
      <c r="U202" s="36">
        <v>1142010518</v>
      </c>
      <c r="V202">
        <v>2021</v>
      </c>
      <c r="W202">
        <f t="shared" si="45"/>
        <v>1</v>
      </c>
      <c r="X202">
        <f t="shared" si="46"/>
        <v>0</v>
      </c>
      <c r="Y202">
        <f t="shared" si="47"/>
        <v>0</v>
      </c>
      <c r="Z202">
        <f t="shared" si="48"/>
        <v>0</v>
      </c>
      <c r="AA202">
        <f t="shared" si="49"/>
        <v>0</v>
      </c>
      <c r="AB202">
        <f t="shared" si="50"/>
        <v>1</v>
      </c>
      <c r="AC202">
        <f t="shared" si="51"/>
        <v>0</v>
      </c>
      <c r="AD202">
        <f t="shared" si="52"/>
        <v>0</v>
      </c>
      <c r="AE202">
        <f t="shared" si="53"/>
        <v>0</v>
      </c>
      <c r="AF202">
        <f t="shared" si="54"/>
        <v>1</v>
      </c>
      <c r="AG202">
        <f t="shared" si="55"/>
        <v>0.51743749999999999</v>
      </c>
      <c r="AH202">
        <f t="shared" si="56"/>
        <v>0.23312318449938088</v>
      </c>
      <c r="AI202">
        <f t="shared" si="57"/>
        <v>4.0175245872378404</v>
      </c>
      <c r="AJ202">
        <f t="shared" si="58"/>
        <v>0.99226614670508861</v>
      </c>
      <c r="AK202">
        <f t="shared" si="59"/>
        <v>1.4551948051948051E-3</v>
      </c>
    </row>
    <row r="203" spans="1:37" ht="17">
      <c r="A203" s="9">
        <v>203</v>
      </c>
      <c r="B203" s="3" t="s">
        <v>359</v>
      </c>
      <c r="C203" s="3" t="s">
        <v>75</v>
      </c>
      <c r="D203" s="3" t="s">
        <v>426</v>
      </c>
      <c r="E203" s="3" t="s">
        <v>427</v>
      </c>
      <c r="F203" s="10">
        <v>0.34720000000000001</v>
      </c>
      <c r="G203" s="10">
        <v>0.26712999999999998</v>
      </c>
      <c r="H203" s="11">
        <v>41</v>
      </c>
      <c r="I203" s="11">
        <v>250</v>
      </c>
      <c r="J203" s="10">
        <v>7.7306350400000001</v>
      </c>
      <c r="K203" s="10">
        <v>23.920100000000001</v>
      </c>
      <c r="L203" s="10">
        <v>4.9286879800000003</v>
      </c>
      <c r="M203" s="10">
        <v>0.51629999999999998</v>
      </c>
      <c r="N203" s="10">
        <v>2.8019470599999998</v>
      </c>
      <c r="O203" s="10">
        <v>4.7817999999999996</v>
      </c>
      <c r="P203" s="10">
        <v>9.2042199999999994</v>
      </c>
      <c r="Q203" s="10">
        <v>7.8700099999999997</v>
      </c>
      <c r="R203" s="12">
        <v>3.7721827596472059E-2</v>
      </c>
      <c r="S203" s="10">
        <v>10.3</v>
      </c>
      <c r="U203" s="36">
        <v>1502040021</v>
      </c>
      <c r="V203">
        <v>2021</v>
      </c>
      <c r="W203">
        <f t="shared" si="45"/>
        <v>1</v>
      </c>
      <c r="X203">
        <f t="shared" si="46"/>
        <v>0</v>
      </c>
      <c r="Y203">
        <f t="shared" si="47"/>
        <v>0</v>
      </c>
      <c r="Z203">
        <f t="shared" si="48"/>
        <v>0</v>
      </c>
      <c r="AA203">
        <f t="shared" si="49"/>
        <v>0</v>
      </c>
      <c r="AB203">
        <f t="shared" si="50"/>
        <v>1</v>
      </c>
      <c r="AC203">
        <f t="shared" si="51"/>
        <v>0</v>
      </c>
      <c r="AD203">
        <f t="shared" si="52"/>
        <v>0</v>
      </c>
      <c r="AE203">
        <f t="shared" si="53"/>
        <v>0</v>
      </c>
      <c r="AF203">
        <f t="shared" si="54"/>
        <v>1</v>
      </c>
      <c r="AG203">
        <f t="shared" si="55"/>
        <v>0.59600975609756102</v>
      </c>
      <c r="AH203">
        <f t="shared" si="56"/>
        <v>0.20604796719077262</v>
      </c>
      <c r="AI203">
        <f t="shared" si="57"/>
        <v>5.4269747433662596</v>
      </c>
      <c r="AJ203">
        <f t="shared" si="58"/>
        <v>0.97887168322666185</v>
      </c>
      <c r="AK203">
        <f t="shared" si="59"/>
        <v>2.0652000000000001E-3</v>
      </c>
    </row>
    <row r="204" spans="1:37" ht="17">
      <c r="A204" s="9">
        <v>204</v>
      </c>
      <c r="B204" s="3" t="s">
        <v>359</v>
      </c>
      <c r="C204" s="3" t="s">
        <v>75</v>
      </c>
      <c r="D204" s="3" t="s">
        <v>428</v>
      </c>
      <c r="E204" s="3" t="s">
        <v>429</v>
      </c>
      <c r="F204" s="10">
        <v>8.3220000000000002E-2</v>
      </c>
      <c r="G204" s="10">
        <v>9.819E-2</v>
      </c>
      <c r="H204" s="11">
        <v>19</v>
      </c>
      <c r="I204" s="11">
        <v>117</v>
      </c>
      <c r="J204" s="10">
        <v>2.3185911899999998</v>
      </c>
      <c r="K204" s="10">
        <v>7.3127000000000004</v>
      </c>
      <c r="L204" s="10">
        <v>1.47710264</v>
      </c>
      <c r="M204" s="10">
        <v>0.17610000000000001</v>
      </c>
      <c r="N204" s="10">
        <v>0.84148855</v>
      </c>
      <c r="O204" s="10">
        <v>1.6501999999999999</v>
      </c>
      <c r="P204" s="10">
        <v>2.5133100000000002</v>
      </c>
      <c r="Q204" s="10">
        <v>1.9691099999999999</v>
      </c>
      <c r="R204" s="12">
        <v>3.3111713238717068E-2</v>
      </c>
      <c r="S204" s="10">
        <v>12.3</v>
      </c>
      <c r="U204" s="36">
        <v>1502041117</v>
      </c>
      <c r="V204">
        <v>2021</v>
      </c>
      <c r="W204">
        <f t="shared" si="45"/>
        <v>1</v>
      </c>
      <c r="X204">
        <f t="shared" si="46"/>
        <v>0</v>
      </c>
      <c r="Y204">
        <f t="shared" si="47"/>
        <v>0</v>
      </c>
      <c r="Z204">
        <f t="shared" si="48"/>
        <v>0</v>
      </c>
      <c r="AA204">
        <f t="shared" si="49"/>
        <v>0</v>
      </c>
      <c r="AB204">
        <f t="shared" si="50"/>
        <v>1</v>
      </c>
      <c r="AC204">
        <f t="shared" si="51"/>
        <v>0</v>
      </c>
      <c r="AD204">
        <f t="shared" si="52"/>
        <v>0</v>
      </c>
      <c r="AE204">
        <f t="shared" si="53"/>
        <v>0</v>
      </c>
      <c r="AF204">
        <f t="shared" si="54"/>
        <v>1</v>
      </c>
      <c r="AG204">
        <f t="shared" si="55"/>
        <v>0.39414736842105264</v>
      </c>
      <c r="AH204">
        <f t="shared" si="56"/>
        <v>0.20199141767062781</v>
      </c>
      <c r="AI204">
        <f t="shared" si="57"/>
        <v>4.7784699034639404</v>
      </c>
      <c r="AJ204">
        <f t="shared" si="58"/>
        <v>0.97648488409357981</v>
      </c>
      <c r="AK204">
        <f t="shared" si="59"/>
        <v>1.5051282051282051E-3</v>
      </c>
    </row>
    <row r="205" spans="1:37" ht="17">
      <c r="A205" s="9">
        <v>205</v>
      </c>
      <c r="B205" s="3" t="s">
        <v>359</v>
      </c>
      <c r="C205" s="3" t="s">
        <v>75</v>
      </c>
      <c r="D205" s="3" t="s">
        <v>430</v>
      </c>
      <c r="E205" s="3" t="s">
        <v>431</v>
      </c>
      <c r="F205" s="10">
        <v>6.0949999999999997E-2</v>
      </c>
      <c r="G205" s="10">
        <v>-7.442E-2</v>
      </c>
      <c r="H205" s="11">
        <v>13</v>
      </c>
      <c r="I205" s="11">
        <v>125</v>
      </c>
      <c r="J205" s="10">
        <v>2.6500054</v>
      </c>
      <c r="K205" s="10">
        <v>12.467499999999999</v>
      </c>
      <c r="L205" s="10">
        <v>1.18009415</v>
      </c>
      <c r="M205" s="10">
        <v>0.30099999999999999</v>
      </c>
      <c r="N205" s="10">
        <v>1.46991125</v>
      </c>
      <c r="O205" s="10">
        <v>1.2099</v>
      </c>
      <c r="P205" s="10">
        <v>2.78877</v>
      </c>
      <c r="Q205" s="10">
        <v>2.5294300000000001</v>
      </c>
      <c r="R205" s="12">
        <v>2.1855513362521829E-2</v>
      </c>
      <c r="S205" s="10">
        <v>10</v>
      </c>
      <c r="U205" s="36">
        <v>1502051426</v>
      </c>
      <c r="V205">
        <v>2021</v>
      </c>
      <c r="W205">
        <f t="shared" si="45"/>
        <v>1</v>
      </c>
      <c r="X205">
        <f t="shared" si="46"/>
        <v>0</v>
      </c>
      <c r="Y205">
        <f t="shared" si="47"/>
        <v>0</v>
      </c>
      <c r="Z205">
        <f t="shared" si="48"/>
        <v>0</v>
      </c>
      <c r="AA205">
        <f t="shared" si="49"/>
        <v>0</v>
      </c>
      <c r="AB205">
        <f t="shared" si="50"/>
        <v>1</v>
      </c>
      <c r="AC205">
        <f t="shared" si="51"/>
        <v>0</v>
      </c>
      <c r="AD205">
        <f t="shared" si="52"/>
        <v>0</v>
      </c>
      <c r="AE205">
        <f t="shared" si="53"/>
        <v>0</v>
      </c>
      <c r="AF205">
        <f t="shared" si="54"/>
        <v>1</v>
      </c>
      <c r="AG205">
        <f t="shared" si="55"/>
        <v>0.9821923076923077</v>
      </c>
      <c r="AH205">
        <f t="shared" si="56"/>
        <v>9.4653631441748542E-2</v>
      </c>
      <c r="AI205">
        <f t="shared" si="57"/>
        <v>4.8834260797342193</v>
      </c>
      <c r="AJ205">
        <f t="shared" si="58"/>
        <v>0.97642636174961817</v>
      </c>
      <c r="AK205">
        <f t="shared" si="59"/>
        <v>2.408E-3</v>
      </c>
    </row>
    <row r="206" spans="1:37" ht="17">
      <c r="A206" s="9">
        <v>206</v>
      </c>
      <c r="B206" s="3" t="s">
        <v>359</v>
      </c>
      <c r="C206" s="3" t="s">
        <v>75</v>
      </c>
      <c r="D206" s="3" t="s">
        <v>432</v>
      </c>
      <c r="E206" s="3" t="s">
        <v>433</v>
      </c>
      <c r="F206" s="10">
        <v>8.9141609999999996E-2</v>
      </c>
      <c r="G206" s="10">
        <v>0.15198998</v>
      </c>
      <c r="H206" s="11">
        <v>12</v>
      </c>
      <c r="I206" s="11">
        <v>141</v>
      </c>
      <c r="J206" s="10">
        <v>2.4850564999999998</v>
      </c>
      <c r="K206" s="10">
        <v>4.3525</v>
      </c>
      <c r="L206" s="10">
        <v>1.40567435</v>
      </c>
      <c r="M206" s="10">
        <v>0.109</v>
      </c>
      <c r="N206" s="10">
        <v>1.07938215</v>
      </c>
      <c r="O206" s="10">
        <v>2.7465999999999999</v>
      </c>
      <c r="P206" s="10">
        <v>2.5864247800000002</v>
      </c>
      <c r="Q206" s="10">
        <v>2.3971992000000002</v>
      </c>
      <c r="R206" s="12">
        <v>3.4465185567855557E-2</v>
      </c>
      <c r="S206" s="10">
        <v>9.8000000000000007</v>
      </c>
      <c r="U206" s="36">
        <v>1507320015</v>
      </c>
      <c r="V206">
        <v>2021</v>
      </c>
      <c r="W206">
        <f t="shared" si="45"/>
        <v>1</v>
      </c>
      <c r="X206">
        <f t="shared" si="46"/>
        <v>0</v>
      </c>
      <c r="Y206">
        <f t="shared" si="47"/>
        <v>0</v>
      </c>
      <c r="Z206">
        <f t="shared" si="48"/>
        <v>0</v>
      </c>
      <c r="AA206">
        <f t="shared" si="49"/>
        <v>0</v>
      </c>
      <c r="AB206">
        <f t="shared" si="50"/>
        <v>1</v>
      </c>
      <c r="AC206">
        <f t="shared" si="51"/>
        <v>0</v>
      </c>
      <c r="AD206">
        <f t="shared" si="52"/>
        <v>0</v>
      </c>
      <c r="AE206">
        <f t="shared" si="53"/>
        <v>0</v>
      </c>
      <c r="AF206">
        <f t="shared" si="54"/>
        <v>1</v>
      </c>
      <c r="AG206">
        <f t="shared" si="55"/>
        <v>0.37179166666666669</v>
      </c>
      <c r="AH206">
        <f t="shared" si="56"/>
        <v>0.32295792073520962</v>
      </c>
      <c r="AI206">
        <f t="shared" si="57"/>
        <v>9.9025885321100926</v>
      </c>
      <c r="AJ206">
        <f t="shared" si="58"/>
        <v>0.9755687549030595</v>
      </c>
      <c r="AK206">
        <f t="shared" si="59"/>
        <v>7.7304964539007097E-4</v>
      </c>
    </row>
    <row r="207" spans="1:37" ht="17">
      <c r="A207" s="9">
        <v>207</v>
      </c>
      <c r="B207" s="3" t="s">
        <v>359</v>
      </c>
      <c r="C207" s="3" t="s">
        <v>75</v>
      </c>
      <c r="D207" s="3" t="s">
        <v>434</v>
      </c>
      <c r="E207" s="3" t="s">
        <v>435</v>
      </c>
      <c r="F207" s="10">
        <v>0.29673301000000002</v>
      </c>
      <c r="G207" s="10">
        <v>0.3101217</v>
      </c>
      <c r="H207" s="11">
        <v>14</v>
      </c>
      <c r="I207" s="11">
        <v>49</v>
      </c>
      <c r="J207" s="10">
        <v>2.4718632399999998</v>
      </c>
      <c r="K207" s="10">
        <v>6.2838000000000003</v>
      </c>
      <c r="L207" s="10">
        <v>1.2334601300000001</v>
      </c>
      <c r="M207" s="10">
        <v>0.17610000000000001</v>
      </c>
      <c r="N207" s="10">
        <v>1.2384031099999999</v>
      </c>
      <c r="O207" s="10">
        <v>0.87660000000000005</v>
      </c>
      <c r="P207" s="10">
        <v>5.2084522599999996</v>
      </c>
      <c r="Q207" s="10">
        <v>4.5853433700000004</v>
      </c>
      <c r="R207" s="12">
        <v>5.697143703876438E-2</v>
      </c>
      <c r="S207" s="10">
        <v>5.6</v>
      </c>
      <c r="U207" s="36">
        <v>1507330011</v>
      </c>
      <c r="V207">
        <v>2021</v>
      </c>
      <c r="W207">
        <f t="shared" si="45"/>
        <v>1</v>
      </c>
      <c r="X207">
        <f t="shared" si="46"/>
        <v>0</v>
      </c>
      <c r="Y207">
        <f t="shared" si="47"/>
        <v>0</v>
      </c>
      <c r="Z207">
        <f t="shared" si="48"/>
        <v>0</v>
      </c>
      <c r="AA207">
        <f t="shared" si="49"/>
        <v>0</v>
      </c>
      <c r="AB207">
        <f t="shared" si="50"/>
        <v>1</v>
      </c>
      <c r="AC207">
        <f t="shared" si="51"/>
        <v>0</v>
      </c>
      <c r="AD207">
        <f t="shared" si="52"/>
        <v>0</v>
      </c>
      <c r="AE207">
        <f t="shared" si="53"/>
        <v>0</v>
      </c>
      <c r="AF207">
        <f t="shared" si="54"/>
        <v>1</v>
      </c>
      <c r="AG207">
        <f t="shared" si="55"/>
        <v>0.46142142857142859</v>
      </c>
      <c r="AH207">
        <f t="shared" si="56"/>
        <v>0.19629207326776793</v>
      </c>
      <c r="AI207">
        <f t="shared" si="57"/>
        <v>7.032385633162975</v>
      </c>
      <c r="AJ207">
        <f t="shared" si="58"/>
        <v>0.97273951609158038</v>
      </c>
      <c r="AK207">
        <f t="shared" si="59"/>
        <v>3.5938775510204082E-3</v>
      </c>
    </row>
    <row r="208" spans="1:37" ht="17">
      <c r="A208" s="9">
        <v>208</v>
      </c>
      <c r="B208" s="3" t="s">
        <v>359</v>
      </c>
      <c r="C208" s="3" t="s">
        <v>75</v>
      </c>
      <c r="D208" s="3" t="s">
        <v>436</v>
      </c>
      <c r="E208" s="3" t="s">
        <v>437</v>
      </c>
      <c r="F208" s="10">
        <v>0.51444915000000002</v>
      </c>
      <c r="G208" s="10">
        <v>0.56061181000000004</v>
      </c>
      <c r="H208" s="11">
        <v>23</v>
      </c>
      <c r="I208" s="11">
        <v>83</v>
      </c>
      <c r="J208" s="10">
        <v>4.4538805200000002</v>
      </c>
      <c r="K208" s="10">
        <v>13.0282</v>
      </c>
      <c r="L208" s="10">
        <v>1.8868322</v>
      </c>
      <c r="M208" s="10">
        <v>0.33889999999999998</v>
      </c>
      <c r="N208" s="10">
        <v>2.5670483200000001</v>
      </c>
      <c r="O208" s="10">
        <v>1.4785999999999999</v>
      </c>
      <c r="P208" s="10">
        <v>6.5524687500000001</v>
      </c>
      <c r="Q208" s="10">
        <v>5.5109867499999998</v>
      </c>
      <c r="R208" s="12">
        <v>7.8512263030632537E-2</v>
      </c>
      <c r="S208" s="10">
        <v>6.2</v>
      </c>
      <c r="U208" s="36">
        <v>1507340017</v>
      </c>
      <c r="V208">
        <v>2021</v>
      </c>
      <c r="W208">
        <f t="shared" si="45"/>
        <v>1</v>
      </c>
      <c r="X208">
        <f t="shared" si="46"/>
        <v>0</v>
      </c>
      <c r="Y208">
        <f t="shared" si="47"/>
        <v>0</v>
      </c>
      <c r="Z208">
        <f t="shared" si="48"/>
        <v>0</v>
      </c>
      <c r="AA208">
        <f t="shared" si="49"/>
        <v>0</v>
      </c>
      <c r="AB208">
        <f t="shared" si="50"/>
        <v>1</v>
      </c>
      <c r="AC208">
        <f t="shared" si="51"/>
        <v>0</v>
      </c>
      <c r="AD208">
        <f t="shared" si="52"/>
        <v>0</v>
      </c>
      <c r="AE208">
        <f t="shared" si="53"/>
        <v>0</v>
      </c>
      <c r="AF208">
        <f t="shared" si="54"/>
        <v>1</v>
      </c>
      <c r="AG208">
        <f t="shared" si="55"/>
        <v>0.58117826086956526</v>
      </c>
      <c r="AH208">
        <f t="shared" si="56"/>
        <v>0.14482677576334413</v>
      </c>
      <c r="AI208">
        <f t="shared" si="57"/>
        <v>7.574648332841547</v>
      </c>
      <c r="AJ208">
        <f t="shared" si="58"/>
        <v>0.9746467072139805</v>
      </c>
      <c r="AK208">
        <f t="shared" si="59"/>
        <v>4.083132530120482E-3</v>
      </c>
    </row>
    <row r="209" spans="1:37" ht="17">
      <c r="A209" s="9">
        <v>209</v>
      </c>
      <c r="B209" s="3" t="s">
        <v>359</v>
      </c>
      <c r="C209" s="3" t="s">
        <v>75</v>
      </c>
      <c r="D209" s="3" t="s">
        <v>438</v>
      </c>
      <c r="E209" s="3" t="s">
        <v>439</v>
      </c>
      <c r="F209" s="10">
        <v>-6.051223E-2</v>
      </c>
      <c r="G209" s="10">
        <v>0.15069729000000001</v>
      </c>
      <c r="H209" s="11">
        <v>14</v>
      </c>
      <c r="I209" s="11">
        <v>103</v>
      </c>
      <c r="J209" s="10">
        <v>2.4722973000000001</v>
      </c>
      <c r="K209" s="10">
        <v>11.735200000000001</v>
      </c>
      <c r="L209" s="10">
        <v>1.4149264399999999</v>
      </c>
      <c r="M209" s="10">
        <v>0.1353</v>
      </c>
      <c r="N209" s="10">
        <v>1.05737086</v>
      </c>
      <c r="O209" s="10">
        <v>2.6438000000000001</v>
      </c>
      <c r="P209" s="10">
        <v>2.48434271</v>
      </c>
      <c r="Q209" s="10">
        <v>2.28071768</v>
      </c>
      <c r="R209" s="12">
        <v>-2.4357440604480852E-2</v>
      </c>
      <c r="S209" s="10">
        <v>6.3</v>
      </c>
      <c r="U209" s="36">
        <v>1542011282</v>
      </c>
      <c r="V209">
        <v>2021</v>
      </c>
      <c r="W209">
        <f t="shared" si="45"/>
        <v>1</v>
      </c>
      <c r="X209">
        <f t="shared" si="46"/>
        <v>0</v>
      </c>
      <c r="Y209">
        <f t="shared" si="47"/>
        <v>0</v>
      </c>
      <c r="Z209">
        <f t="shared" si="48"/>
        <v>0</v>
      </c>
      <c r="AA209">
        <f t="shared" si="49"/>
        <v>0</v>
      </c>
      <c r="AB209">
        <f t="shared" si="50"/>
        <v>1</v>
      </c>
      <c r="AC209">
        <f t="shared" si="51"/>
        <v>0</v>
      </c>
      <c r="AD209">
        <f t="shared" si="52"/>
        <v>0</v>
      </c>
      <c r="AE209">
        <f t="shared" si="53"/>
        <v>0</v>
      </c>
      <c r="AF209">
        <f t="shared" si="54"/>
        <v>1</v>
      </c>
      <c r="AG209">
        <f t="shared" si="55"/>
        <v>0.84789285714285723</v>
      </c>
      <c r="AH209">
        <f t="shared" si="56"/>
        <v>0.1205711398186652</v>
      </c>
      <c r="AI209">
        <f t="shared" si="57"/>
        <v>7.8150100517368806</v>
      </c>
      <c r="AJ209">
        <f t="shared" si="58"/>
        <v>0.98860199654605951</v>
      </c>
      <c r="AK209">
        <f t="shared" si="59"/>
        <v>1.3135922330097087E-3</v>
      </c>
    </row>
    <row r="210" spans="1:37" ht="17">
      <c r="A210" s="9">
        <v>210</v>
      </c>
      <c r="B210" s="3" t="s">
        <v>359</v>
      </c>
      <c r="C210" s="3" t="s">
        <v>75</v>
      </c>
      <c r="D210" s="3" t="s">
        <v>440</v>
      </c>
      <c r="E210" s="3" t="s">
        <v>441</v>
      </c>
      <c r="F210" s="10">
        <v>0.24732276</v>
      </c>
      <c r="G210" s="10">
        <v>0.24049477</v>
      </c>
      <c r="H210" s="11">
        <v>30</v>
      </c>
      <c r="I210" s="11">
        <v>258</v>
      </c>
      <c r="J210" s="10">
        <v>5.5618613300000002</v>
      </c>
      <c r="K210" s="10">
        <v>19.981999999999999</v>
      </c>
      <c r="L210" s="10">
        <v>3.7462568799999998</v>
      </c>
      <c r="M210" s="10">
        <v>0.29210000000000003</v>
      </c>
      <c r="N210" s="10">
        <v>1.8156044499999999</v>
      </c>
      <c r="O210" s="10">
        <v>2.8338000000000001</v>
      </c>
      <c r="P210" s="10">
        <v>6.4319441800000003</v>
      </c>
      <c r="Q210" s="10">
        <v>5.64703029</v>
      </c>
      <c r="R210" s="12">
        <v>3.8452255349019526E-2</v>
      </c>
      <c r="S210" s="10">
        <v>9.4</v>
      </c>
      <c r="U210" s="36">
        <v>1542050056</v>
      </c>
      <c r="V210">
        <v>2021</v>
      </c>
      <c r="W210">
        <f t="shared" si="45"/>
        <v>1</v>
      </c>
      <c r="X210">
        <f t="shared" si="46"/>
        <v>0</v>
      </c>
      <c r="Y210">
        <f t="shared" si="47"/>
        <v>0</v>
      </c>
      <c r="Z210">
        <f t="shared" si="48"/>
        <v>0</v>
      </c>
      <c r="AA210">
        <f t="shared" si="49"/>
        <v>0</v>
      </c>
      <c r="AB210">
        <f t="shared" si="50"/>
        <v>1</v>
      </c>
      <c r="AC210">
        <f t="shared" si="51"/>
        <v>0</v>
      </c>
      <c r="AD210">
        <f t="shared" si="52"/>
        <v>0</v>
      </c>
      <c r="AE210">
        <f t="shared" si="53"/>
        <v>0</v>
      </c>
      <c r="AF210">
        <f t="shared" si="54"/>
        <v>1</v>
      </c>
      <c r="AG210">
        <f t="shared" si="55"/>
        <v>0.67580333333333331</v>
      </c>
      <c r="AH210">
        <f t="shared" si="56"/>
        <v>0.18748157741967772</v>
      </c>
      <c r="AI210">
        <f t="shared" si="57"/>
        <v>6.2156947963026354</v>
      </c>
      <c r="AJ210">
        <f t="shared" si="58"/>
        <v>0.98559245539875995</v>
      </c>
      <c r="AK210">
        <f t="shared" si="59"/>
        <v>1.1321705426356591E-3</v>
      </c>
    </row>
    <row r="211" spans="1:37" ht="17">
      <c r="A211" s="9">
        <v>211</v>
      </c>
      <c r="B211" s="3" t="s">
        <v>442</v>
      </c>
      <c r="C211" s="3" t="s">
        <v>21</v>
      </c>
      <c r="D211" s="3" t="s">
        <v>443</v>
      </c>
      <c r="E211" s="3" t="s">
        <v>444</v>
      </c>
      <c r="F211" s="10">
        <v>-2.5398225700000001</v>
      </c>
      <c r="G211" s="10">
        <v>0.92616202999999997</v>
      </c>
      <c r="H211" s="11">
        <v>481</v>
      </c>
      <c r="I211" s="11">
        <v>990</v>
      </c>
      <c r="J211" s="10">
        <v>58.302398959999998</v>
      </c>
      <c r="K211" s="10">
        <v>72.132300000000001</v>
      </c>
      <c r="L211" s="10">
        <v>29.58742771</v>
      </c>
      <c r="M211" s="10">
        <v>2.9689999999999999</v>
      </c>
      <c r="N211" s="10">
        <v>28.714971250000001</v>
      </c>
      <c r="O211" s="10">
        <v>28.963799999999999</v>
      </c>
      <c r="P211" s="10">
        <v>71.761686519999998</v>
      </c>
      <c r="Q211" s="10">
        <v>65.961595070000001</v>
      </c>
      <c r="R211" s="12">
        <v>-3.5392459307546385E-2</v>
      </c>
      <c r="S211" s="10">
        <v>8.1</v>
      </c>
      <c r="U211" s="36">
        <v>1145010010</v>
      </c>
      <c r="V211">
        <v>2021</v>
      </c>
      <c r="W211">
        <f t="shared" si="45"/>
        <v>1</v>
      </c>
      <c r="X211">
        <f t="shared" si="46"/>
        <v>0</v>
      </c>
      <c r="Y211">
        <f t="shared" si="47"/>
        <v>0</v>
      </c>
      <c r="Z211">
        <f t="shared" si="48"/>
        <v>0</v>
      </c>
      <c r="AA211">
        <f t="shared" si="49"/>
        <v>0</v>
      </c>
      <c r="AB211">
        <f t="shared" si="50"/>
        <v>0</v>
      </c>
      <c r="AC211">
        <f t="shared" si="51"/>
        <v>1</v>
      </c>
      <c r="AD211">
        <f t="shared" si="52"/>
        <v>1</v>
      </c>
      <c r="AE211">
        <f t="shared" si="53"/>
        <v>0</v>
      </c>
      <c r="AF211">
        <f t="shared" si="54"/>
        <v>0</v>
      </c>
      <c r="AG211">
        <f t="shared" si="55"/>
        <v>0.15613575883575884</v>
      </c>
      <c r="AH211">
        <f t="shared" si="56"/>
        <v>0.41018278510459255</v>
      </c>
      <c r="AI211">
        <f t="shared" si="57"/>
        <v>9.6715969181542611</v>
      </c>
      <c r="AJ211">
        <f t="shared" si="58"/>
        <v>0.9604667296038818</v>
      </c>
      <c r="AK211">
        <f t="shared" si="59"/>
        <v>2.9989898989898987E-3</v>
      </c>
    </row>
    <row r="212" spans="1:37" ht="17">
      <c r="A212" s="9">
        <v>212</v>
      </c>
      <c r="B212" s="3" t="s">
        <v>442</v>
      </c>
      <c r="C212" s="3" t="s">
        <v>38</v>
      </c>
      <c r="D212" s="3" t="s">
        <v>445</v>
      </c>
      <c r="E212" s="3" t="s">
        <v>446</v>
      </c>
      <c r="F212" s="10">
        <v>7.4045319999999998E-2</v>
      </c>
      <c r="G212" s="10">
        <v>0.11522</v>
      </c>
      <c r="H212" s="11">
        <v>47</v>
      </c>
      <c r="I212" s="11">
        <v>379</v>
      </c>
      <c r="J212" s="10">
        <v>5.8414360800000003</v>
      </c>
      <c r="K212" s="10">
        <v>13.4161</v>
      </c>
      <c r="L212" s="10">
        <v>2.9010025100000001</v>
      </c>
      <c r="M212" s="10">
        <v>0.46510000000000001</v>
      </c>
      <c r="N212" s="10">
        <v>2.9404335700000002</v>
      </c>
      <c r="O212" s="10">
        <v>9.3386999999999993</v>
      </c>
      <c r="P212" s="10">
        <v>6.4734552499999998</v>
      </c>
      <c r="Q212" s="10">
        <v>5.6423273199999997</v>
      </c>
      <c r="R212" s="12">
        <v>1.1438299507824667E-2</v>
      </c>
      <c r="S212" s="10">
        <v>10</v>
      </c>
      <c r="U212" s="36">
        <v>545040515</v>
      </c>
      <c r="V212">
        <v>2021</v>
      </c>
      <c r="W212">
        <f t="shared" si="45"/>
        <v>0</v>
      </c>
      <c r="X212">
        <f t="shared" si="46"/>
        <v>0</v>
      </c>
      <c r="Y212">
        <f t="shared" si="47"/>
        <v>0</v>
      </c>
      <c r="Z212">
        <f t="shared" si="48"/>
        <v>0</v>
      </c>
      <c r="AA212">
        <f t="shared" si="49"/>
        <v>0</v>
      </c>
      <c r="AB212">
        <f t="shared" si="50"/>
        <v>0</v>
      </c>
      <c r="AC212">
        <f t="shared" si="51"/>
        <v>1</v>
      </c>
      <c r="AD212">
        <f t="shared" si="52"/>
        <v>0</v>
      </c>
      <c r="AE212">
        <f t="shared" si="53"/>
        <v>1</v>
      </c>
      <c r="AF212">
        <f t="shared" si="54"/>
        <v>0</v>
      </c>
      <c r="AG212">
        <f t="shared" si="55"/>
        <v>0.2953446808510638</v>
      </c>
      <c r="AH212">
        <f t="shared" si="56"/>
        <v>0.21623292238429948</v>
      </c>
      <c r="AI212">
        <f t="shared" si="57"/>
        <v>6.3221534508707808</v>
      </c>
      <c r="AJ212">
        <f t="shared" si="58"/>
        <v>0.96649425121747401</v>
      </c>
      <c r="AK212">
        <f t="shared" si="59"/>
        <v>1.2271767810026386E-3</v>
      </c>
    </row>
    <row r="213" spans="1:37" ht="17">
      <c r="A213" s="9">
        <v>213</v>
      </c>
      <c r="B213" s="3" t="s">
        <v>442</v>
      </c>
      <c r="C213" s="3" t="s">
        <v>38</v>
      </c>
      <c r="D213" s="3" t="s">
        <v>447</v>
      </c>
      <c r="E213" s="3" t="s">
        <v>448</v>
      </c>
      <c r="F213" s="10">
        <v>-0.1313</v>
      </c>
      <c r="G213" s="10">
        <v>3.9999199999999999</v>
      </c>
      <c r="H213" s="11">
        <v>115</v>
      </c>
      <c r="I213" s="11">
        <v>467</v>
      </c>
      <c r="J213" s="10">
        <v>22.874082730000001</v>
      </c>
      <c r="K213" s="10">
        <v>41.825400000000002</v>
      </c>
      <c r="L213" s="10">
        <v>12.768153359999999</v>
      </c>
      <c r="M213" s="10">
        <v>1.3648</v>
      </c>
      <c r="N213" s="10">
        <v>10.10592937</v>
      </c>
      <c r="O213" s="10">
        <v>9.8329000000000004</v>
      </c>
      <c r="P213" s="10">
        <v>26.706060000000001</v>
      </c>
      <c r="Q213" s="10">
        <v>23.904610000000002</v>
      </c>
      <c r="R213" s="12">
        <v>-4.9164871194028624E-3</v>
      </c>
      <c r="S213" s="10">
        <v>5.0999999999999996</v>
      </c>
      <c r="U213" s="36">
        <v>1145010038</v>
      </c>
      <c r="V213">
        <v>2021</v>
      </c>
      <c r="W213">
        <f t="shared" si="45"/>
        <v>1</v>
      </c>
      <c r="X213">
        <f t="shared" si="46"/>
        <v>0</v>
      </c>
      <c r="Y213">
        <f t="shared" si="47"/>
        <v>0</v>
      </c>
      <c r="Z213">
        <f t="shared" si="48"/>
        <v>0</v>
      </c>
      <c r="AA213">
        <f t="shared" si="49"/>
        <v>0</v>
      </c>
      <c r="AB213">
        <f t="shared" si="50"/>
        <v>0</v>
      </c>
      <c r="AC213">
        <f t="shared" si="51"/>
        <v>1</v>
      </c>
      <c r="AD213">
        <f t="shared" si="52"/>
        <v>0</v>
      </c>
      <c r="AE213">
        <f t="shared" si="53"/>
        <v>1</v>
      </c>
      <c r="AF213">
        <f t="shared" si="54"/>
        <v>0</v>
      </c>
      <c r="AG213">
        <f t="shared" si="55"/>
        <v>0.37556695652173916</v>
      </c>
      <c r="AH213">
        <f t="shared" si="56"/>
        <v>0.30527271370985093</v>
      </c>
      <c r="AI213">
        <f t="shared" si="57"/>
        <v>7.404696197245018</v>
      </c>
      <c r="AJ213">
        <f t="shared" si="58"/>
        <v>0.96840023894309357</v>
      </c>
      <c r="AK213">
        <f t="shared" si="59"/>
        <v>2.9224839400428266E-3</v>
      </c>
    </row>
    <row r="214" spans="1:37" ht="17">
      <c r="A214" s="9">
        <v>214</v>
      </c>
      <c r="B214" s="3" t="s">
        <v>442</v>
      </c>
      <c r="C214" s="3" t="s">
        <v>38</v>
      </c>
      <c r="D214" s="3" t="s">
        <v>449</v>
      </c>
      <c r="E214" s="3" t="s">
        <v>450</v>
      </c>
      <c r="F214" s="10">
        <v>2.6466516900000001</v>
      </c>
      <c r="G214" s="10">
        <v>2.6096609499999999</v>
      </c>
      <c r="H214" s="11">
        <v>90</v>
      </c>
      <c r="I214" s="11">
        <v>509</v>
      </c>
      <c r="J214" s="10">
        <v>27.945496649999999</v>
      </c>
      <c r="K214" s="10">
        <v>43.096200000000003</v>
      </c>
      <c r="L214" s="10">
        <v>15.4990468</v>
      </c>
      <c r="M214" s="10">
        <v>1.6624000000000001</v>
      </c>
      <c r="N214" s="10">
        <v>12.44644985</v>
      </c>
      <c r="O214" s="10">
        <v>12.1485</v>
      </c>
      <c r="P214" s="10">
        <v>31.035716560000001</v>
      </c>
      <c r="Q214" s="10">
        <v>25.6457166</v>
      </c>
      <c r="R214" s="12">
        <v>8.5277608618552228E-2</v>
      </c>
      <c r="S214" s="10">
        <v>8</v>
      </c>
      <c r="U214" s="36">
        <v>1146010014</v>
      </c>
      <c r="V214">
        <v>2021</v>
      </c>
      <c r="W214">
        <f t="shared" si="45"/>
        <v>1</v>
      </c>
      <c r="X214">
        <f t="shared" si="46"/>
        <v>0</v>
      </c>
      <c r="Y214">
        <f t="shared" si="47"/>
        <v>0</v>
      </c>
      <c r="Z214">
        <f t="shared" si="48"/>
        <v>0</v>
      </c>
      <c r="AA214">
        <f t="shared" si="49"/>
        <v>0</v>
      </c>
      <c r="AB214">
        <f t="shared" si="50"/>
        <v>0</v>
      </c>
      <c r="AC214">
        <f t="shared" si="51"/>
        <v>1</v>
      </c>
      <c r="AD214">
        <f t="shared" si="52"/>
        <v>0</v>
      </c>
      <c r="AE214">
        <f t="shared" si="53"/>
        <v>1</v>
      </c>
      <c r="AF214">
        <f t="shared" si="54"/>
        <v>0</v>
      </c>
      <c r="AG214">
        <f t="shared" si="55"/>
        <v>0.4973177777777778</v>
      </c>
      <c r="AH214">
        <f t="shared" si="56"/>
        <v>0.3596383625470459</v>
      </c>
      <c r="AI214">
        <f t="shared" si="57"/>
        <v>7.4870367240134748</v>
      </c>
      <c r="AJ214">
        <f t="shared" si="58"/>
        <v>0.96285853444924552</v>
      </c>
      <c r="AK214">
        <f t="shared" si="59"/>
        <v>3.2660117878192535E-3</v>
      </c>
    </row>
    <row r="215" spans="1:37" ht="17">
      <c r="A215" s="9">
        <v>215</v>
      </c>
      <c r="B215" s="3" t="s">
        <v>442</v>
      </c>
      <c r="C215" s="3" t="s">
        <v>75</v>
      </c>
      <c r="D215" s="3" t="s">
        <v>451</v>
      </c>
      <c r="E215" s="3" t="s">
        <v>452</v>
      </c>
      <c r="F215" s="10">
        <v>-0.12963624000000001</v>
      </c>
      <c r="G215" s="10">
        <v>-6.0323639999999998E-2</v>
      </c>
      <c r="H215" s="11">
        <v>31</v>
      </c>
      <c r="I215" s="11">
        <v>259</v>
      </c>
      <c r="J215" s="10">
        <v>3.6647163100000002</v>
      </c>
      <c r="K215" s="10">
        <v>6.8082000000000003</v>
      </c>
      <c r="L215" s="10">
        <v>1.6746788500000001</v>
      </c>
      <c r="M215" s="10">
        <v>0.23200000000000001</v>
      </c>
      <c r="N215" s="10">
        <v>1.9900374599999999</v>
      </c>
      <c r="O215" s="10">
        <v>5.6725000000000003</v>
      </c>
      <c r="P215" s="10">
        <v>4.6418511799999997</v>
      </c>
      <c r="Q215" s="10">
        <v>5.66013769</v>
      </c>
      <c r="R215" s="12">
        <v>-2.7927702757588196E-2</v>
      </c>
      <c r="S215" s="10">
        <v>12.1</v>
      </c>
      <c r="U215" s="36">
        <v>145010019</v>
      </c>
      <c r="V215">
        <v>2021</v>
      </c>
      <c r="W215">
        <f t="shared" si="45"/>
        <v>0</v>
      </c>
      <c r="X215">
        <f t="shared" si="46"/>
        <v>0</v>
      </c>
      <c r="Y215">
        <f t="shared" si="47"/>
        <v>0</v>
      </c>
      <c r="Z215">
        <f t="shared" si="48"/>
        <v>0</v>
      </c>
      <c r="AA215">
        <f t="shared" si="49"/>
        <v>0</v>
      </c>
      <c r="AB215">
        <f t="shared" si="50"/>
        <v>0</v>
      </c>
      <c r="AC215">
        <f t="shared" si="51"/>
        <v>1</v>
      </c>
      <c r="AD215">
        <f t="shared" si="52"/>
        <v>0</v>
      </c>
      <c r="AE215">
        <f t="shared" si="53"/>
        <v>0</v>
      </c>
      <c r="AF215">
        <f t="shared" si="54"/>
        <v>1</v>
      </c>
      <c r="AG215">
        <f t="shared" si="55"/>
        <v>0.22710322580645162</v>
      </c>
      <c r="AH215">
        <f t="shared" si="56"/>
        <v>0.24597967891660058</v>
      </c>
      <c r="AI215">
        <f t="shared" si="57"/>
        <v>8.5777476724137927</v>
      </c>
      <c r="AJ215">
        <f t="shared" si="58"/>
        <v>0.96704639072753618</v>
      </c>
      <c r="AK215">
        <f t="shared" si="59"/>
        <v>8.9575289575289578E-4</v>
      </c>
    </row>
    <row r="216" spans="1:37" ht="17">
      <c r="A216" s="9">
        <v>216</v>
      </c>
      <c r="B216" s="3" t="s">
        <v>442</v>
      </c>
      <c r="C216" s="3" t="s">
        <v>75</v>
      </c>
      <c r="D216" s="3" t="s">
        <v>453</v>
      </c>
      <c r="E216" s="3" t="s">
        <v>454</v>
      </c>
      <c r="F216" s="10">
        <v>8.0893629999999994E-2</v>
      </c>
      <c r="G216" s="10">
        <v>0.21754900999999999</v>
      </c>
      <c r="H216" s="11">
        <v>24</v>
      </c>
      <c r="I216" s="11">
        <v>532</v>
      </c>
      <c r="J216" s="10">
        <v>4.7290846200000001</v>
      </c>
      <c r="K216" s="10">
        <v>6.8503999999999996</v>
      </c>
      <c r="L216" s="10">
        <v>1.4107011199999999</v>
      </c>
      <c r="M216" s="10">
        <v>0.85350000000000004</v>
      </c>
      <c r="N216" s="10">
        <v>3.3183834999999999</v>
      </c>
      <c r="O216" s="10">
        <v>27.083400000000001</v>
      </c>
      <c r="P216" s="10">
        <v>6.4581870099999996</v>
      </c>
      <c r="Q216" s="10">
        <v>5.3577539999999999</v>
      </c>
      <c r="R216" s="12">
        <v>1.2525749080158643E-2</v>
      </c>
      <c r="S216" s="10">
        <v>12.2</v>
      </c>
      <c r="U216" s="36">
        <v>145030020</v>
      </c>
      <c r="V216">
        <v>2021</v>
      </c>
      <c r="W216">
        <f t="shared" si="45"/>
        <v>0</v>
      </c>
      <c r="X216">
        <f t="shared" si="46"/>
        <v>0</v>
      </c>
      <c r="Y216">
        <f t="shared" si="47"/>
        <v>0</v>
      </c>
      <c r="Z216">
        <f t="shared" si="48"/>
        <v>0</v>
      </c>
      <c r="AA216">
        <f t="shared" si="49"/>
        <v>0</v>
      </c>
      <c r="AB216">
        <f t="shared" si="50"/>
        <v>0</v>
      </c>
      <c r="AC216">
        <f t="shared" si="51"/>
        <v>1</v>
      </c>
      <c r="AD216">
        <f t="shared" si="52"/>
        <v>0</v>
      </c>
      <c r="AE216">
        <f t="shared" si="53"/>
        <v>0</v>
      </c>
      <c r="AF216">
        <f t="shared" si="54"/>
        <v>1</v>
      </c>
      <c r="AG216">
        <f t="shared" si="55"/>
        <v>0.32099583333333331</v>
      </c>
      <c r="AH216">
        <f t="shared" si="56"/>
        <v>0.20592974424851104</v>
      </c>
      <c r="AI216">
        <f t="shared" si="57"/>
        <v>3.8879712946690099</v>
      </c>
      <c r="AJ216">
        <f t="shared" si="58"/>
        <v>0.88921195757992699</v>
      </c>
      <c r="AK216">
        <f t="shared" si="59"/>
        <v>1.6043233082706767E-3</v>
      </c>
    </row>
    <row r="217" spans="1:37" ht="17">
      <c r="A217" s="9">
        <v>217</v>
      </c>
      <c r="B217" s="3" t="s">
        <v>442</v>
      </c>
      <c r="C217" s="3" t="s">
        <v>75</v>
      </c>
      <c r="D217" s="3" t="s">
        <v>455</v>
      </c>
      <c r="E217" s="3" t="s">
        <v>456</v>
      </c>
      <c r="F217" s="10">
        <v>-6.4433379999999998E-2</v>
      </c>
      <c r="G217" s="10">
        <v>-8.6333499999999997E-3</v>
      </c>
      <c r="H217" s="11">
        <v>19</v>
      </c>
      <c r="I217" s="11">
        <v>158</v>
      </c>
      <c r="J217" s="10">
        <v>2.33316123</v>
      </c>
      <c r="K217" s="10">
        <v>5.9127000000000001</v>
      </c>
      <c r="L217" s="10">
        <v>1.13625851</v>
      </c>
      <c r="M217" s="10">
        <v>0.19989999999999999</v>
      </c>
      <c r="N217" s="10">
        <v>1.19690272</v>
      </c>
      <c r="O217" s="10">
        <v>3.0257999999999998</v>
      </c>
      <c r="P217" s="10">
        <v>3.8835345299999999</v>
      </c>
      <c r="Q217" s="10">
        <v>5.0722376200000001</v>
      </c>
      <c r="R217" s="12">
        <v>-1.6591427088456966E-2</v>
      </c>
      <c r="S217" s="10">
        <v>13.4</v>
      </c>
      <c r="U217" s="36">
        <v>146010013</v>
      </c>
      <c r="V217">
        <v>2021</v>
      </c>
      <c r="W217">
        <f t="shared" si="45"/>
        <v>0</v>
      </c>
      <c r="X217">
        <f t="shared" si="46"/>
        <v>0</v>
      </c>
      <c r="Y217">
        <f t="shared" si="47"/>
        <v>0</v>
      </c>
      <c r="Z217">
        <f t="shared" si="48"/>
        <v>0</v>
      </c>
      <c r="AA217">
        <f t="shared" si="49"/>
        <v>0</v>
      </c>
      <c r="AB217">
        <f t="shared" si="50"/>
        <v>0</v>
      </c>
      <c r="AC217">
        <f t="shared" si="51"/>
        <v>1</v>
      </c>
      <c r="AD217">
        <f t="shared" si="52"/>
        <v>0</v>
      </c>
      <c r="AE217">
        <f t="shared" si="53"/>
        <v>0</v>
      </c>
      <c r="AF217">
        <f t="shared" si="54"/>
        <v>1</v>
      </c>
      <c r="AG217">
        <f t="shared" si="55"/>
        <v>0.32171578947368423</v>
      </c>
      <c r="AH217">
        <f t="shared" si="56"/>
        <v>0.19217252862482453</v>
      </c>
      <c r="AI217">
        <f t="shared" si="57"/>
        <v>5.9875073536768388</v>
      </c>
      <c r="AJ217">
        <f t="shared" si="58"/>
        <v>0.96729705853482961</v>
      </c>
      <c r="AK217">
        <f t="shared" si="59"/>
        <v>1.2651898734177215E-3</v>
      </c>
    </row>
    <row r="218" spans="1:37" ht="17">
      <c r="A218" s="9">
        <v>218</v>
      </c>
      <c r="B218" s="3" t="s">
        <v>442</v>
      </c>
      <c r="C218" s="3" t="s">
        <v>75</v>
      </c>
      <c r="D218" s="3" t="s">
        <v>457</v>
      </c>
      <c r="E218" s="3" t="s">
        <v>458</v>
      </c>
      <c r="F218" s="10">
        <v>9.459534E-2</v>
      </c>
      <c r="G218" s="10">
        <v>0.41816471</v>
      </c>
      <c r="H218" s="11">
        <v>51</v>
      </c>
      <c r="I218" s="11">
        <v>1036</v>
      </c>
      <c r="J218" s="10">
        <v>11.71893742</v>
      </c>
      <c r="K218" s="10">
        <v>18.5229</v>
      </c>
      <c r="L218" s="10">
        <v>4.7359477300000004</v>
      </c>
      <c r="M218" s="10">
        <v>1.0179</v>
      </c>
      <c r="N218" s="10">
        <v>6.9829896900000001</v>
      </c>
      <c r="O218" s="10">
        <v>53.566499999999998</v>
      </c>
      <c r="P218" s="10">
        <v>12.859372759999999</v>
      </c>
      <c r="Q218" s="10">
        <v>13.641345640000001</v>
      </c>
      <c r="R218" s="12">
        <v>7.3561395073829406E-3</v>
      </c>
      <c r="S218" s="10">
        <v>9.6999999999999993</v>
      </c>
      <c r="U218" s="36">
        <v>645030011</v>
      </c>
      <c r="V218">
        <v>2021</v>
      </c>
      <c r="W218">
        <f t="shared" si="45"/>
        <v>0</v>
      </c>
      <c r="X218">
        <f t="shared" si="46"/>
        <v>0</v>
      </c>
      <c r="Y218">
        <f t="shared" si="47"/>
        <v>0</v>
      </c>
      <c r="Z218">
        <f t="shared" si="48"/>
        <v>0</v>
      </c>
      <c r="AA218">
        <f t="shared" si="49"/>
        <v>0</v>
      </c>
      <c r="AB218">
        <f t="shared" si="50"/>
        <v>0</v>
      </c>
      <c r="AC218">
        <f t="shared" si="51"/>
        <v>1</v>
      </c>
      <c r="AD218">
        <f t="shared" si="52"/>
        <v>0</v>
      </c>
      <c r="AE218">
        <f t="shared" si="53"/>
        <v>0</v>
      </c>
      <c r="AF218">
        <f t="shared" si="54"/>
        <v>1</v>
      </c>
      <c r="AG218">
        <f t="shared" si="55"/>
        <v>0.38315294117647059</v>
      </c>
      <c r="AH218">
        <f t="shared" si="56"/>
        <v>0.25568068337031458</v>
      </c>
      <c r="AI218">
        <f t="shared" si="57"/>
        <v>6.8601922487474214</v>
      </c>
      <c r="AJ218">
        <f t="shared" si="58"/>
        <v>0.94790899042004417</v>
      </c>
      <c r="AK218">
        <f t="shared" si="59"/>
        <v>9.8252895752895747E-4</v>
      </c>
    </row>
    <row r="219" spans="1:37" ht="17">
      <c r="A219" s="9">
        <v>219</v>
      </c>
      <c r="B219" s="3" t="s">
        <v>442</v>
      </c>
      <c r="C219" s="3" t="s">
        <v>75</v>
      </c>
      <c r="D219" s="3" t="s">
        <v>459</v>
      </c>
      <c r="E219" s="3" t="s">
        <v>460</v>
      </c>
      <c r="F219" s="10">
        <v>6.2800839999999997E-2</v>
      </c>
      <c r="G219" s="10">
        <v>0.11749757</v>
      </c>
      <c r="H219" s="11">
        <v>27</v>
      </c>
      <c r="I219" s="11">
        <v>260</v>
      </c>
      <c r="J219" s="10">
        <v>4.1371836699999998</v>
      </c>
      <c r="K219" s="10">
        <v>8.5315999999999992</v>
      </c>
      <c r="L219" s="10">
        <v>2.2152686199999998</v>
      </c>
      <c r="M219" s="10">
        <v>0.29509999999999997</v>
      </c>
      <c r="N219" s="10">
        <v>1.92191505</v>
      </c>
      <c r="O219" s="10">
        <v>11.2837</v>
      </c>
      <c r="P219" s="10">
        <v>4.3904862700000002</v>
      </c>
      <c r="Q219" s="10">
        <v>4.3133655800000001</v>
      </c>
      <c r="R219" s="12">
        <v>1.430384612044351E-2</v>
      </c>
      <c r="S219" s="10">
        <v>12.3</v>
      </c>
      <c r="U219" s="36">
        <v>646010013</v>
      </c>
      <c r="V219">
        <v>2021</v>
      </c>
      <c r="W219">
        <f t="shared" si="45"/>
        <v>0</v>
      </c>
      <c r="X219">
        <f t="shared" si="46"/>
        <v>0</v>
      </c>
      <c r="Y219">
        <f t="shared" si="47"/>
        <v>0</v>
      </c>
      <c r="Z219">
        <f t="shared" si="48"/>
        <v>0</v>
      </c>
      <c r="AA219">
        <f t="shared" si="49"/>
        <v>0</v>
      </c>
      <c r="AB219">
        <f t="shared" si="50"/>
        <v>0</v>
      </c>
      <c r="AC219">
        <f t="shared" si="51"/>
        <v>1</v>
      </c>
      <c r="AD219">
        <f t="shared" si="52"/>
        <v>0</v>
      </c>
      <c r="AE219">
        <f t="shared" si="53"/>
        <v>0</v>
      </c>
      <c r="AF219">
        <f t="shared" si="54"/>
        <v>1</v>
      </c>
      <c r="AG219">
        <f t="shared" si="55"/>
        <v>0.32691481481481477</v>
      </c>
      <c r="AH219">
        <f t="shared" si="56"/>
        <v>0.25965453373341463</v>
      </c>
      <c r="AI219">
        <f t="shared" si="57"/>
        <v>6.5127585564215522</v>
      </c>
      <c r="AJ219">
        <f t="shared" si="58"/>
        <v>0.96656734680004985</v>
      </c>
      <c r="AK219">
        <f t="shared" si="59"/>
        <v>1.1349999999999999E-3</v>
      </c>
    </row>
    <row r="220" spans="1:37" ht="17">
      <c r="A220" s="9">
        <v>220</v>
      </c>
      <c r="B220" s="3" t="s">
        <v>442</v>
      </c>
      <c r="C220" s="3" t="s">
        <v>75</v>
      </c>
      <c r="D220" s="3" t="s">
        <v>461</v>
      </c>
      <c r="E220" s="3" t="s">
        <v>462</v>
      </c>
      <c r="F220" s="10">
        <v>-0.27786095999999999</v>
      </c>
      <c r="G220" s="10">
        <v>-0.19580665999999999</v>
      </c>
      <c r="H220" s="11">
        <v>15</v>
      </c>
      <c r="I220" s="11">
        <v>35</v>
      </c>
      <c r="J220" s="10">
        <v>2.53560089</v>
      </c>
      <c r="K220" s="10">
        <v>9.8084000000000007</v>
      </c>
      <c r="L220" s="10">
        <v>2.2103491499999999</v>
      </c>
      <c r="M220" s="10">
        <v>7.1900000000000006E-2</v>
      </c>
      <c r="N220" s="10">
        <v>0.32525174000000001</v>
      </c>
      <c r="O220" s="10">
        <v>0.47960000000000003</v>
      </c>
      <c r="P220" s="10">
        <v>2.8226673400000002</v>
      </c>
      <c r="Q220" s="10">
        <v>2.8829096399999998</v>
      </c>
      <c r="R220" s="12">
        <v>-9.843914515268383E-2</v>
      </c>
      <c r="S220" s="10">
        <v>3.9</v>
      </c>
      <c r="U220" s="36">
        <v>1145030012</v>
      </c>
      <c r="V220">
        <v>2021</v>
      </c>
      <c r="W220">
        <f t="shared" si="45"/>
        <v>1</v>
      </c>
      <c r="X220">
        <f t="shared" si="46"/>
        <v>0</v>
      </c>
      <c r="Y220">
        <f t="shared" si="47"/>
        <v>0</v>
      </c>
      <c r="Z220">
        <f t="shared" si="48"/>
        <v>0</v>
      </c>
      <c r="AA220">
        <f t="shared" si="49"/>
        <v>0</v>
      </c>
      <c r="AB220">
        <f t="shared" si="50"/>
        <v>0</v>
      </c>
      <c r="AC220">
        <f t="shared" si="51"/>
        <v>1</v>
      </c>
      <c r="AD220">
        <f t="shared" si="52"/>
        <v>0</v>
      </c>
      <c r="AE220">
        <f t="shared" si="53"/>
        <v>0</v>
      </c>
      <c r="AF220">
        <f t="shared" si="54"/>
        <v>1</v>
      </c>
      <c r="AG220">
        <f t="shared" si="55"/>
        <v>0.65868666666666664</v>
      </c>
      <c r="AH220">
        <f t="shared" si="56"/>
        <v>0.22535267219933933</v>
      </c>
      <c r="AI220">
        <f t="shared" si="57"/>
        <v>4.5236681502086231</v>
      </c>
      <c r="AJ220">
        <f t="shared" si="58"/>
        <v>0.99272289302956396</v>
      </c>
      <c r="AK220">
        <f t="shared" si="59"/>
        <v>2.0542857142857147E-3</v>
      </c>
    </row>
    <row r="221" spans="1:37" ht="17">
      <c r="A221" s="13">
        <v>221</v>
      </c>
      <c r="B221" s="1" t="s">
        <v>442</v>
      </c>
      <c r="C221" s="1" t="s">
        <v>75</v>
      </c>
      <c r="D221" s="1" t="s">
        <v>463</v>
      </c>
      <c r="E221" s="1" t="s">
        <v>464</v>
      </c>
      <c r="F221" s="14">
        <v>-0.44267000000000001</v>
      </c>
      <c r="G221" s="14">
        <v>2.04697</v>
      </c>
      <c r="H221" s="15">
        <v>59</v>
      </c>
      <c r="I221" s="15">
        <v>192</v>
      </c>
      <c r="J221" s="14">
        <v>7.1433953399999996</v>
      </c>
      <c r="K221" s="14">
        <v>21.7743</v>
      </c>
      <c r="L221" s="14">
        <v>4.8537745799999996</v>
      </c>
      <c r="M221" s="14">
        <v>0.44040000000000001</v>
      </c>
      <c r="N221" s="14">
        <v>2.28962076</v>
      </c>
      <c r="O221" s="14">
        <v>3.1585000000000001</v>
      </c>
      <c r="P221" s="14">
        <v>9.0564400000000003</v>
      </c>
      <c r="Q221" s="14">
        <v>8.5368499999999994</v>
      </c>
      <c r="R221" s="16">
        <v>-4.8879029729120935E-2</v>
      </c>
      <c r="S221" s="14">
        <v>8.1</v>
      </c>
      <c r="U221" s="37">
        <v>1146010032</v>
      </c>
      <c r="V221">
        <v>2021</v>
      </c>
      <c r="W221">
        <f t="shared" si="45"/>
        <v>1</v>
      </c>
      <c r="X221">
        <f t="shared" si="46"/>
        <v>0</v>
      </c>
      <c r="Y221">
        <f t="shared" si="47"/>
        <v>0</v>
      </c>
      <c r="Z221">
        <f t="shared" si="48"/>
        <v>0</v>
      </c>
      <c r="AA221">
        <f t="shared" si="49"/>
        <v>0</v>
      </c>
      <c r="AB221">
        <f t="shared" si="50"/>
        <v>0</v>
      </c>
      <c r="AC221">
        <f t="shared" si="51"/>
        <v>1</v>
      </c>
      <c r="AD221">
        <f t="shared" si="52"/>
        <v>0</v>
      </c>
      <c r="AE221">
        <f t="shared" si="53"/>
        <v>0</v>
      </c>
      <c r="AF221">
        <f t="shared" si="54"/>
        <v>1</v>
      </c>
      <c r="AG221">
        <f t="shared" si="55"/>
        <v>0.37652033898305087</v>
      </c>
      <c r="AH221">
        <f t="shared" si="56"/>
        <v>0.22291300202532341</v>
      </c>
      <c r="AI221">
        <f t="shared" si="57"/>
        <v>5.1989572207084471</v>
      </c>
      <c r="AJ221">
        <f t="shared" si="58"/>
        <v>0.98017528933544007</v>
      </c>
      <c r="AK221">
        <f t="shared" si="59"/>
        <v>2.2937500000000002E-3</v>
      </c>
    </row>
    <row r="223" spans="1:37" ht="17">
      <c r="A223" s="17"/>
      <c r="B223" s="17" t="s">
        <v>465</v>
      </c>
      <c r="C223" s="17"/>
    </row>
    <row r="224" spans="1:37" ht="17">
      <c r="A224" s="17"/>
      <c r="B224" s="17" t="s">
        <v>466</v>
      </c>
      <c r="C224" s="17"/>
    </row>
    <row r="225" spans="1:42" ht="17">
      <c r="A225" s="17"/>
      <c r="B225" s="17" t="s">
        <v>467</v>
      </c>
      <c r="C225" s="17"/>
    </row>
    <row r="226" spans="1:42" ht="17">
      <c r="A226" s="17"/>
      <c r="B226" s="17" t="s">
        <v>468</v>
      </c>
      <c r="C226" s="17"/>
    </row>
    <row r="227" spans="1:42" ht="17">
      <c r="A227" s="17"/>
      <c r="B227" s="17" t="s">
        <v>469</v>
      </c>
      <c r="C227" s="17"/>
    </row>
    <row r="228" spans="1:42" ht="17">
      <c r="A228" s="17"/>
      <c r="B228" s="17" t="s">
        <v>470</v>
      </c>
      <c r="C228" s="17"/>
    </row>
    <row r="229" spans="1:42" ht="17">
      <c r="A229" s="17"/>
      <c r="B229" s="17" t="s">
        <v>471</v>
      </c>
      <c r="C229" s="17"/>
    </row>
    <row r="230" spans="1:42" ht="17">
      <c r="B230" s="18" t="s">
        <v>472</v>
      </c>
      <c r="C230" s="18"/>
      <c r="D230" s="18"/>
      <c r="E230" s="19"/>
      <c r="F230" s="20"/>
      <c r="G230" s="21"/>
      <c r="H230" s="21"/>
      <c r="I230" s="22"/>
      <c r="J230" s="22"/>
      <c r="K230" s="23"/>
      <c r="L230" s="23"/>
      <c r="M230" s="23"/>
      <c r="N230" s="22"/>
      <c r="O230" s="24"/>
      <c r="P230" s="24"/>
      <c r="Q230" s="25"/>
      <c r="R230" s="24"/>
      <c r="S230" s="26"/>
      <c r="T230" s="27"/>
      <c r="U230" s="2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</row>
    <row r="231" spans="1:42" ht="17">
      <c r="B231" s="18" t="s">
        <v>473</v>
      </c>
      <c r="C231" s="18"/>
      <c r="D231" s="18"/>
      <c r="E231" s="18"/>
      <c r="F231" s="21"/>
      <c r="G231" s="21"/>
      <c r="H231" s="21"/>
      <c r="I231" s="22"/>
      <c r="J231" s="22"/>
      <c r="K231" s="28"/>
      <c r="L231" s="21"/>
      <c r="M231" s="21"/>
      <c r="N231" s="22"/>
      <c r="O231" s="24"/>
      <c r="P231" s="24"/>
      <c r="Q231" s="25"/>
      <c r="R231" s="24"/>
      <c r="S231" s="26"/>
      <c r="T231" s="27"/>
      <c r="U231" s="2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</row>
    <row r="232" spans="1:42" ht="17">
      <c r="B232" s="18" t="s">
        <v>474</v>
      </c>
      <c r="C232" s="18"/>
      <c r="D232" s="18"/>
      <c r="E232" s="20"/>
      <c r="F232" s="20"/>
      <c r="G232" s="20"/>
      <c r="H232" s="21"/>
      <c r="I232" s="21"/>
      <c r="J232" s="22"/>
      <c r="K232" s="22"/>
      <c r="L232" s="23"/>
      <c r="M232" s="23"/>
      <c r="N232" s="23"/>
      <c r="O232" s="22"/>
      <c r="P232" s="24"/>
      <c r="Q232" s="29"/>
      <c r="R232" s="25"/>
      <c r="S232" s="17"/>
      <c r="T232" s="24"/>
      <c r="U232" s="24"/>
      <c r="V232" s="17"/>
      <c r="W232" s="17"/>
      <c r="X232" s="30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</row>
    <row r="233" spans="1:42" ht="17">
      <c r="B233" s="17" t="s">
        <v>475</v>
      </c>
    </row>
    <row r="234" spans="1:42" ht="17">
      <c r="B234" s="17" t="s">
        <v>476</v>
      </c>
    </row>
    <row r="235" spans="1:42" ht="17"/>
    <row r="236" spans="1:42" ht="17"/>
  </sheetData>
  <mergeCells count="2">
    <mergeCell ref="Y1:AC1"/>
    <mergeCell ref="AD1:AF1"/>
  </mergeCells>
  <phoneticPr fontId="8" type="noConversion"/>
  <pageMargins left="0.17" right="0.16000000000000003" top="0.37" bottom="0.54" header="0.26" footer="0.23"/>
  <pageSetup paperSize="0" scale="74" fitToWidth="0" fitToHeight="0" orientation="landscape" horizontalDpi="0" verticalDpi="0" copies="0"/>
  <headerFooter>
    <oddFooter>&amp;C第 &amp;P 頁</oddFooter>
  </headerFooter>
  <colBreaks count="1" manualBreakCount="1">
    <brk id="1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0"/>
  <sheetViews>
    <sheetView tabSelected="1" workbookViewId="0">
      <selection activeCell="A2" sqref="A2:R220"/>
    </sheetView>
  </sheetViews>
  <sheetFormatPr defaultRowHeight="17"/>
  <sheetData>
    <row r="1" spans="1:18">
      <c r="A1" s="38" t="s">
        <v>495</v>
      </c>
      <c r="B1" s="38" t="s">
        <v>496</v>
      </c>
      <c r="C1" s="38" t="s">
        <v>497</v>
      </c>
      <c r="D1" s="38" t="s">
        <v>498</v>
      </c>
      <c r="E1" s="38" t="s">
        <v>499</v>
      </c>
      <c r="F1" s="38" t="s">
        <v>500</v>
      </c>
      <c r="G1" s="38" t="s">
        <v>501</v>
      </c>
      <c r="H1" s="38" t="s">
        <v>502</v>
      </c>
      <c r="I1" s="38" t="s">
        <v>503</v>
      </c>
      <c r="J1" s="38" t="s">
        <v>504</v>
      </c>
      <c r="K1" s="38" t="s">
        <v>505</v>
      </c>
      <c r="L1" s="38" t="s">
        <v>506</v>
      </c>
      <c r="M1" s="38" t="s">
        <v>507</v>
      </c>
      <c r="N1" s="38" t="s">
        <v>508</v>
      </c>
      <c r="O1" s="38" t="s">
        <v>509</v>
      </c>
      <c r="P1" s="38" t="s">
        <v>510</v>
      </c>
      <c r="Q1" s="38" t="s">
        <v>511</v>
      </c>
      <c r="R1" s="38" t="s">
        <v>512</v>
      </c>
    </row>
    <row r="2" spans="1:18">
      <c r="A2">
        <v>2021</v>
      </c>
      <c r="B2" s="3" t="s">
        <v>22</v>
      </c>
      <c r="C2" s="3" t="s">
        <v>23</v>
      </c>
      <c r="D2">
        <v>0</v>
      </c>
      <c r="E2" s="12">
        <v>1.0511084047318682E-2</v>
      </c>
      <c r="F2" s="10">
        <v>7.1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0.17187923875432529</v>
      </c>
      <c r="O2">
        <v>0.42212675947198425</v>
      </c>
      <c r="P2">
        <v>11.264676005903949</v>
      </c>
      <c r="Q2">
        <v>0.97294847043302435</v>
      </c>
      <c r="R2">
        <v>3.1942947702060221E-3</v>
      </c>
    </row>
    <row r="3" spans="1:18">
      <c r="A3">
        <v>2021</v>
      </c>
      <c r="B3" s="3" t="s">
        <v>24</v>
      </c>
      <c r="C3" s="3" t="s">
        <v>25</v>
      </c>
      <c r="D3">
        <v>0</v>
      </c>
      <c r="E3" s="12">
        <v>9.1132571215946055E-3</v>
      </c>
      <c r="F3" s="10">
        <v>7.2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0.17225952637244349</v>
      </c>
      <c r="O3">
        <v>0.354469466885104</v>
      </c>
      <c r="P3">
        <v>9.6611466185390391</v>
      </c>
      <c r="Q3">
        <v>0.96425087687176891</v>
      </c>
      <c r="R3">
        <v>3.1330230010952905E-3</v>
      </c>
    </row>
    <row r="4" spans="1:18">
      <c r="A4">
        <v>2021</v>
      </c>
      <c r="B4" s="3" t="s">
        <v>26</v>
      </c>
      <c r="C4" s="3" t="s">
        <v>27</v>
      </c>
      <c r="D4">
        <v>0</v>
      </c>
      <c r="E4" s="12">
        <v>9.7651760158845545E-3</v>
      </c>
      <c r="F4" s="10">
        <v>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0.16606434159061279</v>
      </c>
      <c r="O4">
        <v>0.44270896015735467</v>
      </c>
      <c r="P4">
        <v>10.536489000330196</v>
      </c>
      <c r="Q4">
        <v>0.9619569078917668</v>
      </c>
      <c r="R4">
        <v>3.5062228654124459E-3</v>
      </c>
    </row>
    <row r="5" spans="1:18">
      <c r="A5">
        <v>2021</v>
      </c>
      <c r="B5" s="3" t="s">
        <v>28</v>
      </c>
      <c r="C5" s="3" t="s">
        <v>29</v>
      </c>
      <c r="D5">
        <v>1</v>
      </c>
      <c r="E5" s="12">
        <v>-9.288572492872774E-3</v>
      </c>
      <c r="F5" s="10">
        <v>7.3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0.21149125560538115</v>
      </c>
      <c r="O5">
        <v>0.288775672202227</v>
      </c>
      <c r="P5">
        <v>9.0358594041560636</v>
      </c>
      <c r="Q5">
        <v>0.98000108136646558</v>
      </c>
      <c r="R5">
        <v>2.4403622250970245E-3</v>
      </c>
    </row>
    <row r="6" spans="1:18">
      <c r="A6">
        <v>2021</v>
      </c>
      <c r="B6" s="3" t="s">
        <v>30</v>
      </c>
      <c r="C6" s="3" t="s">
        <v>31</v>
      </c>
      <c r="D6">
        <v>1</v>
      </c>
      <c r="E6" s="12">
        <v>6.6742868989176857E-3</v>
      </c>
      <c r="F6" s="10">
        <v>6.6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0.19810779967159278</v>
      </c>
      <c r="O6">
        <v>0.32116109336925491</v>
      </c>
      <c r="P6">
        <v>8.9085264816565015</v>
      </c>
      <c r="Q6">
        <v>0.9758822488461234</v>
      </c>
      <c r="R6">
        <v>2.9376577486118121E-3</v>
      </c>
    </row>
    <row r="7" spans="1:18">
      <c r="A7">
        <v>2021</v>
      </c>
      <c r="B7" s="3" t="s">
        <v>32</v>
      </c>
      <c r="C7" s="3" t="s">
        <v>33</v>
      </c>
      <c r="D7">
        <v>1</v>
      </c>
      <c r="E7" s="12">
        <v>3.4470876213362145E-2</v>
      </c>
      <c r="F7" s="10">
        <v>7.3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0.22001450980392157</v>
      </c>
      <c r="O7">
        <v>0.31747517593149466</v>
      </c>
      <c r="P7">
        <v>8.1596097588760195</v>
      </c>
      <c r="Q7">
        <v>0.97653006842685952</v>
      </c>
      <c r="R7">
        <v>3.239237392373924E-3</v>
      </c>
    </row>
    <row r="8" spans="1:18">
      <c r="A8">
        <v>2021</v>
      </c>
      <c r="B8" s="3" t="s">
        <v>34</v>
      </c>
      <c r="C8" s="3" t="s">
        <v>35</v>
      </c>
      <c r="D8">
        <v>1</v>
      </c>
      <c r="E8" s="12">
        <v>3.4688832645335568E-3</v>
      </c>
      <c r="F8" s="10">
        <v>6.7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0.23370334261838441</v>
      </c>
      <c r="O8">
        <v>0.32576716176682818</v>
      </c>
      <c r="P8">
        <v>8.9168218300622986</v>
      </c>
      <c r="Q8">
        <v>0.97455407958331097</v>
      </c>
      <c r="R8">
        <v>3.2007496251874063E-3</v>
      </c>
    </row>
    <row r="9" spans="1:18">
      <c r="A9">
        <v>2021</v>
      </c>
      <c r="B9" s="3" t="s">
        <v>36</v>
      </c>
      <c r="C9" s="3" t="s">
        <v>37</v>
      </c>
      <c r="D9">
        <v>1</v>
      </c>
      <c r="E9" s="12">
        <v>-3.8187425851769645E-2</v>
      </c>
      <c r="F9" s="10">
        <v>6.7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0.2072290388548057</v>
      </c>
      <c r="O9">
        <v>0.28620772552468865</v>
      </c>
      <c r="P9">
        <v>8.7735619203229369</v>
      </c>
      <c r="Q9">
        <v>0.97946514037598065</v>
      </c>
      <c r="R9">
        <v>2.8388813096862212E-3</v>
      </c>
    </row>
    <row r="10" spans="1:18">
      <c r="A10">
        <v>2021</v>
      </c>
      <c r="B10" s="3" t="s">
        <v>39</v>
      </c>
      <c r="C10" s="3" t="s">
        <v>40</v>
      </c>
      <c r="D10">
        <v>0</v>
      </c>
      <c r="E10" s="12">
        <v>2.7137662776858942E-2</v>
      </c>
      <c r="F10" s="10">
        <v>9.5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0.5458263888888889</v>
      </c>
      <c r="O10">
        <v>0.23077680699443079</v>
      </c>
      <c r="P10">
        <v>5.726497914330567</v>
      </c>
      <c r="Q10">
        <v>0.97730759933332478</v>
      </c>
      <c r="R10">
        <v>2.0787878787878787E-3</v>
      </c>
    </row>
    <row r="11" spans="1:18">
      <c r="A11">
        <v>2021</v>
      </c>
      <c r="B11" s="3" t="s">
        <v>41</v>
      </c>
      <c r="C11" s="3" t="s">
        <v>42</v>
      </c>
      <c r="D11">
        <v>0</v>
      </c>
      <c r="E11" s="12">
        <v>6.2362781492921758E-2</v>
      </c>
      <c r="F11" s="10">
        <v>10.3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0.46085425531914892</v>
      </c>
      <c r="O11">
        <v>0.21278196848802677</v>
      </c>
      <c r="P11">
        <v>6.4608960326874909</v>
      </c>
      <c r="Q11">
        <v>0.9824862708707004</v>
      </c>
      <c r="R11">
        <v>1.5327272727272728E-3</v>
      </c>
    </row>
    <row r="12" spans="1:18">
      <c r="A12">
        <v>2021</v>
      </c>
      <c r="B12" s="3" t="s">
        <v>43</v>
      </c>
      <c r="C12" s="3" t="s">
        <v>44</v>
      </c>
      <c r="D12">
        <v>0</v>
      </c>
      <c r="E12" s="12">
        <v>4.7726575991569826E-2</v>
      </c>
      <c r="F12" s="10">
        <v>9.6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0.42810559999999998</v>
      </c>
      <c r="O12">
        <v>0.25025251181119007</v>
      </c>
      <c r="P12">
        <v>7.4181353627738718</v>
      </c>
      <c r="Q12">
        <v>0.97262170828879602</v>
      </c>
      <c r="R12">
        <v>2.7695652173913045E-3</v>
      </c>
    </row>
    <row r="13" spans="1:18">
      <c r="A13">
        <v>2021</v>
      </c>
      <c r="B13" s="3" t="s">
        <v>45</v>
      </c>
      <c r="C13" s="3" t="s">
        <v>46</v>
      </c>
      <c r="D13">
        <v>0</v>
      </c>
      <c r="E13" s="12">
        <v>3.5249831649802263E-2</v>
      </c>
      <c r="F13" s="10">
        <v>11.2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0.21636875</v>
      </c>
      <c r="O13">
        <v>0.23931328768095372</v>
      </c>
      <c r="P13">
        <v>5.858566495726496</v>
      </c>
      <c r="Q13">
        <v>0.8141194141945175</v>
      </c>
      <c r="R13">
        <v>1.2793240556660038E-3</v>
      </c>
    </row>
    <row r="14" spans="1:18">
      <c r="A14">
        <v>2021</v>
      </c>
      <c r="B14" s="3" t="s">
        <v>47</v>
      </c>
      <c r="C14" s="3" t="s">
        <v>48</v>
      </c>
      <c r="D14">
        <v>0</v>
      </c>
      <c r="E14" s="12">
        <v>-4.4489198490247329E-2</v>
      </c>
      <c r="F14" s="10">
        <v>8.9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0.36619799999999997</v>
      </c>
      <c r="O14">
        <v>0.31364734552357848</v>
      </c>
      <c r="P14">
        <v>6.4353392447888247</v>
      </c>
      <c r="Q14">
        <v>0.96663735647564064</v>
      </c>
      <c r="R14">
        <v>3.1380136986301371E-3</v>
      </c>
    </row>
    <row r="15" spans="1:18">
      <c r="A15">
        <v>2021</v>
      </c>
      <c r="B15" s="3" t="s">
        <v>49</v>
      </c>
      <c r="C15" s="3" t="s">
        <v>50</v>
      </c>
      <c r="D15">
        <v>0</v>
      </c>
      <c r="E15" s="12">
        <v>1.6870235743467441E-2</v>
      </c>
      <c r="F15" s="10">
        <v>8.1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0.25799610389610389</v>
      </c>
      <c r="O15">
        <v>0.17498915333453172</v>
      </c>
      <c r="P15">
        <v>6.5289826923076921</v>
      </c>
      <c r="Q15">
        <v>0.98010641457386349</v>
      </c>
      <c r="R15">
        <v>1.051063829787234E-3</v>
      </c>
    </row>
    <row r="16" spans="1:18">
      <c r="A16">
        <v>2021</v>
      </c>
      <c r="B16" s="3" t="s">
        <v>51</v>
      </c>
      <c r="C16" s="3" t="s">
        <v>52</v>
      </c>
      <c r="D16">
        <v>0</v>
      </c>
      <c r="E16" s="12">
        <v>1.3729988485305373E-2</v>
      </c>
      <c r="F16" s="10">
        <v>11.6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0.15621944444444444</v>
      </c>
      <c r="O16">
        <v>0.28131194167552498</v>
      </c>
      <c r="P16">
        <v>6.2970081034482748</v>
      </c>
      <c r="Q16">
        <v>0.88655559309376053</v>
      </c>
      <c r="R16">
        <v>1.2316602316602317E-3</v>
      </c>
    </row>
    <row r="17" spans="1:18">
      <c r="A17">
        <v>2021</v>
      </c>
      <c r="B17" s="3" t="s">
        <v>53</v>
      </c>
      <c r="C17" s="3" t="s">
        <v>54</v>
      </c>
      <c r="D17">
        <v>1</v>
      </c>
      <c r="E17" s="12">
        <v>-9.5112537327941456E-3</v>
      </c>
      <c r="F17" s="10">
        <v>6.6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0.34154785714285718</v>
      </c>
      <c r="O17">
        <v>0.21654477332039113</v>
      </c>
      <c r="P17">
        <v>5.2503510673822298</v>
      </c>
      <c r="Q17">
        <v>0.98246428549021569</v>
      </c>
      <c r="R17">
        <v>2.2723577235772359E-3</v>
      </c>
    </row>
    <row r="18" spans="1:18">
      <c r="A18">
        <v>2021</v>
      </c>
      <c r="B18" s="3" t="s">
        <v>55</v>
      </c>
      <c r="C18" s="3" t="s">
        <v>56</v>
      </c>
      <c r="D18">
        <v>1</v>
      </c>
      <c r="E18" s="12">
        <v>-1.6018748621769859E-3</v>
      </c>
      <c r="F18" s="10">
        <v>9.1999999999999993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0.42979358108108112</v>
      </c>
      <c r="O18">
        <v>0.2589590092008654</v>
      </c>
      <c r="P18">
        <v>8.6419378962580335</v>
      </c>
      <c r="Q18">
        <v>0.97443540228692427</v>
      </c>
      <c r="R18">
        <v>3.1791788856304986E-3</v>
      </c>
    </row>
    <row r="19" spans="1:18">
      <c r="A19">
        <v>2021</v>
      </c>
      <c r="B19" s="3" t="s">
        <v>57</v>
      </c>
      <c r="C19" s="3" t="s">
        <v>58</v>
      </c>
      <c r="D19">
        <v>1</v>
      </c>
      <c r="E19" s="12">
        <v>-7.7260107766888492E-2</v>
      </c>
      <c r="F19" s="10">
        <v>4.8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0.23235035460992909</v>
      </c>
      <c r="O19">
        <v>0.50627313930569684</v>
      </c>
      <c r="P19">
        <v>6.6963725065114144</v>
      </c>
      <c r="Q19">
        <v>0.96015432795912259</v>
      </c>
      <c r="R19">
        <v>4.6290780141843967E-3</v>
      </c>
    </row>
    <row r="20" spans="1:18">
      <c r="A20">
        <v>2021</v>
      </c>
      <c r="B20" s="3" t="s">
        <v>59</v>
      </c>
      <c r="C20" s="3" t="s">
        <v>60</v>
      </c>
      <c r="D20">
        <v>1</v>
      </c>
      <c r="E20" s="12">
        <v>-9.7598699586158369E-3</v>
      </c>
      <c r="F20" s="10">
        <v>9.6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0.21510285714285712</v>
      </c>
      <c r="O20">
        <v>0.31393093725654075</v>
      </c>
      <c r="P20">
        <v>8.129249072243347</v>
      </c>
      <c r="Q20">
        <v>0.97312811249001252</v>
      </c>
      <c r="R20">
        <v>2.3974475843208751E-3</v>
      </c>
    </row>
    <row r="21" spans="1:18">
      <c r="A21">
        <v>2021</v>
      </c>
      <c r="B21" s="3" t="s">
        <v>61</v>
      </c>
      <c r="C21" s="3" t="s">
        <v>62</v>
      </c>
      <c r="D21">
        <v>1</v>
      </c>
      <c r="E21" s="12">
        <v>7.1274006615565759E-3</v>
      </c>
      <c r="F21" s="10">
        <v>8.6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0.26397109557109555</v>
      </c>
      <c r="O21">
        <v>0.2556747291505771</v>
      </c>
      <c r="P21">
        <v>7.4923209165526679</v>
      </c>
      <c r="Q21">
        <v>0.97417955628397535</v>
      </c>
      <c r="R21">
        <v>2.9239999999999999E-3</v>
      </c>
    </row>
    <row r="22" spans="1:18">
      <c r="A22">
        <v>2021</v>
      </c>
      <c r="B22" s="3" t="s">
        <v>63</v>
      </c>
      <c r="C22" s="3" t="s">
        <v>64</v>
      </c>
      <c r="D22">
        <v>1</v>
      </c>
      <c r="E22" s="12">
        <v>-2.80671621191706E-2</v>
      </c>
      <c r="F22" s="10">
        <v>8.3000000000000007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0.50208734177215197</v>
      </c>
      <c r="O22">
        <v>0.22359145099634731</v>
      </c>
      <c r="P22">
        <v>6.3604380530973446</v>
      </c>
      <c r="Q22">
        <v>0.9790608321210944</v>
      </c>
      <c r="R22">
        <v>3.2443359375E-3</v>
      </c>
    </row>
    <row r="23" spans="1:18">
      <c r="A23">
        <v>2021</v>
      </c>
      <c r="B23" s="3" t="s">
        <v>65</v>
      </c>
      <c r="C23" s="3" t="s">
        <v>66</v>
      </c>
      <c r="D23">
        <v>1</v>
      </c>
      <c r="E23" s="12">
        <v>8.2180061557811421E-2</v>
      </c>
      <c r="F23" s="10">
        <v>9.1999999999999993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0.70985168539325838</v>
      </c>
      <c r="O23">
        <v>0.27158093194696592</v>
      </c>
      <c r="P23">
        <v>7.4846703490909086</v>
      </c>
      <c r="Q23">
        <v>0.97823568145268514</v>
      </c>
      <c r="R23">
        <v>2.1964856230031948E-3</v>
      </c>
    </row>
    <row r="24" spans="1:18">
      <c r="A24">
        <v>2021</v>
      </c>
      <c r="B24" s="3" t="s">
        <v>67</v>
      </c>
      <c r="C24" s="3" t="s">
        <v>68</v>
      </c>
      <c r="D24">
        <v>1</v>
      </c>
      <c r="E24" s="12">
        <v>4.1260569337683982E-2</v>
      </c>
      <c r="F24" s="10">
        <v>9.5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0.40224521276595748</v>
      </c>
      <c r="O24">
        <v>0.27670255789039966</v>
      </c>
      <c r="P24">
        <v>5.9932287258632329</v>
      </c>
      <c r="Q24">
        <v>0.9628137806276208</v>
      </c>
      <c r="R24">
        <v>3.1525784753363229E-3</v>
      </c>
    </row>
    <row r="25" spans="1:18">
      <c r="A25">
        <v>2021</v>
      </c>
      <c r="B25" s="3" t="s">
        <v>69</v>
      </c>
      <c r="C25" s="3" t="s">
        <v>70</v>
      </c>
      <c r="D25">
        <v>1</v>
      </c>
      <c r="E25" s="12">
        <v>-3.3271825619040438E-3</v>
      </c>
      <c r="F25" s="10">
        <v>9.1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0.4578571428571428</v>
      </c>
      <c r="O25">
        <v>0.24722146036560552</v>
      </c>
      <c r="P25">
        <v>6.2335856988783434</v>
      </c>
      <c r="Q25">
        <v>0.9710702028081124</v>
      </c>
      <c r="R25">
        <v>2.1233587786259542E-3</v>
      </c>
    </row>
    <row r="26" spans="1:18">
      <c r="A26">
        <v>2021</v>
      </c>
      <c r="B26" s="3" t="s">
        <v>71</v>
      </c>
      <c r="C26" s="3" t="s">
        <v>72</v>
      </c>
      <c r="D26">
        <v>1</v>
      </c>
      <c r="E26" s="12">
        <v>2.8822893746341616E-2</v>
      </c>
      <c r="F26" s="10">
        <v>8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0.20007959558823529</v>
      </c>
      <c r="O26">
        <v>0.32314513566375563</v>
      </c>
      <c r="P26">
        <v>7.3701524366330169</v>
      </c>
      <c r="Q26">
        <v>0.97469940731308224</v>
      </c>
      <c r="R26">
        <v>3.884062059238364E-3</v>
      </c>
    </row>
    <row r="27" spans="1:18">
      <c r="A27">
        <v>2021</v>
      </c>
      <c r="B27" s="3" t="s">
        <v>73</v>
      </c>
      <c r="C27" s="3" t="s">
        <v>74</v>
      </c>
      <c r="D27">
        <v>1</v>
      </c>
      <c r="E27" s="12">
        <v>3.8597298871294268E-2</v>
      </c>
      <c r="F27" s="10">
        <v>8.3000000000000007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0.23483156089193827</v>
      </c>
      <c r="O27">
        <v>0.3127050363707452</v>
      </c>
      <c r="P27">
        <v>8.293396004488109</v>
      </c>
      <c r="Q27">
        <v>0.97330957994781853</v>
      </c>
      <c r="R27">
        <v>3.2166373239436619E-3</v>
      </c>
    </row>
    <row r="28" spans="1:18">
      <c r="A28">
        <v>2021</v>
      </c>
      <c r="B28" s="3" t="s">
        <v>76</v>
      </c>
      <c r="C28" s="3" t="s">
        <v>77</v>
      </c>
      <c r="D28">
        <v>0</v>
      </c>
      <c r="E28" s="12">
        <v>4.4583138556877525E-2</v>
      </c>
      <c r="F28" s="10">
        <v>12.7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0.51886216216216219</v>
      </c>
      <c r="O28">
        <v>0.20156429642150922</v>
      </c>
      <c r="P28">
        <v>7.9991571206225682</v>
      </c>
      <c r="Q28">
        <v>0.97991967871485941</v>
      </c>
      <c r="R28">
        <v>1.2598039215686275E-3</v>
      </c>
    </row>
    <row r="29" spans="1:18">
      <c r="A29">
        <v>2021</v>
      </c>
      <c r="B29" s="3" t="s">
        <v>78</v>
      </c>
      <c r="C29" s="3" t="s">
        <v>79</v>
      </c>
      <c r="D29">
        <v>0</v>
      </c>
      <c r="E29" s="12">
        <v>-5.7574254295713369E-2</v>
      </c>
      <c r="F29" s="10">
        <v>9.1999999999999993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0.49152456140350881</v>
      </c>
      <c r="O29">
        <v>0.18142839295751664</v>
      </c>
      <c r="P29">
        <v>5.8129958994109652</v>
      </c>
      <c r="Q29">
        <v>0.98424522341872223</v>
      </c>
      <c r="R29">
        <v>1.4664451827242526E-3</v>
      </c>
    </row>
    <row r="30" spans="1:18">
      <c r="A30">
        <v>2021</v>
      </c>
      <c r="B30" s="3" t="s">
        <v>80</v>
      </c>
      <c r="C30" s="3" t="s">
        <v>81</v>
      </c>
      <c r="D30">
        <v>0</v>
      </c>
      <c r="E30" s="12">
        <v>-4.9660742344839262E-2</v>
      </c>
      <c r="F30" s="10">
        <v>5.7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0.25796710526315786</v>
      </c>
      <c r="O30">
        <v>0.60260925289904244</v>
      </c>
      <c r="P30">
        <v>10.570661914460286</v>
      </c>
      <c r="Q30">
        <v>0.95492081303715792</v>
      </c>
      <c r="R30">
        <v>2.1451456310679611E-3</v>
      </c>
    </row>
    <row r="31" spans="1:18">
      <c r="A31">
        <v>2021</v>
      </c>
      <c r="B31" s="3" t="s">
        <v>82</v>
      </c>
      <c r="C31" s="3" t="s">
        <v>83</v>
      </c>
      <c r="D31">
        <v>0</v>
      </c>
      <c r="E31" s="12">
        <v>6.6378313994198204E-2</v>
      </c>
      <c r="F31" s="10">
        <v>8.3000000000000007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0.74718499999999999</v>
      </c>
      <c r="O31">
        <v>0.20051175725784573</v>
      </c>
      <c r="P31">
        <v>6.0888495522388055</v>
      </c>
      <c r="Q31">
        <v>0.99887912632079068</v>
      </c>
      <c r="R31">
        <v>3.6813186813186815E-4</v>
      </c>
    </row>
    <row r="32" spans="1:18">
      <c r="A32">
        <v>2021</v>
      </c>
      <c r="B32" s="3" t="s">
        <v>84</v>
      </c>
      <c r="C32" s="3" t="s">
        <v>85</v>
      </c>
      <c r="D32">
        <v>0</v>
      </c>
      <c r="E32" s="12">
        <v>-0.13817818877964161</v>
      </c>
      <c r="F32" s="10">
        <v>5.2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0.44360869565217387</v>
      </c>
      <c r="O32">
        <v>0.21935727153052037</v>
      </c>
      <c r="P32">
        <v>3.3113929929929933</v>
      </c>
      <c r="Q32">
        <v>0.99020876212878561</v>
      </c>
      <c r="R32">
        <v>1.2645569620253164E-3</v>
      </c>
    </row>
    <row r="33" spans="1:18">
      <c r="A33">
        <v>2021</v>
      </c>
      <c r="B33" s="3" t="s">
        <v>86</v>
      </c>
      <c r="C33" s="3" t="s">
        <v>87</v>
      </c>
      <c r="D33">
        <v>0</v>
      </c>
      <c r="E33" s="12">
        <v>1.140372236388122E-2</v>
      </c>
      <c r="F33" s="10">
        <v>9.1999999999999993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0.68310357142857137</v>
      </c>
      <c r="O33">
        <v>0.22228552625298964</v>
      </c>
      <c r="P33">
        <v>6.8045533333333328</v>
      </c>
      <c r="Q33">
        <v>0.98588375533933881</v>
      </c>
      <c r="R33">
        <v>1.4285714285714286E-3</v>
      </c>
    </row>
    <row r="34" spans="1:18">
      <c r="A34">
        <v>2021</v>
      </c>
      <c r="B34" s="3" t="s">
        <v>88</v>
      </c>
      <c r="C34" s="3" t="s">
        <v>89</v>
      </c>
      <c r="D34">
        <v>0</v>
      </c>
      <c r="E34" s="12">
        <v>-6.6081648112846919E-3</v>
      </c>
      <c r="F34" s="10">
        <v>11.7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0.58465882352941179</v>
      </c>
      <c r="O34">
        <v>0.19421757279427862</v>
      </c>
      <c r="P34">
        <v>6.3189125612215502</v>
      </c>
      <c r="Q34">
        <v>0.96507767224726348</v>
      </c>
      <c r="R34">
        <v>1.196896551724138E-3</v>
      </c>
    </row>
    <row r="35" spans="1:18">
      <c r="A35">
        <v>2021</v>
      </c>
      <c r="B35" s="3" t="s">
        <v>90</v>
      </c>
      <c r="C35" s="3" t="s">
        <v>91</v>
      </c>
      <c r="D35">
        <v>0</v>
      </c>
      <c r="E35" s="12">
        <v>-6.6081648112846919E-3</v>
      </c>
      <c r="F35" s="10">
        <v>10.8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0.46248484848484844</v>
      </c>
      <c r="O35">
        <v>0.18423127057497948</v>
      </c>
      <c r="P35">
        <v>5.6731262799924433</v>
      </c>
      <c r="Q35">
        <v>0.96531909317258557</v>
      </c>
      <c r="R35">
        <v>1.1531590413943354E-3</v>
      </c>
    </row>
    <row r="36" spans="1:18">
      <c r="A36">
        <v>2021</v>
      </c>
      <c r="B36" s="3" t="s">
        <v>92</v>
      </c>
      <c r="C36" s="3" t="s">
        <v>93</v>
      </c>
      <c r="D36">
        <v>0</v>
      </c>
      <c r="E36" s="12">
        <v>-1.3822719699900904E-3</v>
      </c>
      <c r="F36" s="10">
        <v>11.8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1.170005128205128</v>
      </c>
      <c r="O36">
        <v>0.16967478952044973</v>
      </c>
      <c r="P36">
        <v>8.018025276752768</v>
      </c>
      <c r="Q36">
        <v>0.9964365705168946</v>
      </c>
      <c r="R36">
        <v>9.0837988826815636E-4</v>
      </c>
    </row>
    <row r="37" spans="1:18">
      <c r="A37">
        <v>2021</v>
      </c>
      <c r="B37" s="3" t="s">
        <v>94</v>
      </c>
      <c r="C37" s="3" t="s">
        <v>95</v>
      </c>
      <c r="D37">
        <v>0</v>
      </c>
      <c r="E37" s="12">
        <v>-6.1941147646509074E-3</v>
      </c>
      <c r="F37" s="10">
        <v>6.6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0.32192881355932201</v>
      </c>
      <c r="O37">
        <v>0.17991881732355886</v>
      </c>
      <c r="P37">
        <v>4.8686097197726825</v>
      </c>
      <c r="Q37">
        <v>0.97313333824721748</v>
      </c>
      <c r="R37">
        <v>2.9668604651162788E-3</v>
      </c>
    </row>
    <row r="38" spans="1:18">
      <c r="A38">
        <v>2021</v>
      </c>
      <c r="B38" s="3" t="s">
        <v>96</v>
      </c>
      <c r="C38" s="3" t="s">
        <v>97</v>
      </c>
      <c r="D38">
        <v>0</v>
      </c>
      <c r="E38" s="12">
        <v>3.8856271684160934E-2</v>
      </c>
      <c r="F38" s="10">
        <v>6.6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1.0686</v>
      </c>
      <c r="O38">
        <v>0.19677653975964421</v>
      </c>
      <c r="P38">
        <v>8.2890136901408464</v>
      </c>
      <c r="Q38">
        <v>0.9889263210431094</v>
      </c>
      <c r="R38">
        <v>4.4374999999999996E-3</v>
      </c>
    </row>
    <row r="39" spans="1:18">
      <c r="A39">
        <v>2021</v>
      </c>
      <c r="B39" s="3" t="s">
        <v>98</v>
      </c>
      <c r="C39" s="3" t="s">
        <v>99</v>
      </c>
      <c r="D39">
        <v>0</v>
      </c>
      <c r="E39" s="12">
        <v>-8.5685952855571509E-3</v>
      </c>
      <c r="F39" s="10">
        <v>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0.47534500000000002</v>
      </c>
      <c r="O39">
        <v>0.15624019518998633</v>
      </c>
      <c r="P39">
        <v>5.3457123848138597</v>
      </c>
      <c r="Q39">
        <v>0.99048761075289171</v>
      </c>
      <c r="R39">
        <v>1.7616883116883116E-3</v>
      </c>
    </row>
    <row r="40" spans="1:18">
      <c r="A40">
        <v>2021</v>
      </c>
      <c r="B40" s="3" t="s">
        <v>100</v>
      </c>
      <c r="C40" s="3" t="s">
        <v>101</v>
      </c>
      <c r="D40">
        <v>0</v>
      </c>
      <c r="E40" s="12">
        <v>1.3791659817395163E-2</v>
      </c>
      <c r="F40" s="10">
        <v>9.9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0.42665652173913043</v>
      </c>
      <c r="O40">
        <v>0.18865514075446452</v>
      </c>
      <c r="P40">
        <v>16.180690471311475</v>
      </c>
      <c r="Q40">
        <v>0.99005411134096255</v>
      </c>
      <c r="R40">
        <v>7.2296296296296301E-4</v>
      </c>
    </row>
    <row r="41" spans="1:18">
      <c r="A41">
        <v>2021</v>
      </c>
      <c r="B41" s="3" t="s">
        <v>102</v>
      </c>
      <c r="C41" s="3" t="s">
        <v>103</v>
      </c>
      <c r="D41">
        <v>1</v>
      </c>
      <c r="E41" s="12">
        <v>-4.5108945200139847E-2</v>
      </c>
      <c r="F41" s="10">
        <v>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0.37416226415094339</v>
      </c>
      <c r="O41">
        <v>0.32860756559685117</v>
      </c>
      <c r="P41">
        <v>5.4780042253521124</v>
      </c>
      <c r="Q41">
        <v>0.99033312153943898</v>
      </c>
      <c r="R41">
        <v>1.1479041916167664E-3</v>
      </c>
    </row>
    <row r="42" spans="1:18">
      <c r="A42">
        <v>2021</v>
      </c>
      <c r="B42" s="3" t="s">
        <v>104</v>
      </c>
      <c r="C42" s="3" t="s">
        <v>105</v>
      </c>
      <c r="D42">
        <v>1</v>
      </c>
      <c r="E42" s="12">
        <v>9.8017320529045389E-3</v>
      </c>
      <c r="F42" s="10">
        <v>13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0.19675777777777775</v>
      </c>
      <c r="O42">
        <v>0.23947984776098932</v>
      </c>
      <c r="P42">
        <v>10.262184240687679</v>
      </c>
      <c r="Q42">
        <v>0.9881749697880079</v>
      </c>
      <c r="R42">
        <v>7.9923664122137411E-4</v>
      </c>
    </row>
    <row r="43" spans="1:18">
      <c r="A43">
        <v>2021</v>
      </c>
      <c r="B43" s="3" t="s">
        <v>106</v>
      </c>
      <c r="C43" s="3" t="s">
        <v>107</v>
      </c>
      <c r="D43">
        <v>1</v>
      </c>
      <c r="E43" s="12">
        <v>0.12555215546861662</v>
      </c>
      <c r="F43" s="10">
        <v>9.3000000000000007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0.33610882352941174</v>
      </c>
      <c r="O43">
        <v>0.2628697468298502</v>
      </c>
      <c r="P43">
        <v>10.067954496402878</v>
      </c>
      <c r="Q43">
        <v>0.9902692580309248</v>
      </c>
      <c r="R43">
        <v>3.8477508650519029E-4</v>
      </c>
    </row>
    <row r="44" spans="1:18">
      <c r="A44">
        <v>2021</v>
      </c>
      <c r="B44" s="3" t="s">
        <v>108</v>
      </c>
      <c r="C44" s="3" t="s">
        <v>109</v>
      </c>
      <c r="D44">
        <v>1</v>
      </c>
      <c r="E44" s="12">
        <v>-0.15669737375052392</v>
      </c>
      <c r="F44" s="10">
        <v>9.3000000000000007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0.3415288461538461</v>
      </c>
      <c r="O44">
        <v>0.25212029249295059</v>
      </c>
      <c r="P44">
        <v>7.3491244390495112</v>
      </c>
      <c r="Q44">
        <v>0.97448689433824154</v>
      </c>
      <c r="R44">
        <v>1.7293893129770991E-3</v>
      </c>
    </row>
    <row r="45" spans="1:18">
      <c r="A45">
        <v>2021</v>
      </c>
      <c r="B45" s="3" t="s">
        <v>110</v>
      </c>
      <c r="C45" s="3" t="s">
        <v>111</v>
      </c>
      <c r="D45">
        <v>1</v>
      </c>
      <c r="E45" s="12">
        <v>2.861607695332995E-2</v>
      </c>
      <c r="F45" s="10">
        <v>7.4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1.2370692307692308</v>
      </c>
      <c r="O45">
        <v>0.13499982493197085</v>
      </c>
      <c r="P45">
        <v>1.5738444725205307</v>
      </c>
      <c r="Q45">
        <v>0.98031327144180713</v>
      </c>
      <c r="R45">
        <v>5.4586206896551723E-3</v>
      </c>
    </row>
    <row r="46" spans="1:18">
      <c r="A46">
        <v>2021</v>
      </c>
      <c r="B46" s="3" t="s">
        <v>112</v>
      </c>
      <c r="C46" s="3" t="s">
        <v>113</v>
      </c>
      <c r="D46">
        <v>1</v>
      </c>
      <c r="E46" s="12">
        <v>-8.4937846738066276E-3</v>
      </c>
      <c r="F46" s="10">
        <v>9.8000000000000007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0.49722735849056604</v>
      </c>
      <c r="O46">
        <v>0.17763489526481666</v>
      </c>
      <c r="P46">
        <v>5.1869112818982233</v>
      </c>
      <c r="Q46">
        <v>0.9872861016087322</v>
      </c>
      <c r="R46">
        <v>2.1546623794212218E-3</v>
      </c>
    </row>
    <row r="47" spans="1:18">
      <c r="A47">
        <v>2021</v>
      </c>
      <c r="B47" s="3" t="s">
        <v>114</v>
      </c>
      <c r="C47" s="3" t="s">
        <v>115</v>
      </c>
      <c r="D47">
        <v>1</v>
      </c>
      <c r="E47" s="12">
        <v>6.6092822204976601E-2</v>
      </c>
      <c r="F47" s="10">
        <v>12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0.70704687499999996</v>
      </c>
      <c r="O47">
        <v>0.16888788139425592</v>
      </c>
      <c r="P47">
        <v>8.097842938659058</v>
      </c>
      <c r="Q47">
        <v>0.99690172592870874</v>
      </c>
      <c r="R47">
        <v>6.1491228070175439E-4</v>
      </c>
    </row>
    <row r="48" spans="1:18">
      <c r="A48">
        <v>2021</v>
      </c>
      <c r="B48" s="3" t="s">
        <v>116</v>
      </c>
      <c r="C48" s="3" t="s">
        <v>117</v>
      </c>
      <c r="D48">
        <v>1</v>
      </c>
      <c r="E48" s="12">
        <v>-2.4014592069070154E-2</v>
      </c>
      <c r="F48" s="10">
        <v>8.6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0.43298888888888892</v>
      </c>
      <c r="O48">
        <v>0.23027348136033332</v>
      </c>
      <c r="P48">
        <v>6.8903991182143836</v>
      </c>
      <c r="Q48">
        <v>0.97671867381764987</v>
      </c>
      <c r="R48">
        <v>3.3192073170731709E-3</v>
      </c>
    </row>
    <row r="49" spans="1:18">
      <c r="A49">
        <v>2021</v>
      </c>
      <c r="B49" s="3" t="s">
        <v>118</v>
      </c>
      <c r="C49" s="3" t="s">
        <v>119</v>
      </c>
      <c r="D49">
        <v>1</v>
      </c>
      <c r="E49" s="12">
        <v>-1.7007031633627212E-2</v>
      </c>
      <c r="F49" s="10">
        <v>9.3000000000000007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0.48181428571428569</v>
      </c>
      <c r="O49">
        <v>0.22233895040631882</v>
      </c>
      <c r="P49">
        <v>8.2488264360716492</v>
      </c>
      <c r="Q49">
        <v>0.97599845820855691</v>
      </c>
      <c r="R49">
        <v>1.2550387596899223E-3</v>
      </c>
    </row>
    <row r="50" spans="1:18">
      <c r="A50">
        <v>2021</v>
      </c>
      <c r="B50" s="3" t="s">
        <v>120</v>
      </c>
      <c r="C50" s="3" t="s">
        <v>121</v>
      </c>
      <c r="D50">
        <v>1</v>
      </c>
      <c r="E50" s="12">
        <v>-3.5388480606199026E-3</v>
      </c>
      <c r="F50" s="10">
        <v>10.6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0.3598291666666667</v>
      </c>
      <c r="O50">
        <v>0.20045674605966787</v>
      </c>
      <c r="P50">
        <v>7.4502394204231823</v>
      </c>
      <c r="Q50">
        <v>0.98741300848782398</v>
      </c>
      <c r="R50">
        <v>1.2282485875706214E-3</v>
      </c>
    </row>
    <row r="51" spans="1:18">
      <c r="A51">
        <v>2021</v>
      </c>
      <c r="B51" s="3" t="s">
        <v>122</v>
      </c>
      <c r="C51" s="3" t="s">
        <v>123</v>
      </c>
      <c r="D51">
        <v>1</v>
      </c>
      <c r="E51" s="12">
        <v>-5.1878075179725196E-2</v>
      </c>
      <c r="F51" s="10">
        <v>11.1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0.5779333333333333</v>
      </c>
      <c r="O51">
        <v>0.1621906591004052</v>
      </c>
      <c r="P51">
        <v>11.980744843049328</v>
      </c>
      <c r="Q51">
        <v>0.98928173184142731</v>
      </c>
      <c r="R51">
        <v>1.252808988764045E-3</v>
      </c>
    </row>
    <row r="52" spans="1:18">
      <c r="A52">
        <v>2021</v>
      </c>
      <c r="B52" s="3" t="s">
        <v>124</v>
      </c>
      <c r="C52" s="3" t="s">
        <v>125</v>
      </c>
      <c r="D52">
        <v>1</v>
      </c>
      <c r="E52" s="12">
        <v>8.3419715387595041E-3</v>
      </c>
      <c r="F52" s="10">
        <v>10.6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0.22758</v>
      </c>
      <c r="O52">
        <v>0.41938136744464388</v>
      </c>
      <c r="P52">
        <v>17.865123988842399</v>
      </c>
      <c r="Q52">
        <v>0.97899639687142981</v>
      </c>
      <c r="R52">
        <v>6.0762711864406778E-4</v>
      </c>
    </row>
    <row r="53" spans="1:18">
      <c r="A53">
        <v>2021</v>
      </c>
      <c r="B53" s="3" t="s">
        <v>126</v>
      </c>
      <c r="C53" s="3" t="s">
        <v>127</v>
      </c>
      <c r="D53">
        <v>1</v>
      </c>
      <c r="E53" s="12">
        <v>-5.9247754004474885E-2</v>
      </c>
      <c r="F53" s="10">
        <v>8.8000000000000007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0.68668750000000001</v>
      </c>
      <c r="O53">
        <v>0.15234927111029614</v>
      </c>
      <c r="P53">
        <v>9.1353308749999993</v>
      </c>
      <c r="Q53">
        <v>0.99271866751615545</v>
      </c>
      <c r="R53">
        <v>7.9207920792079213E-4</v>
      </c>
    </row>
    <row r="54" spans="1:18">
      <c r="A54">
        <v>2021</v>
      </c>
      <c r="B54" s="3" t="s">
        <v>128</v>
      </c>
      <c r="C54" s="3" t="s">
        <v>129</v>
      </c>
      <c r="D54">
        <v>1</v>
      </c>
      <c r="E54" s="12">
        <v>-1.1316962835500505E-2</v>
      </c>
      <c r="F54" s="10">
        <v>8.1999999999999993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0.48753846153846153</v>
      </c>
      <c r="O54">
        <v>0.36537969867333453</v>
      </c>
      <c r="P54">
        <v>14.873915905245347</v>
      </c>
      <c r="Q54">
        <v>0.99067529189018622</v>
      </c>
      <c r="R54">
        <v>6.2872340425531919E-4</v>
      </c>
    </row>
    <row r="55" spans="1:18">
      <c r="A55">
        <v>2021</v>
      </c>
      <c r="B55" s="3" t="s">
        <v>130</v>
      </c>
      <c r="C55" s="3" t="s">
        <v>131</v>
      </c>
      <c r="D55">
        <v>1</v>
      </c>
      <c r="E55" s="12">
        <v>-8.2281890985275233E-3</v>
      </c>
      <c r="F55" s="10">
        <v>10.1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0.56900909090909091</v>
      </c>
      <c r="O55">
        <v>0.28806281849842069</v>
      </c>
      <c r="P55">
        <v>14.21198808411215</v>
      </c>
      <c r="Q55">
        <v>0.98632391238356942</v>
      </c>
      <c r="R55">
        <v>7.7818181818181816E-4</v>
      </c>
    </row>
    <row r="56" spans="1:18">
      <c r="A56">
        <v>2021</v>
      </c>
      <c r="B56" s="3" t="s">
        <v>132</v>
      </c>
      <c r="C56" s="3" t="s">
        <v>133</v>
      </c>
      <c r="D56">
        <v>1</v>
      </c>
      <c r="E56" s="12">
        <v>-1.6001956009098015E-2</v>
      </c>
      <c r="F56" s="10">
        <v>12.1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0.23025999999999999</v>
      </c>
      <c r="O56">
        <v>0.35918827528625952</v>
      </c>
      <c r="P56">
        <v>17.956645264207378</v>
      </c>
      <c r="Q56">
        <v>0.97096036364689198</v>
      </c>
      <c r="R56">
        <v>5.335106382978723E-4</v>
      </c>
    </row>
    <row r="57" spans="1:18">
      <c r="A57">
        <v>2021</v>
      </c>
      <c r="B57" s="3" t="s">
        <v>134</v>
      </c>
      <c r="C57" s="3" t="s">
        <v>135</v>
      </c>
      <c r="D57">
        <v>1</v>
      </c>
      <c r="E57" s="12">
        <v>-2.8369497729054383E-2</v>
      </c>
      <c r="F57" s="10">
        <v>12.3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0.47645588235294117</v>
      </c>
      <c r="O57">
        <v>0.23868512964972927</v>
      </c>
      <c r="P57">
        <v>7.4047712749615968</v>
      </c>
      <c r="Q57">
        <v>0.98392542979721598</v>
      </c>
      <c r="R57">
        <v>1.4000000000000002E-3</v>
      </c>
    </row>
    <row r="58" spans="1:18">
      <c r="A58">
        <v>2021</v>
      </c>
      <c r="B58" s="3" t="s">
        <v>136</v>
      </c>
      <c r="C58" s="3" t="s">
        <v>137</v>
      </c>
      <c r="D58">
        <v>1</v>
      </c>
      <c r="E58" s="12">
        <v>2.0580339747826259E-2</v>
      </c>
      <c r="F58" s="10">
        <v>11.4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0.48374210526315792</v>
      </c>
      <c r="O58">
        <v>0.21395055026006204</v>
      </c>
      <c r="P58">
        <v>8.2341757013379375</v>
      </c>
      <c r="Q58">
        <v>0.97479083025970781</v>
      </c>
      <c r="R58">
        <v>1.2456989247311826E-3</v>
      </c>
    </row>
    <row r="59" spans="1:18">
      <c r="A59">
        <v>2021</v>
      </c>
      <c r="B59" s="3" t="s">
        <v>138</v>
      </c>
      <c r="C59" s="3" t="s">
        <v>139</v>
      </c>
      <c r="D59">
        <v>1</v>
      </c>
      <c r="E59" s="12">
        <v>5.7523939647025617E-2</v>
      </c>
      <c r="F59" s="10">
        <v>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0.12942307692307692</v>
      </c>
      <c r="O59">
        <v>0.57125373163186388</v>
      </c>
      <c r="P59">
        <v>15.493296562261268</v>
      </c>
      <c r="Q59">
        <v>0.92219910846953934</v>
      </c>
      <c r="R59">
        <v>8.4451612903225799E-4</v>
      </c>
    </row>
    <row r="60" spans="1:18">
      <c r="A60">
        <v>2021</v>
      </c>
      <c r="B60" s="3" t="s">
        <v>141</v>
      </c>
      <c r="C60" s="3" t="s">
        <v>142</v>
      </c>
      <c r="D60">
        <v>1</v>
      </c>
      <c r="E60" s="12">
        <v>-8.0474880171291611E-3</v>
      </c>
      <c r="F60" s="10">
        <v>7.2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0.17642245961438249</v>
      </c>
      <c r="O60">
        <v>0.39504762605577387</v>
      </c>
      <c r="P60">
        <v>10.653165045945817</v>
      </c>
      <c r="Q60">
        <v>0.96898137878458035</v>
      </c>
      <c r="R60">
        <v>2.8794899917740607E-3</v>
      </c>
    </row>
    <row r="61" spans="1:18">
      <c r="A61">
        <v>2021</v>
      </c>
      <c r="B61" s="3" t="s">
        <v>143</v>
      </c>
      <c r="C61" s="3" t="s">
        <v>144</v>
      </c>
      <c r="D61">
        <v>0</v>
      </c>
      <c r="E61" s="12">
        <v>3.7780377532711733E-2</v>
      </c>
      <c r="F61" s="10">
        <v>6.4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0</v>
      </c>
      <c r="N61">
        <v>0.26848127340823968</v>
      </c>
      <c r="O61">
        <v>0.35809001859987116</v>
      </c>
      <c r="P61">
        <v>7.7493299538106237</v>
      </c>
      <c r="Q61">
        <v>0.96375785560337313</v>
      </c>
      <c r="R61">
        <v>2.4695817490494295E-3</v>
      </c>
    </row>
    <row r="62" spans="1:18">
      <c r="A62">
        <v>2021</v>
      </c>
      <c r="B62" s="3" t="s">
        <v>145</v>
      </c>
      <c r="C62" s="3" t="s">
        <v>146</v>
      </c>
      <c r="D62">
        <v>0</v>
      </c>
      <c r="E62" s="12">
        <v>5.5137981604888246E-2</v>
      </c>
      <c r="F62" s="10">
        <v>11.1</v>
      </c>
      <c r="G62">
        <v>0</v>
      </c>
      <c r="H62">
        <v>0</v>
      </c>
      <c r="I62">
        <v>1</v>
      </c>
      <c r="J62">
        <v>0</v>
      </c>
      <c r="K62">
        <v>0</v>
      </c>
      <c r="L62">
        <v>1</v>
      </c>
      <c r="M62">
        <v>0</v>
      </c>
      <c r="N62">
        <v>0.27434468085106384</v>
      </c>
      <c r="O62">
        <v>0.24390815104054925</v>
      </c>
      <c r="P62">
        <v>4.9308898687283564</v>
      </c>
      <c r="Q62">
        <v>0.90370088877169585</v>
      </c>
      <c r="R62">
        <v>1.8813636363636363E-3</v>
      </c>
    </row>
    <row r="63" spans="1:18">
      <c r="A63">
        <v>2021</v>
      </c>
      <c r="B63" s="3" t="s">
        <v>147</v>
      </c>
      <c r="C63" s="3" t="s">
        <v>148</v>
      </c>
      <c r="D63">
        <v>0</v>
      </c>
      <c r="E63" s="12">
        <v>4.2250702498583668E-2</v>
      </c>
      <c r="F63" s="10">
        <v>10.5</v>
      </c>
      <c r="G63">
        <v>0</v>
      </c>
      <c r="H63">
        <v>0</v>
      </c>
      <c r="I63">
        <v>1</v>
      </c>
      <c r="J63">
        <v>0</v>
      </c>
      <c r="K63">
        <v>0</v>
      </c>
      <c r="L63">
        <v>1</v>
      </c>
      <c r="M63">
        <v>0</v>
      </c>
      <c r="N63">
        <v>0.35148620689655169</v>
      </c>
      <c r="O63">
        <v>0.24643039593856828</v>
      </c>
      <c r="P63">
        <v>6.4562960238821132</v>
      </c>
      <c r="Q63">
        <v>0.96138564322924336</v>
      </c>
      <c r="R63">
        <v>1.9341523341523342E-3</v>
      </c>
    </row>
    <row r="64" spans="1:18">
      <c r="A64">
        <v>2021</v>
      </c>
      <c r="B64" s="3" t="s">
        <v>149</v>
      </c>
      <c r="C64" s="3" t="s">
        <v>150</v>
      </c>
      <c r="D64">
        <v>0</v>
      </c>
      <c r="E64" s="12">
        <v>6.3507916643691324E-3</v>
      </c>
      <c r="F64" s="10">
        <v>8.1999999999999993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0.26127551020408163</v>
      </c>
      <c r="O64">
        <v>0.34671369574480376</v>
      </c>
      <c r="P64">
        <v>8.0424701558559679</v>
      </c>
      <c r="Q64">
        <v>0.96851005662956458</v>
      </c>
      <c r="R64">
        <v>3.027409261576971E-3</v>
      </c>
    </row>
    <row r="65" spans="1:18">
      <c r="A65">
        <v>2021</v>
      </c>
      <c r="B65" s="3" t="s">
        <v>151</v>
      </c>
      <c r="C65" s="3" t="s">
        <v>152</v>
      </c>
      <c r="D65">
        <v>0</v>
      </c>
      <c r="E65" s="12">
        <v>1.5363892672969663E-2</v>
      </c>
      <c r="F65" s="10">
        <v>9.1</v>
      </c>
      <c r="G65">
        <v>0</v>
      </c>
      <c r="H65">
        <v>0</v>
      </c>
      <c r="I65">
        <v>1</v>
      </c>
      <c r="J65">
        <v>0</v>
      </c>
      <c r="K65">
        <v>0</v>
      </c>
      <c r="L65">
        <v>1</v>
      </c>
      <c r="M65">
        <v>0</v>
      </c>
      <c r="N65">
        <v>0.28726979865771812</v>
      </c>
      <c r="O65">
        <v>0.2100892079188835</v>
      </c>
      <c r="P65">
        <v>7.394033453624079</v>
      </c>
      <c r="Q65">
        <v>0.96957236842105265</v>
      </c>
      <c r="R65">
        <v>1.9294814814814815E-3</v>
      </c>
    </row>
    <row r="66" spans="1:18">
      <c r="A66">
        <v>2021</v>
      </c>
      <c r="B66" s="3" t="s">
        <v>153</v>
      </c>
      <c r="C66" s="3" t="s">
        <v>154</v>
      </c>
      <c r="D66">
        <v>0</v>
      </c>
      <c r="E66" s="12">
        <v>-1.9485798444584871E-3</v>
      </c>
      <c r="F66" s="10">
        <v>10.4</v>
      </c>
      <c r="G66">
        <v>0</v>
      </c>
      <c r="H66">
        <v>0</v>
      </c>
      <c r="I66">
        <v>1</v>
      </c>
      <c r="J66">
        <v>0</v>
      </c>
      <c r="K66">
        <v>0</v>
      </c>
      <c r="L66">
        <v>1</v>
      </c>
      <c r="M66">
        <v>0</v>
      </c>
      <c r="N66">
        <v>0.42111590909090907</v>
      </c>
      <c r="O66">
        <v>0.23594020630046753</v>
      </c>
      <c r="P66">
        <v>7.7724657426420256</v>
      </c>
      <c r="Q66">
        <v>0.9684604217150321</v>
      </c>
      <c r="R66">
        <v>1.1005649717514125E-3</v>
      </c>
    </row>
    <row r="67" spans="1:18">
      <c r="A67">
        <v>2021</v>
      </c>
      <c r="B67" s="3" t="s">
        <v>155</v>
      </c>
      <c r="C67" s="3" t="s">
        <v>156</v>
      </c>
      <c r="D67">
        <v>0</v>
      </c>
      <c r="E67" s="12">
        <v>5.8433047244700678E-2</v>
      </c>
      <c r="F67" s="10">
        <v>7.6</v>
      </c>
      <c r="G67">
        <v>0</v>
      </c>
      <c r="H67">
        <v>0</v>
      </c>
      <c r="I67">
        <v>1</v>
      </c>
      <c r="J67">
        <v>0</v>
      </c>
      <c r="K67">
        <v>0</v>
      </c>
      <c r="L67">
        <v>1</v>
      </c>
      <c r="M67">
        <v>0</v>
      </c>
      <c r="N67">
        <v>0.51043606557377053</v>
      </c>
      <c r="O67">
        <v>0.24144846878680801</v>
      </c>
      <c r="P67">
        <v>5.9857549973060342</v>
      </c>
      <c r="Q67">
        <v>0.9761566773507705</v>
      </c>
      <c r="R67">
        <v>2.2095238095238092E-3</v>
      </c>
    </row>
    <row r="68" spans="1:18">
      <c r="A68">
        <v>2021</v>
      </c>
      <c r="B68" s="3" t="s">
        <v>157</v>
      </c>
      <c r="C68" s="3" t="s">
        <v>158</v>
      </c>
      <c r="D68">
        <v>0</v>
      </c>
      <c r="E68" s="12">
        <v>-2.2956832973273127E-3</v>
      </c>
      <c r="F68" s="10">
        <v>7.7</v>
      </c>
      <c r="G68">
        <v>0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0.43918641975308637</v>
      </c>
      <c r="O68">
        <v>0.28773851146390578</v>
      </c>
      <c r="P68">
        <v>6.3345968169144973</v>
      </c>
      <c r="Q68">
        <v>0.97580262044577382</v>
      </c>
      <c r="R68">
        <v>2.0842615012106537E-3</v>
      </c>
    </row>
    <row r="69" spans="1:18">
      <c r="A69">
        <v>2021</v>
      </c>
      <c r="B69" s="3" t="s">
        <v>159</v>
      </c>
      <c r="C69" s="3" t="s">
        <v>160</v>
      </c>
      <c r="D69">
        <v>1</v>
      </c>
      <c r="E69" s="12">
        <v>0.10926393285932624</v>
      </c>
      <c r="F69" s="10">
        <v>8.3000000000000007</v>
      </c>
      <c r="G69">
        <v>0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>
        <v>0.4454170731707317</v>
      </c>
      <c r="O69">
        <v>0.29489492731379818</v>
      </c>
      <c r="P69">
        <v>6.1318068846380713</v>
      </c>
      <c r="Q69">
        <v>0.97400737045575259</v>
      </c>
      <c r="R69">
        <v>3.8404530744336573E-3</v>
      </c>
    </row>
    <row r="70" spans="1:18">
      <c r="A70">
        <v>2021</v>
      </c>
      <c r="B70" s="3" t="s">
        <v>161</v>
      </c>
      <c r="C70" s="3" t="s">
        <v>162</v>
      </c>
      <c r="D70">
        <v>1</v>
      </c>
      <c r="E70" s="12">
        <v>9.336966794133536E-2</v>
      </c>
      <c r="F70" s="10">
        <v>9.6</v>
      </c>
      <c r="G70">
        <v>0</v>
      </c>
      <c r="H70">
        <v>0</v>
      </c>
      <c r="I70">
        <v>1</v>
      </c>
      <c r="J70">
        <v>0</v>
      </c>
      <c r="K70">
        <v>0</v>
      </c>
      <c r="L70">
        <v>1</v>
      </c>
      <c r="M70">
        <v>0</v>
      </c>
      <c r="N70">
        <v>0.54350224719101126</v>
      </c>
      <c r="O70">
        <v>0.24611477394219061</v>
      </c>
      <c r="P70">
        <v>4.8492262235649548</v>
      </c>
      <c r="Q70">
        <v>0.97262862376141423</v>
      </c>
      <c r="R70">
        <v>3.205811138014528E-3</v>
      </c>
    </row>
    <row r="71" spans="1:18">
      <c r="A71">
        <v>2021</v>
      </c>
      <c r="B71" s="3" t="s">
        <v>163</v>
      </c>
      <c r="C71" s="3" t="s">
        <v>164</v>
      </c>
      <c r="D71">
        <v>1</v>
      </c>
      <c r="E71" s="12">
        <v>2.114208582627003E-2</v>
      </c>
      <c r="F71" s="10">
        <v>9.6</v>
      </c>
      <c r="G71">
        <v>0</v>
      </c>
      <c r="H71">
        <v>0</v>
      </c>
      <c r="I71">
        <v>1</v>
      </c>
      <c r="J71">
        <v>0</v>
      </c>
      <c r="K71">
        <v>0</v>
      </c>
      <c r="L71">
        <v>1</v>
      </c>
      <c r="M71">
        <v>0</v>
      </c>
      <c r="N71">
        <v>0.43622530120481923</v>
      </c>
      <c r="O71">
        <v>0.28003905532234785</v>
      </c>
      <c r="P71">
        <v>6.9520376421083707</v>
      </c>
      <c r="Q71">
        <v>0.96258703499628528</v>
      </c>
      <c r="R71">
        <v>1.589906103286385E-3</v>
      </c>
    </row>
    <row r="72" spans="1:18">
      <c r="A72">
        <v>2021</v>
      </c>
      <c r="B72" s="3" t="s">
        <v>165</v>
      </c>
      <c r="C72" s="3" t="s">
        <v>166</v>
      </c>
      <c r="D72">
        <v>1</v>
      </c>
      <c r="E72" s="12">
        <v>1.9936100681971148E-2</v>
      </c>
      <c r="F72" s="10">
        <v>9.9</v>
      </c>
      <c r="G72">
        <v>0</v>
      </c>
      <c r="H72">
        <v>0</v>
      </c>
      <c r="I72">
        <v>1</v>
      </c>
      <c r="J72">
        <v>0</v>
      </c>
      <c r="K72">
        <v>0</v>
      </c>
      <c r="L72">
        <v>1</v>
      </c>
      <c r="M72">
        <v>0</v>
      </c>
      <c r="N72">
        <v>0.44588611111111109</v>
      </c>
      <c r="O72">
        <v>0.28421932424104962</v>
      </c>
      <c r="P72">
        <v>6.7758972677980429</v>
      </c>
      <c r="Q72">
        <v>0.97051024073993319</v>
      </c>
      <c r="R72">
        <v>2.1419306184012063E-3</v>
      </c>
    </row>
    <row r="73" spans="1:18">
      <c r="A73">
        <v>2021</v>
      </c>
      <c r="B73" s="3" t="s">
        <v>167</v>
      </c>
      <c r="C73" s="3" t="s">
        <v>168</v>
      </c>
      <c r="D73">
        <v>1</v>
      </c>
      <c r="E73" s="12">
        <v>8.9403954614626288E-2</v>
      </c>
      <c r="F73" s="10">
        <v>8.1</v>
      </c>
      <c r="G73">
        <v>0</v>
      </c>
      <c r="H73">
        <v>0</v>
      </c>
      <c r="I73">
        <v>1</v>
      </c>
      <c r="J73">
        <v>0</v>
      </c>
      <c r="K73">
        <v>0</v>
      </c>
      <c r="L73">
        <v>1</v>
      </c>
      <c r="M73">
        <v>0</v>
      </c>
      <c r="N73">
        <v>0.4043517045454546</v>
      </c>
      <c r="O73">
        <v>0.28293166196605152</v>
      </c>
      <c r="P73">
        <v>6.42310457265613</v>
      </c>
      <c r="Q73">
        <v>0.97252757289656988</v>
      </c>
      <c r="R73">
        <v>3.2914141414141416E-3</v>
      </c>
    </row>
    <row r="74" spans="1:18">
      <c r="A74">
        <v>2021</v>
      </c>
      <c r="B74" s="3" t="s">
        <v>169</v>
      </c>
      <c r="C74" s="3" t="s">
        <v>170</v>
      </c>
      <c r="D74">
        <v>0</v>
      </c>
      <c r="E74" s="12">
        <v>3.7780377532711733E-2</v>
      </c>
      <c r="F74" s="10">
        <v>9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0.48724848484848488</v>
      </c>
      <c r="O74">
        <v>0.26901911264954459</v>
      </c>
      <c r="P74">
        <v>6.4868135593220337</v>
      </c>
      <c r="Q74">
        <v>0.98458878551171702</v>
      </c>
      <c r="R74">
        <v>9.5307692307692302E-4</v>
      </c>
    </row>
    <row r="75" spans="1:18">
      <c r="A75">
        <v>2021</v>
      </c>
      <c r="B75" s="3" t="s">
        <v>171</v>
      </c>
      <c r="C75" s="3" t="s">
        <v>172</v>
      </c>
      <c r="D75">
        <v>0</v>
      </c>
      <c r="E75" s="12">
        <v>6.3507916643691324E-3</v>
      </c>
      <c r="F75" s="10">
        <v>8.6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0.27631238938053099</v>
      </c>
      <c r="O75">
        <v>0.27381128069207422</v>
      </c>
      <c r="P75">
        <v>6.7432715482789742</v>
      </c>
      <c r="Q75">
        <v>0.97515637360560858</v>
      </c>
      <c r="R75">
        <v>1.3214650766609881E-3</v>
      </c>
    </row>
    <row r="76" spans="1:18">
      <c r="A76">
        <v>2021</v>
      </c>
      <c r="B76" s="3" t="s">
        <v>173</v>
      </c>
      <c r="C76" s="3" t="s">
        <v>174</v>
      </c>
      <c r="D76">
        <v>0</v>
      </c>
      <c r="E76" s="12">
        <v>9.0865480596014434E-3</v>
      </c>
      <c r="F76" s="10">
        <v>10.5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0.65834615384615391</v>
      </c>
      <c r="O76">
        <v>0.16541540318820191</v>
      </c>
      <c r="P76">
        <v>5.9236425209629431</v>
      </c>
      <c r="Q76">
        <v>0.98560105937566933</v>
      </c>
      <c r="R76">
        <v>1.3109929078014184E-3</v>
      </c>
    </row>
    <row r="77" spans="1:18">
      <c r="A77">
        <v>2021</v>
      </c>
      <c r="B77" s="3" t="s">
        <v>175</v>
      </c>
      <c r="C77" s="3" t="s">
        <v>176</v>
      </c>
      <c r="D77">
        <v>0</v>
      </c>
      <c r="E77" s="12">
        <v>3.1518914248862074E-3</v>
      </c>
      <c r="F77" s="10">
        <v>11.6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0.436836170212766</v>
      </c>
      <c r="O77">
        <v>0.25608337841567763</v>
      </c>
      <c r="P77">
        <v>7.2222452876984127</v>
      </c>
      <c r="Q77">
        <v>0.97054253749153729</v>
      </c>
      <c r="R77">
        <v>1.3530201342281879E-3</v>
      </c>
    </row>
    <row r="78" spans="1:18">
      <c r="A78">
        <v>2021</v>
      </c>
      <c r="B78" s="3" t="s">
        <v>177</v>
      </c>
      <c r="C78" s="3" t="s">
        <v>178</v>
      </c>
      <c r="D78">
        <v>0</v>
      </c>
      <c r="E78" s="12">
        <v>0.15115857151583009</v>
      </c>
      <c r="F78" s="10">
        <v>10.8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1.0588944444444446</v>
      </c>
      <c r="O78">
        <v>6.7050949788134459E-2</v>
      </c>
      <c r="P78">
        <v>4.192419281991894</v>
      </c>
      <c r="Q78">
        <v>0.98187837419530843</v>
      </c>
      <c r="R78">
        <v>3.2895238095238095E-3</v>
      </c>
    </row>
    <row r="79" spans="1:18">
      <c r="A79">
        <v>2021</v>
      </c>
      <c r="B79" s="3" t="s">
        <v>179</v>
      </c>
      <c r="C79" s="3" t="s">
        <v>180</v>
      </c>
      <c r="D79">
        <v>0</v>
      </c>
      <c r="E79" s="12">
        <v>9.6889139294694851E-2</v>
      </c>
      <c r="F79" s="10">
        <v>11.5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0.57040666666666662</v>
      </c>
      <c r="O79">
        <v>0.15648151947045144</v>
      </c>
      <c r="P79">
        <v>6.0743244172494171</v>
      </c>
      <c r="Q79">
        <v>0.97994413342527553</v>
      </c>
      <c r="R79">
        <v>1.3838709677419356E-3</v>
      </c>
    </row>
    <row r="80" spans="1:18">
      <c r="A80">
        <v>2021</v>
      </c>
      <c r="B80" s="3" t="s">
        <v>181</v>
      </c>
      <c r="C80" s="3" t="s">
        <v>182</v>
      </c>
      <c r="D80">
        <v>0</v>
      </c>
      <c r="E80" s="12">
        <v>2.4352186615516396E-2</v>
      </c>
      <c r="F80" s="10">
        <v>8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0.91109333333333331</v>
      </c>
      <c r="O80">
        <v>0.20660918452735458</v>
      </c>
      <c r="P80">
        <v>5.2456399054020419</v>
      </c>
      <c r="Q80">
        <v>0.97060674354621557</v>
      </c>
      <c r="R80">
        <v>1.7166666666666667E-3</v>
      </c>
    </row>
    <row r="81" spans="1:18">
      <c r="A81">
        <v>2021</v>
      </c>
      <c r="B81" s="3" t="s">
        <v>183</v>
      </c>
      <c r="C81" s="3" t="s">
        <v>184</v>
      </c>
      <c r="D81">
        <v>1</v>
      </c>
      <c r="E81" s="12">
        <v>9.7962327280649672E-2</v>
      </c>
      <c r="F81" s="10">
        <v>9.5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0.68089666666666671</v>
      </c>
      <c r="O81">
        <v>0.21379664626364445</v>
      </c>
      <c r="P81">
        <v>5.5952370797848499</v>
      </c>
      <c r="Q81">
        <v>0.97815625474252088</v>
      </c>
      <c r="R81">
        <v>2.6480712166172104E-3</v>
      </c>
    </row>
    <row r="82" spans="1:18">
      <c r="A82">
        <v>2021</v>
      </c>
      <c r="B82" s="3" t="s">
        <v>185</v>
      </c>
      <c r="C82" s="3" t="s">
        <v>186</v>
      </c>
      <c r="D82">
        <v>1</v>
      </c>
      <c r="E82" s="12">
        <v>7.7648716399943266E-2</v>
      </c>
      <c r="F82" s="10">
        <v>7.9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0.61356617647058831</v>
      </c>
      <c r="O82">
        <v>0.2923294561203193</v>
      </c>
      <c r="P82">
        <v>6.190529088392327</v>
      </c>
      <c r="Q82">
        <v>0.99393972077416259</v>
      </c>
      <c r="R82">
        <v>7.6159638554216874E-4</v>
      </c>
    </row>
    <row r="83" spans="1:18">
      <c r="A83">
        <v>2021</v>
      </c>
      <c r="B83" s="3" t="s">
        <v>187</v>
      </c>
      <c r="C83" s="3" t="s">
        <v>188</v>
      </c>
      <c r="D83">
        <v>1</v>
      </c>
      <c r="E83" s="12">
        <v>5.5157842495991748E-3</v>
      </c>
      <c r="F83" s="10">
        <v>12.4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0.58160322580645163</v>
      </c>
      <c r="O83">
        <v>0.23190634990308973</v>
      </c>
      <c r="P83">
        <v>5.2047004100881686</v>
      </c>
      <c r="Q83">
        <v>0.97295018774577502</v>
      </c>
      <c r="R83">
        <v>1.2569587628865979E-3</v>
      </c>
    </row>
    <row r="84" spans="1:18">
      <c r="A84">
        <v>2021</v>
      </c>
      <c r="B84" s="3" t="s">
        <v>189</v>
      </c>
      <c r="C84" s="3" t="s">
        <v>190</v>
      </c>
      <c r="D84">
        <v>1</v>
      </c>
      <c r="E84" s="12">
        <v>7.4624983334594497E-2</v>
      </c>
      <c r="F84" s="10">
        <v>11.3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0.54560380952380949</v>
      </c>
      <c r="O84">
        <v>0.23778781368623672</v>
      </c>
      <c r="P84">
        <v>5.9516918911674042</v>
      </c>
      <c r="Q84">
        <v>0.97395284211114297</v>
      </c>
      <c r="R84">
        <v>2.4184764991896273E-3</v>
      </c>
    </row>
    <row r="85" spans="1:18">
      <c r="A85">
        <v>2021</v>
      </c>
      <c r="B85" s="3" t="s">
        <v>191</v>
      </c>
      <c r="C85" s="3" t="s">
        <v>192</v>
      </c>
      <c r="D85">
        <v>1</v>
      </c>
      <c r="E85" s="12">
        <v>7.3894292755962579E-3</v>
      </c>
      <c r="F85" s="10">
        <v>8.3000000000000007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0.43130888888888885</v>
      </c>
      <c r="O85">
        <v>0.19261904774340466</v>
      </c>
      <c r="P85">
        <v>5.6592064307458143</v>
      </c>
      <c r="Q85">
        <v>0.98645981997949406</v>
      </c>
      <c r="R85">
        <v>1.9323529411764703E-3</v>
      </c>
    </row>
    <row r="86" spans="1:18">
      <c r="A86">
        <v>2021</v>
      </c>
      <c r="B86" s="3" t="s">
        <v>193</v>
      </c>
      <c r="C86" s="3" t="s">
        <v>194</v>
      </c>
      <c r="D86">
        <v>1</v>
      </c>
      <c r="E86" s="12">
        <v>9.2254892254892251E-2</v>
      </c>
      <c r="F86" s="10">
        <v>2.5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0.7799785714285713</v>
      </c>
      <c r="O86">
        <v>0.25429067976827746</v>
      </c>
      <c r="P86">
        <v>5.3646188118811882</v>
      </c>
      <c r="Q86">
        <v>0.99907506616482145</v>
      </c>
      <c r="R86">
        <v>2.3488372093023255E-4</v>
      </c>
    </row>
    <row r="87" spans="1:18">
      <c r="A87">
        <v>2021</v>
      </c>
      <c r="B87" s="3" t="s">
        <v>195</v>
      </c>
      <c r="C87" s="3" t="s">
        <v>196</v>
      </c>
      <c r="D87">
        <v>1</v>
      </c>
      <c r="E87" s="12">
        <v>9.2176540970780235E-2</v>
      </c>
      <c r="F87" s="10">
        <v>7.4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0.63105</v>
      </c>
      <c r="O87">
        <v>0.26088439383209289</v>
      </c>
      <c r="P87">
        <v>5.3979425028184886</v>
      </c>
      <c r="Q87">
        <v>0.98828671790402234</v>
      </c>
      <c r="R87">
        <v>1.1445161290322581E-3</v>
      </c>
    </row>
    <row r="88" spans="1:18">
      <c r="A88">
        <v>2021</v>
      </c>
      <c r="B88" s="3" t="s">
        <v>197</v>
      </c>
      <c r="C88" s="3" t="s">
        <v>198</v>
      </c>
      <c r="D88">
        <v>1</v>
      </c>
      <c r="E88" s="12">
        <v>1.315898198644852E-2</v>
      </c>
      <c r="F88" s="10">
        <v>3.3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0.31616153846153849</v>
      </c>
      <c r="O88">
        <v>0.48275353921495145</v>
      </c>
      <c r="P88">
        <v>9.3790891465677184</v>
      </c>
      <c r="Q88">
        <v>0.97377192769032384</v>
      </c>
      <c r="R88">
        <v>1.0466019417475728E-3</v>
      </c>
    </row>
    <row r="89" spans="1:18">
      <c r="A89">
        <v>2021</v>
      </c>
      <c r="B89" s="3" t="s">
        <v>199</v>
      </c>
      <c r="C89" s="3" t="s">
        <v>200</v>
      </c>
      <c r="D89">
        <v>1</v>
      </c>
      <c r="E89" s="12">
        <v>6.0935416135025997E-2</v>
      </c>
      <c r="F89" s="10">
        <v>7.2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0.61511666666666676</v>
      </c>
      <c r="O89">
        <v>0.24117394497599975</v>
      </c>
      <c r="P89">
        <v>5.9391610123531189</v>
      </c>
      <c r="Q89">
        <v>0.98501187669909052</v>
      </c>
      <c r="R89">
        <v>1.40042194092827E-3</v>
      </c>
    </row>
    <row r="90" spans="1:18">
      <c r="A90">
        <v>2021</v>
      </c>
      <c r="B90" s="3" t="s">
        <v>201</v>
      </c>
      <c r="C90" s="3" t="s">
        <v>202</v>
      </c>
      <c r="D90">
        <v>1</v>
      </c>
      <c r="E90" s="12">
        <v>-3.9467508104331993E-2</v>
      </c>
      <c r="F90" s="10">
        <v>7.7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0.51959642857142863</v>
      </c>
      <c r="O90">
        <v>0.2363022846017005</v>
      </c>
      <c r="P90">
        <v>5.2050442883548982</v>
      </c>
      <c r="Q90">
        <v>0.98140727350209989</v>
      </c>
      <c r="R90">
        <v>1.79734219269103E-3</v>
      </c>
    </row>
    <row r="91" spans="1:18">
      <c r="A91">
        <v>2021</v>
      </c>
      <c r="B91" s="3" t="s">
        <v>203</v>
      </c>
      <c r="C91" s="3" t="s">
        <v>204</v>
      </c>
      <c r="D91">
        <v>1</v>
      </c>
      <c r="E91" s="12">
        <v>-2.3296654025071459E-2</v>
      </c>
      <c r="F91" s="10">
        <v>7.1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0.38276428571428572</v>
      </c>
      <c r="O91">
        <v>0.46616667992273608</v>
      </c>
      <c r="P91">
        <v>9.0778733674775918</v>
      </c>
      <c r="Q91">
        <v>0.98542556963442629</v>
      </c>
      <c r="R91">
        <v>7.5096153846153845E-4</v>
      </c>
    </row>
    <row r="92" spans="1:18">
      <c r="A92">
        <v>2021</v>
      </c>
      <c r="B92" s="3" t="s">
        <v>205</v>
      </c>
      <c r="C92" s="3" t="s">
        <v>206</v>
      </c>
      <c r="D92">
        <v>1</v>
      </c>
      <c r="E92" s="12">
        <v>1.7713314878269415E-3</v>
      </c>
      <c r="F92" s="10">
        <v>12.2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0.35739999999999994</v>
      </c>
      <c r="O92">
        <v>0.39893769072297691</v>
      </c>
      <c r="P92">
        <v>13.22250309090909</v>
      </c>
      <c r="Q92">
        <v>0.96580240004974205</v>
      </c>
      <c r="R92">
        <v>8.3333333333333339E-4</v>
      </c>
    </row>
    <row r="93" spans="1:18">
      <c r="A93">
        <v>2021</v>
      </c>
      <c r="B93" s="3" t="s">
        <v>207</v>
      </c>
      <c r="C93" s="3" t="s">
        <v>208</v>
      </c>
      <c r="D93">
        <v>1</v>
      </c>
      <c r="E93" s="12">
        <v>2.1470200913960232E-2</v>
      </c>
      <c r="F93" s="10">
        <v>10.7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0.53755384615384605</v>
      </c>
      <c r="O93">
        <v>0.27572259818833089</v>
      </c>
      <c r="P93">
        <v>6.7203795718816064</v>
      </c>
      <c r="Q93">
        <v>0.96905804478570001</v>
      </c>
      <c r="R93">
        <v>2.6554385964912284E-3</v>
      </c>
    </row>
    <row r="94" spans="1:18">
      <c r="A94">
        <v>2021</v>
      </c>
      <c r="B94" s="3" t="s">
        <v>209</v>
      </c>
      <c r="C94" s="3" t="s">
        <v>210</v>
      </c>
      <c r="D94">
        <v>1</v>
      </c>
      <c r="E94" s="12">
        <v>-5.0236017272181042E-2</v>
      </c>
      <c r="F94" s="10">
        <v>11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0.61473999999999995</v>
      </c>
      <c r="O94">
        <v>0.21412014108221725</v>
      </c>
      <c r="P94">
        <v>5.5964286885245897</v>
      </c>
      <c r="Q94">
        <v>0.9854464217934954</v>
      </c>
      <c r="R94">
        <v>8.9466666666666677E-4</v>
      </c>
    </row>
    <row r="95" spans="1:18">
      <c r="A95">
        <v>2021</v>
      </c>
      <c r="B95" s="3" t="s">
        <v>212</v>
      </c>
      <c r="C95" s="3" t="s">
        <v>213</v>
      </c>
      <c r="D95">
        <v>0</v>
      </c>
      <c r="E95" s="12">
        <v>3.5532608335106228E-2</v>
      </c>
      <c r="F95" s="10">
        <v>7.4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0.18813624733475479</v>
      </c>
      <c r="O95">
        <v>0.45678812085357429</v>
      </c>
      <c r="P95">
        <v>8.3283123505409673</v>
      </c>
      <c r="Q95">
        <v>0.96014264035386954</v>
      </c>
      <c r="R95">
        <v>4.4686785260482842E-3</v>
      </c>
    </row>
    <row r="96" spans="1:18">
      <c r="A96">
        <v>2021</v>
      </c>
      <c r="B96" s="3" t="s">
        <v>214</v>
      </c>
      <c r="C96" s="3" t="s">
        <v>215</v>
      </c>
      <c r="D96">
        <v>1</v>
      </c>
      <c r="E96" s="12">
        <v>5.144500293957683E-2</v>
      </c>
      <c r="F96" s="10">
        <v>7.6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0.1868457648546144</v>
      </c>
      <c r="O96">
        <v>0.41413666982685493</v>
      </c>
      <c r="P96">
        <v>9.5159086356946894</v>
      </c>
      <c r="Q96">
        <v>0.96275990392097166</v>
      </c>
      <c r="R96">
        <v>3.3953732264034547E-3</v>
      </c>
    </row>
    <row r="97" spans="1:18">
      <c r="A97">
        <v>2021</v>
      </c>
      <c r="B97" s="3" t="s">
        <v>216</v>
      </c>
      <c r="C97" s="3" t="s">
        <v>217</v>
      </c>
      <c r="D97">
        <v>1</v>
      </c>
      <c r="E97" s="12">
        <v>5.6290370998843382E-2</v>
      </c>
      <c r="F97" s="10">
        <v>7.4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0.20035849802371541</v>
      </c>
      <c r="O97">
        <v>0.41747282071009612</v>
      </c>
      <c r="P97">
        <v>8.4181106849465621</v>
      </c>
      <c r="Q97">
        <v>0.96409893728040841</v>
      </c>
      <c r="R97">
        <v>3.3269652650822668E-3</v>
      </c>
    </row>
    <row r="98" spans="1:18">
      <c r="A98">
        <v>2021</v>
      </c>
      <c r="B98" s="3" t="s">
        <v>218</v>
      </c>
      <c r="C98" s="3" t="s">
        <v>219</v>
      </c>
      <c r="D98">
        <v>1</v>
      </c>
      <c r="E98" s="12">
        <v>8.4821295441996805E-2</v>
      </c>
      <c r="F98" s="10">
        <v>8.1999999999999993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0.25320794258373208</v>
      </c>
      <c r="O98">
        <v>0.38827234657366411</v>
      </c>
      <c r="P98">
        <v>9.3720325316271289</v>
      </c>
      <c r="Q98">
        <v>0.96887177473514019</v>
      </c>
      <c r="R98">
        <v>3.7974181650530193E-3</v>
      </c>
    </row>
    <row r="99" spans="1:18">
      <c r="A99">
        <v>2021</v>
      </c>
      <c r="B99" s="3" t="s">
        <v>220</v>
      </c>
      <c r="C99" s="3" t="s">
        <v>221</v>
      </c>
      <c r="D99">
        <v>0</v>
      </c>
      <c r="E99" s="12">
        <v>3.0957989308494176E-2</v>
      </c>
      <c r="F99" s="10">
        <v>8.9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0.34228174603174605</v>
      </c>
      <c r="O99">
        <v>0.22449418149989595</v>
      </c>
      <c r="P99">
        <v>6.0060088374219109</v>
      </c>
      <c r="Q99">
        <v>0.96956466291809162</v>
      </c>
      <c r="R99">
        <v>2.130844155844156E-3</v>
      </c>
    </row>
    <row r="100" spans="1:18">
      <c r="A100">
        <v>2021</v>
      </c>
      <c r="B100" s="3" t="s">
        <v>222</v>
      </c>
      <c r="C100" s="3" t="s">
        <v>223</v>
      </c>
      <c r="D100">
        <v>0</v>
      </c>
      <c r="E100" s="12">
        <v>3.1913274246709186E-2</v>
      </c>
      <c r="F100" s="10">
        <v>9.9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0.46218796296296294</v>
      </c>
      <c r="O100">
        <v>0.23585819992708232</v>
      </c>
      <c r="P100">
        <v>6.8436856334084126</v>
      </c>
      <c r="Q100">
        <v>0.96709091018364746</v>
      </c>
      <c r="R100">
        <v>2.287883008356546E-3</v>
      </c>
    </row>
    <row r="101" spans="1:18">
      <c r="A101">
        <v>2021</v>
      </c>
      <c r="B101" s="3" t="s">
        <v>224</v>
      </c>
      <c r="C101" s="3" t="s">
        <v>225</v>
      </c>
      <c r="D101">
        <v>0</v>
      </c>
      <c r="E101" s="12">
        <v>2.9276288211244166E-2</v>
      </c>
      <c r="F101" s="10">
        <v>10.9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0.43838805970149253</v>
      </c>
      <c r="O101">
        <v>0.25980437925953215</v>
      </c>
      <c r="P101">
        <v>6.2425685681738523</v>
      </c>
      <c r="Q101">
        <v>0.96114667029824319</v>
      </c>
      <c r="R101">
        <v>1.6210227272727272E-3</v>
      </c>
    </row>
    <row r="102" spans="1:18">
      <c r="A102">
        <v>2021</v>
      </c>
      <c r="B102" s="3" t="s">
        <v>226</v>
      </c>
      <c r="C102" s="3" t="s">
        <v>227</v>
      </c>
      <c r="D102">
        <v>0</v>
      </c>
      <c r="E102" s="12">
        <v>4.197923441263126E-2</v>
      </c>
      <c r="F102" s="10">
        <v>9.6999999999999993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0.55269577464788733</v>
      </c>
      <c r="O102">
        <v>0.24382946474793057</v>
      </c>
      <c r="P102">
        <v>7.3359868511066395</v>
      </c>
      <c r="Q102">
        <v>0.97466960913728873</v>
      </c>
      <c r="R102">
        <v>2.3498817966903073E-3</v>
      </c>
    </row>
    <row r="103" spans="1:18">
      <c r="A103">
        <v>2021</v>
      </c>
      <c r="B103" s="3" t="s">
        <v>228</v>
      </c>
      <c r="C103" s="3" t="s">
        <v>229</v>
      </c>
      <c r="D103">
        <v>0</v>
      </c>
      <c r="E103" s="12">
        <v>5.2523535795202546E-2</v>
      </c>
      <c r="F103" s="10">
        <v>10.8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0.28965714285714284</v>
      </c>
      <c r="O103">
        <v>0.17642755822038825</v>
      </c>
      <c r="P103">
        <v>4.8961686003076244</v>
      </c>
      <c r="Q103">
        <v>0.86532846715328471</v>
      </c>
      <c r="R103">
        <v>1.3477788746298124E-3</v>
      </c>
    </row>
    <row r="104" spans="1:18">
      <c r="A104">
        <v>2021</v>
      </c>
      <c r="B104" s="3" t="s">
        <v>230</v>
      </c>
      <c r="C104" s="3" t="s">
        <v>231</v>
      </c>
      <c r="D104">
        <v>0</v>
      </c>
      <c r="E104" s="12">
        <v>1.3922685797644314E-2</v>
      </c>
      <c r="F104" s="10">
        <v>10.1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0.29161702127659578</v>
      </c>
      <c r="O104">
        <v>0.21027420766346538</v>
      </c>
      <c r="P104">
        <v>7.051101020181858</v>
      </c>
      <c r="Q104">
        <v>0.96710199912447103</v>
      </c>
      <c r="R104">
        <v>1.981978021978022E-3</v>
      </c>
    </row>
    <row r="105" spans="1:18">
      <c r="A105">
        <v>2021</v>
      </c>
      <c r="B105" s="3" t="s">
        <v>232</v>
      </c>
      <c r="C105" s="3" t="s">
        <v>233</v>
      </c>
      <c r="D105">
        <v>0</v>
      </c>
      <c r="E105" s="12">
        <v>3.7434683296366081E-2</v>
      </c>
      <c r="F105" s="10">
        <v>8.9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0.45812643678160919</v>
      </c>
      <c r="O105">
        <v>0.25019929793182305</v>
      </c>
      <c r="P105">
        <v>4.5808537410238594</v>
      </c>
      <c r="Q105">
        <v>0.95667511353087298</v>
      </c>
      <c r="R105">
        <v>2.7279620853080566E-3</v>
      </c>
    </row>
    <row r="106" spans="1:18">
      <c r="A106">
        <v>2021</v>
      </c>
      <c r="B106" s="3" t="s">
        <v>234</v>
      </c>
      <c r="C106" s="3" t="s">
        <v>235</v>
      </c>
      <c r="D106">
        <v>0</v>
      </c>
      <c r="E106" s="12">
        <v>-6.0121581683236119E-4</v>
      </c>
      <c r="F106" s="10">
        <v>8.9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0.30049512195121952</v>
      </c>
      <c r="O106">
        <v>0.22891703304628178</v>
      </c>
      <c r="P106">
        <v>6.3036829898838516</v>
      </c>
      <c r="Q106">
        <v>0.95667313295942469</v>
      </c>
      <c r="R106">
        <v>1.7331168831168833E-3</v>
      </c>
    </row>
    <row r="107" spans="1:18">
      <c r="A107">
        <v>2021</v>
      </c>
      <c r="B107" s="3" t="s">
        <v>236</v>
      </c>
      <c r="C107" s="3" t="s">
        <v>237</v>
      </c>
      <c r="D107">
        <v>0</v>
      </c>
      <c r="E107" s="12">
        <v>4.3244331197503399E-2</v>
      </c>
      <c r="F107" s="10">
        <v>9.6999999999999993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0.34654586776859508</v>
      </c>
      <c r="O107">
        <v>0.2700464981300425</v>
      </c>
      <c r="P107">
        <v>6.2382766124367324</v>
      </c>
      <c r="Q107">
        <v>0.9670180685179951</v>
      </c>
      <c r="R107">
        <v>2.4327176781002639E-3</v>
      </c>
    </row>
    <row r="108" spans="1:18">
      <c r="A108">
        <v>2021</v>
      </c>
      <c r="B108" s="3" t="s">
        <v>238</v>
      </c>
      <c r="C108" s="3" t="s">
        <v>239</v>
      </c>
      <c r="D108">
        <v>0</v>
      </c>
      <c r="E108" s="12">
        <v>1.4942468829589779E-2</v>
      </c>
      <c r="F108" s="10">
        <v>7.6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0.3072434017595308</v>
      </c>
      <c r="O108">
        <v>0.29022532754924329</v>
      </c>
      <c r="P108">
        <v>7.5102177690616267</v>
      </c>
      <c r="Q108">
        <v>0.96787820941109104</v>
      </c>
      <c r="R108">
        <v>2.5058823529411768E-3</v>
      </c>
    </row>
    <row r="109" spans="1:18">
      <c r="A109">
        <v>2021</v>
      </c>
      <c r="B109" s="3" t="s">
        <v>240</v>
      </c>
      <c r="C109" s="3" t="s">
        <v>241</v>
      </c>
      <c r="D109">
        <v>0</v>
      </c>
      <c r="E109" s="12">
        <v>3.42189398270882E-2</v>
      </c>
      <c r="F109" s="10">
        <v>8.9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0.27073929961089493</v>
      </c>
      <c r="O109">
        <v>0.29731254403075874</v>
      </c>
      <c r="P109">
        <v>7.2569136353620376</v>
      </c>
      <c r="Q109">
        <v>0.96738861741879856</v>
      </c>
      <c r="R109">
        <v>2.7537621359223301E-3</v>
      </c>
    </row>
    <row r="110" spans="1:18">
      <c r="A110">
        <v>2021</v>
      </c>
      <c r="B110" s="3" t="s">
        <v>242</v>
      </c>
      <c r="C110" s="3" t="s">
        <v>243</v>
      </c>
      <c r="D110">
        <v>1</v>
      </c>
      <c r="E110" s="12">
        <v>-3.1391495526384579E-3</v>
      </c>
      <c r="F110" s="10">
        <v>8.8000000000000007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0.34981844262295081</v>
      </c>
      <c r="O110">
        <v>0.27007971600160535</v>
      </c>
      <c r="P110">
        <v>6.9804519300159429</v>
      </c>
      <c r="Q110">
        <v>0.97207685016935019</v>
      </c>
      <c r="R110">
        <v>2.1414195867026056E-3</v>
      </c>
    </row>
    <row r="111" spans="1:18">
      <c r="A111">
        <v>2021</v>
      </c>
      <c r="B111" s="3" t="s">
        <v>244</v>
      </c>
      <c r="C111" s="3" t="s">
        <v>245</v>
      </c>
      <c r="D111">
        <v>1</v>
      </c>
      <c r="E111" s="12">
        <v>2.320808844935722E-2</v>
      </c>
      <c r="F111" s="10">
        <v>6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0.44002068965517244</v>
      </c>
      <c r="O111">
        <v>0.22431716524922388</v>
      </c>
      <c r="P111">
        <v>5.7072879604728248</v>
      </c>
      <c r="Q111">
        <v>0.96867506230114575</v>
      </c>
      <c r="R111">
        <v>2.5299050632911391E-3</v>
      </c>
    </row>
    <row r="112" spans="1:18">
      <c r="A112">
        <v>2021</v>
      </c>
      <c r="B112" s="3" t="s">
        <v>246</v>
      </c>
      <c r="C112" s="3" t="s">
        <v>247</v>
      </c>
      <c r="D112">
        <v>1</v>
      </c>
      <c r="E112" s="12">
        <v>1.4218468342670574E-2</v>
      </c>
      <c r="F112" s="10">
        <v>9.5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0.38437692307692306</v>
      </c>
      <c r="O112">
        <v>0.27957615338961239</v>
      </c>
      <c r="P112">
        <v>6.8340745479052005</v>
      </c>
      <c r="Q112">
        <v>0.96436590686225465</v>
      </c>
      <c r="R112">
        <v>1.7788211788211789E-3</v>
      </c>
    </row>
    <row r="113" spans="1:18">
      <c r="A113">
        <v>2021</v>
      </c>
      <c r="B113" s="3" t="s">
        <v>248</v>
      </c>
      <c r="C113" s="3" t="s">
        <v>249</v>
      </c>
      <c r="D113">
        <v>1</v>
      </c>
      <c r="E113" s="12">
        <v>-2.0084838240250775E-3</v>
      </c>
      <c r="F113" s="10">
        <v>10.3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0.36695555555555553</v>
      </c>
      <c r="O113">
        <v>0.24264052069060016</v>
      </c>
      <c r="P113">
        <v>4.9381855661881975</v>
      </c>
      <c r="Q113">
        <v>0.96677617634590929</v>
      </c>
      <c r="R113">
        <v>2.2979057591623036E-3</v>
      </c>
    </row>
    <row r="114" spans="1:18">
      <c r="A114">
        <v>2021</v>
      </c>
      <c r="B114" s="3" t="s">
        <v>250</v>
      </c>
      <c r="C114" s="3" t="s">
        <v>251</v>
      </c>
      <c r="D114">
        <v>1</v>
      </c>
      <c r="E114" s="12">
        <v>1.0034621215456391E-2</v>
      </c>
      <c r="F114" s="10">
        <v>9.9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0.41724314720812183</v>
      </c>
      <c r="O114">
        <v>0.25417139999317584</v>
      </c>
      <c r="P114">
        <v>5.7368941092047754</v>
      </c>
      <c r="Q114">
        <v>0.96270175639227273</v>
      </c>
      <c r="R114">
        <v>2.8705992509363296E-3</v>
      </c>
    </row>
    <row r="115" spans="1:18">
      <c r="A115">
        <v>2021</v>
      </c>
      <c r="B115" s="3" t="s">
        <v>252</v>
      </c>
      <c r="C115" s="3" t="s">
        <v>253</v>
      </c>
      <c r="D115">
        <v>0</v>
      </c>
      <c r="E115" s="12">
        <v>-4.0550052479885754E-3</v>
      </c>
      <c r="F115" s="10">
        <v>11.2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0.68810256410256421</v>
      </c>
      <c r="O115">
        <v>0.19383298499761106</v>
      </c>
      <c r="P115">
        <v>5.8863059985152191</v>
      </c>
      <c r="Q115">
        <v>0.97490311521836337</v>
      </c>
      <c r="R115">
        <v>2.0533536585365855E-3</v>
      </c>
    </row>
    <row r="116" spans="1:18">
      <c r="A116">
        <v>2021</v>
      </c>
      <c r="B116" s="3" t="s">
        <v>254</v>
      </c>
      <c r="C116" s="3" t="s">
        <v>255</v>
      </c>
      <c r="D116">
        <v>0</v>
      </c>
      <c r="E116" s="12">
        <v>-7.4240771807042426E-3</v>
      </c>
      <c r="F116" s="10">
        <v>12.1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0.39300819672131143</v>
      </c>
      <c r="O116">
        <v>0.22033784818926469</v>
      </c>
      <c r="P116">
        <v>5.9363917853634582</v>
      </c>
      <c r="Q116">
        <v>0.96602915719440219</v>
      </c>
      <c r="R116">
        <v>1.911737089201878E-3</v>
      </c>
    </row>
    <row r="117" spans="1:18">
      <c r="A117">
        <v>2021</v>
      </c>
      <c r="B117" s="3" t="s">
        <v>256</v>
      </c>
      <c r="C117" s="3" t="s">
        <v>257</v>
      </c>
      <c r="D117">
        <v>0</v>
      </c>
      <c r="E117" s="12">
        <v>0.10842758473698577</v>
      </c>
      <c r="F117" s="10">
        <v>9.6999999999999993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0.60750819672131151</v>
      </c>
      <c r="O117">
        <v>0.22308878242843475</v>
      </c>
      <c r="P117">
        <v>6.4805842473745621</v>
      </c>
      <c r="Q117">
        <v>0.98149927141238058</v>
      </c>
      <c r="R117">
        <v>1.8234042553191489E-3</v>
      </c>
    </row>
    <row r="118" spans="1:18">
      <c r="A118">
        <v>2021</v>
      </c>
      <c r="B118" s="3" t="s">
        <v>258</v>
      </c>
      <c r="C118" s="3" t="s">
        <v>129</v>
      </c>
      <c r="D118">
        <v>0</v>
      </c>
      <c r="E118" s="12">
        <v>3.0109819196504555E-2</v>
      </c>
      <c r="F118" s="10">
        <v>8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1.0583071428571429</v>
      </c>
      <c r="O118">
        <v>0.20464790095908636</v>
      </c>
      <c r="P118">
        <v>6.9066394661829493</v>
      </c>
      <c r="Q118">
        <v>0.9739543610753022</v>
      </c>
      <c r="R118">
        <v>2.6798611111111112E-3</v>
      </c>
    </row>
    <row r="119" spans="1:18">
      <c r="A119">
        <v>2021</v>
      </c>
      <c r="B119" s="3" t="s">
        <v>259</v>
      </c>
      <c r="C119" s="3" t="s">
        <v>260</v>
      </c>
      <c r="D119">
        <v>0</v>
      </c>
      <c r="E119" s="12">
        <v>2.861094050946526E-2</v>
      </c>
      <c r="F119" s="10">
        <v>9.6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0.46298309859154929</v>
      </c>
      <c r="O119">
        <v>0.24516782144328494</v>
      </c>
      <c r="P119">
        <v>4.9925774851316902</v>
      </c>
      <c r="Q119">
        <v>0.98209711667751676</v>
      </c>
      <c r="R119">
        <v>2.1169064748201441E-3</v>
      </c>
    </row>
    <row r="120" spans="1:18">
      <c r="A120">
        <v>2021</v>
      </c>
      <c r="B120" s="3" t="s">
        <v>261</v>
      </c>
      <c r="C120" s="3" t="s">
        <v>262</v>
      </c>
      <c r="D120">
        <v>0</v>
      </c>
      <c r="E120" s="12">
        <v>-3.4770402707645476E-2</v>
      </c>
      <c r="F120" s="10">
        <v>10.1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0.68080238095238099</v>
      </c>
      <c r="O120">
        <v>0.22073806923434536</v>
      </c>
      <c r="P120">
        <v>4.8287681782146823</v>
      </c>
      <c r="Q120">
        <v>0.97794269367028397</v>
      </c>
      <c r="R120">
        <v>2.1748275862068967E-3</v>
      </c>
    </row>
    <row r="121" spans="1:18">
      <c r="A121">
        <v>2021</v>
      </c>
      <c r="B121" s="3" t="s">
        <v>263</v>
      </c>
      <c r="C121" s="3" t="s">
        <v>264</v>
      </c>
      <c r="D121">
        <v>1</v>
      </c>
      <c r="E121" s="12">
        <v>1.9741661359012539E-2</v>
      </c>
      <c r="F121" s="10">
        <v>10.7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0.70925357142857148</v>
      </c>
      <c r="O121">
        <v>0.21419751394603068</v>
      </c>
      <c r="P121">
        <v>5.20602257507021</v>
      </c>
      <c r="Q121">
        <v>0.9766907865915373</v>
      </c>
      <c r="R121">
        <v>2.3261306532663317E-3</v>
      </c>
    </row>
    <row r="122" spans="1:18">
      <c r="A122">
        <v>2021</v>
      </c>
      <c r="B122" s="3" t="s">
        <v>265</v>
      </c>
      <c r="C122" s="3" t="s">
        <v>266</v>
      </c>
      <c r="D122">
        <v>1</v>
      </c>
      <c r="E122" s="12">
        <v>7.1285374988999561E-2</v>
      </c>
      <c r="F122" s="10">
        <v>10.1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0.94011818181818174</v>
      </c>
      <c r="O122">
        <v>0.25175087172182031</v>
      </c>
      <c r="P122">
        <v>5.0922285892492622</v>
      </c>
      <c r="Q122">
        <v>0.98294605127014978</v>
      </c>
      <c r="R122">
        <v>1.6061930783242259E-3</v>
      </c>
    </row>
    <row r="123" spans="1:18">
      <c r="A123">
        <v>2021</v>
      </c>
      <c r="B123" s="3" t="s">
        <v>267</v>
      </c>
      <c r="C123" s="3" t="s">
        <v>268</v>
      </c>
      <c r="D123">
        <v>1</v>
      </c>
      <c r="E123" s="12">
        <v>8.1976695491949164E-2</v>
      </c>
      <c r="F123" s="10">
        <v>7.9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1.1826397435897438</v>
      </c>
      <c r="O123">
        <v>0.2648880410672273</v>
      </c>
      <c r="P123">
        <v>5.1956699394245325</v>
      </c>
      <c r="Q123">
        <v>0.98281983264296835</v>
      </c>
      <c r="R123">
        <v>3.6516129032258065E-3</v>
      </c>
    </row>
    <row r="124" spans="1:18">
      <c r="A124">
        <v>2021</v>
      </c>
      <c r="B124" s="3" t="s">
        <v>269</v>
      </c>
      <c r="C124" s="3" t="s">
        <v>270</v>
      </c>
      <c r="D124">
        <v>1</v>
      </c>
      <c r="E124" s="12">
        <v>5.5429546382501756E-2</v>
      </c>
      <c r="F124" s="10">
        <v>9.3000000000000007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0.77066341463414634</v>
      </c>
      <c r="O124">
        <v>0.25428417071036002</v>
      </c>
      <c r="P124">
        <v>6.1585991923076921</v>
      </c>
      <c r="Q124">
        <v>0.98354284556859473</v>
      </c>
      <c r="R124">
        <v>2E-3</v>
      </c>
    </row>
    <row r="125" spans="1:18">
      <c r="A125">
        <v>2021</v>
      </c>
      <c r="B125" s="3" t="s">
        <v>271</v>
      </c>
      <c r="C125" s="3" t="s">
        <v>272</v>
      </c>
      <c r="D125">
        <v>1</v>
      </c>
      <c r="E125" s="12">
        <v>3.7928682645580115E-2</v>
      </c>
      <c r="F125" s="10">
        <v>9.1999999999999993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0.72952962962962975</v>
      </c>
      <c r="O125">
        <v>0.2150184375096906</v>
      </c>
      <c r="P125">
        <v>4.7330655004301692</v>
      </c>
      <c r="Q125">
        <v>0.98229706609535317</v>
      </c>
      <c r="R125">
        <v>2.1133333333333334E-3</v>
      </c>
    </row>
    <row r="126" spans="1:18">
      <c r="A126">
        <v>2021</v>
      </c>
      <c r="B126" s="3" t="s">
        <v>273</v>
      </c>
      <c r="C126" s="3" t="s">
        <v>274</v>
      </c>
      <c r="D126">
        <v>1</v>
      </c>
      <c r="E126" s="12">
        <v>9.8574638894333627E-2</v>
      </c>
      <c r="F126" s="10">
        <v>11.1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0.56149017857142858</v>
      </c>
      <c r="O126">
        <v>0.27607227138402257</v>
      </c>
      <c r="P126">
        <v>6.5211391598998718</v>
      </c>
      <c r="Q126">
        <v>0.97395483002024263</v>
      </c>
      <c r="R126">
        <v>3.8002320185614846E-3</v>
      </c>
    </row>
    <row r="127" spans="1:18">
      <c r="A127">
        <v>2021</v>
      </c>
      <c r="B127" s="3" t="s">
        <v>275</v>
      </c>
      <c r="C127" s="3" t="s">
        <v>276</v>
      </c>
      <c r="D127">
        <v>1</v>
      </c>
      <c r="E127" s="12">
        <v>0.15408885596046745</v>
      </c>
      <c r="F127" s="10">
        <v>10.9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1.6426454545454545</v>
      </c>
      <c r="O127">
        <v>0.18292803212806821</v>
      </c>
      <c r="P127">
        <v>15.446565921787709</v>
      </c>
      <c r="Q127">
        <v>0.99702807555439954</v>
      </c>
      <c r="R127">
        <v>5.9666666666666668E-4</v>
      </c>
    </row>
    <row r="128" spans="1:18">
      <c r="A128">
        <v>2021</v>
      </c>
      <c r="B128" s="3" t="s">
        <v>277</v>
      </c>
      <c r="C128" s="3" t="s">
        <v>278</v>
      </c>
      <c r="D128">
        <v>1</v>
      </c>
      <c r="E128" s="12">
        <v>6.5045818215163254E-2</v>
      </c>
      <c r="F128" s="10">
        <v>8.1999999999999993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0.7625294117647059</v>
      </c>
      <c r="O128">
        <v>0.31947741827911119</v>
      </c>
      <c r="P128">
        <v>11.760106423357664</v>
      </c>
      <c r="Q128">
        <v>0.99471572938363029</v>
      </c>
      <c r="R128">
        <v>4.8581560283687949E-4</v>
      </c>
    </row>
    <row r="129" spans="1:18">
      <c r="A129">
        <v>2021</v>
      </c>
      <c r="B129" s="3" t="s">
        <v>279</v>
      </c>
      <c r="C129" s="3" t="s">
        <v>280</v>
      </c>
      <c r="D129">
        <v>1</v>
      </c>
      <c r="E129" s="12">
        <v>3.2596340817822984E-3</v>
      </c>
      <c r="F129" s="10">
        <v>10.5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1.0213266666666667</v>
      </c>
      <c r="O129">
        <v>0.1994219626601651</v>
      </c>
      <c r="P129">
        <v>3.1614128704113225</v>
      </c>
      <c r="Q129">
        <v>0.98524141802492182</v>
      </c>
      <c r="R129">
        <v>2.4576086956521739E-3</v>
      </c>
    </row>
    <row r="130" spans="1:18">
      <c r="A130">
        <v>2021</v>
      </c>
      <c r="B130" s="3" t="s">
        <v>281</v>
      </c>
      <c r="C130" s="3" t="s">
        <v>282</v>
      </c>
      <c r="D130">
        <v>1</v>
      </c>
      <c r="E130" s="12">
        <v>5.2150189358156455E-2</v>
      </c>
      <c r="F130" s="10">
        <v>12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0.52993499999999993</v>
      </c>
      <c r="O130">
        <v>0.24261872737042772</v>
      </c>
      <c r="P130">
        <v>6.0046240361105898</v>
      </c>
      <c r="Q130">
        <v>0.9832778233808549</v>
      </c>
      <c r="R130">
        <v>3.2820987654320986E-3</v>
      </c>
    </row>
    <row r="131" spans="1:18">
      <c r="A131">
        <v>2021</v>
      </c>
      <c r="B131" s="3" t="s">
        <v>283</v>
      </c>
      <c r="C131" s="3" t="s">
        <v>284</v>
      </c>
      <c r="D131">
        <v>1</v>
      </c>
      <c r="E131" s="12">
        <v>-2.1591223453073329E-2</v>
      </c>
      <c r="F131" s="10">
        <v>6.4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0.70580833333333348</v>
      </c>
      <c r="O131">
        <v>0.20164514808702175</v>
      </c>
      <c r="P131">
        <v>4.8911404839292167</v>
      </c>
      <c r="Q131">
        <v>0.98365349422057446</v>
      </c>
      <c r="R131">
        <v>2.2151999999999996E-3</v>
      </c>
    </row>
    <row r="132" spans="1:18">
      <c r="A132">
        <v>2021</v>
      </c>
      <c r="B132" s="3" t="s">
        <v>285</v>
      </c>
      <c r="C132" s="3" t="s">
        <v>286</v>
      </c>
      <c r="D132">
        <v>1</v>
      </c>
      <c r="E132" s="12">
        <v>-8.8180003976153151E-3</v>
      </c>
      <c r="F132" s="10">
        <v>6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0.67484615384615387</v>
      </c>
      <c r="O132">
        <v>0.28544885347706367</v>
      </c>
      <c r="P132">
        <v>3.7811908176100633</v>
      </c>
      <c r="Q132">
        <v>0.97281431665336826</v>
      </c>
      <c r="R132">
        <v>2.3613861386138613E-3</v>
      </c>
    </row>
    <row r="133" spans="1:18">
      <c r="A133">
        <v>2021</v>
      </c>
      <c r="B133" s="3" t="s">
        <v>287</v>
      </c>
      <c r="C133" s="3" t="s">
        <v>288</v>
      </c>
      <c r="D133">
        <v>1</v>
      </c>
      <c r="E133" s="12">
        <v>5.6574692668195613E-2</v>
      </c>
      <c r="F133" s="10">
        <v>10.1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0.64330000000000009</v>
      </c>
      <c r="O133">
        <v>0.14941024314643889</v>
      </c>
      <c r="P133">
        <v>4.4078068369917247</v>
      </c>
      <c r="Q133">
        <v>0.98121776978757624</v>
      </c>
      <c r="R133">
        <v>4.7913793103448272E-3</v>
      </c>
    </row>
    <row r="134" spans="1:18">
      <c r="A134">
        <v>2021</v>
      </c>
      <c r="B134" s="3" t="s">
        <v>289</v>
      </c>
      <c r="C134" s="3" t="s">
        <v>290</v>
      </c>
      <c r="D134">
        <v>1</v>
      </c>
      <c r="E134" s="12">
        <v>-1.6544003976845575E-2</v>
      </c>
      <c r="F134" s="10">
        <v>6.5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0.86757692307692302</v>
      </c>
      <c r="O134">
        <v>0.26487819701460652</v>
      </c>
      <c r="P134">
        <v>3.7083949771689499</v>
      </c>
      <c r="Q134">
        <v>0.99611650485436898</v>
      </c>
      <c r="R134">
        <v>6.0833333333333334E-4</v>
      </c>
    </row>
    <row r="135" spans="1:18">
      <c r="A135">
        <v>2021</v>
      </c>
      <c r="B135" s="3" t="s">
        <v>291</v>
      </c>
      <c r="C135" s="3" t="s">
        <v>292</v>
      </c>
      <c r="D135">
        <v>1</v>
      </c>
      <c r="E135" s="12">
        <v>6.4152532061005005E-3</v>
      </c>
      <c r="F135" s="10">
        <v>9.4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0.56126285714285706</v>
      </c>
      <c r="O135">
        <v>0.19767515040774908</v>
      </c>
      <c r="P135">
        <v>5.039875862068965</v>
      </c>
      <c r="Q135">
        <v>0.98066095845084045</v>
      </c>
      <c r="R135">
        <v>1.673568281938326E-3</v>
      </c>
    </row>
    <row r="136" spans="1:18">
      <c r="A136">
        <v>2021</v>
      </c>
      <c r="B136" s="3" t="s">
        <v>293</v>
      </c>
      <c r="C136" s="3" t="s">
        <v>294</v>
      </c>
      <c r="D136">
        <v>1</v>
      </c>
      <c r="E136" s="12">
        <v>-1.2345027151795161E-2</v>
      </c>
      <c r="F136" s="10">
        <v>12.5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0.3024027027027027</v>
      </c>
      <c r="O136">
        <v>0.19865746329718698</v>
      </c>
      <c r="P136">
        <v>6.5729286587558429</v>
      </c>
      <c r="Q136">
        <v>0.95029001957296955</v>
      </c>
      <c r="R136">
        <v>1.2091304347826087E-3</v>
      </c>
    </row>
    <row r="137" spans="1:18">
      <c r="A137">
        <v>2021</v>
      </c>
      <c r="B137" s="3" t="s">
        <v>296</v>
      </c>
      <c r="C137" s="3" t="s">
        <v>297</v>
      </c>
      <c r="D137">
        <v>0</v>
      </c>
      <c r="E137" s="12">
        <v>1.9295441711380121E-2</v>
      </c>
      <c r="F137" s="10">
        <v>7.2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1</v>
      </c>
      <c r="N137">
        <v>0.17371526881720431</v>
      </c>
      <c r="O137">
        <v>0.42166194240018023</v>
      </c>
      <c r="P137">
        <v>9.3907204715526653</v>
      </c>
      <c r="Q137">
        <v>0.96707874460246401</v>
      </c>
      <c r="R137">
        <v>3.9989473684210524E-3</v>
      </c>
    </row>
    <row r="138" spans="1:18">
      <c r="A138">
        <v>2021</v>
      </c>
      <c r="B138" s="3" t="s">
        <v>298</v>
      </c>
      <c r="C138" s="3" t="s">
        <v>299</v>
      </c>
      <c r="D138">
        <v>1</v>
      </c>
      <c r="E138" s="12">
        <v>5.1369801430444152E-2</v>
      </c>
      <c r="F138" s="10">
        <v>7.1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1</v>
      </c>
      <c r="N138">
        <v>0.19274066390041497</v>
      </c>
      <c r="O138">
        <v>0.33563024714006834</v>
      </c>
      <c r="P138">
        <v>8.5823630113909832</v>
      </c>
      <c r="Q138">
        <v>0.96421710566445284</v>
      </c>
      <c r="R138">
        <v>3.9418181818181817E-3</v>
      </c>
    </row>
    <row r="139" spans="1:18">
      <c r="A139">
        <v>2021</v>
      </c>
      <c r="B139" s="3" t="s">
        <v>300</v>
      </c>
      <c r="C139" s="3" t="s">
        <v>301</v>
      </c>
      <c r="D139">
        <v>0</v>
      </c>
      <c r="E139" s="12">
        <v>2.7341514599964811E-2</v>
      </c>
      <c r="F139" s="10">
        <v>10.4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0.35151627906976746</v>
      </c>
      <c r="O139">
        <v>0.22121874044300005</v>
      </c>
      <c r="P139">
        <v>8.2032549954905285</v>
      </c>
      <c r="Q139">
        <v>0.9669901820683815</v>
      </c>
      <c r="R139">
        <v>1.5051282051282051E-3</v>
      </c>
    </row>
    <row r="140" spans="1:18">
      <c r="A140">
        <v>2021</v>
      </c>
      <c r="B140" s="3" t="s">
        <v>302</v>
      </c>
      <c r="C140" s="3" t="s">
        <v>303</v>
      </c>
      <c r="D140">
        <v>0</v>
      </c>
      <c r="E140" s="12">
        <v>3.8268421617189859E-2</v>
      </c>
      <c r="F140" s="10">
        <v>11.6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0.31047391304347827</v>
      </c>
      <c r="O140">
        <v>0.22805199577015878</v>
      </c>
      <c r="P140">
        <v>9.9677777361143658</v>
      </c>
      <c r="Q140">
        <v>0.94024562730188066</v>
      </c>
      <c r="R140">
        <v>8.585513078470825E-4</v>
      </c>
    </row>
    <row r="141" spans="1:18">
      <c r="A141">
        <v>2021</v>
      </c>
      <c r="B141" s="3" t="s">
        <v>304</v>
      </c>
      <c r="C141" s="3" t="s">
        <v>305</v>
      </c>
      <c r="D141">
        <v>0</v>
      </c>
      <c r="E141" s="12">
        <v>3.744982938089992E-2</v>
      </c>
      <c r="F141" s="10">
        <v>9.1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0.36646455696202535</v>
      </c>
      <c r="O141">
        <v>0.3461869172809095</v>
      </c>
      <c r="P141">
        <v>8.3083882430448366</v>
      </c>
      <c r="Q141">
        <v>0.96941582299103879</v>
      </c>
      <c r="R141">
        <v>2.8623922413793103E-3</v>
      </c>
    </row>
    <row r="142" spans="1:18">
      <c r="A142">
        <v>2021</v>
      </c>
      <c r="B142" s="3" t="s">
        <v>306</v>
      </c>
      <c r="C142" s="3" t="s">
        <v>307</v>
      </c>
      <c r="D142">
        <v>0</v>
      </c>
      <c r="E142" s="12">
        <v>5.7443269504946779E-3</v>
      </c>
      <c r="F142" s="10">
        <v>9.3000000000000007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0.54623389830508462</v>
      </c>
      <c r="O142">
        <v>0.27629934910752935</v>
      </c>
      <c r="P142">
        <v>9.4143559426735859</v>
      </c>
      <c r="Q142">
        <v>0.9748850371418466</v>
      </c>
      <c r="R142">
        <v>1.220814479638009E-3</v>
      </c>
    </row>
    <row r="143" spans="1:18">
      <c r="A143">
        <v>2021</v>
      </c>
      <c r="B143" s="3" t="s">
        <v>308</v>
      </c>
      <c r="C143" s="3" t="s">
        <v>309</v>
      </c>
      <c r="D143">
        <v>0</v>
      </c>
      <c r="E143" s="12">
        <v>9.2665840318716997E-2</v>
      </c>
      <c r="F143" s="10">
        <v>8.3000000000000007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0.44768397435897439</v>
      </c>
      <c r="O143">
        <v>0.27070993023098283</v>
      </c>
      <c r="P143">
        <v>6.4902067603297207</v>
      </c>
      <c r="Q143">
        <v>0.97238064282410752</v>
      </c>
      <c r="R143">
        <v>3.9125760649087226E-3</v>
      </c>
    </row>
    <row r="144" spans="1:18">
      <c r="A144">
        <v>2021</v>
      </c>
      <c r="B144" s="3" t="s">
        <v>310</v>
      </c>
      <c r="C144" s="3" t="s">
        <v>311</v>
      </c>
      <c r="D144">
        <v>1</v>
      </c>
      <c r="E144" s="12">
        <v>-7.9885475292163902E-2</v>
      </c>
      <c r="F144" s="10">
        <v>7.5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0.51706349206349211</v>
      </c>
      <c r="O144">
        <v>0.19628588965551974</v>
      </c>
      <c r="P144">
        <v>5.5798905016141047</v>
      </c>
      <c r="Q144">
        <v>0.9752755180353031</v>
      </c>
      <c r="R144">
        <v>2.1250659630606861E-3</v>
      </c>
    </row>
    <row r="145" spans="1:18">
      <c r="A145">
        <v>2021</v>
      </c>
      <c r="B145" s="3" t="s">
        <v>312</v>
      </c>
      <c r="C145" s="3" t="s">
        <v>313</v>
      </c>
      <c r="D145">
        <v>1</v>
      </c>
      <c r="E145" s="12">
        <v>3.2842217368544091E-2</v>
      </c>
      <c r="F145" s="10">
        <v>7.1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0.41752903225806454</v>
      </c>
      <c r="O145">
        <v>0.23007608653679645</v>
      </c>
      <c r="P145">
        <v>5.6842809871552449</v>
      </c>
      <c r="Q145">
        <v>0.97037679435078872</v>
      </c>
      <c r="R145">
        <v>3.2912017167381975E-3</v>
      </c>
    </row>
    <row r="146" spans="1:18">
      <c r="A146">
        <v>2021</v>
      </c>
      <c r="B146" s="3" t="s">
        <v>314</v>
      </c>
      <c r="C146" s="3" t="s">
        <v>315</v>
      </c>
      <c r="D146">
        <v>1</v>
      </c>
      <c r="E146" s="12">
        <v>2.4277327116859836E-2</v>
      </c>
      <c r="F146" s="10">
        <v>8.1999999999999993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0.32707771739130431</v>
      </c>
      <c r="O146">
        <v>0.3114245345826655</v>
      </c>
      <c r="P146">
        <v>6.9525104677247489</v>
      </c>
      <c r="Q146">
        <v>0.97037168735658164</v>
      </c>
      <c r="R146">
        <v>3.3867046533713197E-3</v>
      </c>
    </row>
    <row r="147" spans="1:18">
      <c r="A147">
        <v>2021</v>
      </c>
      <c r="B147" s="3" t="s">
        <v>316</v>
      </c>
      <c r="C147" s="3" t="s">
        <v>317</v>
      </c>
      <c r="D147">
        <v>1</v>
      </c>
      <c r="E147" s="12">
        <v>3.7111336804231794E-2</v>
      </c>
      <c r="F147" s="10">
        <v>9.3000000000000007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0.37833417721518986</v>
      </c>
      <c r="O147">
        <v>0.26258277778543471</v>
      </c>
      <c r="P147">
        <v>5.8221032332563505</v>
      </c>
      <c r="Q147">
        <v>0.97102554837328192</v>
      </c>
      <c r="R147">
        <v>3.2133580705009275E-3</v>
      </c>
    </row>
    <row r="148" spans="1:18">
      <c r="A148">
        <v>2021</v>
      </c>
      <c r="B148" s="3" t="s">
        <v>318</v>
      </c>
      <c r="C148" s="3" t="s">
        <v>319</v>
      </c>
      <c r="D148">
        <v>1</v>
      </c>
      <c r="E148" s="12">
        <v>-7.172488168687121E-3</v>
      </c>
      <c r="F148" s="10">
        <v>9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0.23837072599531617</v>
      </c>
      <c r="O148">
        <v>0.36226004248734828</v>
      </c>
      <c r="P148">
        <v>7.5072530752943605</v>
      </c>
      <c r="Q148">
        <v>0.96195090991439747</v>
      </c>
      <c r="R148">
        <v>2.8372161172161171E-3</v>
      </c>
    </row>
    <row r="149" spans="1:18">
      <c r="A149">
        <v>2021</v>
      </c>
      <c r="B149" s="3" t="s">
        <v>320</v>
      </c>
      <c r="C149" s="3" t="s">
        <v>321</v>
      </c>
      <c r="D149">
        <v>1</v>
      </c>
      <c r="E149" s="12">
        <v>-1.4136377812650255E-2</v>
      </c>
      <c r="F149" s="10">
        <v>8.6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1</v>
      </c>
      <c r="M149">
        <v>0</v>
      </c>
      <c r="N149">
        <v>0.28906484374999997</v>
      </c>
      <c r="O149">
        <v>0.32804453023554547</v>
      </c>
      <c r="P149">
        <v>7.3805337409648688</v>
      </c>
      <c r="Q149">
        <v>0.96784350397158947</v>
      </c>
      <c r="R149">
        <v>2.5865217391304349E-3</v>
      </c>
    </row>
    <row r="150" spans="1:18">
      <c r="A150">
        <v>2021</v>
      </c>
      <c r="B150" s="3" t="s">
        <v>322</v>
      </c>
      <c r="C150" s="3" t="s">
        <v>323</v>
      </c>
      <c r="D150">
        <v>1</v>
      </c>
      <c r="E150" s="12">
        <v>5.9623160911755478E-2</v>
      </c>
      <c r="F150" s="10">
        <v>8.5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1</v>
      </c>
      <c r="M150">
        <v>0</v>
      </c>
      <c r="N150">
        <v>0.41518855421686746</v>
      </c>
      <c r="O150">
        <v>0.32828739672655272</v>
      </c>
      <c r="P150">
        <v>7.091984991969162</v>
      </c>
      <c r="Q150">
        <v>0.95483254088358749</v>
      </c>
      <c r="R150">
        <v>3.6282051282051282E-3</v>
      </c>
    </row>
    <row r="151" spans="1:18">
      <c r="A151">
        <v>2021</v>
      </c>
      <c r="B151" s="3" t="s">
        <v>324</v>
      </c>
      <c r="C151" s="3" t="s">
        <v>325</v>
      </c>
      <c r="D151">
        <v>1</v>
      </c>
      <c r="E151" s="12">
        <v>8.9028837076914294E-2</v>
      </c>
      <c r="F151" s="10">
        <v>9.3000000000000007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</v>
      </c>
      <c r="M151">
        <v>0</v>
      </c>
      <c r="N151">
        <v>0.44025286624203819</v>
      </c>
      <c r="O151">
        <v>0.23681388980997706</v>
      </c>
      <c r="P151">
        <v>6.994356274482695</v>
      </c>
      <c r="Q151">
        <v>0.96860663457740703</v>
      </c>
      <c r="R151">
        <v>2.3010604453870629E-3</v>
      </c>
    </row>
    <row r="152" spans="1:18">
      <c r="A152">
        <v>2021</v>
      </c>
      <c r="B152" s="3" t="s">
        <v>326</v>
      </c>
      <c r="C152" s="3" t="s">
        <v>327</v>
      </c>
      <c r="D152">
        <v>1</v>
      </c>
      <c r="E152" s="12">
        <v>0.10383613080069878</v>
      </c>
      <c r="F152" s="10">
        <v>10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0.51135352112676058</v>
      </c>
      <c r="O152">
        <v>0.23005623133153491</v>
      </c>
      <c r="P152">
        <v>7.0026522416413375</v>
      </c>
      <c r="Q152">
        <v>0.97100211810136594</v>
      </c>
      <c r="R152">
        <v>1.8733096085409252E-3</v>
      </c>
    </row>
    <row r="153" spans="1:18">
      <c r="A153">
        <v>2021</v>
      </c>
      <c r="B153" s="3" t="s">
        <v>328</v>
      </c>
      <c r="C153" s="3" t="s">
        <v>329</v>
      </c>
      <c r="D153">
        <v>0</v>
      </c>
      <c r="E153" s="12">
        <v>-3.1299878482500942E-3</v>
      </c>
      <c r="F153" s="10">
        <v>11.8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0.38872631578947364</v>
      </c>
      <c r="O153">
        <v>0.19965534775845395</v>
      </c>
      <c r="P153">
        <v>6.6119023190723718</v>
      </c>
      <c r="Q153">
        <v>0.96613772374015006</v>
      </c>
      <c r="R153">
        <v>1.244278606965174E-3</v>
      </c>
    </row>
    <row r="154" spans="1:18">
      <c r="A154">
        <v>2021</v>
      </c>
      <c r="B154" s="3" t="s">
        <v>330</v>
      </c>
      <c r="C154" s="3" t="s">
        <v>331</v>
      </c>
      <c r="D154">
        <v>0</v>
      </c>
      <c r="E154" s="12">
        <v>-1.4181399019587003E-3</v>
      </c>
      <c r="F154" s="10">
        <v>12.6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0.41154782608695656</v>
      </c>
      <c r="O154">
        <v>0.22608933085582178</v>
      </c>
      <c r="P154">
        <v>6.7631459330143544</v>
      </c>
      <c r="Q154">
        <v>0.97792004732927662</v>
      </c>
      <c r="R154">
        <v>8.4615384615384609E-4</v>
      </c>
    </row>
    <row r="155" spans="1:18">
      <c r="A155">
        <v>2021</v>
      </c>
      <c r="B155" s="3" t="s">
        <v>332</v>
      </c>
      <c r="C155" s="3" t="s">
        <v>333</v>
      </c>
      <c r="D155">
        <v>0</v>
      </c>
      <c r="E155" s="12">
        <v>1.2718676408640824E-2</v>
      </c>
      <c r="F155" s="10">
        <v>10.9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0.37463611111111111</v>
      </c>
      <c r="O155">
        <v>0.19289815605531074</v>
      </c>
      <c r="P155">
        <v>6.1779275777162193</v>
      </c>
      <c r="Q155">
        <v>0.9759099570694526</v>
      </c>
      <c r="R155">
        <v>1.3944206008583693E-3</v>
      </c>
    </row>
    <row r="156" spans="1:18">
      <c r="A156">
        <v>2021</v>
      </c>
      <c r="B156" s="3" t="s">
        <v>334</v>
      </c>
      <c r="C156" s="3" t="s">
        <v>335</v>
      </c>
      <c r="D156">
        <v>0</v>
      </c>
      <c r="E156" s="12">
        <v>2.7341514599964811E-2</v>
      </c>
      <c r="F156" s="10">
        <v>9.6999999999999993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0.54601250000000001</v>
      </c>
      <c r="O156">
        <v>0.1871185530867637</v>
      </c>
      <c r="P156">
        <v>4.7131214754098361</v>
      </c>
      <c r="Q156">
        <v>0.98603511824362999</v>
      </c>
      <c r="R156">
        <v>1.6052631578947368E-3</v>
      </c>
    </row>
    <row r="157" spans="1:18">
      <c r="A157">
        <v>2021</v>
      </c>
      <c r="B157" s="3" t="s">
        <v>336</v>
      </c>
      <c r="C157" s="3" t="s">
        <v>337</v>
      </c>
      <c r="D157">
        <v>0</v>
      </c>
      <c r="E157" s="12">
        <v>-2.758238952222921E-2</v>
      </c>
      <c r="F157" s="10">
        <v>10.6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0.47388113207547172</v>
      </c>
      <c r="O157">
        <v>0.26376083432356173</v>
      </c>
      <c r="P157">
        <v>5.8421400223499367</v>
      </c>
      <c r="Q157">
        <v>0.97505942498118703</v>
      </c>
      <c r="R157">
        <v>2.0537704918032786E-3</v>
      </c>
    </row>
    <row r="158" spans="1:18">
      <c r="A158">
        <v>2021</v>
      </c>
      <c r="B158" s="3" t="s">
        <v>338</v>
      </c>
      <c r="C158" s="3" t="s">
        <v>339</v>
      </c>
      <c r="D158">
        <v>0</v>
      </c>
      <c r="E158" s="12">
        <v>5.7443269504946779E-3</v>
      </c>
      <c r="F158" s="10">
        <v>12.5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0.25932727272727274</v>
      </c>
      <c r="O158">
        <v>0.20899095537140946</v>
      </c>
      <c r="P158">
        <v>7.0913180804953555</v>
      </c>
      <c r="Q158">
        <v>0.94338498212157329</v>
      </c>
      <c r="R158">
        <v>6.9017094017094016E-4</v>
      </c>
    </row>
    <row r="159" spans="1:18">
      <c r="A159">
        <v>2021</v>
      </c>
      <c r="B159" s="3" t="s">
        <v>340</v>
      </c>
      <c r="C159" s="3" t="s">
        <v>341</v>
      </c>
      <c r="D159">
        <v>0</v>
      </c>
      <c r="E159" s="12">
        <v>1.1446150926713633E-2</v>
      </c>
      <c r="F159" s="10">
        <v>10.9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0.43854347826086959</v>
      </c>
      <c r="O159">
        <v>0.19823231597387142</v>
      </c>
      <c r="P159">
        <v>7.1000295665373594</v>
      </c>
      <c r="Q159">
        <v>0.97060923015912359</v>
      </c>
      <c r="R159">
        <v>1.0475265017667844E-3</v>
      </c>
    </row>
    <row r="160" spans="1:18">
      <c r="A160">
        <v>2021</v>
      </c>
      <c r="B160" s="3" t="s">
        <v>342</v>
      </c>
      <c r="C160" s="3" t="s">
        <v>343</v>
      </c>
      <c r="D160">
        <v>0</v>
      </c>
      <c r="E160" s="12">
        <v>8.8838327706452483E-4</v>
      </c>
      <c r="F160" s="10">
        <v>14.2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0.54258666666666666</v>
      </c>
      <c r="O160">
        <v>0.22522817865156006</v>
      </c>
      <c r="P160">
        <v>17.966122036262202</v>
      </c>
      <c r="Q160">
        <v>0.99119034747137169</v>
      </c>
      <c r="R160">
        <v>5.5581395348837208E-4</v>
      </c>
    </row>
    <row r="161" spans="1:18">
      <c r="A161">
        <v>2021</v>
      </c>
      <c r="B161" s="3" t="s">
        <v>344</v>
      </c>
      <c r="C161" s="3" t="s">
        <v>345</v>
      </c>
      <c r="D161">
        <v>1</v>
      </c>
      <c r="E161" s="12">
        <v>5.5387009382447984E-2</v>
      </c>
      <c r="F161" s="10">
        <v>11.2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0.66310806451612914</v>
      </c>
      <c r="O161">
        <v>0.2205099511550826</v>
      </c>
      <c r="P161">
        <v>6.0041868316932128</v>
      </c>
      <c r="Q161">
        <v>0.9760244401365028</v>
      </c>
      <c r="R161">
        <v>2.9960486322188448E-3</v>
      </c>
    </row>
    <row r="162" spans="1:18">
      <c r="A162">
        <v>2021</v>
      </c>
      <c r="B162" s="3" t="s">
        <v>346</v>
      </c>
      <c r="C162" s="3" t="s">
        <v>347</v>
      </c>
      <c r="D162">
        <v>1</v>
      </c>
      <c r="E162" s="12">
        <v>0.17156607152256176</v>
      </c>
      <c r="F162" s="10">
        <v>0.4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1.4545166666666665</v>
      </c>
      <c r="O162">
        <v>0.17725745519774888</v>
      </c>
      <c r="P162">
        <v>0.53994528301886791</v>
      </c>
      <c r="Q162">
        <v>0.99969634815689068</v>
      </c>
      <c r="R162">
        <v>8.833333333333333E-5</v>
      </c>
    </row>
    <row r="163" spans="1:18">
      <c r="A163">
        <v>2021</v>
      </c>
      <c r="B163" s="3" t="s">
        <v>348</v>
      </c>
      <c r="C163" s="3" t="s">
        <v>349</v>
      </c>
      <c r="D163">
        <v>1</v>
      </c>
      <c r="E163" s="12">
        <v>3.4505935060692092E-3</v>
      </c>
      <c r="F163" s="10">
        <v>7.1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0.92099000000000009</v>
      </c>
      <c r="O163">
        <v>0.24963631043839288</v>
      </c>
      <c r="P163">
        <v>11.243693674698795</v>
      </c>
      <c r="Q163">
        <v>0.99639518344390265</v>
      </c>
      <c r="R163">
        <v>4.547945205479452E-4</v>
      </c>
    </row>
    <row r="164" spans="1:18">
      <c r="A164">
        <v>2021</v>
      </c>
      <c r="B164" s="3" t="s">
        <v>350</v>
      </c>
      <c r="C164" s="3" t="s">
        <v>351</v>
      </c>
      <c r="D164">
        <v>1</v>
      </c>
      <c r="E164" s="12">
        <v>5.7459585655919854E-2</v>
      </c>
      <c r="F164" s="10">
        <v>11.1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0.53419411764705882</v>
      </c>
      <c r="O164">
        <v>0.24900174996976296</v>
      </c>
      <c r="P164">
        <v>4.9499519140277251</v>
      </c>
      <c r="Q164">
        <v>0.97113849338751057</v>
      </c>
      <c r="R164">
        <v>2.1137096774193546E-3</v>
      </c>
    </row>
    <row r="165" spans="1:18">
      <c r="A165">
        <v>2021</v>
      </c>
      <c r="B165" s="3" t="s">
        <v>352</v>
      </c>
      <c r="C165" s="3" t="s">
        <v>353</v>
      </c>
      <c r="D165">
        <v>1</v>
      </c>
      <c r="E165" s="12">
        <v>0.10631512476154871</v>
      </c>
      <c r="F165" s="10">
        <v>10.4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0.631748076923077</v>
      </c>
      <c r="O165">
        <v>0.29995865739978056</v>
      </c>
      <c r="P165">
        <v>5.7673313696612665</v>
      </c>
      <c r="Q165">
        <v>0.97933085547123511</v>
      </c>
      <c r="R165">
        <v>2.0828220858895709E-3</v>
      </c>
    </row>
    <row r="166" spans="1:18">
      <c r="A166">
        <v>2021</v>
      </c>
      <c r="B166" s="3" t="s">
        <v>354</v>
      </c>
      <c r="C166" s="3" t="s">
        <v>355</v>
      </c>
      <c r="D166">
        <v>1</v>
      </c>
      <c r="E166" s="12">
        <v>-5.1580393047276574E-2</v>
      </c>
      <c r="F166" s="10">
        <v>6.6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0.56912692307692303</v>
      </c>
      <c r="O166">
        <v>0.27738802436422449</v>
      </c>
      <c r="P166">
        <v>4.161067961165049</v>
      </c>
      <c r="Q166">
        <v>0.98190210376217291</v>
      </c>
      <c r="R166">
        <v>1.7389610389610388E-3</v>
      </c>
    </row>
    <row r="167" spans="1:18">
      <c r="A167">
        <v>2021</v>
      </c>
      <c r="B167" s="3" t="s">
        <v>356</v>
      </c>
      <c r="C167" s="3" t="s">
        <v>357</v>
      </c>
      <c r="D167">
        <v>1</v>
      </c>
      <c r="E167" s="12">
        <v>2.8551306698136551E-3</v>
      </c>
      <c r="F167" s="10">
        <v>9.6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0.4437886363636363</v>
      </c>
      <c r="O167">
        <v>0.23088505412625879</v>
      </c>
      <c r="P167">
        <v>5.7692557677532648</v>
      </c>
      <c r="Q167">
        <v>0.97667040513758097</v>
      </c>
      <c r="R167">
        <v>1.9385106382978723E-3</v>
      </c>
    </row>
    <row r="168" spans="1:18">
      <c r="A168">
        <v>2021</v>
      </c>
      <c r="B168" s="3" t="s">
        <v>358</v>
      </c>
      <c r="C168" s="3" t="s">
        <v>206</v>
      </c>
      <c r="D168">
        <v>1</v>
      </c>
      <c r="E168" s="12">
        <v>0.40510765942610527</v>
      </c>
      <c r="F168" s="10">
        <v>12.5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0.96335999999999999</v>
      </c>
      <c r="O168">
        <v>0.25126774011972408</v>
      </c>
      <c r="P168">
        <v>6.7457086737548968</v>
      </c>
      <c r="Q168">
        <v>0.98763356031666949</v>
      </c>
      <c r="R168">
        <v>1.553913043478261E-3</v>
      </c>
    </row>
    <row r="169" spans="1:18">
      <c r="A169">
        <v>2021</v>
      </c>
      <c r="B169" s="3" t="s">
        <v>360</v>
      </c>
      <c r="C169" s="3" t="s">
        <v>361</v>
      </c>
      <c r="D169">
        <v>0</v>
      </c>
      <c r="E169" s="12">
        <v>2.5627589580518494E-2</v>
      </c>
      <c r="F169" s="10">
        <v>7.3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0.14333184143222505</v>
      </c>
      <c r="O169">
        <v>0.39144782045567711</v>
      </c>
      <c r="P169">
        <v>9.3895699229800336</v>
      </c>
      <c r="Q169">
        <v>0.95679280549223589</v>
      </c>
      <c r="R169">
        <v>3.3330350997935309E-3</v>
      </c>
    </row>
    <row r="170" spans="1:18">
      <c r="A170">
        <v>2021</v>
      </c>
      <c r="B170" s="3" t="s">
        <v>362</v>
      </c>
      <c r="C170" s="3" t="s">
        <v>363</v>
      </c>
      <c r="D170">
        <v>1</v>
      </c>
      <c r="E170" s="12">
        <v>3.6129103168206979E-2</v>
      </c>
      <c r="F170" s="10">
        <v>7.3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0.19928845807033366</v>
      </c>
      <c r="O170">
        <v>0.41036862698479054</v>
      </c>
      <c r="P170">
        <v>10.498250388357924</v>
      </c>
      <c r="Q170">
        <v>0.96865946430696404</v>
      </c>
      <c r="R170">
        <v>2.6266970041714066E-3</v>
      </c>
    </row>
    <row r="171" spans="1:18">
      <c r="A171">
        <v>2021</v>
      </c>
      <c r="B171" s="3" t="s">
        <v>364</v>
      </c>
      <c r="C171" s="3" t="s">
        <v>365</v>
      </c>
      <c r="D171">
        <v>1</v>
      </c>
      <c r="E171" s="12">
        <v>9.9315003823921999E-2</v>
      </c>
      <c r="F171" s="10">
        <v>7.6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0.16873566945606697</v>
      </c>
      <c r="O171">
        <v>0.37675918021684568</v>
      </c>
      <c r="P171">
        <v>9.457864715928098</v>
      </c>
      <c r="Q171">
        <v>0.96478919951671083</v>
      </c>
      <c r="R171">
        <v>3.429891304347826E-3</v>
      </c>
    </row>
    <row r="172" spans="1:18">
      <c r="A172">
        <v>2021</v>
      </c>
      <c r="B172" s="3" t="s">
        <v>366</v>
      </c>
      <c r="C172" s="3" t="s">
        <v>367</v>
      </c>
      <c r="D172">
        <v>0</v>
      </c>
      <c r="E172" s="12">
        <v>7.8747717678969188E-3</v>
      </c>
      <c r="F172" s="10">
        <v>6.9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0.43788837209302328</v>
      </c>
      <c r="O172">
        <v>0.2046697951666834</v>
      </c>
      <c r="P172">
        <v>5.0185274226070451</v>
      </c>
      <c r="Q172">
        <v>0.97761190066492465</v>
      </c>
      <c r="R172">
        <v>2.1729381443298967E-3</v>
      </c>
    </row>
    <row r="173" spans="1:18">
      <c r="A173">
        <v>2021</v>
      </c>
      <c r="B173" s="3" t="s">
        <v>368</v>
      </c>
      <c r="C173" s="3" t="s">
        <v>369</v>
      </c>
      <c r="D173">
        <v>0</v>
      </c>
      <c r="E173" s="12">
        <v>0.16009281195963232</v>
      </c>
      <c r="F173" s="10">
        <v>8.9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0.62212656249999998</v>
      </c>
      <c r="O173">
        <v>0.27873091926569332</v>
      </c>
      <c r="P173">
        <v>6.8810748009025753</v>
      </c>
      <c r="Q173">
        <v>0.9810780061331974</v>
      </c>
      <c r="R173">
        <v>3.4559633027522936E-3</v>
      </c>
    </row>
    <row r="174" spans="1:18">
      <c r="A174">
        <v>2021</v>
      </c>
      <c r="B174" s="3" t="s">
        <v>370</v>
      </c>
      <c r="C174" s="3" t="s">
        <v>371</v>
      </c>
      <c r="D174">
        <v>0</v>
      </c>
      <c r="E174" s="12">
        <v>6.2760302043043448E-2</v>
      </c>
      <c r="F174" s="10">
        <v>11.8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0.21142916666666667</v>
      </c>
      <c r="O174">
        <v>0.23837555450528675</v>
      </c>
      <c r="P174">
        <v>7.3059430502665652</v>
      </c>
      <c r="Q174">
        <v>0.89649803913840331</v>
      </c>
      <c r="R174">
        <v>1.3986684420772303E-3</v>
      </c>
    </row>
    <row r="175" spans="1:18">
      <c r="A175">
        <v>2021</v>
      </c>
      <c r="B175" s="3" t="s">
        <v>372</v>
      </c>
      <c r="C175" s="3" t="s">
        <v>373</v>
      </c>
      <c r="D175">
        <v>0</v>
      </c>
      <c r="E175" s="12">
        <v>2.940686708098747E-2</v>
      </c>
      <c r="F175" s="10">
        <v>9.6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0.40787386363636363</v>
      </c>
      <c r="O175">
        <v>0.25515505163627189</v>
      </c>
      <c r="P175">
        <v>6.7292200390624997</v>
      </c>
      <c r="Q175">
        <v>0.97147068083102783</v>
      </c>
      <c r="R175">
        <v>2.0197238658777122E-3</v>
      </c>
    </row>
    <row r="176" spans="1:18">
      <c r="A176">
        <v>2021</v>
      </c>
      <c r="B176" s="3" t="s">
        <v>374</v>
      </c>
      <c r="C176" s="3" t="s">
        <v>375</v>
      </c>
      <c r="D176">
        <v>0</v>
      </c>
      <c r="E176" s="12">
        <v>1.153637635737598E-2</v>
      </c>
      <c r="F176" s="10">
        <v>9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0.30706634615384615</v>
      </c>
      <c r="O176">
        <v>0.21753100362220795</v>
      </c>
      <c r="P176">
        <v>7.2144888915281076</v>
      </c>
      <c r="Q176">
        <v>0.96045079208013806</v>
      </c>
      <c r="R176">
        <v>2.1191275167785233E-3</v>
      </c>
    </row>
    <row r="177" spans="1:18">
      <c r="A177">
        <v>2021</v>
      </c>
      <c r="B177" s="3" t="s">
        <v>376</v>
      </c>
      <c r="C177" s="3" t="s">
        <v>377</v>
      </c>
      <c r="D177">
        <v>0</v>
      </c>
      <c r="E177" s="12">
        <v>1.7082455271894861E-2</v>
      </c>
      <c r="F177" s="10">
        <v>9.9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0.31140123456790125</v>
      </c>
      <c r="O177">
        <v>0.19803869641856769</v>
      </c>
      <c r="P177">
        <v>7.651792583522826</v>
      </c>
      <c r="Q177">
        <v>0.96600194263286221</v>
      </c>
      <c r="R177">
        <v>2.3430327868852459E-3</v>
      </c>
    </row>
    <row r="178" spans="1:18">
      <c r="A178">
        <v>2021</v>
      </c>
      <c r="B178" s="3" t="s">
        <v>378</v>
      </c>
      <c r="C178" s="3" t="s">
        <v>379</v>
      </c>
      <c r="D178">
        <v>0</v>
      </c>
      <c r="E178" s="12">
        <v>4.3806465951163782E-2</v>
      </c>
      <c r="F178" s="10">
        <v>8.5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0.36379076086956524</v>
      </c>
      <c r="O178">
        <v>0.29448295668767627</v>
      </c>
      <c r="P178">
        <v>6.549757778101057</v>
      </c>
      <c r="Q178">
        <v>0.96919215686274507</v>
      </c>
      <c r="R178">
        <v>3.0460856720827176E-3</v>
      </c>
    </row>
    <row r="179" spans="1:18">
      <c r="A179">
        <v>2021</v>
      </c>
      <c r="B179" s="3" t="s">
        <v>380</v>
      </c>
      <c r="C179" s="3" t="s">
        <v>381</v>
      </c>
      <c r="D179">
        <v>0</v>
      </c>
      <c r="E179" s="12">
        <v>5.7031786796480521E-2</v>
      </c>
      <c r="F179" s="10">
        <v>9.9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0.49189523809523811</v>
      </c>
      <c r="O179">
        <v>0.22865509254437391</v>
      </c>
      <c r="P179">
        <v>6.5468868032318612</v>
      </c>
      <c r="Q179">
        <v>0.96046067364969956</v>
      </c>
      <c r="R179">
        <v>2.9596618357487924E-3</v>
      </c>
    </row>
    <row r="180" spans="1:18">
      <c r="A180">
        <v>2021</v>
      </c>
      <c r="B180" s="3" t="s">
        <v>382</v>
      </c>
      <c r="C180" s="3" t="s">
        <v>383</v>
      </c>
      <c r="D180">
        <v>0</v>
      </c>
      <c r="E180" s="12">
        <v>6.3607195337500505E-2</v>
      </c>
      <c r="F180" s="10">
        <v>10.6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0.26584608695652173</v>
      </c>
      <c r="O180">
        <v>0.3774176857231773</v>
      </c>
      <c r="P180">
        <v>6.7949916616586536</v>
      </c>
      <c r="Q180">
        <v>0.95645731593632144</v>
      </c>
      <c r="R180">
        <v>2.1610389610389608E-3</v>
      </c>
    </row>
    <row r="181" spans="1:18">
      <c r="A181">
        <v>2021</v>
      </c>
      <c r="B181" s="3" t="s">
        <v>384</v>
      </c>
      <c r="C181" s="3" t="s">
        <v>385</v>
      </c>
      <c r="D181">
        <v>1</v>
      </c>
      <c r="E181" s="12">
        <v>9.7841453908764475E-2</v>
      </c>
      <c r="F181" s="10">
        <v>9.9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0.49752868217054258</v>
      </c>
      <c r="O181">
        <v>0.24292099498063366</v>
      </c>
      <c r="P181">
        <v>5.5699597343957503</v>
      </c>
      <c r="Q181">
        <v>0.97066898094769194</v>
      </c>
      <c r="R181">
        <v>3.6271676300578034E-3</v>
      </c>
    </row>
    <row r="182" spans="1:18">
      <c r="A182">
        <v>2021</v>
      </c>
      <c r="B182" s="3" t="s">
        <v>386</v>
      </c>
      <c r="C182" s="3" t="s">
        <v>387</v>
      </c>
      <c r="D182">
        <v>1</v>
      </c>
      <c r="E182" s="12">
        <v>5.5475256169138294E-2</v>
      </c>
      <c r="F182" s="10">
        <v>8.5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0.18827633262260127</v>
      </c>
      <c r="O182">
        <v>0.30974498377618898</v>
      </c>
      <c r="P182">
        <v>8.8236538681678098</v>
      </c>
      <c r="Q182">
        <v>0.96398932748670463</v>
      </c>
      <c r="R182">
        <v>2.5936378466557912E-3</v>
      </c>
    </row>
    <row r="183" spans="1:18">
      <c r="A183">
        <v>2021</v>
      </c>
      <c r="B183" s="3" t="s">
        <v>388</v>
      </c>
      <c r="C183" s="3" t="s">
        <v>389</v>
      </c>
      <c r="D183">
        <v>1</v>
      </c>
      <c r="E183" s="12">
        <v>5.0251365128521859E-2</v>
      </c>
      <c r="F183" s="10">
        <v>9.1999999999999993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0.373305223880597</v>
      </c>
      <c r="O183">
        <v>0.3201774572074273</v>
      </c>
      <c r="P183">
        <v>6.6163161072430636</v>
      </c>
      <c r="Q183">
        <v>0.96152562126546048</v>
      </c>
      <c r="R183">
        <v>3.0071875000000003E-3</v>
      </c>
    </row>
    <row r="184" spans="1:18">
      <c r="A184">
        <v>2021</v>
      </c>
      <c r="B184" s="3" t="s">
        <v>390</v>
      </c>
      <c r="C184" s="3" t="s">
        <v>391</v>
      </c>
      <c r="D184">
        <v>1</v>
      </c>
      <c r="E184" s="12">
        <v>5.6429148616975303E-2</v>
      </c>
      <c r="F184" s="10">
        <v>8.9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0.57057464788732393</v>
      </c>
      <c r="O184">
        <v>0.20316467076320602</v>
      </c>
      <c r="P184">
        <v>4.5923084258787563</v>
      </c>
      <c r="Q184">
        <v>0.97577189292731825</v>
      </c>
      <c r="R184">
        <v>2.3939024390243905E-3</v>
      </c>
    </row>
    <row r="185" spans="1:18">
      <c r="A185">
        <v>2021</v>
      </c>
      <c r="B185" s="3" t="s">
        <v>392</v>
      </c>
      <c r="C185" s="3" t="s">
        <v>393</v>
      </c>
      <c r="D185">
        <v>1</v>
      </c>
      <c r="E185" s="12">
        <v>-1.1444239136913632E-2</v>
      </c>
      <c r="F185" s="10">
        <v>11.6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0.49612499999999998</v>
      </c>
      <c r="O185">
        <v>0.26199728648557924</v>
      </c>
      <c r="P185">
        <v>3.77351503931017</v>
      </c>
      <c r="Q185">
        <v>0.90065507684555302</v>
      </c>
      <c r="R185">
        <v>1.3143333333333334E-3</v>
      </c>
    </row>
    <row r="186" spans="1:18">
      <c r="A186">
        <v>2021</v>
      </c>
      <c r="B186" s="3" t="s">
        <v>394</v>
      </c>
      <c r="C186" s="3" t="s">
        <v>395</v>
      </c>
      <c r="D186">
        <v>1</v>
      </c>
      <c r="E186" s="12">
        <v>-2.3519411820871142E-2</v>
      </c>
      <c r="F186" s="10">
        <v>9.5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0.31550800000000001</v>
      </c>
      <c r="O186">
        <v>0.23106584966457133</v>
      </c>
      <c r="P186">
        <v>5.727893815413891</v>
      </c>
      <c r="Q186">
        <v>0.96002637017127934</v>
      </c>
      <c r="R186">
        <v>1.1260714285714288E-3</v>
      </c>
    </row>
    <row r="187" spans="1:18">
      <c r="A187">
        <v>2021</v>
      </c>
      <c r="B187" s="3" t="s">
        <v>396</v>
      </c>
      <c r="C187" s="3" t="s">
        <v>397</v>
      </c>
      <c r="D187">
        <v>0</v>
      </c>
      <c r="E187" s="12">
        <v>3.2644286225950452E-3</v>
      </c>
      <c r="F187" s="10">
        <v>12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0.45061830985915491</v>
      </c>
      <c r="O187">
        <v>0.18786005390335167</v>
      </c>
      <c r="P187">
        <v>6.6261058846971306</v>
      </c>
      <c r="Q187">
        <v>0.97647051469186308</v>
      </c>
      <c r="R187">
        <v>1.8773067331670824E-3</v>
      </c>
    </row>
    <row r="188" spans="1:18">
      <c r="A188">
        <v>2021</v>
      </c>
      <c r="B188" s="3" t="s">
        <v>398</v>
      </c>
      <c r="C188" s="3" t="s">
        <v>399</v>
      </c>
      <c r="D188">
        <v>0</v>
      </c>
      <c r="E188" s="12">
        <v>4.1089999220853761E-2</v>
      </c>
      <c r="F188" s="10">
        <v>11.5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0.52055483870967745</v>
      </c>
      <c r="O188">
        <v>0.2083330439254695</v>
      </c>
      <c r="P188">
        <v>6.2604078113713753</v>
      </c>
      <c r="Q188">
        <v>0.96997310561931438</v>
      </c>
      <c r="R188">
        <v>2.2964454976303317E-3</v>
      </c>
    </row>
    <row r="189" spans="1:18">
      <c r="A189">
        <v>2021</v>
      </c>
      <c r="B189" s="3" t="s">
        <v>400</v>
      </c>
      <c r="C189" s="3" t="s">
        <v>401</v>
      </c>
      <c r="D189">
        <v>0</v>
      </c>
      <c r="E189" s="12">
        <v>3.621152195801957E-2</v>
      </c>
      <c r="F189" s="10">
        <v>10.4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0.42422105263157894</v>
      </c>
      <c r="O189">
        <v>0.28495677261119123</v>
      </c>
      <c r="P189">
        <v>4.4807201462765951</v>
      </c>
      <c r="Q189">
        <v>0.98134041338924594</v>
      </c>
      <c r="R189">
        <v>2.1797101449275362E-3</v>
      </c>
    </row>
    <row r="190" spans="1:18">
      <c r="A190">
        <v>2021</v>
      </c>
      <c r="B190" s="3" t="s">
        <v>402</v>
      </c>
      <c r="C190" s="3" t="s">
        <v>403</v>
      </c>
      <c r="D190">
        <v>0</v>
      </c>
      <c r="E190" s="12">
        <v>-8.5749234568276503E-3</v>
      </c>
      <c r="F190" s="10">
        <v>8.6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0.3883032258064516</v>
      </c>
      <c r="O190">
        <v>0.25585281514146074</v>
      </c>
      <c r="P190">
        <v>5.300161570379827</v>
      </c>
      <c r="Q190">
        <v>0.97397278482064231</v>
      </c>
      <c r="R190">
        <v>1.3219409282700424E-3</v>
      </c>
    </row>
    <row r="191" spans="1:18">
      <c r="A191">
        <v>2021</v>
      </c>
      <c r="B191" s="3" t="s">
        <v>404</v>
      </c>
      <c r="C191" s="3" t="s">
        <v>405</v>
      </c>
      <c r="D191">
        <v>0</v>
      </c>
      <c r="E191" s="12">
        <v>2.1204004682584224E-2</v>
      </c>
      <c r="F191" s="10">
        <v>13.3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0.37018333333333336</v>
      </c>
      <c r="O191">
        <v>0.14442252256390234</v>
      </c>
      <c r="P191">
        <v>4.4138246113007211</v>
      </c>
      <c r="Q191">
        <v>0.98021250731619469</v>
      </c>
      <c r="R191">
        <v>1.1079831932773109E-3</v>
      </c>
    </row>
    <row r="192" spans="1:18">
      <c r="A192">
        <v>2021</v>
      </c>
      <c r="B192" s="3" t="s">
        <v>406</v>
      </c>
      <c r="C192" s="3" t="s">
        <v>407</v>
      </c>
      <c r="D192">
        <v>0</v>
      </c>
      <c r="E192" s="12">
        <v>2.8132548949243191E-2</v>
      </c>
      <c r="F192" s="10">
        <v>11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0.67272307692307698</v>
      </c>
      <c r="O192">
        <v>0.24727404152188512</v>
      </c>
      <c r="P192">
        <v>6.4281471821399405</v>
      </c>
      <c r="Q192">
        <v>0.97900038877581352</v>
      </c>
      <c r="R192">
        <v>1.5497890295358651E-3</v>
      </c>
    </row>
    <row r="193" spans="1:18">
      <c r="A193">
        <v>2021</v>
      </c>
      <c r="B193" s="3" t="s">
        <v>408</v>
      </c>
      <c r="C193" s="3" t="s">
        <v>409</v>
      </c>
      <c r="D193">
        <v>0</v>
      </c>
      <c r="E193" s="12">
        <v>1.2165269868176208E-3</v>
      </c>
      <c r="F193" s="10">
        <v>10.9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0.41289354838709674</v>
      </c>
      <c r="O193">
        <v>0.21421374365078719</v>
      </c>
      <c r="P193">
        <v>5.8262870883233537</v>
      </c>
      <c r="Q193">
        <v>0.95824902146144053</v>
      </c>
      <c r="R193">
        <v>1.4250666666666665E-3</v>
      </c>
    </row>
    <row r="194" spans="1:18">
      <c r="A194">
        <v>2021</v>
      </c>
      <c r="B194" s="3" t="s">
        <v>410</v>
      </c>
      <c r="C194" s="3" t="s">
        <v>411</v>
      </c>
      <c r="D194">
        <v>0</v>
      </c>
      <c r="E194" s="12">
        <v>8.8380442923267785E-2</v>
      </c>
      <c r="F194" s="10">
        <v>7.4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0.52278999999999998</v>
      </c>
      <c r="O194">
        <v>0.20726436582717775</v>
      </c>
      <c r="P194">
        <v>3.5289987499999995</v>
      </c>
      <c r="Q194">
        <v>0.98661030241588399</v>
      </c>
      <c r="R194">
        <v>2.592592592592593E-3</v>
      </c>
    </row>
    <row r="195" spans="1:18">
      <c r="A195">
        <v>2021</v>
      </c>
      <c r="B195" s="3" t="s">
        <v>412</v>
      </c>
      <c r="C195" s="3" t="s">
        <v>413</v>
      </c>
      <c r="D195">
        <v>0</v>
      </c>
      <c r="E195" s="12">
        <v>6.1701288364109139E-2</v>
      </c>
      <c r="F195" s="10">
        <v>6.3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0.41766111111111109</v>
      </c>
      <c r="O195">
        <v>0.27611570224453075</v>
      </c>
      <c r="P195">
        <v>3.6345375987361774</v>
      </c>
      <c r="Q195">
        <v>0.98316019101078767</v>
      </c>
      <c r="R195">
        <v>1.4224719101123594E-3</v>
      </c>
    </row>
    <row r="196" spans="1:18">
      <c r="A196">
        <v>2021</v>
      </c>
      <c r="B196" s="3" t="s">
        <v>414</v>
      </c>
      <c r="C196" s="3" t="s">
        <v>415</v>
      </c>
      <c r="D196">
        <v>0</v>
      </c>
      <c r="E196" s="12">
        <v>4.4385649663020645E-2</v>
      </c>
      <c r="F196" s="10">
        <v>12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0.54472500000000001</v>
      </c>
      <c r="O196">
        <v>0.17456329765648776</v>
      </c>
      <c r="P196">
        <v>3.9866411807228919</v>
      </c>
      <c r="Q196">
        <v>0.90476846115012166</v>
      </c>
      <c r="R196">
        <v>1.2462462462462462E-3</v>
      </c>
    </row>
    <row r="197" spans="1:18">
      <c r="A197">
        <v>2021</v>
      </c>
      <c r="B197" s="3" t="s">
        <v>416</v>
      </c>
      <c r="C197" s="3" t="s">
        <v>417</v>
      </c>
      <c r="D197">
        <v>0</v>
      </c>
      <c r="E197" s="12">
        <v>8.3926700065975728E-3</v>
      </c>
      <c r="F197" s="10">
        <v>11.4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0.39466470588235292</v>
      </c>
      <c r="O197">
        <v>0.27537818318586127</v>
      </c>
      <c r="P197">
        <v>6.0732332760267438</v>
      </c>
      <c r="Q197">
        <v>0.96098698821039452</v>
      </c>
      <c r="R197">
        <v>2.4462616822429903E-3</v>
      </c>
    </row>
    <row r="198" spans="1:18">
      <c r="A198">
        <v>2021</v>
      </c>
      <c r="B198" s="3" t="s">
        <v>418</v>
      </c>
      <c r="C198" s="3" t="s">
        <v>419</v>
      </c>
      <c r="D198">
        <v>1</v>
      </c>
      <c r="E198" s="12">
        <v>0.10039155572931087</v>
      </c>
      <c r="F198" s="10">
        <v>9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0.3907481927710843</v>
      </c>
      <c r="O198">
        <v>0.36496601820776786</v>
      </c>
      <c r="P198">
        <v>6.0665042981998445</v>
      </c>
      <c r="Q198">
        <v>0.95272584877328337</v>
      </c>
      <c r="R198">
        <v>3.1289795918367346E-3</v>
      </c>
    </row>
    <row r="199" spans="1:18">
      <c r="A199">
        <v>2021</v>
      </c>
      <c r="B199" s="3" t="s">
        <v>420</v>
      </c>
      <c r="C199" s="3" t="s">
        <v>421</v>
      </c>
      <c r="D199">
        <v>1</v>
      </c>
      <c r="E199" s="12">
        <v>8.4613160277113686E-2</v>
      </c>
      <c r="F199" s="10">
        <v>8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0.63836346153846157</v>
      </c>
      <c r="O199">
        <v>0.21586967557234452</v>
      </c>
      <c r="P199">
        <v>3.918396587462083</v>
      </c>
      <c r="Q199">
        <v>0.98808250665011788</v>
      </c>
      <c r="R199">
        <v>2.4121951219512197E-3</v>
      </c>
    </row>
    <row r="200" spans="1:18">
      <c r="A200">
        <v>2021</v>
      </c>
      <c r="B200" s="3" t="s">
        <v>422</v>
      </c>
      <c r="C200" s="3" t="s">
        <v>423</v>
      </c>
      <c r="D200">
        <v>1</v>
      </c>
      <c r="E200" s="12">
        <v>2.3082920488953464E-2</v>
      </c>
      <c r="F200" s="10">
        <v>9.5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0.39282909090909091</v>
      </c>
      <c r="O200">
        <v>0.19148019622897464</v>
      </c>
      <c r="P200">
        <v>5.0305309352517984</v>
      </c>
      <c r="Q200">
        <v>0.98262950346206546</v>
      </c>
      <c r="R200">
        <v>1.5835443037974684E-3</v>
      </c>
    </row>
    <row r="201" spans="1:18">
      <c r="A201">
        <v>2021</v>
      </c>
      <c r="B201" s="3" t="s">
        <v>424</v>
      </c>
      <c r="C201" s="3" t="s">
        <v>425</v>
      </c>
      <c r="D201">
        <v>1</v>
      </c>
      <c r="E201" s="12">
        <v>2.3086754641486355E-2</v>
      </c>
      <c r="F201" s="10">
        <v>10.8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0.51743749999999999</v>
      </c>
      <c r="O201">
        <v>0.23312318449938088</v>
      </c>
      <c r="P201">
        <v>4.0175245872378404</v>
      </c>
      <c r="Q201">
        <v>0.99226614670508861</v>
      </c>
      <c r="R201">
        <v>1.4551948051948051E-3</v>
      </c>
    </row>
    <row r="202" spans="1:18">
      <c r="A202">
        <v>2021</v>
      </c>
      <c r="B202" s="3" t="s">
        <v>426</v>
      </c>
      <c r="C202" s="3" t="s">
        <v>427</v>
      </c>
      <c r="D202">
        <v>1</v>
      </c>
      <c r="E202" s="12">
        <v>3.7721827596472059E-2</v>
      </c>
      <c r="F202" s="10">
        <v>10.3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0.59600975609756102</v>
      </c>
      <c r="O202">
        <v>0.20604796719077262</v>
      </c>
      <c r="P202">
        <v>5.4269747433662596</v>
      </c>
      <c r="Q202">
        <v>0.97887168322666185</v>
      </c>
      <c r="R202">
        <v>2.0652000000000001E-3</v>
      </c>
    </row>
    <row r="203" spans="1:18">
      <c r="A203">
        <v>2021</v>
      </c>
      <c r="B203" s="3" t="s">
        <v>428</v>
      </c>
      <c r="C203" s="3" t="s">
        <v>429</v>
      </c>
      <c r="D203">
        <v>1</v>
      </c>
      <c r="E203" s="12">
        <v>3.3111713238717068E-2</v>
      </c>
      <c r="F203" s="10">
        <v>12.3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0.39414736842105264</v>
      </c>
      <c r="O203">
        <v>0.20199141767062781</v>
      </c>
      <c r="P203">
        <v>4.7784699034639404</v>
      </c>
      <c r="Q203">
        <v>0.97648488409357981</v>
      </c>
      <c r="R203">
        <v>1.5051282051282051E-3</v>
      </c>
    </row>
    <row r="204" spans="1:18">
      <c r="A204">
        <v>2021</v>
      </c>
      <c r="B204" s="3" t="s">
        <v>430</v>
      </c>
      <c r="C204" s="3" t="s">
        <v>431</v>
      </c>
      <c r="D204">
        <v>1</v>
      </c>
      <c r="E204" s="12">
        <v>2.1855513362521829E-2</v>
      </c>
      <c r="F204" s="10">
        <v>10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0.9821923076923077</v>
      </c>
      <c r="O204">
        <v>9.4653631441748542E-2</v>
      </c>
      <c r="P204">
        <v>4.8834260797342193</v>
      </c>
      <c r="Q204">
        <v>0.97642636174961817</v>
      </c>
      <c r="R204">
        <v>2.408E-3</v>
      </c>
    </row>
    <row r="205" spans="1:18">
      <c r="A205">
        <v>2021</v>
      </c>
      <c r="B205" s="3" t="s">
        <v>432</v>
      </c>
      <c r="C205" s="3" t="s">
        <v>433</v>
      </c>
      <c r="D205">
        <v>1</v>
      </c>
      <c r="E205" s="12">
        <v>3.4465185567855557E-2</v>
      </c>
      <c r="F205" s="10">
        <v>9.8000000000000007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0.37179166666666669</v>
      </c>
      <c r="O205">
        <v>0.32295792073520962</v>
      </c>
      <c r="P205">
        <v>9.9025885321100926</v>
      </c>
      <c r="Q205">
        <v>0.9755687549030595</v>
      </c>
      <c r="R205">
        <v>7.7304964539007097E-4</v>
      </c>
    </row>
    <row r="206" spans="1:18">
      <c r="A206">
        <v>2021</v>
      </c>
      <c r="B206" s="3" t="s">
        <v>434</v>
      </c>
      <c r="C206" s="3" t="s">
        <v>435</v>
      </c>
      <c r="D206">
        <v>1</v>
      </c>
      <c r="E206" s="12">
        <v>5.697143703876438E-2</v>
      </c>
      <c r="F206" s="10">
        <v>5.6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0.46142142857142859</v>
      </c>
      <c r="O206">
        <v>0.19629207326776793</v>
      </c>
      <c r="P206">
        <v>7.032385633162975</v>
      </c>
      <c r="Q206">
        <v>0.97273951609158038</v>
      </c>
      <c r="R206">
        <v>3.5938775510204082E-3</v>
      </c>
    </row>
    <row r="207" spans="1:18">
      <c r="A207">
        <v>2021</v>
      </c>
      <c r="B207" s="3" t="s">
        <v>436</v>
      </c>
      <c r="C207" s="3" t="s">
        <v>437</v>
      </c>
      <c r="D207">
        <v>1</v>
      </c>
      <c r="E207" s="12">
        <v>7.8512263030632537E-2</v>
      </c>
      <c r="F207" s="10">
        <v>6.2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0.58117826086956526</v>
      </c>
      <c r="O207">
        <v>0.14482677576334413</v>
      </c>
      <c r="P207">
        <v>7.574648332841547</v>
      </c>
      <c r="Q207">
        <v>0.9746467072139805</v>
      </c>
      <c r="R207">
        <v>4.083132530120482E-3</v>
      </c>
    </row>
    <row r="208" spans="1:18">
      <c r="A208">
        <v>2021</v>
      </c>
      <c r="B208" s="3" t="s">
        <v>438</v>
      </c>
      <c r="C208" s="3" t="s">
        <v>439</v>
      </c>
      <c r="D208">
        <v>1</v>
      </c>
      <c r="E208" s="12">
        <v>-2.4357440604480852E-2</v>
      </c>
      <c r="F208" s="10">
        <v>6.3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0.84789285714285723</v>
      </c>
      <c r="O208">
        <v>0.1205711398186652</v>
      </c>
      <c r="P208">
        <v>7.8150100517368806</v>
      </c>
      <c r="Q208">
        <v>0.98860199654605951</v>
      </c>
      <c r="R208">
        <v>1.3135922330097087E-3</v>
      </c>
    </row>
    <row r="209" spans="1:18">
      <c r="A209">
        <v>2021</v>
      </c>
      <c r="B209" s="3" t="s">
        <v>440</v>
      </c>
      <c r="C209" s="3" t="s">
        <v>441</v>
      </c>
      <c r="D209">
        <v>1</v>
      </c>
      <c r="E209" s="12">
        <v>3.8452255349019526E-2</v>
      </c>
      <c r="F209" s="10">
        <v>9.4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0.67580333333333331</v>
      </c>
      <c r="O209">
        <v>0.18748157741967772</v>
      </c>
      <c r="P209">
        <v>6.2156947963026354</v>
      </c>
      <c r="Q209">
        <v>0.98559245539875995</v>
      </c>
      <c r="R209">
        <v>1.1321705426356591E-3</v>
      </c>
    </row>
    <row r="210" spans="1:18">
      <c r="A210">
        <v>2021</v>
      </c>
      <c r="B210" s="3" t="s">
        <v>443</v>
      </c>
      <c r="C210" s="3" t="s">
        <v>444</v>
      </c>
      <c r="D210">
        <v>1</v>
      </c>
      <c r="E210" s="12">
        <v>-3.5392459307546385E-2</v>
      </c>
      <c r="F210" s="10">
        <v>8.1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1</v>
      </c>
      <c r="N210">
        <v>0.15613575883575884</v>
      </c>
      <c r="O210">
        <v>0.41018278510459255</v>
      </c>
      <c r="P210">
        <v>9.6715969181542611</v>
      </c>
      <c r="Q210">
        <v>0.9604667296038818</v>
      </c>
      <c r="R210">
        <v>2.9989898989898987E-3</v>
      </c>
    </row>
    <row r="211" spans="1:18">
      <c r="A211">
        <v>2021</v>
      </c>
      <c r="B211" s="3" t="s">
        <v>445</v>
      </c>
      <c r="C211" s="3" t="s">
        <v>446</v>
      </c>
      <c r="D211">
        <v>0</v>
      </c>
      <c r="E211" s="12">
        <v>1.1438299507824667E-2</v>
      </c>
      <c r="F211" s="10">
        <v>10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1</v>
      </c>
      <c r="M211">
        <v>0</v>
      </c>
      <c r="N211">
        <v>0.2953446808510638</v>
      </c>
      <c r="O211">
        <v>0.21623292238429948</v>
      </c>
      <c r="P211">
        <v>6.3221534508707808</v>
      </c>
      <c r="Q211">
        <v>0.96649425121747401</v>
      </c>
      <c r="R211">
        <v>1.2271767810026386E-3</v>
      </c>
    </row>
    <row r="212" spans="1:18">
      <c r="A212">
        <v>2021</v>
      </c>
      <c r="B212" s="3" t="s">
        <v>447</v>
      </c>
      <c r="C212" s="3" t="s">
        <v>448</v>
      </c>
      <c r="D212">
        <v>1</v>
      </c>
      <c r="E212" s="12">
        <v>-4.9164871194028624E-3</v>
      </c>
      <c r="F212" s="10">
        <v>5.0999999999999996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1</v>
      </c>
      <c r="M212">
        <v>0</v>
      </c>
      <c r="N212">
        <v>0.37556695652173916</v>
      </c>
      <c r="O212">
        <v>0.30527271370985093</v>
      </c>
      <c r="P212">
        <v>7.404696197245018</v>
      </c>
      <c r="Q212">
        <v>0.96840023894309357</v>
      </c>
      <c r="R212">
        <v>2.9224839400428266E-3</v>
      </c>
    </row>
    <row r="213" spans="1:18">
      <c r="A213">
        <v>2021</v>
      </c>
      <c r="B213" s="3" t="s">
        <v>449</v>
      </c>
      <c r="C213" s="3" t="s">
        <v>450</v>
      </c>
      <c r="D213">
        <v>1</v>
      </c>
      <c r="E213" s="12">
        <v>8.5277608618552228E-2</v>
      </c>
      <c r="F213" s="10">
        <v>8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1</v>
      </c>
      <c r="M213">
        <v>0</v>
      </c>
      <c r="N213">
        <v>0.4973177777777778</v>
      </c>
      <c r="O213">
        <v>0.3596383625470459</v>
      </c>
      <c r="P213">
        <v>7.4870367240134748</v>
      </c>
      <c r="Q213">
        <v>0.96285853444924552</v>
      </c>
      <c r="R213">
        <v>3.2660117878192535E-3</v>
      </c>
    </row>
    <row r="214" spans="1:18">
      <c r="A214">
        <v>2021</v>
      </c>
      <c r="B214" s="3" t="s">
        <v>451</v>
      </c>
      <c r="C214" s="3" t="s">
        <v>452</v>
      </c>
      <c r="D214">
        <v>0</v>
      </c>
      <c r="E214" s="12">
        <v>-2.7927702757588196E-2</v>
      </c>
      <c r="F214" s="10">
        <v>12.1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0.22710322580645162</v>
      </c>
      <c r="O214">
        <v>0.24597967891660058</v>
      </c>
      <c r="P214">
        <v>8.5777476724137927</v>
      </c>
      <c r="Q214">
        <v>0.96704639072753618</v>
      </c>
      <c r="R214">
        <v>8.9575289575289578E-4</v>
      </c>
    </row>
    <row r="215" spans="1:18">
      <c r="A215">
        <v>2021</v>
      </c>
      <c r="B215" s="3" t="s">
        <v>453</v>
      </c>
      <c r="C215" s="3" t="s">
        <v>454</v>
      </c>
      <c r="D215">
        <v>0</v>
      </c>
      <c r="E215" s="12">
        <v>1.2525749080158643E-2</v>
      </c>
      <c r="F215" s="10">
        <v>12.2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0.32099583333333331</v>
      </c>
      <c r="O215">
        <v>0.20592974424851104</v>
      </c>
      <c r="P215">
        <v>3.8879712946690099</v>
      </c>
      <c r="Q215">
        <v>0.88921195757992699</v>
      </c>
      <c r="R215">
        <v>1.6043233082706767E-3</v>
      </c>
    </row>
    <row r="216" spans="1:18">
      <c r="A216">
        <v>2021</v>
      </c>
      <c r="B216" s="3" t="s">
        <v>455</v>
      </c>
      <c r="C216" s="3" t="s">
        <v>456</v>
      </c>
      <c r="D216">
        <v>0</v>
      </c>
      <c r="E216" s="12">
        <v>-1.6591427088456966E-2</v>
      </c>
      <c r="F216" s="10">
        <v>13.4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0.32171578947368423</v>
      </c>
      <c r="O216">
        <v>0.19217252862482453</v>
      </c>
      <c r="P216">
        <v>5.9875073536768388</v>
      </c>
      <c r="Q216">
        <v>0.96729705853482961</v>
      </c>
      <c r="R216">
        <v>1.2651898734177215E-3</v>
      </c>
    </row>
    <row r="217" spans="1:18">
      <c r="A217">
        <v>2021</v>
      </c>
      <c r="B217" s="3" t="s">
        <v>457</v>
      </c>
      <c r="C217" s="3" t="s">
        <v>458</v>
      </c>
      <c r="D217">
        <v>0</v>
      </c>
      <c r="E217" s="12">
        <v>7.3561395073829406E-3</v>
      </c>
      <c r="F217" s="10">
        <v>9.6999999999999993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0.38315294117647059</v>
      </c>
      <c r="O217">
        <v>0.25568068337031458</v>
      </c>
      <c r="P217">
        <v>6.8601922487474214</v>
      </c>
      <c r="Q217">
        <v>0.94790899042004417</v>
      </c>
      <c r="R217">
        <v>9.8252895752895747E-4</v>
      </c>
    </row>
    <row r="218" spans="1:18">
      <c r="A218">
        <v>2021</v>
      </c>
      <c r="B218" s="3" t="s">
        <v>459</v>
      </c>
      <c r="C218" s="3" t="s">
        <v>460</v>
      </c>
      <c r="D218">
        <v>0</v>
      </c>
      <c r="E218" s="12">
        <v>1.430384612044351E-2</v>
      </c>
      <c r="F218" s="10">
        <v>12.3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0.32691481481481477</v>
      </c>
      <c r="O218">
        <v>0.25965453373341463</v>
      </c>
      <c r="P218">
        <v>6.5127585564215522</v>
      </c>
      <c r="Q218">
        <v>0.96656734680004985</v>
      </c>
      <c r="R218">
        <v>1.1349999999999999E-3</v>
      </c>
    </row>
    <row r="219" spans="1:18">
      <c r="A219">
        <v>2021</v>
      </c>
      <c r="B219" s="3" t="s">
        <v>461</v>
      </c>
      <c r="C219" s="3" t="s">
        <v>462</v>
      </c>
      <c r="D219">
        <v>1</v>
      </c>
      <c r="E219" s="12">
        <v>-9.843914515268383E-2</v>
      </c>
      <c r="F219" s="10">
        <v>3.9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0.65868666666666664</v>
      </c>
      <c r="O219">
        <v>0.22535267219933933</v>
      </c>
      <c r="P219">
        <v>4.5236681502086231</v>
      </c>
      <c r="Q219">
        <v>0.99272289302956396</v>
      </c>
      <c r="R219">
        <v>2.0542857142857147E-3</v>
      </c>
    </row>
    <row r="220" spans="1:18">
      <c r="A220">
        <v>2021</v>
      </c>
      <c r="B220" s="1" t="s">
        <v>463</v>
      </c>
      <c r="C220" s="1" t="s">
        <v>464</v>
      </c>
      <c r="D220">
        <v>1</v>
      </c>
      <c r="E220" s="16">
        <v>-4.8879029729120935E-2</v>
      </c>
      <c r="F220" s="14">
        <v>8.1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0.37652033898305087</v>
      </c>
      <c r="O220">
        <v>0.22291300202532341</v>
      </c>
      <c r="P220">
        <v>5.1989572207084471</v>
      </c>
      <c r="Q220">
        <v>0.98017528933544007</v>
      </c>
      <c r="R220">
        <v>2.2937500000000002E-3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0"/>
  <sheetViews>
    <sheetView topLeftCell="A205" workbookViewId="0">
      <selection activeCell="A2" sqref="A2:R220"/>
    </sheetView>
  </sheetViews>
  <sheetFormatPr defaultRowHeight="17"/>
  <sheetData>
    <row r="1" spans="1:18">
      <c r="A1" s="38" t="s">
        <v>513</v>
      </c>
      <c r="B1" s="38" t="s">
        <v>514</v>
      </c>
      <c r="C1" s="38" t="s">
        <v>515</v>
      </c>
      <c r="D1" s="38" t="s">
        <v>516</v>
      </c>
      <c r="E1" s="38" t="s">
        <v>517</v>
      </c>
      <c r="F1" s="38" t="s">
        <v>518</v>
      </c>
      <c r="G1" s="38" t="s">
        <v>519</v>
      </c>
      <c r="H1" s="38" t="s">
        <v>520</v>
      </c>
      <c r="I1" s="38" t="s">
        <v>521</v>
      </c>
      <c r="J1" s="38" t="s">
        <v>522</v>
      </c>
      <c r="K1" s="38" t="s">
        <v>523</v>
      </c>
      <c r="L1" s="38" t="s">
        <v>524</v>
      </c>
      <c r="M1" s="38" t="s">
        <v>525</v>
      </c>
      <c r="N1" s="39" t="s">
        <v>526</v>
      </c>
      <c r="O1" s="40" t="s">
        <v>527</v>
      </c>
      <c r="P1" s="40" t="s">
        <v>528</v>
      </c>
      <c r="Q1" s="40" t="s">
        <v>529</v>
      </c>
      <c r="R1" s="40" t="s">
        <v>530</v>
      </c>
    </row>
    <row r="2" spans="1:18">
      <c r="A2">
        <v>2021</v>
      </c>
      <c r="B2" s="3" t="s">
        <v>22</v>
      </c>
      <c r="C2" s="3" t="s">
        <v>23</v>
      </c>
      <c r="D2">
        <v>0</v>
      </c>
      <c r="E2" s="12">
        <v>1.0511084047318682E-2</v>
      </c>
      <c r="F2" s="10">
        <v>7.1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0.17187923875432529</v>
      </c>
      <c r="O2">
        <v>0.42212675947198425</v>
      </c>
      <c r="P2">
        <v>11.264676005903949</v>
      </c>
      <c r="Q2">
        <v>0.97294847043302435</v>
      </c>
      <c r="R2">
        <v>3.1942947702060221E-3</v>
      </c>
    </row>
    <row r="3" spans="1:18">
      <c r="A3">
        <v>2021</v>
      </c>
      <c r="B3" s="3" t="s">
        <v>24</v>
      </c>
      <c r="C3" s="3" t="s">
        <v>25</v>
      </c>
      <c r="D3">
        <v>0</v>
      </c>
      <c r="E3" s="12">
        <v>9.1132571215946055E-3</v>
      </c>
      <c r="F3" s="10">
        <v>7.2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0.17225952637244349</v>
      </c>
      <c r="O3">
        <v>0.354469466885104</v>
      </c>
      <c r="P3">
        <v>9.6611466185390391</v>
      </c>
      <c r="Q3">
        <v>0.96425087687176891</v>
      </c>
      <c r="R3">
        <v>3.1330230010952905E-3</v>
      </c>
    </row>
    <row r="4" spans="1:18">
      <c r="A4">
        <v>2021</v>
      </c>
      <c r="B4" s="3" t="s">
        <v>26</v>
      </c>
      <c r="C4" s="3" t="s">
        <v>27</v>
      </c>
      <c r="D4">
        <v>0</v>
      </c>
      <c r="E4" s="12">
        <v>9.7651760158845545E-3</v>
      </c>
      <c r="F4" s="10">
        <v>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0.16606434159061279</v>
      </c>
      <c r="O4">
        <v>0.44270896015735467</v>
      </c>
      <c r="P4">
        <v>10.536489000330196</v>
      </c>
      <c r="Q4">
        <v>0.9619569078917668</v>
      </c>
      <c r="R4">
        <v>3.5062228654124459E-3</v>
      </c>
    </row>
    <row r="5" spans="1:18">
      <c r="A5">
        <v>2021</v>
      </c>
      <c r="B5" s="3" t="s">
        <v>28</v>
      </c>
      <c r="C5" s="3" t="s">
        <v>29</v>
      </c>
      <c r="D5">
        <v>1</v>
      </c>
      <c r="E5" s="12">
        <v>-9.288572492872774E-3</v>
      </c>
      <c r="F5" s="10">
        <v>7.3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0.21149125560538115</v>
      </c>
      <c r="O5">
        <v>0.288775672202227</v>
      </c>
      <c r="P5">
        <v>9.0358594041560636</v>
      </c>
      <c r="Q5">
        <v>0.98000108136646558</v>
      </c>
      <c r="R5">
        <v>2.4403622250970245E-3</v>
      </c>
    </row>
    <row r="6" spans="1:18">
      <c r="A6">
        <v>2021</v>
      </c>
      <c r="B6" s="3" t="s">
        <v>30</v>
      </c>
      <c r="C6" s="3" t="s">
        <v>31</v>
      </c>
      <c r="D6">
        <v>1</v>
      </c>
      <c r="E6" s="12">
        <v>6.6742868989176857E-3</v>
      </c>
      <c r="F6" s="10">
        <v>6.6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0.19810779967159278</v>
      </c>
      <c r="O6">
        <v>0.32116109336925491</v>
      </c>
      <c r="P6">
        <v>8.9085264816565015</v>
      </c>
      <c r="Q6">
        <v>0.9758822488461234</v>
      </c>
      <c r="R6">
        <v>2.9376577486118121E-3</v>
      </c>
    </row>
    <row r="7" spans="1:18">
      <c r="A7">
        <v>2021</v>
      </c>
      <c r="B7" s="3" t="s">
        <v>32</v>
      </c>
      <c r="C7" s="3" t="s">
        <v>33</v>
      </c>
      <c r="D7">
        <v>1</v>
      </c>
      <c r="E7" s="12">
        <v>3.4470876213362145E-2</v>
      </c>
      <c r="F7" s="10">
        <v>7.3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0.22001450980392157</v>
      </c>
      <c r="O7">
        <v>0.31747517593149466</v>
      </c>
      <c r="P7">
        <v>8.1596097588760195</v>
      </c>
      <c r="Q7">
        <v>0.97653006842685952</v>
      </c>
      <c r="R7">
        <v>3.239237392373924E-3</v>
      </c>
    </row>
    <row r="8" spans="1:18">
      <c r="A8">
        <v>2021</v>
      </c>
      <c r="B8" s="3" t="s">
        <v>34</v>
      </c>
      <c r="C8" s="3" t="s">
        <v>35</v>
      </c>
      <c r="D8">
        <v>1</v>
      </c>
      <c r="E8" s="12">
        <v>3.4688832645335568E-3</v>
      </c>
      <c r="F8" s="10">
        <v>6.7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0.23370334261838441</v>
      </c>
      <c r="O8">
        <v>0.32576716176682818</v>
      </c>
      <c r="P8">
        <v>8.9168218300622986</v>
      </c>
      <c r="Q8">
        <v>0.97455407958331097</v>
      </c>
      <c r="R8">
        <v>3.2007496251874063E-3</v>
      </c>
    </row>
    <row r="9" spans="1:18">
      <c r="A9">
        <v>2021</v>
      </c>
      <c r="B9" s="3" t="s">
        <v>36</v>
      </c>
      <c r="C9" s="3" t="s">
        <v>37</v>
      </c>
      <c r="D9">
        <v>1</v>
      </c>
      <c r="E9" s="12">
        <v>-3.8187425851769645E-2</v>
      </c>
      <c r="F9" s="10">
        <v>6.7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0.2072290388548057</v>
      </c>
      <c r="O9">
        <v>0.28620772552468865</v>
      </c>
      <c r="P9">
        <v>8.7735619203229369</v>
      </c>
      <c r="Q9">
        <v>0.97946514037598065</v>
      </c>
      <c r="R9">
        <v>2.8388813096862212E-3</v>
      </c>
    </row>
    <row r="10" spans="1:18">
      <c r="A10">
        <v>2021</v>
      </c>
      <c r="B10" s="3" t="s">
        <v>39</v>
      </c>
      <c r="C10" s="3" t="s">
        <v>40</v>
      </c>
      <c r="D10">
        <v>0</v>
      </c>
      <c r="E10" s="12">
        <v>2.7137662776858942E-2</v>
      </c>
      <c r="F10" s="10">
        <v>9.5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0.5458263888888889</v>
      </c>
      <c r="O10">
        <v>0.23077680699443079</v>
      </c>
      <c r="P10">
        <v>5.726497914330567</v>
      </c>
      <c r="Q10">
        <v>0.97730759933332478</v>
      </c>
      <c r="R10">
        <v>2.0787878787878787E-3</v>
      </c>
    </row>
    <row r="11" spans="1:18">
      <c r="A11">
        <v>2021</v>
      </c>
      <c r="B11" s="3" t="s">
        <v>41</v>
      </c>
      <c r="C11" s="3" t="s">
        <v>42</v>
      </c>
      <c r="D11">
        <v>0</v>
      </c>
      <c r="E11" s="12">
        <v>6.2362781492921758E-2</v>
      </c>
      <c r="F11" s="10">
        <v>10.3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0.46085425531914892</v>
      </c>
      <c r="O11">
        <v>0.21278196848802677</v>
      </c>
      <c r="P11">
        <v>6.4608960326874909</v>
      </c>
      <c r="Q11">
        <v>0.9824862708707004</v>
      </c>
      <c r="R11">
        <v>1.5327272727272728E-3</v>
      </c>
    </row>
    <row r="12" spans="1:18">
      <c r="A12">
        <v>2021</v>
      </c>
      <c r="B12" s="3" t="s">
        <v>43</v>
      </c>
      <c r="C12" s="3" t="s">
        <v>44</v>
      </c>
      <c r="D12">
        <v>0</v>
      </c>
      <c r="E12" s="12">
        <v>4.7726575991569826E-2</v>
      </c>
      <c r="F12" s="10">
        <v>9.6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0.42810559999999998</v>
      </c>
      <c r="O12">
        <v>0.25025251181119007</v>
      </c>
      <c r="P12">
        <v>7.4181353627738718</v>
      </c>
      <c r="Q12">
        <v>0.97262170828879602</v>
      </c>
      <c r="R12">
        <v>2.7695652173913045E-3</v>
      </c>
    </row>
    <row r="13" spans="1:18">
      <c r="A13">
        <v>2021</v>
      </c>
      <c r="B13" s="3" t="s">
        <v>45</v>
      </c>
      <c r="C13" s="3" t="s">
        <v>46</v>
      </c>
      <c r="D13">
        <v>0</v>
      </c>
      <c r="E13" s="12">
        <v>3.5249831649802263E-2</v>
      </c>
      <c r="F13" s="10">
        <v>11.2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0.21636875</v>
      </c>
      <c r="O13">
        <v>0.23931328768095372</v>
      </c>
      <c r="P13">
        <v>5.858566495726496</v>
      </c>
      <c r="Q13">
        <v>0.8141194141945175</v>
      </c>
      <c r="R13">
        <v>1.2793240556660038E-3</v>
      </c>
    </row>
    <row r="14" spans="1:18">
      <c r="A14">
        <v>2021</v>
      </c>
      <c r="B14" s="3" t="s">
        <v>47</v>
      </c>
      <c r="C14" s="3" t="s">
        <v>48</v>
      </c>
      <c r="D14">
        <v>0</v>
      </c>
      <c r="E14" s="12">
        <v>-4.4489198490247329E-2</v>
      </c>
      <c r="F14" s="10">
        <v>8.9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0.36619799999999997</v>
      </c>
      <c r="O14">
        <v>0.31364734552357848</v>
      </c>
      <c r="P14">
        <v>6.4353392447888247</v>
      </c>
      <c r="Q14">
        <v>0.96663735647564064</v>
      </c>
      <c r="R14">
        <v>3.1380136986301371E-3</v>
      </c>
    </row>
    <row r="15" spans="1:18">
      <c r="A15">
        <v>2021</v>
      </c>
      <c r="B15" s="3" t="s">
        <v>49</v>
      </c>
      <c r="C15" s="3" t="s">
        <v>50</v>
      </c>
      <c r="D15">
        <v>0</v>
      </c>
      <c r="E15" s="12">
        <v>1.6870235743467441E-2</v>
      </c>
      <c r="F15" s="10">
        <v>8.1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0.25799610389610389</v>
      </c>
      <c r="O15">
        <v>0.17498915333453172</v>
      </c>
      <c r="P15">
        <v>6.5289826923076921</v>
      </c>
      <c r="Q15">
        <v>0.98010641457386349</v>
      </c>
      <c r="R15">
        <v>1.051063829787234E-3</v>
      </c>
    </row>
    <row r="16" spans="1:18">
      <c r="A16">
        <v>2021</v>
      </c>
      <c r="B16" s="3" t="s">
        <v>51</v>
      </c>
      <c r="C16" s="3" t="s">
        <v>52</v>
      </c>
      <c r="D16">
        <v>0</v>
      </c>
      <c r="E16" s="12">
        <v>1.3729988485305373E-2</v>
      </c>
      <c r="F16" s="10">
        <v>11.6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0.15621944444444444</v>
      </c>
      <c r="O16">
        <v>0.28131194167552498</v>
      </c>
      <c r="P16">
        <v>6.2970081034482748</v>
      </c>
      <c r="Q16">
        <v>0.88655559309376053</v>
      </c>
      <c r="R16">
        <v>1.2316602316602317E-3</v>
      </c>
    </row>
    <row r="17" spans="1:18">
      <c r="A17">
        <v>2021</v>
      </c>
      <c r="B17" s="3" t="s">
        <v>53</v>
      </c>
      <c r="C17" s="3" t="s">
        <v>54</v>
      </c>
      <c r="D17">
        <v>1</v>
      </c>
      <c r="E17" s="12">
        <v>-9.5112537327941456E-3</v>
      </c>
      <c r="F17" s="10">
        <v>6.6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0.34154785714285718</v>
      </c>
      <c r="O17">
        <v>0.21654477332039113</v>
      </c>
      <c r="P17">
        <v>5.2503510673822298</v>
      </c>
      <c r="Q17">
        <v>0.98246428549021569</v>
      </c>
      <c r="R17">
        <v>2.2723577235772359E-3</v>
      </c>
    </row>
    <row r="18" spans="1:18">
      <c r="A18">
        <v>2021</v>
      </c>
      <c r="B18" s="3" t="s">
        <v>55</v>
      </c>
      <c r="C18" s="3" t="s">
        <v>56</v>
      </c>
      <c r="D18">
        <v>1</v>
      </c>
      <c r="E18" s="12">
        <v>-1.6018748621769859E-3</v>
      </c>
      <c r="F18" s="10">
        <v>9.1999999999999993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0.42979358108108112</v>
      </c>
      <c r="O18">
        <v>0.2589590092008654</v>
      </c>
      <c r="P18">
        <v>8.6419378962580335</v>
      </c>
      <c r="Q18">
        <v>0.97443540228692427</v>
      </c>
      <c r="R18">
        <v>3.1791788856304986E-3</v>
      </c>
    </row>
    <row r="19" spans="1:18">
      <c r="A19">
        <v>2021</v>
      </c>
      <c r="B19" s="3" t="s">
        <v>57</v>
      </c>
      <c r="C19" s="3" t="s">
        <v>58</v>
      </c>
      <c r="D19">
        <v>1</v>
      </c>
      <c r="E19" s="12">
        <v>-7.7260107766888492E-2</v>
      </c>
      <c r="F19" s="10">
        <v>4.8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0.23235035460992909</v>
      </c>
      <c r="O19">
        <v>0.50627313930569684</v>
      </c>
      <c r="P19">
        <v>6.6963725065114144</v>
      </c>
      <c r="Q19">
        <v>0.96015432795912259</v>
      </c>
      <c r="R19">
        <v>4.6290780141843967E-3</v>
      </c>
    </row>
    <row r="20" spans="1:18">
      <c r="A20">
        <v>2021</v>
      </c>
      <c r="B20" s="3" t="s">
        <v>59</v>
      </c>
      <c r="C20" s="3" t="s">
        <v>60</v>
      </c>
      <c r="D20">
        <v>1</v>
      </c>
      <c r="E20" s="12">
        <v>-9.7598699586158369E-3</v>
      </c>
      <c r="F20" s="10">
        <v>9.6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0.21510285714285712</v>
      </c>
      <c r="O20">
        <v>0.31393093725654075</v>
      </c>
      <c r="P20">
        <v>8.129249072243347</v>
      </c>
      <c r="Q20">
        <v>0.97312811249001252</v>
      </c>
      <c r="R20">
        <v>2.3974475843208751E-3</v>
      </c>
    </row>
    <row r="21" spans="1:18">
      <c r="A21">
        <v>2021</v>
      </c>
      <c r="B21" s="3" t="s">
        <v>61</v>
      </c>
      <c r="C21" s="3" t="s">
        <v>62</v>
      </c>
      <c r="D21">
        <v>1</v>
      </c>
      <c r="E21" s="12">
        <v>7.1274006615565759E-3</v>
      </c>
      <c r="F21" s="10">
        <v>8.6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0.26397109557109555</v>
      </c>
      <c r="O21">
        <v>0.2556747291505771</v>
      </c>
      <c r="P21">
        <v>7.4923209165526679</v>
      </c>
      <c r="Q21">
        <v>0.97417955628397535</v>
      </c>
      <c r="R21">
        <v>2.9239999999999999E-3</v>
      </c>
    </row>
    <row r="22" spans="1:18">
      <c r="A22">
        <v>2021</v>
      </c>
      <c r="B22" s="3" t="s">
        <v>63</v>
      </c>
      <c r="C22" s="3" t="s">
        <v>64</v>
      </c>
      <c r="D22">
        <v>1</v>
      </c>
      <c r="E22" s="12">
        <v>-2.80671621191706E-2</v>
      </c>
      <c r="F22" s="10">
        <v>8.3000000000000007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0.50208734177215197</v>
      </c>
      <c r="O22">
        <v>0.22359145099634731</v>
      </c>
      <c r="P22">
        <v>6.3604380530973446</v>
      </c>
      <c r="Q22">
        <v>0.9790608321210944</v>
      </c>
      <c r="R22">
        <v>3.2443359375E-3</v>
      </c>
    </row>
    <row r="23" spans="1:18">
      <c r="A23">
        <v>2021</v>
      </c>
      <c r="B23" s="3" t="s">
        <v>65</v>
      </c>
      <c r="C23" s="3" t="s">
        <v>66</v>
      </c>
      <c r="D23">
        <v>1</v>
      </c>
      <c r="E23" s="12">
        <v>8.2180061557811421E-2</v>
      </c>
      <c r="F23" s="10">
        <v>9.1999999999999993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0.70985168539325838</v>
      </c>
      <c r="O23">
        <v>0.27158093194696592</v>
      </c>
      <c r="P23">
        <v>7.4846703490909086</v>
      </c>
      <c r="Q23">
        <v>0.97823568145268514</v>
      </c>
      <c r="R23">
        <v>2.1964856230031948E-3</v>
      </c>
    </row>
    <row r="24" spans="1:18">
      <c r="A24">
        <v>2021</v>
      </c>
      <c r="B24" s="3" t="s">
        <v>67</v>
      </c>
      <c r="C24" s="3" t="s">
        <v>68</v>
      </c>
      <c r="D24">
        <v>1</v>
      </c>
      <c r="E24" s="12">
        <v>4.1260569337683982E-2</v>
      </c>
      <c r="F24" s="10">
        <v>9.5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0.40224521276595748</v>
      </c>
      <c r="O24">
        <v>0.27670255789039966</v>
      </c>
      <c r="P24">
        <v>5.9932287258632329</v>
      </c>
      <c r="Q24">
        <v>0.9628137806276208</v>
      </c>
      <c r="R24">
        <v>3.1525784753363229E-3</v>
      </c>
    </row>
    <row r="25" spans="1:18">
      <c r="A25">
        <v>2021</v>
      </c>
      <c r="B25" s="3" t="s">
        <v>69</v>
      </c>
      <c r="C25" s="3" t="s">
        <v>70</v>
      </c>
      <c r="D25">
        <v>1</v>
      </c>
      <c r="E25" s="12">
        <v>-3.3271825619040438E-3</v>
      </c>
      <c r="F25" s="10">
        <v>9.1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0.4578571428571428</v>
      </c>
      <c r="O25">
        <v>0.24722146036560552</v>
      </c>
      <c r="P25">
        <v>6.2335856988783434</v>
      </c>
      <c r="Q25">
        <v>0.9710702028081124</v>
      </c>
      <c r="R25">
        <v>2.1233587786259542E-3</v>
      </c>
    </row>
    <row r="26" spans="1:18">
      <c r="A26">
        <v>2021</v>
      </c>
      <c r="B26" s="3" t="s">
        <v>71</v>
      </c>
      <c r="C26" s="3" t="s">
        <v>72</v>
      </c>
      <c r="D26">
        <v>1</v>
      </c>
      <c r="E26" s="12">
        <v>2.8822893746341616E-2</v>
      </c>
      <c r="F26" s="10">
        <v>8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0.20007959558823529</v>
      </c>
      <c r="O26">
        <v>0.32314513566375563</v>
      </c>
      <c r="P26">
        <v>7.3701524366330169</v>
      </c>
      <c r="Q26">
        <v>0.97469940731308224</v>
      </c>
      <c r="R26">
        <v>3.884062059238364E-3</v>
      </c>
    </row>
    <row r="27" spans="1:18">
      <c r="A27">
        <v>2021</v>
      </c>
      <c r="B27" s="3" t="s">
        <v>73</v>
      </c>
      <c r="C27" s="3" t="s">
        <v>74</v>
      </c>
      <c r="D27">
        <v>1</v>
      </c>
      <c r="E27" s="12">
        <v>3.8597298871294268E-2</v>
      </c>
      <c r="F27" s="10">
        <v>8.3000000000000007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0.23483156089193827</v>
      </c>
      <c r="O27">
        <v>0.3127050363707452</v>
      </c>
      <c r="P27">
        <v>8.293396004488109</v>
      </c>
      <c r="Q27">
        <v>0.97330957994781853</v>
      </c>
      <c r="R27">
        <v>3.2166373239436619E-3</v>
      </c>
    </row>
    <row r="28" spans="1:18">
      <c r="A28">
        <v>2021</v>
      </c>
      <c r="B28" s="3" t="s">
        <v>76</v>
      </c>
      <c r="C28" s="3" t="s">
        <v>77</v>
      </c>
      <c r="D28">
        <v>0</v>
      </c>
      <c r="E28" s="12">
        <v>4.4583138556877525E-2</v>
      </c>
      <c r="F28" s="10">
        <v>12.7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0.51886216216216219</v>
      </c>
      <c r="O28">
        <v>0.20156429642150922</v>
      </c>
      <c r="P28">
        <v>7.9991571206225682</v>
      </c>
      <c r="Q28">
        <v>0.97991967871485941</v>
      </c>
      <c r="R28">
        <v>1.2598039215686275E-3</v>
      </c>
    </row>
    <row r="29" spans="1:18">
      <c r="A29">
        <v>2021</v>
      </c>
      <c r="B29" s="3" t="s">
        <v>78</v>
      </c>
      <c r="C29" s="3" t="s">
        <v>79</v>
      </c>
      <c r="D29">
        <v>0</v>
      </c>
      <c r="E29" s="12">
        <v>-5.7574254295713369E-2</v>
      </c>
      <c r="F29" s="10">
        <v>9.1999999999999993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0.49152456140350881</v>
      </c>
      <c r="O29">
        <v>0.18142839295751664</v>
      </c>
      <c r="P29">
        <v>5.8129958994109652</v>
      </c>
      <c r="Q29">
        <v>0.98424522341872223</v>
      </c>
      <c r="R29">
        <v>1.4664451827242526E-3</v>
      </c>
    </row>
    <row r="30" spans="1:18">
      <c r="A30">
        <v>2021</v>
      </c>
      <c r="B30" s="3" t="s">
        <v>80</v>
      </c>
      <c r="C30" s="3" t="s">
        <v>81</v>
      </c>
      <c r="D30">
        <v>0</v>
      </c>
      <c r="E30" s="12">
        <v>-4.9660742344839262E-2</v>
      </c>
      <c r="F30" s="10">
        <v>5.7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0.25796710526315786</v>
      </c>
      <c r="O30">
        <v>0.60260925289904244</v>
      </c>
      <c r="P30">
        <v>10.570661914460286</v>
      </c>
      <c r="Q30">
        <v>0.95492081303715792</v>
      </c>
      <c r="R30">
        <v>2.1451456310679611E-3</v>
      </c>
    </row>
    <row r="31" spans="1:18">
      <c r="A31">
        <v>2021</v>
      </c>
      <c r="B31" s="3" t="s">
        <v>82</v>
      </c>
      <c r="C31" s="3" t="s">
        <v>83</v>
      </c>
      <c r="D31">
        <v>0</v>
      </c>
      <c r="E31" s="12">
        <v>6.6378313994198204E-2</v>
      </c>
      <c r="F31" s="10">
        <v>8.3000000000000007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0.74718499999999999</v>
      </c>
      <c r="O31">
        <v>0.20051175725784573</v>
      </c>
      <c r="P31">
        <v>6.0888495522388055</v>
      </c>
      <c r="Q31">
        <v>0.99887912632079068</v>
      </c>
      <c r="R31">
        <v>3.6813186813186815E-4</v>
      </c>
    </row>
    <row r="32" spans="1:18">
      <c r="A32">
        <v>2021</v>
      </c>
      <c r="B32" s="3" t="s">
        <v>84</v>
      </c>
      <c r="C32" s="3" t="s">
        <v>85</v>
      </c>
      <c r="D32">
        <v>0</v>
      </c>
      <c r="E32" s="12">
        <v>-0.13817818877964161</v>
      </c>
      <c r="F32" s="10">
        <v>5.2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0.44360869565217387</v>
      </c>
      <c r="O32">
        <v>0.21935727153052037</v>
      </c>
      <c r="P32">
        <v>3.3113929929929933</v>
      </c>
      <c r="Q32">
        <v>0.99020876212878561</v>
      </c>
      <c r="R32">
        <v>1.2645569620253164E-3</v>
      </c>
    </row>
    <row r="33" spans="1:18">
      <c r="A33">
        <v>2021</v>
      </c>
      <c r="B33" s="3" t="s">
        <v>86</v>
      </c>
      <c r="C33" s="3" t="s">
        <v>87</v>
      </c>
      <c r="D33">
        <v>0</v>
      </c>
      <c r="E33" s="12">
        <v>1.140372236388122E-2</v>
      </c>
      <c r="F33" s="10">
        <v>9.1999999999999993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0.68310357142857137</v>
      </c>
      <c r="O33">
        <v>0.22228552625298964</v>
      </c>
      <c r="P33">
        <v>6.8045533333333328</v>
      </c>
      <c r="Q33">
        <v>0.98588375533933881</v>
      </c>
      <c r="R33">
        <v>1.4285714285714286E-3</v>
      </c>
    </row>
    <row r="34" spans="1:18">
      <c r="A34">
        <v>2021</v>
      </c>
      <c r="B34" s="3" t="s">
        <v>88</v>
      </c>
      <c r="C34" s="3" t="s">
        <v>89</v>
      </c>
      <c r="D34">
        <v>0</v>
      </c>
      <c r="E34" s="12">
        <v>-6.6081648112846919E-3</v>
      </c>
      <c r="F34" s="10">
        <v>11.7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0.58465882352941179</v>
      </c>
      <c r="O34">
        <v>0.19421757279427862</v>
      </c>
      <c r="P34">
        <v>6.3189125612215502</v>
      </c>
      <c r="Q34">
        <v>0.96507767224726348</v>
      </c>
      <c r="R34">
        <v>1.196896551724138E-3</v>
      </c>
    </row>
    <row r="35" spans="1:18">
      <c r="A35">
        <v>2021</v>
      </c>
      <c r="B35" s="3" t="s">
        <v>90</v>
      </c>
      <c r="C35" s="3" t="s">
        <v>91</v>
      </c>
      <c r="D35">
        <v>0</v>
      </c>
      <c r="E35" s="12">
        <v>-6.6081648112846919E-3</v>
      </c>
      <c r="F35" s="10">
        <v>10.8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0.46248484848484844</v>
      </c>
      <c r="O35">
        <v>0.18423127057497948</v>
      </c>
      <c r="P35">
        <v>5.6731262799924433</v>
      </c>
      <c r="Q35">
        <v>0.96531909317258557</v>
      </c>
      <c r="R35">
        <v>1.1531590413943354E-3</v>
      </c>
    </row>
    <row r="36" spans="1:18">
      <c r="A36">
        <v>2021</v>
      </c>
      <c r="B36" s="3" t="s">
        <v>92</v>
      </c>
      <c r="C36" s="3" t="s">
        <v>93</v>
      </c>
      <c r="D36">
        <v>0</v>
      </c>
      <c r="E36" s="12">
        <v>-1.3822719699900904E-3</v>
      </c>
      <c r="F36" s="10">
        <v>11.8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1.170005128205128</v>
      </c>
      <c r="O36">
        <v>0.16967478952044973</v>
      </c>
      <c r="P36">
        <v>8.018025276752768</v>
      </c>
      <c r="Q36">
        <v>0.9964365705168946</v>
      </c>
      <c r="R36">
        <v>9.0837988826815636E-4</v>
      </c>
    </row>
    <row r="37" spans="1:18">
      <c r="A37">
        <v>2021</v>
      </c>
      <c r="B37" s="3" t="s">
        <v>94</v>
      </c>
      <c r="C37" s="3" t="s">
        <v>95</v>
      </c>
      <c r="D37">
        <v>0</v>
      </c>
      <c r="E37" s="12">
        <v>-6.1941147646509074E-3</v>
      </c>
      <c r="F37" s="10">
        <v>6.6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0.32192881355932201</v>
      </c>
      <c r="O37">
        <v>0.17991881732355886</v>
      </c>
      <c r="P37">
        <v>4.8686097197726825</v>
      </c>
      <c r="Q37">
        <v>0.97313333824721748</v>
      </c>
      <c r="R37">
        <v>2.9668604651162788E-3</v>
      </c>
    </row>
    <row r="38" spans="1:18">
      <c r="A38">
        <v>2021</v>
      </c>
      <c r="B38" s="3" t="s">
        <v>96</v>
      </c>
      <c r="C38" s="3" t="s">
        <v>97</v>
      </c>
      <c r="D38">
        <v>0</v>
      </c>
      <c r="E38" s="12">
        <v>3.8856271684160934E-2</v>
      </c>
      <c r="F38" s="10">
        <v>6.6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1.0686</v>
      </c>
      <c r="O38">
        <v>0.19677653975964421</v>
      </c>
      <c r="P38">
        <v>8.2890136901408464</v>
      </c>
      <c r="Q38">
        <v>0.9889263210431094</v>
      </c>
      <c r="R38">
        <v>4.4374999999999996E-3</v>
      </c>
    </row>
    <row r="39" spans="1:18">
      <c r="A39">
        <v>2021</v>
      </c>
      <c r="B39" s="3" t="s">
        <v>98</v>
      </c>
      <c r="C39" s="3" t="s">
        <v>99</v>
      </c>
      <c r="D39">
        <v>0</v>
      </c>
      <c r="E39" s="12">
        <v>-8.5685952855571509E-3</v>
      </c>
      <c r="F39" s="10">
        <v>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0.47534500000000002</v>
      </c>
      <c r="O39">
        <v>0.15624019518998633</v>
      </c>
      <c r="P39">
        <v>5.3457123848138597</v>
      </c>
      <c r="Q39">
        <v>0.99048761075289171</v>
      </c>
      <c r="R39">
        <v>1.7616883116883116E-3</v>
      </c>
    </row>
    <row r="40" spans="1:18">
      <c r="A40">
        <v>2021</v>
      </c>
      <c r="B40" s="3" t="s">
        <v>100</v>
      </c>
      <c r="C40" s="3" t="s">
        <v>101</v>
      </c>
      <c r="D40">
        <v>0</v>
      </c>
      <c r="E40" s="12">
        <v>1.3791659817395163E-2</v>
      </c>
      <c r="F40" s="10">
        <v>9.9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0.42665652173913043</v>
      </c>
      <c r="O40">
        <v>0.18865514075446452</v>
      </c>
      <c r="P40">
        <v>16.180690471311475</v>
      </c>
      <c r="Q40">
        <v>0.99005411134096255</v>
      </c>
      <c r="R40">
        <v>7.2296296296296301E-4</v>
      </c>
    </row>
    <row r="41" spans="1:18">
      <c r="A41">
        <v>2021</v>
      </c>
      <c r="B41" s="3" t="s">
        <v>102</v>
      </c>
      <c r="C41" s="3" t="s">
        <v>103</v>
      </c>
      <c r="D41">
        <v>1</v>
      </c>
      <c r="E41" s="12">
        <v>-4.5108945200139847E-2</v>
      </c>
      <c r="F41" s="10">
        <v>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0.37416226415094339</v>
      </c>
      <c r="O41">
        <v>0.32860756559685117</v>
      </c>
      <c r="P41">
        <v>5.4780042253521124</v>
      </c>
      <c r="Q41">
        <v>0.99033312153943898</v>
      </c>
      <c r="R41">
        <v>1.1479041916167664E-3</v>
      </c>
    </row>
    <row r="42" spans="1:18">
      <c r="A42">
        <v>2021</v>
      </c>
      <c r="B42" s="3" t="s">
        <v>104</v>
      </c>
      <c r="C42" s="3" t="s">
        <v>105</v>
      </c>
      <c r="D42">
        <v>1</v>
      </c>
      <c r="E42" s="12">
        <v>9.8017320529045389E-3</v>
      </c>
      <c r="F42" s="10">
        <v>13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0.19675777777777775</v>
      </c>
      <c r="O42">
        <v>0.23947984776098932</v>
      </c>
      <c r="P42">
        <v>10.262184240687679</v>
      </c>
      <c r="Q42">
        <v>0.9881749697880079</v>
      </c>
      <c r="R42">
        <v>7.9923664122137411E-4</v>
      </c>
    </row>
    <row r="43" spans="1:18">
      <c r="A43">
        <v>2021</v>
      </c>
      <c r="B43" s="3" t="s">
        <v>106</v>
      </c>
      <c r="C43" s="3" t="s">
        <v>107</v>
      </c>
      <c r="D43">
        <v>1</v>
      </c>
      <c r="E43" s="12">
        <v>0.12555215546861662</v>
      </c>
      <c r="F43" s="10">
        <v>9.3000000000000007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0.33610882352941174</v>
      </c>
      <c r="O43">
        <v>0.2628697468298502</v>
      </c>
      <c r="P43">
        <v>10.067954496402878</v>
      </c>
      <c r="Q43">
        <v>0.9902692580309248</v>
      </c>
      <c r="R43">
        <v>3.8477508650519029E-4</v>
      </c>
    </row>
    <row r="44" spans="1:18">
      <c r="A44">
        <v>2021</v>
      </c>
      <c r="B44" s="3" t="s">
        <v>108</v>
      </c>
      <c r="C44" s="3" t="s">
        <v>109</v>
      </c>
      <c r="D44">
        <v>1</v>
      </c>
      <c r="E44" s="12">
        <v>-0.15669737375052392</v>
      </c>
      <c r="F44" s="10">
        <v>9.3000000000000007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0.3415288461538461</v>
      </c>
      <c r="O44">
        <v>0.25212029249295059</v>
      </c>
      <c r="P44">
        <v>7.3491244390495112</v>
      </c>
      <c r="Q44">
        <v>0.97448689433824154</v>
      </c>
      <c r="R44">
        <v>1.7293893129770991E-3</v>
      </c>
    </row>
    <row r="45" spans="1:18">
      <c r="A45">
        <v>2021</v>
      </c>
      <c r="B45" s="3" t="s">
        <v>110</v>
      </c>
      <c r="C45" s="3" t="s">
        <v>111</v>
      </c>
      <c r="D45">
        <v>1</v>
      </c>
      <c r="E45" s="12">
        <v>2.861607695332995E-2</v>
      </c>
      <c r="F45" s="10">
        <v>7.4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1.2370692307692308</v>
      </c>
      <c r="O45">
        <v>0.13499982493197085</v>
      </c>
      <c r="P45">
        <v>1.5738444725205307</v>
      </c>
      <c r="Q45">
        <v>0.98031327144180713</v>
      </c>
      <c r="R45">
        <v>5.4586206896551723E-3</v>
      </c>
    </row>
    <row r="46" spans="1:18">
      <c r="A46">
        <v>2021</v>
      </c>
      <c r="B46" s="3" t="s">
        <v>112</v>
      </c>
      <c r="C46" s="3" t="s">
        <v>113</v>
      </c>
      <c r="D46">
        <v>1</v>
      </c>
      <c r="E46" s="12">
        <v>-8.4937846738066276E-3</v>
      </c>
      <c r="F46" s="10">
        <v>9.8000000000000007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0.49722735849056604</v>
      </c>
      <c r="O46">
        <v>0.17763489526481666</v>
      </c>
      <c r="P46">
        <v>5.1869112818982233</v>
      </c>
      <c r="Q46">
        <v>0.9872861016087322</v>
      </c>
      <c r="R46">
        <v>2.1546623794212218E-3</v>
      </c>
    </row>
    <row r="47" spans="1:18">
      <c r="A47">
        <v>2021</v>
      </c>
      <c r="B47" s="3" t="s">
        <v>114</v>
      </c>
      <c r="C47" s="3" t="s">
        <v>115</v>
      </c>
      <c r="D47">
        <v>1</v>
      </c>
      <c r="E47" s="12">
        <v>6.6092822204976601E-2</v>
      </c>
      <c r="F47" s="10">
        <v>12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0.70704687499999996</v>
      </c>
      <c r="O47">
        <v>0.16888788139425592</v>
      </c>
      <c r="P47">
        <v>8.097842938659058</v>
      </c>
      <c r="Q47">
        <v>0.99690172592870874</v>
      </c>
      <c r="R47">
        <v>6.1491228070175439E-4</v>
      </c>
    </row>
    <row r="48" spans="1:18">
      <c r="A48">
        <v>2021</v>
      </c>
      <c r="B48" s="3" t="s">
        <v>116</v>
      </c>
      <c r="C48" s="3" t="s">
        <v>117</v>
      </c>
      <c r="D48">
        <v>1</v>
      </c>
      <c r="E48" s="12">
        <v>-2.4014592069070154E-2</v>
      </c>
      <c r="F48" s="10">
        <v>8.6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0.43298888888888892</v>
      </c>
      <c r="O48">
        <v>0.23027348136033332</v>
      </c>
      <c r="P48">
        <v>6.8903991182143836</v>
      </c>
      <c r="Q48">
        <v>0.97671867381764987</v>
      </c>
      <c r="R48">
        <v>3.3192073170731709E-3</v>
      </c>
    </row>
    <row r="49" spans="1:18">
      <c r="A49">
        <v>2021</v>
      </c>
      <c r="B49" s="3" t="s">
        <v>118</v>
      </c>
      <c r="C49" s="3" t="s">
        <v>119</v>
      </c>
      <c r="D49">
        <v>1</v>
      </c>
      <c r="E49" s="12">
        <v>-1.7007031633627212E-2</v>
      </c>
      <c r="F49" s="10">
        <v>9.3000000000000007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0.48181428571428569</v>
      </c>
      <c r="O49">
        <v>0.22233895040631882</v>
      </c>
      <c r="P49">
        <v>8.2488264360716492</v>
      </c>
      <c r="Q49">
        <v>0.97599845820855691</v>
      </c>
      <c r="R49">
        <v>1.2550387596899223E-3</v>
      </c>
    </row>
    <row r="50" spans="1:18">
      <c r="A50">
        <v>2021</v>
      </c>
      <c r="B50" s="3" t="s">
        <v>120</v>
      </c>
      <c r="C50" s="3" t="s">
        <v>121</v>
      </c>
      <c r="D50">
        <v>1</v>
      </c>
      <c r="E50" s="12">
        <v>-3.5388480606199026E-3</v>
      </c>
      <c r="F50" s="10">
        <v>10.6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0.3598291666666667</v>
      </c>
      <c r="O50">
        <v>0.20045674605966787</v>
      </c>
      <c r="P50">
        <v>7.4502394204231823</v>
      </c>
      <c r="Q50">
        <v>0.98741300848782398</v>
      </c>
      <c r="R50">
        <v>1.2282485875706214E-3</v>
      </c>
    </row>
    <row r="51" spans="1:18">
      <c r="A51">
        <v>2021</v>
      </c>
      <c r="B51" s="3" t="s">
        <v>122</v>
      </c>
      <c r="C51" s="3" t="s">
        <v>123</v>
      </c>
      <c r="D51">
        <v>1</v>
      </c>
      <c r="E51" s="12">
        <v>-5.1878075179725196E-2</v>
      </c>
      <c r="F51" s="10">
        <v>11.1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0.5779333333333333</v>
      </c>
      <c r="O51">
        <v>0.1621906591004052</v>
      </c>
      <c r="P51">
        <v>11.980744843049328</v>
      </c>
      <c r="Q51">
        <v>0.98928173184142731</v>
      </c>
      <c r="R51">
        <v>1.252808988764045E-3</v>
      </c>
    </row>
    <row r="52" spans="1:18">
      <c r="A52">
        <v>2021</v>
      </c>
      <c r="B52" s="3" t="s">
        <v>124</v>
      </c>
      <c r="C52" s="3" t="s">
        <v>125</v>
      </c>
      <c r="D52">
        <v>1</v>
      </c>
      <c r="E52" s="12">
        <v>8.3419715387595041E-3</v>
      </c>
      <c r="F52" s="10">
        <v>10.6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0.22758</v>
      </c>
      <c r="O52">
        <v>0.41938136744464388</v>
      </c>
      <c r="P52">
        <v>17.865123988842399</v>
      </c>
      <c r="Q52">
        <v>0.97899639687142981</v>
      </c>
      <c r="R52">
        <v>6.0762711864406778E-4</v>
      </c>
    </row>
    <row r="53" spans="1:18">
      <c r="A53">
        <v>2021</v>
      </c>
      <c r="B53" s="3" t="s">
        <v>126</v>
      </c>
      <c r="C53" s="3" t="s">
        <v>127</v>
      </c>
      <c r="D53">
        <v>1</v>
      </c>
      <c r="E53" s="12">
        <v>-5.9247754004474885E-2</v>
      </c>
      <c r="F53" s="10">
        <v>8.8000000000000007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0.68668750000000001</v>
      </c>
      <c r="O53">
        <v>0.15234927111029614</v>
      </c>
      <c r="P53">
        <v>9.1353308749999993</v>
      </c>
      <c r="Q53">
        <v>0.99271866751615545</v>
      </c>
      <c r="R53">
        <v>7.9207920792079213E-4</v>
      </c>
    </row>
    <row r="54" spans="1:18">
      <c r="A54">
        <v>2021</v>
      </c>
      <c r="B54" s="3" t="s">
        <v>128</v>
      </c>
      <c r="C54" s="3" t="s">
        <v>129</v>
      </c>
      <c r="D54">
        <v>1</v>
      </c>
      <c r="E54" s="12">
        <v>-1.1316962835500505E-2</v>
      </c>
      <c r="F54" s="10">
        <v>8.1999999999999993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0.48753846153846153</v>
      </c>
      <c r="O54">
        <v>0.36537969867333453</v>
      </c>
      <c r="P54">
        <v>14.873915905245347</v>
      </c>
      <c r="Q54">
        <v>0.99067529189018622</v>
      </c>
      <c r="R54">
        <v>6.2872340425531919E-4</v>
      </c>
    </row>
    <row r="55" spans="1:18">
      <c r="A55">
        <v>2021</v>
      </c>
      <c r="B55" s="3" t="s">
        <v>130</v>
      </c>
      <c r="C55" s="3" t="s">
        <v>131</v>
      </c>
      <c r="D55">
        <v>1</v>
      </c>
      <c r="E55" s="12">
        <v>-8.2281890985275233E-3</v>
      </c>
      <c r="F55" s="10">
        <v>10.1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0.56900909090909091</v>
      </c>
      <c r="O55">
        <v>0.28806281849842069</v>
      </c>
      <c r="P55">
        <v>14.21198808411215</v>
      </c>
      <c r="Q55">
        <v>0.98632391238356942</v>
      </c>
      <c r="R55">
        <v>7.7818181818181816E-4</v>
      </c>
    </row>
    <row r="56" spans="1:18">
      <c r="A56">
        <v>2021</v>
      </c>
      <c r="B56" s="3" t="s">
        <v>132</v>
      </c>
      <c r="C56" s="3" t="s">
        <v>133</v>
      </c>
      <c r="D56">
        <v>1</v>
      </c>
      <c r="E56" s="12">
        <v>-1.6001956009098015E-2</v>
      </c>
      <c r="F56" s="10">
        <v>12.1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0.23025999999999999</v>
      </c>
      <c r="O56">
        <v>0.35918827528625952</v>
      </c>
      <c r="P56">
        <v>17.956645264207378</v>
      </c>
      <c r="Q56">
        <v>0.97096036364689198</v>
      </c>
      <c r="R56">
        <v>5.335106382978723E-4</v>
      </c>
    </row>
    <row r="57" spans="1:18">
      <c r="A57">
        <v>2021</v>
      </c>
      <c r="B57" s="3" t="s">
        <v>134</v>
      </c>
      <c r="C57" s="3" t="s">
        <v>135</v>
      </c>
      <c r="D57">
        <v>1</v>
      </c>
      <c r="E57" s="12">
        <v>-2.8369497729054383E-2</v>
      </c>
      <c r="F57" s="10">
        <v>12.3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0.47645588235294117</v>
      </c>
      <c r="O57">
        <v>0.23868512964972927</v>
      </c>
      <c r="P57">
        <v>7.4047712749615968</v>
      </c>
      <c r="Q57">
        <v>0.98392542979721598</v>
      </c>
      <c r="R57">
        <v>1.4000000000000002E-3</v>
      </c>
    </row>
    <row r="58" spans="1:18">
      <c r="A58">
        <v>2021</v>
      </c>
      <c r="B58" s="3" t="s">
        <v>136</v>
      </c>
      <c r="C58" s="3" t="s">
        <v>137</v>
      </c>
      <c r="D58">
        <v>1</v>
      </c>
      <c r="E58" s="12">
        <v>2.0580339747826259E-2</v>
      </c>
      <c r="F58" s="10">
        <v>11.4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0.48374210526315792</v>
      </c>
      <c r="O58">
        <v>0.21395055026006204</v>
      </c>
      <c r="P58">
        <v>8.2341757013379375</v>
      </c>
      <c r="Q58">
        <v>0.97479083025970781</v>
      </c>
      <c r="R58">
        <v>1.2456989247311826E-3</v>
      </c>
    </row>
    <row r="59" spans="1:18">
      <c r="A59">
        <v>2021</v>
      </c>
      <c r="B59" s="3" t="s">
        <v>138</v>
      </c>
      <c r="C59" s="3" t="s">
        <v>139</v>
      </c>
      <c r="D59">
        <v>1</v>
      </c>
      <c r="E59" s="12">
        <v>5.7523939647025617E-2</v>
      </c>
      <c r="F59" s="10">
        <v>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0.12942307692307692</v>
      </c>
      <c r="O59">
        <v>0.57125373163186388</v>
      </c>
      <c r="P59">
        <v>15.493296562261268</v>
      </c>
      <c r="Q59">
        <v>0.92219910846953934</v>
      </c>
      <c r="R59">
        <v>8.4451612903225799E-4</v>
      </c>
    </row>
    <row r="60" spans="1:18">
      <c r="A60">
        <v>2021</v>
      </c>
      <c r="B60" s="3" t="s">
        <v>141</v>
      </c>
      <c r="C60" s="3" t="s">
        <v>142</v>
      </c>
      <c r="D60">
        <v>1</v>
      </c>
      <c r="E60" s="12">
        <v>-8.0474880171291611E-3</v>
      </c>
      <c r="F60" s="10">
        <v>7.2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0.17642245961438249</v>
      </c>
      <c r="O60">
        <v>0.39504762605577387</v>
      </c>
      <c r="P60">
        <v>10.653165045945817</v>
      </c>
      <c r="Q60">
        <v>0.96898137878458035</v>
      </c>
      <c r="R60">
        <v>2.8794899917740607E-3</v>
      </c>
    </row>
    <row r="61" spans="1:18">
      <c r="A61">
        <v>2021</v>
      </c>
      <c r="B61" s="3" t="s">
        <v>143</v>
      </c>
      <c r="C61" s="3" t="s">
        <v>144</v>
      </c>
      <c r="D61">
        <v>0</v>
      </c>
      <c r="E61" s="12">
        <v>3.7780377532711733E-2</v>
      </c>
      <c r="F61" s="10">
        <v>6.4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0</v>
      </c>
      <c r="N61">
        <v>0.26848127340823968</v>
      </c>
      <c r="O61">
        <v>0.35809001859987116</v>
      </c>
      <c r="P61">
        <v>7.7493299538106237</v>
      </c>
      <c r="Q61">
        <v>0.96375785560337313</v>
      </c>
      <c r="R61">
        <v>2.4695817490494295E-3</v>
      </c>
    </row>
    <row r="62" spans="1:18">
      <c r="A62">
        <v>2021</v>
      </c>
      <c r="B62" s="3" t="s">
        <v>145</v>
      </c>
      <c r="C62" s="3" t="s">
        <v>146</v>
      </c>
      <c r="D62">
        <v>0</v>
      </c>
      <c r="E62" s="12">
        <v>5.5137981604888246E-2</v>
      </c>
      <c r="F62" s="10">
        <v>11.1</v>
      </c>
      <c r="G62">
        <v>0</v>
      </c>
      <c r="H62">
        <v>0</v>
      </c>
      <c r="I62">
        <v>1</v>
      </c>
      <c r="J62">
        <v>0</v>
      </c>
      <c r="K62">
        <v>0</v>
      </c>
      <c r="L62">
        <v>1</v>
      </c>
      <c r="M62">
        <v>0</v>
      </c>
      <c r="N62">
        <v>0.27434468085106384</v>
      </c>
      <c r="O62">
        <v>0.24390815104054925</v>
      </c>
      <c r="P62">
        <v>4.9308898687283564</v>
      </c>
      <c r="Q62">
        <v>0.90370088877169585</v>
      </c>
      <c r="R62">
        <v>1.8813636363636363E-3</v>
      </c>
    </row>
    <row r="63" spans="1:18">
      <c r="A63">
        <v>2021</v>
      </c>
      <c r="B63" s="3" t="s">
        <v>147</v>
      </c>
      <c r="C63" s="3" t="s">
        <v>148</v>
      </c>
      <c r="D63">
        <v>0</v>
      </c>
      <c r="E63" s="12">
        <v>4.2250702498583668E-2</v>
      </c>
      <c r="F63" s="10">
        <v>10.5</v>
      </c>
      <c r="G63">
        <v>0</v>
      </c>
      <c r="H63">
        <v>0</v>
      </c>
      <c r="I63">
        <v>1</v>
      </c>
      <c r="J63">
        <v>0</v>
      </c>
      <c r="K63">
        <v>0</v>
      </c>
      <c r="L63">
        <v>1</v>
      </c>
      <c r="M63">
        <v>0</v>
      </c>
      <c r="N63">
        <v>0.35148620689655169</v>
      </c>
      <c r="O63">
        <v>0.24643039593856828</v>
      </c>
      <c r="P63">
        <v>6.4562960238821132</v>
      </c>
      <c r="Q63">
        <v>0.96138564322924336</v>
      </c>
      <c r="R63">
        <v>1.9341523341523342E-3</v>
      </c>
    </row>
    <row r="64" spans="1:18">
      <c r="A64">
        <v>2021</v>
      </c>
      <c r="B64" s="3" t="s">
        <v>149</v>
      </c>
      <c r="C64" s="3" t="s">
        <v>150</v>
      </c>
      <c r="D64">
        <v>0</v>
      </c>
      <c r="E64" s="12">
        <v>6.3507916643691324E-3</v>
      </c>
      <c r="F64" s="10">
        <v>8.1999999999999993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0.26127551020408163</v>
      </c>
      <c r="O64">
        <v>0.34671369574480376</v>
      </c>
      <c r="P64">
        <v>8.0424701558559679</v>
      </c>
      <c r="Q64">
        <v>0.96851005662956458</v>
      </c>
      <c r="R64">
        <v>3.027409261576971E-3</v>
      </c>
    </row>
    <row r="65" spans="1:18">
      <c r="A65">
        <v>2021</v>
      </c>
      <c r="B65" s="3" t="s">
        <v>151</v>
      </c>
      <c r="C65" s="3" t="s">
        <v>152</v>
      </c>
      <c r="D65">
        <v>0</v>
      </c>
      <c r="E65" s="12">
        <v>1.5363892672969663E-2</v>
      </c>
      <c r="F65" s="10">
        <v>9.1</v>
      </c>
      <c r="G65">
        <v>0</v>
      </c>
      <c r="H65">
        <v>0</v>
      </c>
      <c r="I65">
        <v>1</v>
      </c>
      <c r="J65">
        <v>0</v>
      </c>
      <c r="K65">
        <v>0</v>
      </c>
      <c r="L65">
        <v>1</v>
      </c>
      <c r="M65">
        <v>0</v>
      </c>
      <c r="N65">
        <v>0.28726979865771812</v>
      </c>
      <c r="O65">
        <v>0.2100892079188835</v>
      </c>
      <c r="P65">
        <v>7.394033453624079</v>
      </c>
      <c r="Q65">
        <v>0.96957236842105265</v>
      </c>
      <c r="R65">
        <v>1.9294814814814815E-3</v>
      </c>
    </row>
    <row r="66" spans="1:18">
      <c r="A66">
        <v>2021</v>
      </c>
      <c r="B66" s="3" t="s">
        <v>153</v>
      </c>
      <c r="C66" s="3" t="s">
        <v>154</v>
      </c>
      <c r="D66">
        <v>0</v>
      </c>
      <c r="E66" s="12">
        <v>-1.9485798444584871E-3</v>
      </c>
      <c r="F66" s="10">
        <v>10.4</v>
      </c>
      <c r="G66">
        <v>0</v>
      </c>
      <c r="H66">
        <v>0</v>
      </c>
      <c r="I66">
        <v>1</v>
      </c>
      <c r="J66">
        <v>0</v>
      </c>
      <c r="K66">
        <v>0</v>
      </c>
      <c r="L66">
        <v>1</v>
      </c>
      <c r="M66">
        <v>0</v>
      </c>
      <c r="N66">
        <v>0.42111590909090907</v>
      </c>
      <c r="O66">
        <v>0.23594020630046753</v>
      </c>
      <c r="P66">
        <v>7.7724657426420256</v>
      </c>
      <c r="Q66">
        <v>0.9684604217150321</v>
      </c>
      <c r="R66">
        <v>1.1005649717514125E-3</v>
      </c>
    </row>
    <row r="67" spans="1:18">
      <c r="A67">
        <v>2021</v>
      </c>
      <c r="B67" s="3" t="s">
        <v>155</v>
      </c>
      <c r="C67" s="3" t="s">
        <v>156</v>
      </c>
      <c r="D67">
        <v>0</v>
      </c>
      <c r="E67" s="12">
        <v>5.8433047244700678E-2</v>
      </c>
      <c r="F67" s="10">
        <v>7.6</v>
      </c>
      <c r="G67">
        <v>0</v>
      </c>
      <c r="H67">
        <v>0</v>
      </c>
      <c r="I67">
        <v>1</v>
      </c>
      <c r="J67">
        <v>0</v>
      </c>
      <c r="K67">
        <v>0</v>
      </c>
      <c r="L67">
        <v>1</v>
      </c>
      <c r="M67">
        <v>0</v>
      </c>
      <c r="N67">
        <v>0.51043606557377053</v>
      </c>
      <c r="O67">
        <v>0.24144846878680801</v>
      </c>
      <c r="P67">
        <v>5.9857549973060342</v>
      </c>
      <c r="Q67">
        <v>0.9761566773507705</v>
      </c>
      <c r="R67">
        <v>2.2095238095238092E-3</v>
      </c>
    </row>
    <row r="68" spans="1:18">
      <c r="A68">
        <v>2021</v>
      </c>
      <c r="B68" s="3" t="s">
        <v>157</v>
      </c>
      <c r="C68" s="3" t="s">
        <v>158</v>
      </c>
      <c r="D68">
        <v>0</v>
      </c>
      <c r="E68" s="12">
        <v>-2.2956832973273127E-3</v>
      </c>
      <c r="F68" s="10">
        <v>7.7</v>
      </c>
      <c r="G68">
        <v>0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0.43918641975308637</v>
      </c>
      <c r="O68">
        <v>0.28773851146390578</v>
      </c>
      <c r="P68">
        <v>6.3345968169144973</v>
      </c>
      <c r="Q68">
        <v>0.97580262044577382</v>
      </c>
      <c r="R68">
        <v>2.0842615012106537E-3</v>
      </c>
    </row>
    <row r="69" spans="1:18">
      <c r="A69">
        <v>2021</v>
      </c>
      <c r="B69" s="3" t="s">
        <v>159</v>
      </c>
      <c r="C69" s="3" t="s">
        <v>160</v>
      </c>
      <c r="D69">
        <v>1</v>
      </c>
      <c r="E69" s="12">
        <v>0.10926393285932624</v>
      </c>
      <c r="F69" s="10">
        <v>8.3000000000000007</v>
      </c>
      <c r="G69">
        <v>0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>
        <v>0.4454170731707317</v>
      </c>
      <c r="O69">
        <v>0.29489492731379818</v>
      </c>
      <c r="P69">
        <v>6.1318068846380713</v>
      </c>
      <c r="Q69">
        <v>0.97400737045575259</v>
      </c>
      <c r="R69">
        <v>3.8404530744336573E-3</v>
      </c>
    </row>
    <row r="70" spans="1:18">
      <c r="A70">
        <v>2021</v>
      </c>
      <c r="B70" s="3" t="s">
        <v>161</v>
      </c>
      <c r="C70" s="3" t="s">
        <v>162</v>
      </c>
      <c r="D70">
        <v>1</v>
      </c>
      <c r="E70" s="12">
        <v>9.336966794133536E-2</v>
      </c>
      <c r="F70" s="10">
        <v>9.6</v>
      </c>
      <c r="G70">
        <v>0</v>
      </c>
      <c r="H70">
        <v>0</v>
      </c>
      <c r="I70">
        <v>1</v>
      </c>
      <c r="J70">
        <v>0</v>
      </c>
      <c r="K70">
        <v>0</v>
      </c>
      <c r="L70">
        <v>1</v>
      </c>
      <c r="M70">
        <v>0</v>
      </c>
      <c r="N70">
        <v>0.54350224719101126</v>
      </c>
      <c r="O70">
        <v>0.24611477394219061</v>
      </c>
      <c r="P70">
        <v>4.8492262235649548</v>
      </c>
      <c r="Q70">
        <v>0.97262862376141423</v>
      </c>
      <c r="R70">
        <v>3.205811138014528E-3</v>
      </c>
    </row>
    <row r="71" spans="1:18">
      <c r="A71">
        <v>2021</v>
      </c>
      <c r="B71" s="3" t="s">
        <v>163</v>
      </c>
      <c r="C71" s="3" t="s">
        <v>164</v>
      </c>
      <c r="D71">
        <v>1</v>
      </c>
      <c r="E71" s="12">
        <v>2.114208582627003E-2</v>
      </c>
      <c r="F71" s="10">
        <v>9.6</v>
      </c>
      <c r="G71">
        <v>0</v>
      </c>
      <c r="H71">
        <v>0</v>
      </c>
      <c r="I71">
        <v>1</v>
      </c>
      <c r="J71">
        <v>0</v>
      </c>
      <c r="K71">
        <v>0</v>
      </c>
      <c r="L71">
        <v>1</v>
      </c>
      <c r="M71">
        <v>0</v>
      </c>
      <c r="N71">
        <v>0.43622530120481923</v>
      </c>
      <c r="O71">
        <v>0.28003905532234785</v>
      </c>
      <c r="P71">
        <v>6.9520376421083707</v>
      </c>
      <c r="Q71">
        <v>0.96258703499628528</v>
      </c>
      <c r="R71">
        <v>1.589906103286385E-3</v>
      </c>
    </row>
    <row r="72" spans="1:18">
      <c r="A72">
        <v>2021</v>
      </c>
      <c r="B72" s="3" t="s">
        <v>165</v>
      </c>
      <c r="C72" s="3" t="s">
        <v>166</v>
      </c>
      <c r="D72">
        <v>1</v>
      </c>
      <c r="E72" s="12">
        <v>1.9936100681971148E-2</v>
      </c>
      <c r="F72" s="10">
        <v>9.9</v>
      </c>
      <c r="G72">
        <v>0</v>
      </c>
      <c r="H72">
        <v>0</v>
      </c>
      <c r="I72">
        <v>1</v>
      </c>
      <c r="J72">
        <v>0</v>
      </c>
      <c r="K72">
        <v>0</v>
      </c>
      <c r="L72">
        <v>1</v>
      </c>
      <c r="M72">
        <v>0</v>
      </c>
      <c r="N72">
        <v>0.44588611111111109</v>
      </c>
      <c r="O72">
        <v>0.28421932424104962</v>
      </c>
      <c r="P72">
        <v>6.7758972677980429</v>
      </c>
      <c r="Q72">
        <v>0.97051024073993319</v>
      </c>
      <c r="R72">
        <v>2.1419306184012063E-3</v>
      </c>
    </row>
    <row r="73" spans="1:18">
      <c r="A73">
        <v>2021</v>
      </c>
      <c r="B73" s="3" t="s">
        <v>167</v>
      </c>
      <c r="C73" s="3" t="s">
        <v>168</v>
      </c>
      <c r="D73">
        <v>1</v>
      </c>
      <c r="E73" s="12">
        <v>8.9403954614626288E-2</v>
      </c>
      <c r="F73" s="10">
        <v>8.1</v>
      </c>
      <c r="G73">
        <v>0</v>
      </c>
      <c r="H73">
        <v>0</v>
      </c>
      <c r="I73">
        <v>1</v>
      </c>
      <c r="J73">
        <v>0</v>
      </c>
      <c r="K73">
        <v>0</v>
      </c>
      <c r="L73">
        <v>1</v>
      </c>
      <c r="M73">
        <v>0</v>
      </c>
      <c r="N73">
        <v>0.4043517045454546</v>
      </c>
      <c r="O73">
        <v>0.28293166196605152</v>
      </c>
      <c r="P73">
        <v>6.42310457265613</v>
      </c>
      <c r="Q73">
        <v>0.97252757289656988</v>
      </c>
      <c r="R73">
        <v>3.2914141414141416E-3</v>
      </c>
    </row>
    <row r="74" spans="1:18">
      <c r="A74">
        <v>2021</v>
      </c>
      <c r="B74" s="3" t="s">
        <v>169</v>
      </c>
      <c r="C74" s="3" t="s">
        <v>170</v>
      </c>
      <c r="D74">
        <v>0</v>
      </c>
      <c r="E74" s="12">
        <v>3.7780377532711733E-2</v>
      </c>
      <c r="F74" s="10">
        <v>9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0.48724848484848488</v>
      </c>
      <c r="O74">
        <v>0.26901911264954459</v>
      </c>
      <c r="P74">
        <v>6.4868135593220337</v>
      </c>
      <c r="Q74">
        <v>0.98458878551171702</v>
      </c>
      <c r="R74">
        <v>9.5307692307692302E-4</v>
      </c>
    </row>
    <row r="75" spans="1:18">
      <c r="A75">
        <v>2021</v>
      </c>
      <c r="B75" s="3" t="s">
        <v>171</v>
      </c>
      <c r="C75" s="3" t="s">
        <v>172</v>
      </c>
      <c r="D75">
        <v>0</v>
      </c>
      <c r="E75" s="12">
        <v>6.3507916643691324E-3</v>
      </c>
      <c r="F75" s="10">
        <v>8.6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0.27631238938053099</v>
      </c>
      <c r="O75">
        <v>0.27381128069207422</v>
      </c>
      <c r="P75">
        <v>6.7432715482789742</v>
      </c>
      <c r="Q75">
        <v>0.97515637360560858</v>
      </c>
      <c r="R75">
        <v>1.3214650766609881E-3</v>
      </c>
    </row>
    <row r="76" spans="1:18">
      <c r="A76">
        <v>2021</v>
      </c>
      <c r="B76" s="3" t="s">
        <v>173</v>
      </c>
      <c r="C76" s="3" t="s">
        <v>174</v>
      </c>
      <c r="D76">
        <v>0</v>
      </c>
      <c r="E76" s="12">
        <v>9.0865480596014434E-3</v>
      </c>
      <c r="F76" s="10">
        <v>10.5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0.65834615384615391</v>
      </c>
      <c r="O76">
        <v>0.16541540318820191</v>
      </c>
      <c r="P76">
        <v>5.9236425209629431</v>
      </c>
      <c r="Q76">
        <v>0.98560105937566933</v>
      </c>
      <c r="R76">
        <v>1.3109929078014184E-3</v>
      </c>
    </row>
    <row r="77" spans="1:18">
      <c r="A77">
        <v>2021</v>
      </c>
      <c r="B77" s="3" t="s">
        <v>175</v>
      </c>
      <c r="C77" s="3" t="s">
        <v>176</v>
      </c>
      <c r="D77">
        <v>0</v>
      </c>
      <c r="E77" s="12">
        <v>3.1518914248862074E-3</v>
      </c>
      <c r="F77" s="10">
        <v>11.6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0.436836170212766</v>
      </c>
      <c r="O77">
        <v>0.25608337841567763</v>
      </c>
      <c r="P77">
        <v>7.2222452876984127</v>
      </c>
      <c r="Q77">
        <v>0.97054253749153729</v>
      </c>
      <c r="R77">
        <v>1.3530201342281879E-3</v>
      </c>
    </row>
    <row r="78" spans="1:18">
      <c r="A78">
        <v>2021</v>
      </c>
      <c r="B78" s="3" t="s">
        <v>177</v>
      </c>
      <c r="C78" s="3" t="s">
        <v>178</v>
      </c>
      <c r="D78">
        <v>0</v>
      </c>
      <c r="E78" s="12">
        <v>0.15115857151583009</v>
      </c>
      <c r="F78" s="10">
        <v>10.8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1.0588944444444446</v>
      </c>
      <c r="O78">
        <v>6.7050949788134459E-2</v>
      </c>
      <c r="P78">
        <v>4.192419281991894</v>
      </c>
      <c r="Q78">
        <v>0.98187837419530843</v>
      </c>
      <c r="R78">
        <v>3.2895238095238095E-3</v>
      </c>
    </row>
    <row r="79" spans="1:18">
      <c r="A79">
        <v>2021</v>
      </c>
      <c r="B79" s="3" t="s">
        <v>179</v>
      </c>
      <c r="C79" s="3" t="s">
        <v>180</v>
      </c>
      <c r="D79">
        <v>0</v>
      </c>
      <c r="E79" s="12">
        <v>9.6889139294694851E-2</v>
      </c>
      <c r="F79" s="10">
        <v>11.5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0.57040666666666662</v>
      </c>
      <c r="O79">
        <v>0.15648151947045144</v>
      </c>
      <c r="P79">
        <v>6.0743244172494171</v>
      </c>
      <c r="Q79">
        <v>0.97994413342527553</v>
      </c>
      <c r="R79">
        <v>1.3838709677419356E-3</v>
      </c>
    </row>
    <row r="80" spans="1:18">
      <c r="A80">
        <v>2021</v>
      </c>
      <c r="B80" s="3" t="s">
        <v>181</v>
      </c>
      <c r="C80" s="3" t="s">
        <v>182</v>
      </c>
      <c r="D80">
        <v>0</v>
      </c>
      <c r="E80" s="12">
        <v>2.4352186615516396E-2</v>
      </c>
      <c r="F80" s="10">
        <v>8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0.91109333333333331</v>
      </c>
      <c r="O80">
        <v>0.20660918452735458</v>
      </c>
      <c r="P80">
        <v>5.2456399054020419</v>
      </c>
      <c r="Q80">
        <v>0.97060674354621557</v>
      </c>
      <c r="R80">
        <v>1.7166666666666667E-3</v>
      </c>
    </row>
    <row r="81" spans="1:18">
      <c r="A81">
        <v>2021</v>
      </c>
      <c r="B81" s="3" t="s">
        <v>183</v>
      </c>
      <c r="C81" s="3" t="s">
        <v>184</v>
      </c>
      <c r="D81">
        <v>1</v>
      </c>
      <c r="E81" s="12">
        <v>9.7962327280649672E-2</v>
      </c>
      <c r="F81" s="10">
        <v>9.5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0.68089666666666671</v>
      </c>
      <c r="O81">
        <v>0.21379664626364445</v>
      </c>
      <c r="P81">
        <v>5.5952370797848499</v>
      </c>
      <c r="Q81">
        <v>0.97815625474252088</v>
      </c>
      <c r="R81">
        <v>2.6480712166172104E-3</v>
      </c>
    </row>
    <row r="82" spans="1:18">
      <c r="A82">
        <v>2021</v>
      </c>
      <c r="B82" s="3" t="s">
        <v>185</v>
      </c>
      <c r="C82" s="3" t="s">
        <v>186</v>
      </c>
      <c r="D82">
        <v>1</v>
      </c>
      <c r="E82" s="12">
        <v>7.7648716399943266E-2</v>
      </c>
      <c r="F82" s="10">
        <v>7.9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0.61356617647058831</v>
      </c>
      <c r="O82">
        <v>0.2923294561203193</v>
      </c>
      <c r="P82">
        <v>6.190529088392327</v>
      </c>
      <c r="Q82">
        <v>0.99393972077416259</v>
      </c>
      <c r="R82">
        <v>7.6159638554216874E-4</v>
      </c>
    </row>
    <row r="83" spans="1:18">
      <c r="A83">
        <v>2021</v>
      </c>
      <c r="B83" s="3" t="s">
        <v>187</v>
      </c>
      <c r="C83" s="3" t="s">
        <v>188</v>
      </c>
      <c r="D83">
        <v>1</v>
      </c>
      <c r="E83" s="12">
        <v>5.5157842495991748E-3</v>
      </c>
      <c r="F83" s="10">
        <v>12.4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0.58160322580645163</v>
      </c>
      <c r="O83">
        <v>0.23190634990308973</v>
      </c>
      <c r="P83">
        <v>5.2047004100881686</v>
      </c>
      <c r="Q83">
        <v>0.97295018774577502</v>
      </c>
      <c r="R83">
        <v>1.2569587628865979E-3</v>
      </c>
    </row>
    <row r="84" spans="1:18">
      <c r="A84">
        <v>2021</v>
      </c>
      <c r="B84" s="3" t="s">
        <v>189</v>
      </c>
      <c r="C84" s="3" t="s">
        <v>190</v>
      </c>
      <c r="D84">
        <v>1</v>
      </c>
      <c r="E84" s="12">
        <v>7.4624983334594497E-2</v>
      </c>
      <c r="F84" s="10">
        <v>11.3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0.54560380952380949</v>
      </c>
      <c r="O84">
        <v>0.23778781368623672</v>
      </c>
      <c r="P84">
        <v>5.9516918911674042</v>
      </c>
      <c r="Q84">
        <v>0.97395284211114297</v>
      </c>
      <c r="R84">
        <v>2.4184764991896273E-3</v>
      </c>
    </row>
    <row r="85" spans="1:18">
      <c r="A85">
        <v>2021</v>
      </c>
      <c r="B85" s="3" t="s">
        <v>191</v>
      </c>
      <c r="C85" s="3" t="s">
        <v>192</v>
      </c>
      <c r="D85">
        <v>1</v>
      </c>
      <c r="E85" s="12">
        <v>7.3894292755962579E-3</v>
      </c>
      <c r="F85" s="10">
        <v>8.3000000000000007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0.43130888888888885</v>
      </c>
      <c r="O85">
        <v>0.19261904774340466</v>
      </c>
      <c r="P85">
        <v>5.6592064307458143</v>
      </c>
      <c r="Q85">
        <v>0.98645981997949406</v>
      </c>
      <c r="R85">
        <v>1.9323529411764703E-3</v>
      </c>
    </row>
    <row r="86" spans="1:18">
      <c r="A86">
        <v>2021</v>
      </c>
      <c r="B86" s="3" t="s">
        <v>193</v>
      </c>
      <c r="C86" s="3" t="s">
        <v>194</v>
      </c>
      <c r="D86">
        <v>1</v>
      </c>
      <c r="E86" s="12">
        <v>9.2254892254892251E-2</v>
      </c>
      <c r="F86" s="10">
        <v>2.5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0.7799785714285713</v>
      </c>
      <c r="O86">
        <v>0.25429067976827746</v>
      </c>
      <c r="P86">
        <v>5.3646188118811882</v>
      </c>
      <c r="Q86">
        <v>0.99907506616482145</v>
      </c>
      <c r="R86">
        <v>2.3488372093023255E-4</v>
      </c>
    </row>
    <row r="87" spans="1:18">
      <c r="A87">
        <v>2021</v>
      </c>
      <c r="B87" s="3" t="s">
        <v>195</v>
      </c>
      <c r="C87" s="3" t="s">
        <v>196</v>
      </c>
      <c r="D87">
        <v>1</v>
      </c>
      <c r="E87" s="12">
        <v>9.2176540970780235E-2</v>
      </c>
      <c r="F87" s="10">
        <v>7.4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0.63105</v>
      </c>
      <c r="O87">
        <v>0.26088439383209289</v>
      </c>
      <c r="P87">
        <v>5.3979425028184886</v>
      </c>
      <c r="Q87">
        <v>0.98828671790402234</v>
      </c>
      <c r="R87">
        <v>1.1445161290322581E-3</v>
      </c>
    </row>
    <row r="88" spans="1:18">
      <c r="A88">
        <v>2021</v>
      </c>
      <c r="B88" s="3" t="s">
        <v>197</v>
      </c>
      <c r="C88" s="3" t="s">
        <v>198</v>
      </c>
      <c r="D88">
        <v>1</v>
      </c>
      <c r="E88" s="12">
        <v>1.315898198644852E-2</v>
      </c>
      <c r="F88" s="10">
        <v>3.3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0.31616153846153849</v>
      </c>
      <c r="O88">
        <v>0.48275353921495145</v>
      </c>
      <c r="P88">
        <v>9.3790891465677184</v>
      </c>
      <c r="Q88">
        <v>0.97377192769032384</v>
      </c>
      <c r="R88">
        <v>1.0466019417475728E-3</v>
      </c>
    </row>
    <row r="89" spans="1:18">
      <c r="A89">
        <v>2021</v>
      </c>
      <c r="B89" s="3" t="s">
        <v>199</v>
      </c>
      <c r="C89" s="3" t="s">
        <v>200</v>
      </c>
      <c r="D89">
        <v>1</v>
      </c>
      <c r="E89" s="12">
        <v>6.0935416135025997E-2</v>
      </c>
      <c r="F89" s="10">
        <v>7.2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0.61511666666666676</v>
      </c>
      <c r="O89">
        <v>0.24117394497599975</v>
      </c>
      <c r="P89">
        <v>5.9391610123531189</v>
      </c>
      <c r="Q89">
        <v>0.98501187669909052</v>
      </c>
      <c r="R89">
        <v>1.40042194092827E-3</v>
      </c>
    </row>
    <row r="90" spans="1:18">
      <c r="A90">
        <v>2021</v>
      </c>
      <c r="B90" s="3" t="s">
        <v>201</v>
      </c>
      <c r="C90" s="3" t="s">
        <v>202</v>
      </c>
      <c r="D90">
        <v>1</v>
      </c>
      <c r="E90" s="12">
        <v>-3.9467508104331993E-2</v>
      </c>
      <c r="F90" s="10">
        <v>7.7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0.51959642857142863</v>
      </c>
      <c r="O90">
        <v>0.2363022846017005</v>
      </c>
      <c r="P90">
        <v>5.2050442883548982</v>
      </c>
      <c r="Q90">
        <v>0.98140727350209989</v>
      </c>
      <c r="R90">
        <v>1.79734219269103E-3</v>
      </c>
    </row>
    <row r="91" spans="1:18">
      <c r="A91">
        <v>2021</v>
      </c>
      <c r="B91" s="3" t="s">
        <v>203</v>
      </c>
      <c r="C91" s="3" t="s">
        <v>204</v>
      </c>
      <c r="D91">
        <v>1</v>
      </c>
      <c r="E91" s="12">
        <v>-2.3296654025071459E-2</v>
      </c>
      <c r="F91" s="10">
        <v>7.1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0.38276428571428572</v>
      </c>
      <c r="O91">
        <v>0.46616667992273608</v>
      </c>
      <c r="P91">
        <v>9.0778733674775918</v>
      </c>
      <c r="Q91">
        <v>0.98542556963442629</v>
      </c>
      <c r="R91">
        <v>7.5096153846153845E-4</v>
      </c>
    </row>
    <row r="92" spans="1:18">
      <c r="A92">
        <v>2021</v>
      </c>
      <c r="B92" s="3" t="s">
        <v>205</v>
      </c>
      <c r="C92" s="3" t="s">
        <v>206</v>
      </c>
      <c r="D92">
        <v>1</v>
      </c>
      <c r="E92" s="12">
        <v>1.7713314878269415E-3</v>
      </c>
      <c r="F92" s="10">
        <v>12.2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0.35739999999999994</v>
      </c>
      <c r="O92">
        <v>0.39893769072297691</v>
      </c>
      <c r="P92">
        <v>13.22250309090909</v>
      </c>
      <c r="Q92">
        <v>0.96580240004974205</v>
      </c>
      <c r="R92">
        <v>8.3333333333333339E-4</v>
      </c>
    </row>
    <row r="93" spans="1:18">
      <c r="A93">
        <v>2021</v>
      </c>
      <c r="B93" s="3" t="s">
        <v>207</v>
      </c>
      <c r="C93" s="3" t="s">
        <v>208</v>
      </c>
      <c r="D93">
        <v>1</v>
      </c>
      <c r="E93" s="12">
        <v>2.1470200913960232E-2</v>
      </c>
      <c r="F93" s="10">
        <v>10.7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0.53755384615384605</v>
      </c>
      <c r="O93">
        <v>0.27572259818833089</v>
      </c>
      <c r="P93">
        <v>6.7203795718816064</v>
      </c>
      <c r="Q93">
        <v>0.96905804478570001</v>
      </c>
      <c r="R93">
        <v>2.6554385964912284E-3</v>
      </c>
    </row>
    <row r="94" spans="1:18">
      <c r="A94">
        <v>2021</v>
      </c>
      <c r="B94" s="3" t="s">
        <v>209</v>
      </c>
      <c r="C94" s="3" t="s">
        <v>210</v>
      </c>
      <c r="D94">
        <v>1</v>
      </c>
      <c r="E94" s="12">
        <v>-5.0236017272181042E-2</v>
      </c>
      <c r="F94" s="10">
        <v>11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0.61473999999999995</v>
      </c>
      <c r="O94">
        <v>0.21412014108221725</v>
      </c>
      <c r="P94">
        <v>5.5964286885245897</v>
      </c>
      <c r="Q94">
        <v>0.9854464217934954</v>
      </c>
      <c r="R94">
        <v>8.9466666666666677E-4</v>
      </c>
    </row>
    <row r="95" spans="1:18">
      <c r="A95">
        <v>2021</v>
      </c>
      <c r="B95" s="3" t="s">
        <v>212</v>
      </c>
      <c r="C95" s="3" t="s">
        <v>213</v>
      </c>
      <c r="D95">
        <v>0</v>
      </c>
      <c r="E95" s="12">
        <v>3.5532608335106228E-2</v>
      </c>
      <c r="F95" s="10">
        <v>7.4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0.18813624733475479</v>
      </c>
      <c r="O95">
        <v>0.45678812085357429</v>
      </c>
      <c r="P95">
        <v>8.3283123505409673</v>
      </c>
      <c r="Q95">
        <v>0.96014264035386954</v>
      </c>
      <c r="R95">
        <v>4.4686785260482842E-3</v>
      </c>
    </row>
    <row r="96" spans="1:18">
      <c r="A96">
        <v>2021</v>
      </c>
      <c r="B96" s="3" t="s">
        <v>214</v>
      </c>
      <c r="C96" s="3" t="s">
        <v>215</v>
      </c>
      <c r="D96">
        <v>1</v>
      </c>
      <c r="E96" s="12">
        <v>5.144500293957683E-2</v>
      </c>
      <c r="F96" s="10">
        <v>7.6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0.1868457648546144</v>
      </c>
      <c r="O96">
        <v>0.41413666982685493</v>
      </c>
      <c r="P96">
        <v>9.5159086356946894</v>
      </c>
      <c r="Q96">
        <v>0.96275990392097166</v>
      </c>
      <c r="R96">
        <v>3.3953732264034547E-3</v>
      </c>
    </row>
    <row r="97" spans="1:18">
      <c r="A97">
        <v>2021</v>
      </c>
      <c r="B97" s="3" t="s">
        <v>216</v>
      </c>
      <c r="C97" s="3" t="s">
        <v>217</v>
      </c>
      <c r="D97">
        <v>1</v>
      </c>
      <c r="E97" s="12">
        <v>5.6290370998843382E-2</v>
      </c>
      <c r="F97" s="10">
        <v>7.4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0.20035849802371541</v>
      </c>
      <c r="O97">
        <v>0.41747282071009612</v>
      </c>
      <c r="P97">
        <v>8.4181106849465621</v>
      </c>
      <c r="Q97">
        <v>0.96409893728040841</v>
      </c>
      <c r="R97">
        <v>3.3269652650822668E-3</v>
      </c>
    </row>
    <row r="98" spans="1:18">
      <c r="A98">
        <v>2021</v>
      </c>
      <c r="B98" s="3" t="s">
        <v>218</v>
      </c>
      <c r="C98" s="3" t="s">
        <v>219</v>
      </c>
      <c r="D98">
        <v>1</v>
      </c>
      <c r="E98" s="12">
        <v>8.4821295441996805E-2</v>
      </c>
      <c r="F98" s="10">
        <v>8.1999999999999993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0.25320794258373208</v>
      </c>
      <c r="O98">
        <v>0.38827234657366411</v>
      </c>
      <c r="P98">
        <v>9.3720325316271289</v>
      </c>
      <c r="Q98">
        <v>0.96887177473514019</v>
      </c>
      <c r="R98">
        <v>3.7974181650530193E-3</v>
      </c>
    </row>
    <row r="99" spans="1:18">
      <c r="A99">
        <v>2021</v>
      </c>
      <c r="B99" s="3" t="s">
        <v>220</v>
      </c>
      <c r="C99" s="3" t="s">
        <v>221</v>
      </c>
      <c r="D99">
        <v>0</v>
      </c>
      <c r="E99" s="12">
        <v>3.0957989308494176E-2</v>
      </c>
      <c r="F99" s="10">
        <v>8.9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0.34228174603174605</v>
      </c>
      <c r="O99">
        <v>0.22449418149989595</v>
      </c>
      <c r="P99">
        <v>6.0060088374219109</v>
      </c>
      <c r="Q99">
        <v>0.96956466291809162</v>
      </c>
      <c r="R99">
        <v>2.130844155844156E-3</v>
      </c>
    </row>
    <row r="100" spans="1:18">
      <c r="A100">
        <v>2021</v>
      </c>
      <c r="B100" s="3" t="s">
        <v>222</v>
      </c>
      <c r="C100" s="3" t="s">
        <v>223</v>
      </c>
      <c r="D100">
        <v>0</v>
      </c>
      <c r="E100" s="12">
        <v>3.1913274246709186E-2</v>
      </c>
      <c r="F100" s="10">
        <v>9.9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0.46218796296296294</v>
      </c>
      <c r="O100">
        <v>0.23585819992708232</v>
      </c>
      <c r="P100">
        <v>6.8436856334084126</v>
      </c>
      <c r="Q100">
        <v>0.96709091018364746</v>
      </c>
      <c r="R100">
        <v>2.287883008356546E-3</v>
      </c>
    </row>
    <row r="101" spans="1:18">
      <c r="A101">
        <v>2021</v>
      </c>
      <c r="B101" s="3" t="s">
        <v>224</v>
      </c>
      <c r="C101" s="3" t="s">
        <v>225</v>
      </c>
      <c r="D101">
        <v>0</v>
      </c>
      <c r="E101" s="12">
        <v>2.9276288211244166E-2</v>
      </c>
      <c r="F101" s="10">
        <v>10.9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0.43838805970149253</v>
      </c>
      <c r="O101">
        <v>0.25980437925953215</v>
      </c>
      <c r="P101">
        <v>6.2425685681738523</v>
      </c>
      <c r="Q101">
        <v>0.96114667029824319</v>
      </c>
      <c r="R101">
        <v>1.6210227272727272E-3</v>
      </c>
    </row>
    <row r="102" spans="1:18">
      <c r="A102">
        <v>2021</v>
      </c>
      <c r="B102" s="3" t="s">
        <v>226</v>
      </c>
      <c r="C102" s="3" t="s">
        <v>227</v>
      </c>
      <c r="D102">
        <v>0</v>
      </c>
      <c r="E102" s="12">
        <v>4.197923441263126E-2</v>
      </c>
      <c r="F102" s="10">
        <v>9.6999999999999993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0.55269577464788733</v>
      </c>
      <c r="O102">
        <v>0.24382946474793057</v>
      </c>
      <c r="P102">
        <v>7.3359868511066395</v>
      </c>
      <c r="Q102">
        <v>0.97466960913728873</v>
      </c>
      <c r="R102">
        <v>2.3498817966903073E-3</v>
      </c>
    </row>
    <row r="103" spans="1:18">
      <c r="A103">
        <v>2021</v>
      </c>
      <c r="B103" s="3" t="s">
        <v>228</v>
      </c>
      <c r="C103" s="3" t="s">
        <v>229</v>
      </c>
      <c r="D103">
        <v>0</v>
      </c>
      <c r="E103" s="12">
        <v>5.2523535795202546E-2</v>
      </c>
      <c r="F103" s="10">
        <v>10.8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0.28965714285714284</v>
      </c>
      <c r="O103">
        <v>0.17642755822038825</v>
      </c>
      <c r="P103">
        <v>4.8961686003076244</v>
      </c>
      <c r="Q103">
        <v>0.86532846715328471</v>
      </c>
      <c r="R103">
        <v>1.3477788746298124E-3</v>
      </c>
    </row>
    <row r="104" spans="1:18">
      <c r="A104">
        <v>2021</v>
      </c>
      <c r="B104" s="3" t="s">
        <v>230</v>
      </c>
      <c r="C104" s="3" t="s">
        <v>231</v>
      </c>
      <c r="D104">
        <v>0</v>
      </c>
      <c r="E104" s="12">
        <v>1.3922685797644314E-2</v>
      </c>
      <c r="F104" s="10">
        <v>10.1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0.29161702127659578</v>
      </c>
      <c r="O104">
        <v>0.21027420766346538</v>
      </c>
      <c r="P104">
        <v>7.051101020181858</v>
      </c>
      <c r="Q104">
        <v>0.96710199912447103</v>
      </c>
      <c r="R104">
        <v>1.981978021978022E-3</v>
      </c>
    </row>
    <row r="105" spans="1:18">
      <c r="A105">
        <v>2021</v>
      </c>
      <c r="B105" s="3" t="s">
        <v>232</v>
      </c>
      <c r="C105" s="3" t="s">
        <v>233</v>
      </c>
      <c r="D105">
        <v>0</v>
      </c>
      <c r="E105" s="12">
        <v>3.7434683296366081E-2</v>
      </c>
      <c r="F105" s="10">
        <v>8.9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0.45812643678160919</v>
      </c>
      <c r="O105">
        <v>0.25019929793182305</v>
      </c>
      <c r="P105">
        <v>4.5808537410238594</v>
      </c>
      <c r="Q105">
        <v>0.95667511353087298</v>
      </c>
      <c r="R105">
        <v>2.7279620853080566E-3</v>
      </c>
    </row>
    <row r="106" spans="1:18">
      <c r="A106">
        <v>2021</v>
      </c>
      <c r="B106" s="3" t="s">
        <v>234</v>
      </c>
      <c r="C106" s="3" t="s">
        <v>235</v>
      </c>
      <c r="D106">
        <v>0</v>
      </c>
      <c r="E106" s="12">
        <v>-6.0121581683236119E-4</v>
      </c>
      <c r="F106" s="10">
        <v>8.9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0.30049512195121952</v>
      </c>
      <c r="O106">
        <v>0.22891703304628178</v>
      </c>
      <c r="P106">
        <v>6.3036829898838516</v>
      </c>
      <c r="Q106">
        <v>0.95667313295942469</v>
      </c>
      <c r="R106">
        <v>1.7331168831168833E-3</v>
      </c>
    </row>
    <row r="107" spans="1:18">
      <c r="A107">
        <v>2021</v>
      </c>
      <c r="B107" s="3" t="s">
        <v>236</v>
      </c>
      <c r="C107" s="3" t="s">
        <v>237</v>
      </c>
      <c r="D107">
        <v>0</v>
      </c>
      <c r="E107" s="12">
        <v>4.3244331197503399E-2</v>
      </c>
      <c r="F107" s="10">
        <v>9.6999999999999993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0.34654586776859508</v>
      </c>
      <c r="O107">
        <v>0.2700464981300425</v>
      </c>
      <c r="P107">
        <v>6.2382766124367324</v>
      </c>
      <c r="Q107">
        <v>0.9670180685179951</v>
      </c>
      <c r="R107">
        <v>2.4327176781002639E-3</v>
      </c>
    </row>
    <row r="108" spans="1:18">
      <c r="A108">
        <v>2021</v>
      </c>
      <c r="B108" s="3" t="s">
        <v>238</v>
      </c>
      <c r="C108" s="3" t="s">
        <v>239</v>
      </c>
      <c r="D108">
        <v>0</v>
      </c>
      <c r="E108" s="12">
        <v>1.4942468829589779E-2</v>
      </c>
      <c r="F108" s="10">
        <v>7.6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0.3072434017595308</v>
      </c>
      <c r="O108">
        <v>0.29022532754924329</v>
      </c>
      <c r="P108">
        <v>7.5102177690616267</v>
      </c>
      <c r="Q108">
        <v>0.96787820941109104</v>
      </c>
      <c r="R108">
        <v>2.5058823529411768E-3</v>
      </c>
    </row>
    <row r="109" spans="1:18">
      <c r="A109">
        <v>2021</v>
      </c>
      <c r="B109" s="3" t="s">
        <v>240</v>
      </c>
      <c r="C109" s="3" t="s">
        <v>241</v>
      </c>
      <c r="D109">
        <v>0</v>
      </c>
      <c r="E109" s="12">
        <v>3.42189398270882E-2</v>
      </c>
      <c r="F109" s="10">
        <v>8.9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0.27073929961089493</v>
      </c>
      <c r="O109">
        <v>0.29731254403075874</v>
      </c>
      <c r="P109">
        <v>7.2569136353620376</v>
      </c>
      <c r="Q109">
        <v>0.96738861741879856</v>
      </c>
      <c r="R109">
        <v>2.7537621359223301E-3</v>
      </c>
    </row>
    <row r="110" spans="1:18">
      <c r="A110">
        <v>2021</v>
      </c>
      <c r="B110" s="3" t="s">
        <v>242</v>
      </c>
      <c r="C110" s="3" t="s">
        <v>243</v>
      </c>
      <c r="D110">
        <v>1</v>
      </c>
      <c r="E110" s="12">
        <v>-3.1391495526384579E-3</v>
      </c>
      <c r="F110" s="10">
        <v>8.8000000000000007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0.34981844262295081</v>
      </c>
      <c r="O110">
        <v>0.27007971600160535</v>
      </c>
      <c r="P110">
        <v>6.9804519300159429</v>
      </c>
      <c r="Q110">
        <v>0.97207685016935019</v>
      </c>
      <c r="R110">
        <v>2.1414195867026056E-3</v>
      </c>
    </row>
    <row r="111" spans="1:18">
      <c r="A111">
        <v>2021</v>
      </c>
      <c r="B111" s="3" t="s">
        <v>244</v>
      </c>
      <c r="C111" s="3" t="s">
        <v>245</v>
      </c>
      <c r="D111">
        <v>1</v>
      </c>
      <c r="E111" s="12">
        <v>2.320808844935722E-2</v>
      </c>
      <c r="F111" s="10">
        <v>6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0.44002068965517244</v>
      </c>
      <c r="O111">
        <v>0.22431716524922388</v>
      </c>
      <c r="P111">
        <v>5.7072879604728248</v>
      </c>
      <c r="Q111">
        <v>0.96867506230114575</v>
      </c>
      <c r="R111">
        <v>2.5299050632911391E-3</v>
      </c>
    </row>
    <row r="112" spans="1:18">
      <c r="A112">
        <v>2021</v>
      </c>
      <c r="B112" s="3" t="s">
        <v>246</v>
      </c>
      <c r="C112" s="3" t="s">
        <v>247</v>
      </c>
      <c r="D112">
        <v>1</v>
      </c>
      <c r="E112" s="12">
        <v>1.4218468342670574E-2</v>
      </c>
      <c r="F112" s="10">
        <v>9.5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0.38437692307692306</v>
      </c>
      <c r="O112">
        <v>0.27957615338961239</v>
      </c>
      <c r="P112">
        <v>6.8340745479052005</v>
      </c>
      <c r="Q112">
        <v>0.96436590686225465</v>
      </c>
      <c r="R112">
        <v>1.7788211788211789E-3</v>
      </c>
    </row>
    <row r="113" spans="1:18">
      <c r="A113">
        <v>2021</v>
      </c>
      <c r="B113" s="3" t="s">
        <v>248</v>
      </c>
      <c r="C113" s="3" t="s">
        <v>249</v>
      </c>
      <c r="D113">
        <v>1</v>
      </c>
      <c r="E113" s="12">
        <v>-2.0084838240250775E-3</v>
      </c>
      <c r="F113" s="10">
        <v>10.3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0.36695555555555553</v>
      </c>
      <c r="O113">
        <v>0.24264052069060016</v>
      </c>
      <c r="P113">
        <v>4.9381855661881975</v>
      </c>
      <c r="Q113">
        <v>0.96677617634590929</v>
      </c>
      <c r="R113">
        <v>2.2979057591623036E-3</v>
      </c>
    </row>
    <row r="114" spans="1:18">
      <c r="A114">
        <v>2021</v>
      </c>
      <c r="B114" s="3" t="s">
        <v>250</v>
      </c>
      <c r="C114" s="3" t="s">
        <v>251</v>
      </c>
      <c r="D114">
        <v>1</v>
      </c>
      <c r="E114" s="12">
        <v>1.0034621215456391E-2</v>
      </c>
      <c r="F114" s="10">
        <v>9.9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0.41724314720812183</v>
      </c>
      <c r="O114">
        <v>0.25417139999317584</v>
      </c>
      <c r="P114">
        <v>5.7368941092047754</v>
      </c>
      <c r="Q114">
        <v>0.96270175639227273</v>
      </c>
      <c r="R114">
        <v>2.8705992509363296E-3</v>
      </c>
    </row>
    <row r="115" spans="1:18">
      <c r="A115">
        <v>2021</v>
      </c>
      <c r="B115" s="3" t="s">
        <v>252</v>
      </c>
      <c r="C115" s="3" t="s">
        <v>253</v>
      </c>
      <c r="D115">
        <v>0</v>
      </c>
      <c r="E115" s="12">
        <v>-4.0550052479885754E-3</v>
      </c>
      <c r="F115" s="10">
        <v>11.2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0.68810256410256421</v>
      </c>
      <c r="O115">
        <v>0.19383298499761106</v>
      </c>
      <c r="P115">
        <v>5.8863059985152191</v>
      </c>
      <c r="Q115">
        <v>0.97490311521836337</v>
      </c>
      <c r="R115">
        <v>2.0533536585365855E-3</v>
      </c>
    </row>
    <row r="116" spans="1:18">
      <c r="A116">
        <v>2021</v>
      </c>
      <c r="B116" s="3" t="s">
        <v>254</v>
      </c>
      <c r="C116" s="3" t="s">
        <v>255</v>
      </c>
      <c r="D116">
        <v>0</v>
      </c>
      <c r="E116" s="12">
        <v>-7.4240771807042426E-3</v>
      </c>
      <c r="F116" s="10">
        <v>12.1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0.39300819672131143</v>
      </c>
      <c r="O116">
        <v>0.22033784818926469</v>
      </c>
      <c r="P116">
        <v>5.9363917853634582</v>
      </c>
      <c r="Q116">
        <v>0.96602915719440219</v>
      </c>
      <c r="R116">
        <v>1.911737089201878E-3</v>
      </c>
    </row>
    <row r="117" spans="1:18">
      <c r="A117">
        <v>2021</v>
      </c>
      <c r="B117" s="3" t="s">
        <v>256</v>
      </c>
      <c r="C117" s="3" t="s">
        <v>257</v>
      </c>
      <c r="D117">
        <v>0</v>
      </c>
      <c r="E117" s="12">
        <v>0.10842758473698577</v>
      </c>
      <c r="F117" s="10">
        <v>9.6999999999999993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0.60750819672131151</v>
      </c>
      <c r="O117">
        <v>0.22308878242843475</v>
      </c>
      <c r="P117">
        <v>6.4805842473745621</v>
      </c>
      <c r="Q117">
        <v>0.98149927141238058</v>
      </c>
      <c r="R117">
        <v>1.8234042553191489E-3</v>
      </c>
    </row>
    <row r="118" spans="1:18">
      <c r="A118">
        <v>2021</v>
      </c>
      <c r="B118" s="3" t="s">
        <v>258</v>
      </c>
      <c r="C118" s="3" t="s">
        <v>129</v>
      </c>
      <c r="D118">
        <v>0</v>
      </c>
      <c r="E118" s="12">
        <v>3.0109819196504555E-2</v>
      </c>
      <c r="F118" s="10">
        <v>8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1.0583071428571429</v>
      </c>
      <c r="O118">
        <v>0.20464790095908636</v>
      </c>
      <c r="P118">
        <v>6.9066394661829493</v>
      </c>
      <c r="Q118">
        <v>0.9739543610753022</v>
      </c>
      <c r="R118">
        <v>2.6798611111111112E-3</v>
      </c>
    </row>
    <row r="119" spans="1:18">
      <c r="A119">
        <v>2021</v>
      </c>
      <c r="B119" s="3" t="s">
        <v>259</v>
      </c>
      <c r="C119" s="3" t="s">
        <v>260</v>
      </c>
      <c r="D119">
        <v>0</v>
      </c>
      <c r="E119" s="12">
        <v>2.861094050946526E-2</v>
      </c>
      <c r="F119" s="10">
        <v>9.6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0.46298309859154929</v>
      </c>
      <c r="O119">
        <v>0.24516782144328494</v>
      </c>
      <c r="P119">
        <v>4.9925774851316902</v>
      </c>
      <c r="Q119">
        <v>0.98209711667751676</v>
      </c>
      <c r="R119">
        <v>2.1169064748201441E-3</v>
      </c>
    </row>
    <row r="120" spans="1:18">
      <c r="A120">
        <v>2021</v>
      </c>
      <c r="B120" s="3" t="s">
        <v>261</v>
      </c>
      <c r="C120" s="3" t="s">
        <v>262</v>
      </c>
      <c r="D120">
        <v>0</v>
      </c>
      <c r="E120" s="12">
        <v>-3.4770402707645476E-2</v>
      </c>
      <c r="F120" s="10">
        <v>10.1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0.68080238095238099</v>
      </c>
      <c r="O120">
        <v>0.22073806923434536</v>
      </c>
      <c r="P120">
        <v>4.8287681782146823</v>
      </c>
      <c r="Q120">
        <v>0.97794269367028397</v>
      </c>
      <c r="R120">
        <v>2.1748275862068967E-3</v>
      </c>
    </row>
    <row r="121" spans="1:18">
      <c r="A121">
        <v>2021</v>
      </c>
      <c r="B121" s="3" t="s">
        <v>263</v>
      </c>
      <c r="C121" s="3" t="s">
        <v>264</v>
      </c>
      <c r="D121">
        <v>1</v>
      </c>
      <c r="E121" s="12">
        <v>1.9741661359012539E-2</v>
      </c>
      <c r="F121" s="10">
        <v>10.7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0.70925357142857148</v>
      </c>
      <c r="O121">
        <v>0.21419751394603068</v>
      </c>
      <c r="P121">
        <v>5.20602257507021</v>
      </c>
      <c r="Q121">
        <v>0.9766907865915373</v>
      </c>
      <c r="R121">
        <v>2.3261306532663317E-3</v>
      </c>
    </row>
    <row r="122" spans="1:18">
      <c r="A122">
        <v>2021</v>
      </c>
      <c r="B122" s="3" t="s">
        <v>265</v>
      </c>
      <c r="C122" s="3" t="s">
        <v>266</v>
      </c>
      <c r="D122">
        <v>1</v>
      </c>
      <c r="E122" s="12">
        <v>7.1285374988999561E-2</v>
      </c>
      <c r="F122" s="10">
        <v>10.1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0.94011818181818174</v>
      </c>
      <c r="O122">
        <v>0.25175087172182031</v>
      </c>
      <c r="P122">
        <v>5.0922285892492622</v>
      </c>
      <c r="Q122">
        <v>0.98294605127014978</v>
      </c>
      <c r="R122">
        <v>1.6061930783242259E-3</v>
      </c>
    </row>
    <row r="123" spans="1:18">
      <c r="A123">
        <v>2021</v>
      </c>
      <c r="B123" s="3" t="s">
        <v>267</v>
      </c>
      <c r="C123" s="3" t="s">
        <v>268</v>
      </c>
      <c r="D123">
        <v>1</v>
      </c>
      <c r="E123" s="12">
        <v>8.1976695491949164E-2</v>
      </c>
      <c r="F123" s="10">
        <v>7.9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1.1826397435897438</v>
      </c>
      <c r="O123">
        <v>0.2648880410672273</v>
      </c>
      <c r="P123">
        <v>5.1956699394245325</v>
      </c>
      <c r="Q123">
        <v>0.98281983264296835</v>
      </c>
      <c r="R123">
        <v>3.6516129032258065E-3</v>
      </c>
    </row>
    <row r="124" spans="1:18">
      <c r="A124">
        <v>2021</v>
      </c>
      <c r="B124" s="3" t="s">
        <v>269</v>
      </c>
      <c r="C124" s="3" t="s">
        <v>270</v>
      </c>
      <c r="D124">
        <v>1</v>
      </c>
      <c r="E124" s="12">
        <v>5.5429546382501756E-2</v>
      </c>
      <c r="F124" s="10">
        <v>9.3000000000000007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0.77066341463414634</v>
      </c>
      <c r="O124">
        <v>0.25428417071036002</v>
      </c>
      <c r="P124">
        <v>6.1585991923076921</v>
      </c>
      <c r="Q124">
        <v>0.98354284556859473</v>
      </c>
      <c r="R124">
        <v>2E-3</v>
      </c>
    </row>
    <row r="125" spans="1:18">
      <c r="A125">
        <v>2021</v>
      </c>
      <c r="B125" s="3" t="s">
        <v>271</v>
      </c>
      <c r="C125" s="3" t="s">
        <v>272</v>
      </c>
      <c r="D125">
        <v>1</v>
      </c>
      <c r="E125" s="12">
        <v>3.7928682645580115E-2</v>
      </c>
      <c r="F125" s="10">
        <v>9.1999999999999993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0.72952962962962975</v>
      </c>
      <c r="O125">
        <v>0.2150184375096906</v>
      </c>
      <c r="P125">
        <v>4.7330655004301692</v>
      </c>
      <c r="Q125">
        <v>0.98229706609535317</v>
      </c>
      <c r="R125">
        <v>2.1133333333333334E-3</v>
      </c>
    </row>
    <row r="126" spans="1:18">
      <c r="A126">
        <v>2021</v>
      </c>
      <c r="B126" s="3" t="s">
        <v>273</v>
      </c>
      <c r="C126" s="3" t="s">
        <v>274</v>
      </c>
      <c r="D126">
        <v>1</v>
      </c>
      <c r="E126" s="12">
        <v>9.8574638894333627E-2</v>
      </c>
      <c r="F126" s="10">
        <v>11.1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0.56149017857142858</v>
      </c>
      <c r="O126">
        <v>0.27607227138402257</v>
      </c>
      <c r="P126">
        <v>6.5211391598998718</v>
      </c>
      <c r="Q126">
        <v>0.97395483002024263</v>
      </c>
      <c r="R126">
        <v>3.8002320185614846E-3</v>
      </c>
    </row>
    <row r="127" spans="1:18">
      <c r="A127">
        <v>2021</v>
      </c>
      <c r="B127" s="3" t="s">
        <v>275</v>
      </c>
      <c r="C127" s="3" t="s">
        <v>276</v>
      </c>
      <c r="D127">
        <v>1</v>
      </c>
      <c r="E127" s="12">
        <v>0.15408885596046745</v>
      </c>
      <c r="F127" s="10">
        <v>10.9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1.6426454545454545</v>
      </c>
      <c r="O127">
        <v>0.18292803212806821</v>
      </c>
      <c r="P127">
        <v>15.446565921787709</v>
      </c>
      <c r="Q127">
        <v>0.99702807555439954</v>
      </c>
      <c r="R127">
        <v>5.9666666666666668E-4</v>
      </c>
    </row>
    <row r="128" spans="1:18">
      <c r="A128">
        <v>2021</v>
      </c>
      <c r="B128" s="3" t="s">
        <v>277</v>
      </c>
      <c r="C128" s="3" t="s">
        <v>278</v>
      </c>
      <c r="D128">
        <v>1</v>
      </c>
      <c r="E128" s="12">
        <v>6.5045818215163254E-2</v>
      </c>
      <c r="F128" s="10">
        <v>8.1999999999999993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0.7625294117647059</v>
      </c>
      <c r="O128">
        <v>0.31947741827911119</v>
      </c>
      <c r="P128">
        <v>11.760106423357664</v>
      </c>
      <c r="Q128">
        <v>0.99471572938363029</v>
      </c>
      <c r="R128">
        <v>4.8581560283687949E-4</v>
      </c>
    </row>
    <row r="129" spans="1:18">
      <c r="A129">
        <v>2021</v>
      </c>
      <c r="B129" s="3" t="s">
        <v>279</v>
      </c>
      <c r="C129" s="3" t="s">
        <v>280</v>
      </c>
      <c r="D129">
        <v>1</v>
      </c>
      <c r="E129" s="12">
        <v>3.2596340817822984E-3</v>
      </c>
      <c r="F129" s="10">
        <v>10.5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1.0213266666666667</v>
      </c>
      <c r="O129">
        <v>0.1994219626601651</v>
      </c>
      <c r="P129">
        <v>3.1614128704113225</v>
      </c>
      <c r="Q129">
        <v>0.98524141802492182</v>
      </c>
      <c r="R129">
        <v>2.4576086956521739E-3</v>
      </c>
    </row>
    <row r="130" spans="1:18">
      <c r="A130">
        <v>2021</v>
      </c>
      <c r="B130" s="3" t="s">
        <v>281</v>
      </c>
      <c r="C130" s="3" t="s">
        <v>282</v>
      </c>
      <c r="D130">
        <v>1</v>
      </c>
      <c r="E130" s="12">
        <v>5.2150189358156455E-2</v>
      </c>
      <c r="F130" s="10">
        <v>12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0.52993499999999993</v>
      </c>
      <c r="O130">
        <v>0.24261872737042772</v>
      </c>
      <c r="P130">
        <v>6.0046240361105898</v>
      </c>
      <c r="Q130">
        <v>0.9832778233808549</v>
      </c>
      <c r="R130">
        <v>3.2820987654320986E-3</v>
      </c>
    </row>
    <row r="131" spans="1:18">
      <c r="A131">
        <v>2021</v>
      </c>
      <c r="B131" s="3" t="s">
        <v>283</v>
      </c>
      <c r="C131" s="3" t="s">
        <v>284</v>
      </c>
      <c r="D131">
        <v>1</v>
      </c>
      <c r="E131" s="12">
        <v>-2.1591223453073329E-2</v>
      </c>
      <c r="F131" s="10">
        <v>6.4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0.70580833333333348</v>
      </c>
      <c r="O131">
        <v>0.20164514808702175</v>
      </c>
      <c r="P131">
        <v>4.8911404839292167</v>
      </c>
      <c r="Q131">
        <v>0.98365349422057446</v>
      </c>
      <c r="R131">
        <v>2.2151999999999996E-3</v>
      </c>
    </row>
    <row r="132" spans="1:18">
      <c r="A132">
        <v>2021</v>
      </c>
      <c r="B132" s="3" t="s">
        <v>285</v>
      </c>
      <c r="C132" s="3" t="s">
        <v>286</v>
      </c>
      <c r="D132">
        <v>1</v>
      </c>
      <c r="E132" s="12">
        <v>-8.8180003976153151E-3</v>
      </c>
      <c r="F132" s="10">
        <v>6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0.67484615384615387</v>
      </c>
      <c r="O132">
        <v>0.28544885347706367</v>
      </c>
      <c r="P132">
        <v>3.7811908176100633</v>
      </c>
      <c r="Q132">
        <v>0.97281431665336826</v>
      </c>
      <c r="R132">
        <v>2.3613861386138613E-3</v>
      </c>
    </row>
    <row r="133" spans="1:18">
      <c r="A133">
        <v>2021</v>
      </c>
      <c r="B133" s="3" t="s">
        <v>287</v>
      </c>
      <c r="C133" s="3" t="s">
        <v>288</v>
      </c>
      <c r="D133">
        <v>1</v>
      </c>
      <c r="E133" s="12">
        <v>5.6574692668195613E-2</v>
      </c>
      <c r="F133" s="10">
        <v>10.1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0.64330000000000009</v>
      </c>
      <c r="O133">
        <v>0.14941024314643889</v>
      </c>
      <c r="P133">
        <v>4.4078068369917247</v>
      </c>
      <c r="Q133">
        <v>0.98121776978757624</v>
      </c>
      <c r="R133">
        <v>4.7913793103448272E-3</v>
      </c>
    </row>
    <row r="134" spans="1:18">
      <c r="A134">
        <v>2021</v>
      </c>
      <c r="B134" s="3" t="s">
        <v>289</v>
      </c>
      <c r="C134" s="3" t="s">
        <v>290</v>
      </c>
      <c r="D134">
        <v>1</v>
      </c>
      <c r="E134" s="12">
        <v>-1.6544003976845575E-2</v>
      </c>
      <c r="F134" s="10">
        <v>6.5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0.86757692307692302</v>
      </c>
      <c r="O134">
        <v>0.26487819701460652</v>
      </c>
      <c r="P134">
        <v>3.7083949771689499</v>
      </c>
      <c r="Q134">
        <v>0.99611650485436898</v>
      </c>
      <c r="R134">
        <v>6.0833333333333334E-4</v>
      </c>
    </row>
    <row r="135" spans="1:18">
      <c r="A135">
        <v>2021</v>
      </c>
      <c r="B135" s="3" t="s">
        <v>291</v>
      </c>
      <c r="C135" s="3" t="s">
        <v>292</v>
      </c>
      <c r="D135">
        <v>1</v>
      </c>
      <c r="E135" s="12">
        <v>6.4152532061005005E-3</v>
      </c>
      <c r="F135" s="10">
        <v>9.4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0.56126285714285706</v>
      </c>
      <c r="O135">
        <v>0.19767515040774908</v>
      </c>
      <c r="P135">
        <v>5.039875862068965</v>
      </c>
      <c r="Q135">
        <v>0.98066095845084045</v>
      </c>
      <c r="R135">
        <v>1.673568281938326E-3</v>
      </c>
    </row>
    <row r="136" spans="1:18">
      <c r="A136">
        <v>2021</v>
      </c>
      <c r="B136" s="3" t="s">
        <v>293</v>
      </c>
      <c r="C136" s="3" t="s">
        <v>294</v>
      </c>
      <c r="D136">
        <v>1</v>
      </c>
      <c r="E136" s="12">
        <v>-1.2345027151795161E-2</v>
      </c>
      <c r="F136" s="10">
        <v>12.5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0.3024027027027027</v>
      </c>
      <c r="O136">
        <v>0.19865746329718698</v>
      </c>
      <c r="P136">
        <v>6.5729286587558429</v>
      </c>
      <c r="Q136">
        <v>0.95029001957296955</v>
      </c>
      <c r="R136">
        <v>1.2091304347826087E-3</v>
      </c>
    </row>
    <row r="137" spans="1:18">
      <c r="A137">
        <v>2021</v>
      </c>
      <c r="B137" s="3" t="s">
        <v>296</v>
      </c>
      <c r="C137" s="3" t="s">
        <v>297</v>
      </c>
      <c r="D137">
        <v>0</v>
      </c>
      <c r="E137" s="12">
        <v>1.9295441711380121E-2</v>
      </c>
      <c r="F137" s="10">
        <v>7.2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1</v>
      </c>
      <c r="N137">
        <v>0.17371526881720431</v>
      </c>
      <c r="O137">
        <v>0.42166194240018023</v>
      </c>
      <c r="P137">
        <v>9.3907204715526653</v>
      </c>
      <c r="Q137">
        <v>0.96707874460246401</v>
      </c>
      <c r="R137">
        <v>3.9989473684210524E-3</v>
      </c>
    </row>
    <row r="138" spans="1:18">
      <c r="A138">
        <v>2021</v>
      </c>
      <c r="B138" s="3" t="s">
        <v>298</v>
      </c>
      <c r="C138" s="3" t="s">
        <v>299</v>
      </c>
      <c r="D138">
        <v>1</v>
      </c>
      <c r="E138" s="12">
        <v>5.1369801430444152E-2</v>
      </c>
      <c r="F138" s="10">
        <v>7.1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1</v>
      </c>
      <c r="N138">
        <v>0.19274066390041497</v>
      </c>
      <c r="O138">
        <v>0.33563024714006834</v>
      </c>
      <c r="P138">
        <v>8.5823630113909832</v>
      </c>
      <c r="Q138">
        <v>0.96421710566445284</v>
      </c>
      <c r="R138">
        <v>3.9418181818181817E-3</v>
      </c>
    </row>
    <row r="139" spans="1:18">
      <c r="A139">
        <v>2021</v>
      </c>
      <c r="B139" s="3" t="s">
        <v>300</v>
      </c>
      <c r="C139" s="3" t="s">
        <v>301</v>
      </c>
      <c r="D139">
        <v>0</v>
      </c>
      <c r="E139" s="12">
        <v>2.7341514599964811E-2</v>
      </c>
      <c r="F139" s="10">
        <v>10.4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0.35151627906976746</v>
      </c>
      <c r="O139">
        <v>0.22121874044300005</v>
      </c>
      <c r="P139">
        <v>8.2032549954905285</v>
      </c>
      <c r="Q139">
        <v>0.9669901820683815</v>
      </c>
      <c r="R139">
        <v>1.5051282051282051E-3</v>
      </c>
    </row>
    <row r="140" spans="1:18">
      <c r="A140">
        <v>2021</v>
      </c>
      <c r="B140" s="3" t="s">
        <v>302</v>
      </c>
      <c r="C140" s="3" t="s">
        <v>303</v>
      </c>
      <c r="D140">
        <v>0</v>
      </c>
      <c r="E140" s="12">
        <v>3.8268421617189859E-2</v>
      </c>
      <c r="F140" s="10">
        <v>11.6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0.31047391304347827</v>
      </c>
      <c r="O140">
        <v>0.22805199577015878</v>
      </c>
      <c r="P140">
        <v>9.9677777361143658</v>
      </c>
      <c r="Q140">
        <v>0.94024562730188066</v>
      </c>
      <c r="R140">
        <v>8.585513078470825E-4</v>
      </c>
    </row>
    <row r="141" spans="1:18">
      <c r="A141">
        <v>2021</v>
      </c>
      <c r="B141" s="3" t="s">
        <v>304</v>
      </c>
      <c r="C141" s="3" t="s">
        <v>305</v>
      </c>
      <c r="D141">
        <v>0</v>
      </c>
      <c r="E141" s="12">
        <v>3.744982938089992E-2</v>
      </c>
      <c r="F141" s="10">
        <v>9.1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0.36646455696202535</v>
      </c>
      <c r="O141">
        <v>0.3461869172809095</v>
      </c>
      <c r="P141">
        <v>8.3083882430448366</v>
      </c>
      <c r="Q141">
        <v>0.96941582299103879</v>
      </c>
      <c r="R141">
        <v>2.8623922413793103E-3</v>
      </c>
    </row>
    <row r="142" spans="1:18">
      <c r="A142">
        <v>2021</v>
      </c>
      <c r="B142" s="3" t="s">
        <v>306</v>
      </c>
      <c r="C142" s="3" t="s">
        <v>307</v>
      </c>
      <c r="D142">
        <v>0</v>
      </c>
      <c r="E142" s="12">
        <v>5.7443269504946779E-3</v>
      </c>
      <c r="F142" s="10">
        <v>9.3000000000000007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0.54623389830508462</v>
      </c>
      <c r="O142">
        <v>0.27629934910752935</v>
      </c>
      <c r="P142">
        <v>9.4143559426735859</v>
      </c>
      <c r="Q142">
        <v>0.9748850371418466</v>
      </c>
      <c r="R142">
        <v>1.220814479638009E-3</v>
      </c>
    </row>
    <row r="143" spans="1:18">
      <c r="A143">
        <v>2021</v>
      </c>
      <c r="B143" s="3" t="s">
        <v>308</v>
      </c>
      <c r="C143" s="3" t="s">
        <v>309</v>
      </c>
      <c r="D143">
        <v>0</v>
      </c>
      <c r="E143" s="12">
        <v>9.2665840318716997E-2</v>
      </c>
      <c r="F143" s="10">
        <v>8.3000000000000007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0.44768397435897439</v>
      </c>
      <c r="O143">
        <v>0.27070993023098283</v>
      </c>
      <c r="P143">
        <v>6.4902067603297207</v>
      </c>
      <c r="Q143">
        <v>0.97238064282410752</v>
      </c>
      <c r="R143">
        <v>3.9125760649087226E-3</v>
      </c>
    </row>
    <row r="144" spans="1:18">
      <c r="A144">
        <v>2021</v>
      </c>
      <c r="B144" s="3" t="s">
        <v>310</v>
      </c>
      <c r="C144" s="3" t="s">
        <v>311</v>
      </c>
      <c r="D144">
        <v>1</v>
      </c>
      <c r="E144" s="12">
        <v>-7.9885475292163902E-2</v>
      </c>
      <c r="F144" s="10">
        <v>7.5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0.51706349206349211</v>
      </c>
      <c r="O144">
        <v>0.19628588965551974</v>
      </c>
      <c r="P144">
        <v>5.5798905016141047</v>
      </c>
      <c r="Q144">
        <v>0.9752755180353031</v>
      </c>
      <c r="R144">
        <v>2.1250659630606861E-3</v>
      </c>
    </row>
    <row r="145" spans="1:18">
      <c r="A145">
        <v>2021</v>
      </c>
      <c r="B145" s="3" t="s">
        <v>312</v>
      </c>
      <c r="C145" s="3" t="s">
        <v>313</v>
      </c>
      <c r="D145">
        <v>1</v>
      </c>
      <c r="E145" s="12">
        <v>3.2842217368544091E-2</v>
      </c>
      <c r="F145" s="10">
        <v>7.1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0.41752903225806454</v>
      </c>
      <c r="O145">
        <v>0.23007608653679645</v>
      </c>
      <c r="P145">
        <v>5.6842809871552449</v>
      </c>
      <c r="Q145">
        <v>0.97037679435078872</v>
      </c>
      <c r="R145">
        <v>3.2912017167381975E-3</v>
      </c>
    </row>
    <row r="146" spans="1:18">
      <c r="A146">
        <v>2021</v>
      </c>
      <c r="B146" s="3" t="s">
        <v>314</v>
      </c>
      <c r="C146" s="3" t="s">
        <v>315</v>
      </c>
      <c r="D146">
        <v>1</v>
      </c>
      <c r="E146" s="12">
        <v>2.4277327116859836E-2</v>
      </c>
      <c r="F146" s="10">
        <v>8.1999999999999993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0.32707771739130431</v>
      </c>
      <c r="O146">
        <v>0.3114245345826655</v>
      </c>
      <c r="P146">
        <v>6.9525104677247489</v>
      </c>
      <c r="Q146">
        <v>0.97037168735658164</v>
      </c>
      <c r="R146">
        <v>3.3867046533713197E-3</v>
      </c>
    </row>
    <row r="147" spans="1:18">
      <c r="A147">
        <v>2021</v>
      </c>
      <c r="B147" s="3" t="s">
        <v>316</v>
      </c>
      <c r="C147" s="3" t="s">
        <v>317</v>
      </c>
      <c r="D147">
        <v>1</v>
      </c>
      <c r="E147" s="12">
        <v>3.7111336804231794E-2</v>
      </c>
      <c r="F147" s="10">
        <v>9.3000000000000007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0.37833417721518986</v>
      </c>
      <c r="O147">
        <v>0.26258277778543471</v>
      </c>
      <c r="P147">
        <v>5.8221032332563505</v>
      </c>
      <c r="Q147">
        <v>0.97102554837328192</v>
      </c>
      <c r="R147">
        <v>3.2133580705009275E-3</v>
      </c>
    </row>
    <row r="148" spans="1:18">
      <c r="A148">
        <v>2021</v>
      </c>
      <c r="B148" s="3" t="s">
        <v>318</v>
      </c>
      <c r="C148" s="3" t="s">
        <v>319</v>
      </c>
      <c r="D148">
        <v>1</v>
      </c>
      <c r="E148" s="12">
        <v>-7.172488168687121E-3</v>
      </c>
      <c r="F148" s="10">
        <v>9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0.23837072599531617</v>
      </c>
      <c r="O148">
        <v>0.36226004248734828</v>
      </c>
      <c r="P148">
        <v>7.5072530752943605</v>
      </c>
      <c r="Q148">
        <v>0.96195090991439747</v>
      </c>
      <c r="R148">
        <v>2.8372161172161171E-3</v>
      </c>
    </row>
    <row r="149" spans="1:18">
      <c r="A149">
        <v>2021</v>
      </c>
      <c r="B149" s="3" t="s">
        <v>320</v>
      </c>
      <c r="C149" s="3" t="s">
        <v>321</v>
      </c>
      <c r="D149">
        <v>1</v>
      </c>
      <c r="E149" s="12">
        <v>-1.4136377812650255E-2</v>
      </c>
      <c r="F149" s="10">
        <v>8.6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1</v>
      </c>
      <c r="M149">
        <v>0</v>
      </c>
      <c r="N149">
        <v>0.28906484374999997</v>
      </c>
      <c r="O149">
        <v>0.32804453023554547</v>
      </c>
      <c r="P149">
        <v>7.3805337409648688</v>
      </c>
      <c r="Q149">
        <v>0.96784350397158947</v>
      </c>
      <c r="R149">
        <v>2.5865217391304349E-3</v>
      </c>
    </row>
    <row r="150" spans="1:18">
      <c r="A150">
        <v>2021</v>
      </c>
      <c r="B150" s="3" t="s">
        <v>322</v>
      </c>
      <c r="C150" s="3" t="s">
        <v>323</v>
      </c>
      <c r="D150">
        <v>1</v>
      </c>
      <c r="E150" s="12">
        <v>5.9623160911755478E-2</v>
      </c>
      <c r="F150" s="10">
        <v>8.5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1</v>
      </c>
      <c r="M150">
        <v>0</v>
      </c>
      <c r="N150">
        <v>0.41518855421686746</v>
      </c>
      <c r="O150">
        <v>0.32828739672655272</v>
      </c>
      <c r="P150">
        <v>7.091984991969162</v>
      </c>
      <c r="Q150">
        <v>0.95483254088358749</v>
      </c>
      <c r="R150">
        <v>3.6282051282051282E-3</v>
      </c>
    </row>
    <row r="151" spans="1:18">
      <c r="A151">
        <v>2021</v>
      </c>
      <c r="B151" s="3" t="s">
        <v>324</v>
      </c>
      <c r="C151" s="3" t="s">
        <v>325</v>
      </c>
      <c r="D151">
        <v>1</v>
      </c>
      <c r="E151" s="12">
        <v>8.9028837076914294E-2</v>
      </c>
      <c r="F151" s="10">
        <v>9.3000000000000007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</v>
      </c>
      <c r="M151">
        <v>0</v>
      </c>
      <c r="N151">
        <v>0.44025286624203819</v>
      </c>
      <c r="O151">
        <v>0.23681388980997706</v>
      </c>
      <c r="P151">
        <v>6.994356274482695</v>
      </c>
      <c r="Q151">
        <v>0.96860663457740703</v>
      </c>
      <c r="R151">
        <v>2.3010604453870629E-3</v>
      </c>
    </row>
    <row r="152" spans="1:18">
      <c r="A152">
        <v>2021</v>
      </c>
      <c r="B152" s="3" t="s">
        <v>326</v>
      </c>
      <c r="C152" s="3" t="s">
        <v>327</v>
      </c>
      <c r="D152">
        <v>1</v>
      </c>
      <c r="E152" s="12">
        <v>0.10383613080069878</v>
      </c>
      <c r="F152" s="10">
        <v>10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0.51135352112676058</v>
      </c>
      <c r="O152">
        <v>0.23005623133153491</v>
      </c>
      <c r="P152">
        <v>7.0026522416413375</v>
      </c>
      <c r="Q152">
        <v>0.97100211810136594</v>
      </c>
      <c r="R152">
        <v>1.8733096085409252E-3</v>
      </c>
    </row>
    <row r="153" spans="1:18">
      <c r="A153">
        <v>2021</v>
      </c>
      <c r="B153" s="3" t="s">
        <v>328</v>
      </c>
      <c r="C153" s="3" t="s">
        <v>329</v>
      </c>
      <c r="D153">
        <v>0</v>
      </c>
      <c r="E153" s="12">
        <v>-3.1299878482500942E-3</v>
      </c>
      <c r="F153" s="10">
        <v>11.8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0.38872631578947364</v>
      </c>
      <c r="O153">
        <v>0.19965534775845395</v>
      </c>
      <c r="P153">
        <v>6.6119023190723718</v>
      </c>
      <c r="Q153">
        <v>0.96613772374015006</v>
      </c>
      <c r="R153">
        <v>1.244278606965174E-3</v>
      </c>
    </row>
    <row r="154" spans="1:18">
      <c r="A154">
        <v>2021</v>
      </c>
      <c r="B154" s="3" t="s">
        <v>330</v>
      </c>
      <c r="C154" s="3" t="s">
        <v>331</v>
      </c>
      <c r="D154">
        <v>0</v>
      </c>
      <c r="E154" s="12">
        <v>-1.4181399019587003E-3</v>
      </c>
      <c r="F154" s="10">
        <v>12.6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0.41154782608695656</v>
      </c>
      <c r="O154">
        <v>0.22608933085582178</v>
      </c>
      <c r="P154">
        <v>6.7631459330143544</v>
      </c>
      <c r="Q154">
        <v>0.97792004732927662</v>
      </c>
      <c r="R154">
        <v>8.4615384615384609E-4</v>
      </c>
    </row>
    <row r="155" spans="1:18">
      <c r="A155">
        <v>2021</v>
      </c>
      <c r="B155" s="3" t="s">
        <v>332</v>
      </c>
      <c r="C155" s="3" t="s">
        <v>333</v>
      </c>
      <c r="D155">
        <v>0</v>
      </c>
      <c r="E155" s="12">
        <v>1.2718676408640824E-2</v>
      </c>
      <c r="F155" s="10">
        <v>10.9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0.37463611111111111</v>
      </c>
      <c r="O155">
        <v>0.19289815605531074</v>
      </c>
      <c r="P155">
        <v>6.1779275777162193</v>
      </c>
      <c r="Q155">
        <v>0.9759099570694526</v>
      </c>
      <c r="R155">
        <v>1.3944206008583693E-3</v>
      </c>
    </row>
    <row r="156" spans="1:18">
      <c r="A156">
        <v>2021</v>
      </c>
      <c r="B156" s="3" t="s">
        <v>334</v>
      </c>
      <c r="C156" s="3" t="s">
        <v>335</v>
      </c>
      <c r="D156">
        <v>0</v>
      </c>
      <c r="E156" s="12">
        <v>2.7341514599964811E-2</v>
      </c>
      <c r="F156" s="10">
        <v>9.6999999999999993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0.54601250000000001</v>
      </c>
      <c r="O156">
        <v>0.1871185530867637</v>
      </c>
      <c r="P156">
        <v>4.7131214754098361</v>
      </c>
      <c r="Q156">
        <v>0.98603511824362999</v>
      </c>
      <c r="R156">
        <v>1.6052631578947368E-3</v>
      </c>
    </row>
    <row r="157" spans="1:18">
      <c r="A157">
        <v>2021</v>
      </c>
      <c r="B157" s="3" t="s">
        <v>336</v>
      </c>
      <c r="C157" s="3" t="s">
        <v>337</v>
      </c>
      <c r="D157">
        <v>0</v>
      </c>
      <c r="E157" s="12">
        <v>-2.758238952222921E-2</v>
      </c>
      <c r="F157" s="10">
        <v>10.6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0.47388113207547172</v>
      </c>
      <c r="O157">
        <v>0.26376083432356173</v>
      </c>
      <c r="P157">
        <v>5.8421400223499367</v>
      </c>
      <c r="Q157">
        <v>0.97505942498118703</v>
      </c>
      <c r="R157">
        <v>2.0537704918032786E-3</v>
      </c>
    </row>
    <row r="158" spans="1:18">
      <c r="A158">
        <v>2021</v>
      </c>
      <c r="B158" s="3" t="s">
        <v>338</v>
      </c>
      <c r="C158" s="3" t="s">
        <v>339</v>
      </c>
      <c r="D158">
        <v>0</v>
      </c>
      <c r="E158" s="12">
        <v>5.7443269504946779E-3</v>
      </c>
      <c r="F158" s="10">
        <v>12.5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0.25932727272727274</v>
      </c>
      <c r="O158">
        <v>0.20899095537140946</v>
      </c>
      <c r="P158">
        <v>7.0913180804953555</v>
      </c>
      <c r="Q158">
        <v>0.94338498212157329</v>
      </c>
      <c r="R158">
        <v>6.9017094017094016E-4</v>
      </c>
    </row>
    <row r="159" spans="1:18">
      <c r="A159">
        <v>2021</v>
      </c>
      <c r="B159" s="3" t="s">
        <v>340</v>
      </c>
      <c r="C159" s="3" t="s">
        <v>341</v>
      </c>
      <c r="D159">
        <v>0</v>
      </c>
      <c r="E159" s="12">
        <v>1.1446150926713633E-2</v>
      </c>
      <c r="F159" s="10">
        <v>10.9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0.43854347826086959</v>
      </c>
      <c r="O159">
        <v>0.19823231597387142</v>
      </c>
      <c r="P159">
        <v>7.1000295665373594</v>
      </c>
      <c r="Q159">
        <v>0.97060923015912359</v>
      </c>
      <c r="R159">
        <v>1.0475265017667844E-3</v>
      </c>
    </row>
    <row r="160" spans="1:18">
      <c r="A160">
        <v>2021</v>
      </c>
      <c r="B160" s="3" t="s">
        <v>342</v>
      </c>
      <c r="C160" s="3" t="s">
        <v>343</v>
      </c>
      <c r="D160">
        <v>0</v>
      </c>
      <c r="E160" s="12">
        <v>8.8838327706452483E-4</v>
      </c>
      <c r="F160" s="10">
        <v>14.2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0.54258666666666666</v>
      </c>
      <c r="O160">
        <v>0.22522817865156006</v>
      </c>
      <c r="P160">
        <v>17.966122036262202</v>
      </c>
      <c r="Q160">
        <v>0.99119034747137169</v>
      </c>
      <c r="R160">
        <v>5.5581395348837208E-4</v>
      </c>
    </row>
    <row r="161" spans="1:18">
      <c r="A161">
        <v>2021</v>
      </c>
      <c r="B161" s="3" t="s">
        <v>344</v>
      </c>
      <c r="C161" s="3" t="s">
        <v>345</v>
      </c>
      <c r="D161">
        <v>1</v>
      </c>
      <c r="E161" s="12">
        <v>5.5387009382447984E-2</v>
      </c>
      <c r="F161" s="10">
        <v>11.2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0.66310806451612914</v>
      </c>
      <c r="O161">
        <v>0.2205099511550826</v>
      </c>
      <c r="P161">
        <v>6.0041868316932128</v>
      </c>
      <c r="Q161">
        <v>0.9760244401365028</v>
      </c>
      <c r="R161">
        <v>2.9960486322188448E-3</v>
      </c>
    </row>
    <row r="162" spans="1:18">
      <c r="A162">
        <v>2021</v>
      </c>
      <c r="B162" s="3" t="s">
        <v>346</v>
      </c>
      <c r="C162" s="3" t="s">
        <v>347</v>
      </c>
      <c r="D162">
        <v>1</v>
      </c>
      <c r="E162" s="12">
        <v>0.17156607152256176</v>
      </c>
      <c r="F162" s="10">
        <v>0.4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1.4545166666666665</v>
      </c>
      <c r="O162">
        <v>0.17725745519774888</v>
      </c>
      <c r="P162">
        <v>0.53994528301886791</v>
      </c>
      <c r="Q162">
        <v>0.99969634815689068</v>
      </c>
      <c r="R162">
        <v>8.833333333333333E-5</v>
      </c>
    </row>
    <row r="163" spans="1:18">
      <c r="A163">
        <v>2021</v>
      </c>
      <c r="B163" s="3" t="s">
        <v>348</v>
      </c>
      <c r="C163" s="3" t="s">
        <v>349</v>
      </c>
      <c r="D163">
        <v>1</v>
      </c>
      <c r="E163" s="12">
        <v>3.4505935060692092E-3</v>
      </c>
      <c r="F163" s="10">
        <v>7.1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0.92099000000000009</v>
      </c>
      <c r="O163">
        <v>0.24963631043839288</v>
      </c>
      <c r="P163">
        <v>11.243693674698795</v>
      </c>
      <c r="Q163">
        <v>0.99639518344390265</v>
      </c>
      <c r="R163">
        <v>4.547945205479452E-4</v>
      </c>
    </row>
    <row r="164" spans="1:18">
      <c r="A164">
        <v>2021</v>
      </c>
      <c r="B164" s="3" t="s">
        <v>350</v>
      </c>
      <c r="C164" s="3" t="s">
        <v>351</v>
      </c>
      <c r="D164">
        <v>1</v>
      </c>
      <c r="E164" s="12">
        <v>5.7459585655919854E-2</v>
      </c>
      <c r="F164" s="10">
        <v>11.1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0.53419411764705882</v>
      </c>
      <c r="O164">
        <v>0.24900174996976296</v>
      </c>
      <c r="P164">
        <v>4.9499519140277251</v>
      </c>
      <c r="Q164">
        <v>0.97113849338751057</v>
      </c>
      <c r="R164">
        <v>2.1137096774193546E-3</v>
      </c>
    </row>
    <row r="165" spans="1:18">
      <c r="A165">
        <v>2021</v>
      </c>
      <c r="B165" s="3" t="s">
        <v>352</v>
      </c>
      <c r="C165" s="3" t="s">
        <v>353</v>
      </c>
      <c r="D165">
        <v>1</v>
      </c>
      <c r="E165" s="12">
        <v>0.10631512476154871</v>
      </c>
      <c r="F165" s="10">
        <v>10.4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0.631748076923077</v>
      </c>
      <c r="O165">
        <v>0.29995865739978056</v>
      </c>
      <c r="P165">
        <v>5.7673313696612665</v>
      </c>
      <c r="Q165">
        <v>0.97933085547123511</v>
      </c>
      <c r="R165">
        <v>2.0828220858895709E-3</v>
      </c>
    </row>
    <row r="166" spans="1:18">
      <c r="A166">
        <v>2021</v>
      </c>
      <c r="B166" s="3" t="s">
        <v>354</v>
      </c>
      <c r="C166" s="3" t="s">
        <v>355</v>
      </c>
      <c r="D166">
        <v>1</v>
      </c>
      <c r="E166" s="12">
        <v>-5.1580393047276574E-2</v>
      </c>
      <c r="F166" s="10">
        <v>6.6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0.56912692307692303</v>
      </c>
      <c r="O166">
        <v>0.27738802436422449</v>
      </c>
      <c r="P166">
        <v>4.161067961165049</v>
      </c>
      <c r="Q166">
        <v>0.98190210376217291</v>
      </c>
      <c r="R166">
        <v>1.7389610389610388E-3</v>
      </c>
    </row>
    <row r="167" spans="1:18">
      <c r="A167">
        <v>2021</v>
      </c>
      <c r="B167" s="3" t="s">
        <v>356</v>
      </c>
      <c r="C167" s="3" t="s">
        <v>357</v>
      </c>
      <c r="D167">
        <v>1</v>
      </c>
      <c r="E167" s="12">
        <v>2.8551306698136551E-3</v>
      </c>
      <c r="F167" s="10">
        <v>9.6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0.4437886363636363</v>
      </c>
      <c r="O167">
        <v>0.23088505412625879</v>
      </c>
      <c r="P167">
        <v>5.7692557677532648</v>
      </c>
      <c r="Q167">
        <v>0.97667040513758097</v>
      </c>
      <c r="R167">
        <v>1.9385106382978723E-3</v>
      </c>
    </row>
    <row r="168" spans="1:18">
      <c r="A168">
        <v>2021</v>
      </c>
      <c r="B168" s="3" t="s">
        <v>358</v>
      </c>
      <c r="C168" s="3" t="s">
        <v>206</v>
      </c>
      <c r="D168">
        <v>1</v>
      </c>
      <c r="E168" s="12">
        <v>0.40510765942610527</v>
      </c>
      <c r="F168" s="10">
        <v>12.5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0.96335999999999999</v>
      </c>
      <c r="O168">
        <v>0.25126774011972408</v>
      </c>
      <c r="P168">
        <v>6.7457086737548968</v>
      </c>
      <c r="Q168">
        <v>0.98763356031666949</v>
      </c>
      <c r="R168">
        <v>1.553913043478261E-3</v>
      </c>
    </row>
    <row r="169" spans="1:18">
      <c r="A169">
        <v>2021</v>
      </c>
      <c r="B169" s="3" t="s">
        <v>360</v>
      </c>
      <c r="C169" s="3" t="s">
        <v>361</v>
      </c>
      <c r="D169">
        <v>0</v>
      </c>
      <c r="E169" s="12">
        <v>2.5627589580518494E-2</v>
      </c>
      <c r="F169" s="10">
        <v>7.3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0.14333184143222505</v>
      </c>
      <c r="O169">
        <v>0.39144782045567711</v>
      </c>
      <c r="P169">
        <v>9.3895699229800336</v>
      </c>
      <c r="Q169">
        <v>0.95679280549223589</v>
      </c>
      <c r="R169">
        <v>3.3330350997935309E-3</v>
      </c>
    </row>
    <row r="170" spans="1:18">
      <c r="A170">
        <v>2021</v>
      </c>
      <c r="B170" s="3" t="s">
        <v>362</v>
      </c>
      <c r="C170" s="3" t="s">
        <v>363</v>
      </c>
      <c r="D170">
        <v>1</v>
      </c>
      <c r="E170" s="12">
        <v>3.6129103168206979E-2</v>
      </c>
      <c r="F170" s="10">
        <v>7.3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0.19928845807033366</v>
      </c>
      <c r="O170">
        <v>0.41036862698479054</v>
      </c>
      <c r="P170">
        <v>10.498250388357924</v>
      </c>
      <c r="Q170">
        <v>0.96865946430696404</v>
      </c>
      <c r="R170">
        <v>2.6266970041714066E-3</v>
      </c>
    </row>
    <row r="171" spans="1:18">
      <c r="A171">
        <v>2021</v>
      </c>
      <c r="B171" s="3" t="s">
        <v>364</v>
      </c>
      <c r="C171" s="3" t="s">
        <v>365</v>
      </c>
      <c r="D171">
        <v>1</v>
      </c>
      <c r="E171" s="12">
        <v>9.9315003823921999E-2</v>
      </c>
      <c r="F171" s="10">
        <v>7.6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0.16873566945606697</v>
      </c>
      <c r="O171">
        <v>0.37675918021684568</v>
      </c>
      <c r="P171">
        <v>9.457864715928098</v>
      </c>
      <c r="Q171">
        <v>0.96478919951671083</v>
      </c>
      <c r="R171">
        <v>3.429891304347826E-3</v>
      </c>
    </row>
    <row r="172" spans="1:18">
      <c r="A172">
        <v>2021</v>
      </c>
      <c r="B172" s="3" t="s">
        <v>366</v>
      </c>
      <c r="C172" s="3" t="s">
        <v>367</v>
      </c>
      <c r="D172">
        <v>0</v>
      </c>
      <c r="E172" s="12">
        <v>7.8747717678969188E-3</v>
      </c>
      <c r="F172" s="10">
        <v>6.9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0.43788837209302328</v>
      </c>
      <c r="O172">
        <v>0.2046697951666834</v>
      </c>
      <c r="P172">
        <v>5.0185274226070451</v>
      </c>
      <c r="Q172">
        <v>0.97761190066492465</v>
      </c>
      <c r="R172">
        <v>2.1729381443298967E-3</v>
      </c>
    </row>
    <row r="173" spans="1:18">
      <c r="A173">
        <v>2021</v>
      </c>
      <c r="B173" s="3" t="s">
        <v>368</v>
      </c>
      <c r="C173" s="3" t="s">
        <v>369</v>
      </c>
      <c r="D173">
        <v>0</v>
      </c>
      <c r="E173" s="12">
        <v>0.16009281195963232</v>
      </c>
      <c r="F173" s="10">
        <v>8.9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0.62212656249999998</v>
      </c>
      <c r="O173">
        <v>0.27873091926569332</v>
      </c>
      <c r="P173">
        <v>6.8810748009025753</v>
      </c>
      <c r="Q173">
        <v>0.9810780061331974</v>
      </c>
      <c r="R173">
        <v>3.4559633027522936E-3</v>
      </c>
    </row>
    <row r="174" spans="1:18">
      <c r="A174">
        <v>2021</v>
      </c>
      <c r="B174" s="3" t="s">
        <v>370</v>
      </c>
      <c r="C174" s="3" t="s">
        <v>371</v>
      </c>
      <c r="D174">
        <v>0</v>
      </c>
      <c r="E174" s="12">
        <v>6.2760302043043448E-2</v>
      </c>
      <c r="F174" s="10">
        <v>11.8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0.21142916666666667</v>
      </c>
      <c r="O174">
        <v>0.23837555450528675</v>
      </c>
      <c r="P174">
        <v>7.3059430502665652</v>
      </c>
      <c r="Q174">
        <v>0.89649803913840331</v>
      </c>
      <c r="R174">
        <v>1.3986684420772303E-3</v>
      </c>
    </row>
    <row r="175" spans="1:18">
      <c r="A175">
        <v>2021</v>
      </c>
      <c r="B175" s="3" t="s">
        <v>372</v>
      </c>
      <c r="C175" s="3" t="s">
        <v>373</v>
      </c>
      <c r="D175">
        <v>0</v>
      </c>
      <c r="E175" s="12">
        <v>2.940686708098747E-2</v>
      </c>
      <c r="F175" s="10">
        <v>9.6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0.40787386363636363</v>
      </c>
      <c r="O175">
        <v>0.25515505163627189</v>
      </c>
      <c r="P175">
        <v>6.7292200390624997</v>
      </c>
      <c r="Q175">
        <v>0.97147068083102783</v>
      </c>
      <c r="R175">
        <v>2.0197238658777122E-3</v>
      </c>
    </row>
    <row r="176" spans="1:18">
      <c r="A176">
        <v>2021</v>
      </c>
      <c r="B176" s="3" t="s">
        <v>374</v>
      </c>
      <c r="C176" s="3" t="s">
        <v>375</v>
      </c>
      <c r="D176">
        <v>0</v>
      </c>
      <c r="E176" s="12">
        <v>1.153637635737598E-2</v>
      </c>
      <c r="F176" s="10">
        <v>9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0.30706634615384615</v>
      </c>
      <c r="O176">
        <v>0.21753100362220795</v>
      </c>
      <c r="P176">
        <v>7.2144888915281076</v>
      </c>
      <c r="Q176">
        <v>0.96045079208013806</v>
      </c>
      <c r="R176">
        <v>2.1191275167785233E-3</v>
      </c>
    </row>
    <row r="177" spans="1:18">
      <c r="A177">
        <v>2021</v>
      </c>
      <c r="B177" s="3" t="s">
        <v>376</v>
      </c>
      <c r="C177" s="3" t="s">
        <v>377</v>
      </c>
      <c r="D177">
        <v>0</v>
      </c>
      <c r="E177" s="12">
        <v>1.7082455271894861E-2</v>
      </c>
      <c r="F177" s="10">
        <v>9.9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0.31140123456790125</v>
      </c>
      <c r="O177">
        <v>0.19803869641856769</v>
      </c>
      <c r="P177">
        <v>7.651792583522826</v>
      </c>
      <c r="Q177">
        <v>0.96600194263286221</v>
      </c>
      <c r="R177">
        <v>2.3430327868852459E-3</v>
      </c>
    </row>
    <row r="178" spans="1:18">
      <c r="A178">
        <v>2021</v>
      </c>
      <c r="B178" s="3" t="s">
        <v>378</v>
      </c>
      <c r="C178" s="3" t="s">
        <v>379</v>
      </c>
      <c r="D178">
        <v>0</v>
      </c>
      <c r="E178" s="12">
        <v>4.3806465951163782E-2</v>
      </c>
      <c r="F178" s="10">
        <v>8.5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0.36379076086956524</v>
      </c>
      <c r="O178">
        <v>0.29448295668767627</v>
      </c>
      <c r="P178">
        <v>6.549757778101057</v>
      </c>
      <c r="Q178">
        <v>0.96919215686274507</v>
      </c>
      <c r="R178">
        <v>3.0460856720827176E-3</v>
      </c>
    </row>
    <row r="179" spans="1:18">
      <c r="A179">
        <v>2021</v>
      </c>
      <c r="B179" s="3" t="s">
        <v>380</v>
      </c>
      <c r="C179" s="3" t="s">
        <v>381</v>
      </c>
      <c r="D179">
        <v>0</v>
      </c>
      <c r="E179" s="12">
        <v>5.7031786796480521E-2</v>
      </c>
      <c r="F179" s="10">
        <v>9.9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0.49189523809523811</v>
      </c>
      <c r="O179">
        <v>0.22865509254437391</v>
      </c>
      <c r="P179">
        <v>6.5468868032318612</v>
      </c>
      <c r="Q179">
        <v>0.96046067364969956</v>
      </c>
      <c r="R179">
        <v>2.9596618357487924E-3</v>
      </c>
    </row>
    <row r="180" spans="1:18">
      <c r="A180">
        <v>2021</v>
      </c>
      <c r="B180" s="3" t="s">
        <v>382</v>
      </c>
      <c r="C180" s="3" t="s">
        <v>383</v>
      </c>
      <c r="D180">
        <v>0</v>
      </c>
      <c r="E180" s="12">
        <v>6.3607195337500505E-2</v>
      </c>
      <c r="F180" s="10">
        <v>10.6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0.26584608695652173</v>
      </c>
      <c r="O180">
        <v>0.3774176857231773</v>
      </c>
      <c r="P180">
        <v>6.7949916616586536</v>
      </c>
      <c r="Q180">
        <v>0.95645731593632144</v>
      </c>
      <c r="R180">
        <v>2.1610389610389608E-3</v>
      </c>
    </row>
    <row r="181" spans="1:18">
      <c r="A181">
        <v>2021</v>
      </c>
      <c r="B181" s="3" t="s">
        <v>384</v>
      </c>
      <c r="C181" s="3" t="s">
        <v>385</v>
      </c>
      <c r="D181">
        <v>1</v>
      </c>
      <c r="E181" s="12">
        <v>9.7841453908764475E-2</v>
      </c>
      <c r="F181" s="10">
        <v>9.9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0.49752868217054258</v>
      </c>
      <c r="O181">
        <v>0.24292099498063366</v>
      </c>
      <c r="P181">
        <v>5.5699597343957503</v>
      </c>
      <c r="Q181">
        <v>0.97066898094769194</v>
      </c>
      <c r="R181">
        <v>3.6271676300578034E-3</v>
      </c>
    </row>
    <row r="182" spans="1:18">
      <c r="A182">
        <v>2021</v>
      </c>
      <c r="B182" s="3" t="s">
        <v>386</v>
      </c>
      <c r="C182" s="3" t="s">
        <v>387</v>
      </c>
      <c r="D182">
        <v>1</v>
      </c>
      <c r="E182" s="12">
        <v>5.5475256169138294E-2</v>
      </c>
      <c r="F182" s="10">
        <v>8.5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0.18827633262260127</v>
      </c>
      <c r="O182">
        <v>0.30974498377618898</v>
      </c>
      <c r="P182">
        <v>8.8236538681678098</v>
      </c>
      <c r="Q182">
        <v>0.96398932748670463</v>
      </c>
      <c r="R182">
        <v>2.5936378466557912E-3</v>
      </c>
    </row>
    <row r="183" spans="1:18">
      <c r="A183">
        <v>2021</v>
      </c>
      <c r="B183" s="3" t="s">
        <v>388</v>
      </c>
      <c r="C183" s="3" t="s">
        <v>389</v>
      </c>
      <c r="D183">
        <v>1</v>
      </c>
      <c r="E183" s="12">
        <v>5.0251365128521859E-2</v>
      </c>
      <c r="F183" s="10">
        <v>9.1999999999999993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0.373305223880597</v>
      </c>
      <c r="O183">
        <v>0.3201774572074273</v>
      </c>
      <c r="P183">
        <v>6.6163161072430636</v>
      </c>
      <c r="Q183">
        <v>0.96152562126546048</v>
      </c>
      <c r="R183">
        <v>3.0071875000000003E-3</v>
      </c>
    </row>
    <row r="184" spans="1:18">
      <c r="A184">
        <v>2021</v>
      </c>
      <c r="B184" s="3" t="s">
        <v>390</v>
      </c>
      <c r="C184" s="3" t="s">
        <v>391</v>
      </c>
      <c r="D184">
        <v>1</v>
      </c>
      <c r="E184" s="12">
        <v>5.6429148616975303E-2</v>
      </c>
      <c r="F184" s="10">
        <v>8.9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0.57057464788732393</v>
      </c>
      <c r="O184">
        <v>0.20316467076320602</v>
      </c>
      <c r="P184">
        <v>4.5923084258787563</v>
      </c>
      <c r="Q184">
        <v>0.97577189292731825</v>
      </c>
      <c r="R184">
        <v>2.3939024390243905E-3</v>
      </c>
    </row>
    <row r="185" spans="1:18">
      <c r="A185">
        <v>2021</v>
      </c>
      <c r="B185" s="3" t="s">
        <v>392</v>
      </c>
      <c r="C185" s="3" t="s">
        <v>393</v>
      </c>
      <c r="D185">
        <v>1</v>
      </c>
      <c r="E185" s="12">
        <v>-1.1444239136913632E-2</v>
      </c>
      <c r="F185" s="10">
        <v>11.6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0.49612499999999998</v>
      </c>
      <c r="O185">
        <v>0.26199728648557924</v>
      </c>
      <c r="P185">
        <v>3.77351503931017</v>
      </c>
      <c r="Q185">
        <v>0.90065507684555302</v>
      </c>
      <c r="R185">
        <v>1.3143333333333334E-3</v>
      </c>
    </row>
    <row r="186" spans="1:18">
      <c r="A186">
        <v>2021</v>
      </c>
      <c r="B186" s="3" t="s">
        <v>394</v>
      </c>
      <c r="C186" s="3" t="s">
        <v>395</v>
      </c>
      <c r="D186">
        <v>1</v>
      </c>
      <c r="E186" s="12">
        <v>-2.3519411820871142E-2</v>
      </c>
      <c r="F186" s="10">
        <v>9.5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0.31550800000000001</v>
      </c>
      <c r="O186">
        <v>0.23106584966457133</v>
      </c>
      <c r="P186">
        <v>5.727893815413891</v>
      </c>
      <c r="Q186">
        <v>0.96002637017127934</v>
      </c>
      <c r="R186">
        <v>1.1260714285714288E-3</v>
      </c>
    </row>
    <row r="187" spans="1:18">
      <c r="A187">
        <v>2021</v>
      </c>
      <c r="B187" s="3" t="s">
        <v>396</v>
      </c>
      <c r="C187" s="3" t="s">
        <v>397</v>
      </c>
      <c r="D187">
        <v>0</v>
      </c>
      <c r="E187" s="12">
        <v>3.2644286225950452E-3</v>
      </c>
      <c r="F187" s="10">
        <v>12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0.45061830985915491</v>
      </c>
      <c r="O187">
        <v>0.18786005390335167</v>
      </c>
      <c r="P187">
        <v>6.6261058846971306</v>
      </c>
      <c r="Q187">
        <v>0.97647051469186308</v>
      </c>
      <c r="R187">
        <v>1.8773067331670824E-3</v>
      </c>
    </row>
    <row r="188" spans="1:18">
      <c r="A188">
        <v>2021</v>
      </c>
      <c r="B188" s="3" t="s">
        <v>398</v>
      </c>
      <c r="C188" s="3" t="s">
        <v>399</v>
      </c>
      <c r="D188">
        <v>0</v>
      </c>
      <c r="E188" s="12">
        <v>4.1089999220853761E-2</v>
      </c>
      <c r="F188" s="10">
        <v>11.5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0.52055483870967745</v>
      </c>
      <c r="O188">
        <v>0.2083330439254695</v>
      </c>
      <c r="P188">
        <v>6.2604078113713753</v>
      </c>
      <c r="Q188">
        <v>0.96997310561931438</v>
      </c>
      <c r="R188">
        <v>2.2964454976303317E-3</v>
      </c>
    </row>
    <row r="189" spans="1:18">
      <c r="A189">
        <v>2021</v>
      </c>
      <c r="B189" s="3" t="s">
        <v>400</v>
      </c>
      <c r="C189" s="3" t="s">
        <v>401</v>
      </c>
      <c r="D189">
        <v>0</v>
      </c>
      <c r="E189" s="12">
        <v>3.621152195801957E-2</v>
      </c>
      <c r="F189" s="10">
        <v>10.4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0.42422105263157894</v>
      </c>
      <c r="O189">
        <v>0.28495677261119123</v>
      </c>
      <c r="P189">
        <v>4.4807201462765951</v>
      </c>
      <c r="Q189">
        <v>0.98134041338924594</v>
      </c>
      <c r="R189">
        <v>2.1797101449275362E-3</v>
      </c>
    </row>
    <row r="190" spans="1:18">
      <c r="A190">
        <v>2021</v>
      </c>
      <c r="B190" s="3" t="s">
        <v>402</v>
      </c>
      <c r="C190" s="3" t="s">
        <v>403</v>
      </c>
      <c r="D190">
        <v>0</v>
      </c>
      <c r="E190" s="12">
        <v>-8.5749234568276503E-3</v>
      </c>
      <c r="F190" s="10">
        <v>8.6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0.3883032258064516</v>
      </c>
      <c r="O190">
        <v>0.25585281514146074</v>
      </c>
      <c r="P190">
        <v>5.300161570379827</v>
      </c>
      <c r="Q190">
        <v>0.97397278482064231</v>
      </c>
      <c r="R190">
        <v>1.3219409282700424E-3</v>
      </c>
    </row>
    <row r="191" spans="1:18">
      <c r="A191">
        <v>2021</v>
      </c>
      <c r="B191" s="3" t="s">
        <v>404</v>
      </c>
      <c r="C191" s="3" t="s">
        <v>405</v>
      </c>
      <c r="D191">
        <v>0</v>
      </c>
      <c r="E191" s="12">
        <v>2.1204004682584224E-2</v>
      </c>
      <c r="F191" s="10">
        <v>13.3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0.37018333333333336</v>
      </c>
      <c r="O191">
        <v>0.14442252256390234</v>
      </c>
      <c r="P191">
        <v>4.4138246113007211</v>
      </c>
      <c r="Q191">
        <v>0.98021250731619469</v>
      </c>
      <c r="R191">
        <v>1.1079831932773109E-3</v>
      </c>
    </row>
    <row r="192" spans="1:18">
      <c r="A192">
        <v>2021</v>
      </c>
      <c r="B192" s="3" t="s">
        <v>406</v>
      </c>
      <c r="C192" s="3" t="s">
        <v>407</v>
      </c>
      <c r="D192">
        <v>0</v>
      </c>
      <c r="E192" s="12">
        <v>2.8132548949243191E-2</v>
      </c>
      <c r="F192" s="10">
        <v>11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0.67272307692307698</v>
      </c>
      <c r="O192">
        <v>0.24727404152188512</v>
      </c>
      <c r="P192">
        <v>6.4281471821399405</v>
      </c>
      <c r="Q192">
        <v>0.97900038877581352</v>
      </c>
      <c r="R192">
        <v>1.5497890295358651E-3</v>
      </c>
    </row>
    <row r="193" spans="1:18">
      <c r="A193">
        <v>2021</v>
      </c>
      <c r="B193" s="3" t="s">
        <v>408</v>
      </c>
      <c r="C193" s="3" t="s">
        <v>409</v>
      </c>
      <c r="D193">
        <v>0</v>
      </c>
      <c r="E193" s="12">
        <v>1.2165269868176208E-3</v>
      </c>
      <c r="F193" s="10">
        <v>10.9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0.41289354838709674</v>
      </c>
      <c r="O193">
        <v>0.21421374365078719</v>
      </c>
      <c r="P193">
        <v>5.8262870883233537</v>
      </c>
      <c r="Q193">
        <v>0.95824902146144053</v>
      </c>
      <c r="R193">
        <v>1.4250666666666665E-3</v>
      </c>
    </row>
    <row r="194" spans="1:18">
      <c r="A194">
        <v>2021</v>
      </c>
      <c r="B194" s="3" t="s">
        <v>410</v>
      </c>
      <c r="C194" s="3" t="s">
        <v>411</v>
      </c>
      <c r="D194">
        <v>0</v>
      </c>
      <c r="E194" s="12">
        <v>8.8380442923267785E-2</v>
      </c>
      <c r="F194" s="10">
        <v>7.4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0.52278999999999998</v>
      </c>
      <c r="O194">
        <v>0.20726436582717775</v>
      </c>
      <c r="P194">
        <v>3.5289987499999995</v>
      </c>
      <c r="Q194">
        <v>0.98661030241588399</v>
      </c>
      <c r="R194">
        <v>2.592592592592593E-3</v>
      </c>
    </row>
    <row r="195" spans="1:18">
      <c r="A195">
        <v>2021</v>
      </c>
      <c r="B195" s="3" t="s">
        <v>412</v>
      </c>
      <c r="C195" s="3" t="s">
        <v>413</v>
      </c>
      <c r="D195">
        <v>0</v>
      </c>
      <c r="E195" s="12">
        <v>6.1701288364109139E-2</v>
      </c>
      <c r="F195" s="10">
        <v>6.3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0.41766111111111109</v>
      </c>
      <c r="O195">
        <v>0.27611570224453075</v>
      </c>
      <c r="P195">
        <v>3.6345375987361774</v>
      </c>
      <c r="Q195">
        <v>0.98316019101078767</v>
      </c>
      <c r="R195">
        <v>1.4224719101123594E-3</v>
      </c>
    </row>
    <row r="196" spans="1:18">
      <c r="A196">
        <v>2021</v>
      </c>
      <c r="B196" s="3" t="s">
        <v>414</v>
      </c>
      <c r="C196" s="3" t="s">
        <v>415</v>
      </c>
      <c r="D196">
        <v>0</v>
      </c>
      <c r="E196" s="12">
        <v>4.4385649663020645E-2</v>
      </c>
      <c r="F196" s="10">
        <v>12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0.54472500000000001</v>
      </c>
      <c r="O196">
        <v>0.17456329765648776</v>
      </c>
      <c r="P196">
        <v>3.9866411807228919</v>
      </c>
      <c r="Q196">
        <v>0.90476846115012166</v>
      </c>
      <c r="R196">
        <v>1.2462462462462462E-3</v>
      </c>
    </row>
    <row r="197" spans="1:18">
      <c r="A197">
        <v>2021</v>
      </c>
      <c r="B197" s="3" t="s">
        <v>416</v>
      </c>
      <c r="C197" s="3" t="s">
        <v>417</v>
      </c>
      <c r="D197">
        <v>0</v>
      </c>
      <c r="E197" s="12">
        <v>8.3926700065975728E-3</v>
      </c>
      <c r="F197" s="10">
        <v>11.4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0.39466470588235292</v>
      </c>
      <c r="O197">
        <v>0.27537818318586127</v>
      </c>
      <c r="P197">
        <v>6.0732332760267438</v>
      </c>
      <c r="Q197">
        <v>0.96098698821039452</v>
      </c>
      <c r="R197">
        <v>2.4462616822429903E-3</v>
      </c>
    </row>
    <row r="198" spans="1:18">
      <c r="A198">
        <v>2021</v>
      </c>
      <c r="B198" s="3" t="s">
        <v>418</v>
      </c>
      <c r="C198" s="3" t="s">
        <v>419</v>
      </c>
      <c r="D198">
        <v>1</v>
      </c>
      <c r="E198" s="12">
        <v>0.10039155572931087</v>
      </c>
      <c r="F198" s="10">
        <v>9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0.3907481927710843</v>
      </c>
      <c r="O198">
        <v>0.36496601820776786</v>
      </c>
      <c r="P198">
        <v>6.0665042981998445</v>
      </c>
      <c r="Q198">
        <v>0.95272584877328337</v>
      </c>
      <c r="R198">
        <v>3.1289795918367346E-3</v>
      </c>
    </row>
    <row r="199" spans="1:18">
      <c r="A199">
        <v>2021</v>
      </c>
      <c r="B199" s="3" t="s">
        <v>420</v>
      </c>
      <c r="C199" s="3" t="s">
        <v>421</v>
      </c>
      <c r="D199">
        <v>1</v>
      </c>
      <c r="E199" s="12">
        <v>8.4613160277113686E-2</v>
      </c>
      <c r="F199" s="10">
        <v>8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0.63836346153846157</v>
      </c>
      <c r="O199">
        <v>0.21586967557234452</v>
      </c>
      <c r="P199">
        <v>3.918396587462083</v>
      </c>
      <c r="Q199">
        <v>0.98808250665011788</v>
      </c>
      <c r="R199">
        <v>2.4121951219512197E-3</v>
      </c>
    </row>
    <row r="200" spans="1:18">
      <c r="A200">
        <v>2021</v>
      </c>
      <c r="B200" s="3" t="s">
        <v>422</v>
      </c>
      <c r="C200" s="3" t="s">
        <v>423</v>
      </c>
      <c r="D200">
        <v>1</v>
      </c>
      <c r="E200" s="12">
        <v>2.3082920488953464E-2</v>
      </c>
      <c r="F200" s="10">
        <v>9.5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0.39282909090909091</v>
      </c>
      <c r="O200">
        <v>0.19148019622897464</v>
      </c>
      <c r="P200">
        <v>5.0305309352517984</v>
      </c>
      <c r="Q200">
        <v>0.98262950346206546</v>
      </c>
      <c r="R200">
        <v>1.5835443037974684E-3</v>
      </c>
    </row>
    <row r="201" spans="1:18">
      <c r="A201">
        <v>2021</v>
      </c>
      <c r="B201" s="3" t="s">
        <v>424</v>
      </c>
      <c r="C201" s="3" t="s">
        <v>425</v>
      </c>
      <c r="D201">
        <v>1</v>
      </c>
      <c r="E201" s="12">
        <v>2.3086754641486355E-2</v>
      </c>
      <c r="F201" s="10">
        <v>10.8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0.51743749999999999</v>
      </c>
      <c r="O201">
        <v>0.23312318449938088</v>
      </c>
      <c r="P201">
        <v>4.0175245872378404</v>
      </c>
      <c r="Q201">
        <v>0.99226614670508861</v>
      </c>
      <c r="R201">
        <v>1.4551948051948051E-3</v>
      </c>
    </row>
    <row r="202" spans="1:18">
      <c r="A202">
        <v>2021</v>
      </c>
      <c r="B202" s="3" t="s">
        <v>426</v>
      </c>
      <c r="C202" s="3" t="s">
        <v>427</v>
      </c>
      <c r="D202">
        <v>1</v>
      </c>
      <c r="E202" s="12">
        <v>3.7721827596472059E-2</v>
      </c>
      <c r="F202" s="10">
        <v>10.3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0.59600975609756102</v>
      </c>
      <c r="O202">
        <v>0.20604796719077262</v>
      </c>
      <c r="P202">
        <v>5.4269747433662596</v>
      </c>
      <c r="Q202">
        <v>0.97887168322666185</v>
      </c>
      <c r="R202">
        <v>2.0652000000000001E-3</v>
      </c>
    </row>
    <row r="203" spans="1:18">
      <c r="A203">
        <v>2021</v>
      </c>
      <c r="B203" s="3" t="s">
        <v>428</v>
      </c>
      <c r="C203" s="3" t="s">
        <v>429</v>
      </c>
      <c r="D203">
        <v>1</v>
      </c>
      <c r="E203" s="12">
        <v>3.3111713238717068E-2</v>
      </c>
      <c r="F203" s="10">
        <v>12.3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0.39414736842105264</v>
      </c>
      <c r="O203">
        <v>0.20199141767062781</v>
      </c>
      <c r="P203">
        <v>4.7784699034639404</v>
      </c>
      <c r="Q203">
        <v>0.97648488409357981</v>
      </c>
      <c r="R203">
        <v>1.5051282051282051E-3</v>
      </c>
    </row>
    <row r="204" spans="1:18">
      <c r="A204">
        <v>2021</v>
      </c>
      <c r="B204" s="3" t="s">
        <v>430</v>
      </c>
      <c r="C204" s="3" t="s">
        <v>431</v>
      </c>
      <c r="D204">
        <v>1</v>
      </c>
      <c r="E204" s="12">
        <v>2.1855513362521829E-2</v>
      </c>
      <c r="F204" s="10">
        <v>10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0.9821923076923077</v>
      </c>
      <c r="O204">
        <v>9.4653631441748542E-2</v>
      </c>
      <c r="P204">
        <v>4.8834260797342193</v>
      </c>
      <c r="Q204">
        <v>0.97642636174961817</v>
      </c>
      <c r="R204">
        <v>2.408E-3</v>
      </c>
    </row>
    <row r="205" spans="1:18">
      <c r="A205">
        <v>2021</v>
      </c>
      <c r="B205" s="3" t="s">
        <v>432</v>
      </c>
      <c r="C205" s="3" t="s">
        <v>433</v>
      </c>
      <c r="D205">
        <v>1</v>
      </c>
      <c r="E205" s="12">
        <v>3.4465185567855557E-2</v>
      </c>
      <c r="F205" s="10">
        <v>9.8000000000000007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0.37179166666666669</v>
      </c>
      <c r="O205">
        <v>0.32295792073520962</v>
      </c>
      <c r="P205">
        <v>9.9025885321100926</v>
      </c>
      <c r="Q205">
        <v>0.9755687549030595</v>
      </c>
      <c r="R205">
        <v>7.7304964539007097E-4</v>
      </c>
    </row>
    <row r="206" spans="1:18">
      <c r="A206">
        <v>2021</v>
      </c>
      <c r="B206" s="3" t="s">
        <v>434</v>
      </c>
      <c r="C206" s="3" t="s">
        <v>435</v>
      </c>
      <c r="D206">
        <v>1</v>
      </c>
      <c r="E206" s="12">
        <v>5.697143703876438E-2</v>
      </c>
      <c r="F206" s="10">
        <v>5.6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0.46142142857142859</v>
      </c>
      <c r="O206">
        <v>0.19629207326776793</v>
      </c>
      <c r="P206">
        <v>7.032385633162975</v>
      </c>
      <c r="Q206">
        <v>0.97273951609158038</v>
      </c>
      <c r="R206">
        <v>3.5938775510204082E-3</v>
      </c>
    </row>
    <row r="207" spans="1:18">
      <c r="A207">
        <v>2021</v>
      </c>
      <c r="B207" s="3" t="s">
        <v>436</v>
      </c>
      <c r="C207" s="3" t="s">
        <v>437</v>
      </c>
      <c r="D207">
        <v>1</v>
      </c>
      <c r="E207" s="12">
        <v>7.8512263030632537E-2</v>
      </c>
      <c r="F207" s="10">
        <v>6.2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0.58117826086956526</v>
      </c>
      <c r="O207">
        <v>0.14482677576334413</v>
      </c>
      <c r="P207">
        <v>7.574648332841547</v>
      </c>
      <c r="Q207">
        <v>0.9746467072139805</v>
      </c>
      <c r="R207">
        <v>4.083132530120482E-3</v>
      </c>
    </row>
    <row r="208" spans="1:18">
      <c r="A208">
        <v>2021</v>
      </c>
      <c r="B208" s="3" t="s">
        <v>438</v>
      </c>
      <c r="C208" s="3" t="s">
        <v>439</v>
      </c>
      <c r="D208">
        <v>1</v>
      </c>
      <c r="E208" s="12">
        <v>-2.4357440604480852E-2</v>
      </c>
      <c r="F208" s="10">
        <v>6.3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0.84789285714285723</v>
      </c>
      <c r="O208">
        <v>0.1205711398186652</v>
      </c>
      <c r="P208">
        <v>7.8150100517368806</v>
      </c>
      <c r="Q208">
        <v>0.98860199654605951</v>
      </c>
      <c r="R208">
        <v>1.3135922330097087E-3</v>
      </c>
    </row>
    <row r="209" spans="1:18">
      <c r="A209">
        <v>2021</v>
      </c>
      <c r="B209" s="3" t="s">
        <v>440</v>
      </c>
      <c r="C209" s="3" t="s">
        <v>441</v>
      </c>
      <c r="D209">
        <v>1</v>
      </c>
      <c r="E209" s="12">
        <v>3.8452255349019526E-2</v>
      </c>
      <c r="F209" s="10">
        <v>9.4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0.67580333333333331</v>
      </c>
      <c r="O209">
        <v>0.18748157741967772</v>
      </c>
      <c r="P209">
        <v>6.2156947963026354</v>
      </c>
      <c r="Q209">
        <v>0.98559245539875995</v>
      </c>
      <c r="R209">
        <v>1.1321705426356591E-3</v>
      </c>
    </row>
    <row r="210" spans="1:18">
      <c r="A210">
        <v>2021</v>
      </c>
      <c r="B210" s="3" t="s">
        <v>443</v>
      </c>
      <c r="C210" s="3" t="s">
        <v>444</v>
      </c>
      <c r="D210">
        <v>1</v>
      </c>
      <c r="E210" s="12">
        <v>-3.5392459307546385E-2</v>
      </c>
      <c r="F210" s="10">
        <v>8.1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1</v>
      </c>
      <c r="N210">
        <v>0.15613575883575884</v>
      </c>
      <c r="O210">
        <v>0.41018278510459255</v>
      </c>
      <c r="P210">
        <v>9.6715969181542611</v>
      </c>
      <c r="Q210">
        <v>0.9604667296038818</v>
      </c>
      <c r="R210">
        <v>2.9989898989898987E-3</v>
      </c>
    </row>
    <row r="211" spans="1:18">
      <c r="A211">
        <v>2021</v>
      </c>
      <c r="B211" s="3" t="s">
        <v>445</v>
      </c>
      <c r="C211" s="3" t="s">
        <v>446</v>
      </c>
      <c r="D211">
        <v>0</v>
      </c>
      <c r="E211" s="12">
        <v>1.1438299507824667E-2</v>
      </c>
      <c r="F211" s="10">
        <v>10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1</v>
      </c>
      <c r="M211">
        <v>0</v>
      </c>
      <c r="N211">
        <v>0.2953446808510638</v>
      </c>
      <c r="O211">
        <v>0.21623292238429948</v>
      </c>
      <c r="P211">
        <v>6.3221534508707808</v>
      </c>
      <c r="Q211">
        <v>0.96649425121747401</v>
      </c>
      <c r="R211">
        <v>1.2271767810026386E-3</v>
      </c>
    </row>
    <row r="212" spans="1:18">
      <c r="A212">
        <v>2021</v>
      </c>
      <c r="B212" s="3" t="s">
        <v>447</v>
      </c>
      <c r="C212" s="3" t="s">
        <v>448</v>
      </c>
      <c r="D212">
        <v>1</v>
      </c>
      <c r="E212" s="12">
        <v>-4.9164871194028624E-3</v>
      </c>
      <c r="F212" s="10">
        <v>5.0999999999999996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1</v>
      </c>
      <c r="M212">
        <v>0</v>
      </c>
      <c r="N212">
        <v>0.37556695652173916</v>
      </c>
      <c r="O212">
        <v>0.30527271370985093</v>
      </c>
      <c r="P212">
        <v>7.404696197245018</v>
      </c>
      <c r="Q212">
        <v>0.96840023894309357</v>
      </c>
      <c r="R212">
        <v>2.9224839400428266E-3</v>
      </c>
    </row>
    <row r="213" spans="1:18">
      <c r="A213">
        <v>2021</v>
      </c>
      <c r="B213" s="3" t="s">
        <v>449</v>
      </c>
      <c r="C213" s="3" t="s">
        <v>450</v>
      </c>
      <c r="D213">
        <v>1</v>
      </c>
      <c r="E213" s="12">
        <v>8.5277608618552228E-2</v>
      </c>
      <c r="F213" s="10">
        <v>8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1</v>
      </c>
      <c r="M213">
        <v>0</v>
      </c>
      <c r="N213">
        <v>0.4973177777777778</v>
      </c>
      <c r="O213">
        <v>0.3596383625470459</v>
      </c>
      <c r="P213">
        <v>7.4870367240134748</v>
      </c>
      <c r="Q213">
        <v>0.96285853444924552</v>
      </c>
      <c r="R213">
        <v>3.2660117878192535E-3</v>
      </c>
    </row>
    <row r="214" spans="1:18">
      <c r="A214">
        <v>2021</v>
      </c>
      <c r="B214" s="3" t="s">
        <v>451</v>
      </c>
      <c r="C214" s="3" t="s">
        <v>452</v>
      </c>
      <c r="D214">
        <v>0</v>
      </c>
      <c r="E214" s="12">
        <v>-2.7927702757588196E-2</v>
      </c>
      <c r="F214" s="10">
        <v>12.1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0.22710322580645162</v>
      </c>
      <c r="O214">
        <v>0.24597967891660058</v>
      </c>
      <c r="P214">
        <v>8.5777476724137927</v>
      </c>
      <c r="Q214">
        <v>0.96704639072753618</v>
      </c>
      <c r="R214">
        <v>8.9575289575289578E-4</v>
      </c>
    </row>
    <row r="215" spans="1:18">
      <c r="A215">
        <v>2021</v>
      </c>
      <c r="B215" s="3" t="s">
        <v>453</v>
      </c>
      <c r="C215" s="3" t="s">
        <v>454</v>
      </c>
      <c r="D215">
        <v>0</v>
      </c>
      <c r="E215" s="12">
        <v>1.2525749080158643E-2</v>
      </c>
      <c r="F215" s="10">
        <v>12.2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0.32099583333333331</v>
      </c>
      <c r="O215">
        <v>0.20592974424851104</v>
      </c>
      <c r="P215">
        <v>3.8879712946690099</v>
      </c>
      <c r="Q215">
        <v>0.88921195757992699</v>
      </c>
      <c r="R215">
        <v>1.6043233082706767E-3</v>
      </c>
    </row>
    <row r="216" spans="1:18">
      <c r="A216">
        <v>2021</v>
      </c>
      <c r="B216" s="3" t="s">
        <v>455</v>
      </c>
      <c r="C216" s="3" t="s">
        <v>456</v>
      </c>
      <c r="D216">
        <v>0</v>
      </c>
      <c r="E216" s="12">
        <v>-1.6591427088456966E-2</v>
      </c>
      <c r="F216" s="10">
        <v>13.4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0.32171578947368423</v>
      </c>
      <c r="O216">
        <v>0.19217252862482453</v>
      </c>
      <c r="P216">
        <v>5.9875073536768388</v>
      </c>
      <c r="Q216">
        <v>0.96729705853482961</v>
      </c>
      <c r="R216">
        <v>1.2651898734177215E-3</v>
      </c>
    </row>
    <row r="217" spans="1:18">
      <c r="A217">
        <v>2021</v>
      </c>
      <c r="B217" s="3" t="s">
        <v>457</v>
      </c>
      <c r="C217" s="3" t="s">
        <v>458</v>
      </c>
      <c r="D217">
        <v>0</v>
      </c>
      <c r="E217" s="12">
        <v>7.3561395073829406E-3</v>
      </c>
      <c r="F217" s="10">
        <v>9.6999999999999993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0.38315294117647059</v>
      </c>
      <c r="O217">
        <v>0.25568068337031458</v>
      </c>
      <c r="P217">
        <v>6.8601922487474214</v>
      </c>
      <c r="Q217">
        <v>0.94790899042004417</v>
      </c>
      <c r="R217">
        <v>9.8252895752895747E-4</v>
      </c>
    </row>
    <row r="218" spans="1:18">
      <c r="A218">
        <v>2021</v>
      </c>
      <c r="B218" s="3" t="s">
        <v>459</v>
      </c>
      <c r="C218" s="3" t="s">
        <v>460</v>
      </c>
      <c r="D218">
        <v>0</v>
      </c>
      <c r="E218" s="12">
        <v>1.430384612044351E-2</v>
      </c>
      <c r="F218" s="10">
        <v>12.3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0.32691481481481477</v>
      </c>
      <c r="O218">
        <v>0.25965453373341463</v>
      </c>
      <c r="P218">
        <v>6.5127585564215522</v>
      </c>
      <c r="Q218">
        <v>0.96656734680004985</v>
      </c>
      <c r="R218">
        <v>1.1349999999999999E-3</v>
      </c>
    </row>
    <row r="219" spans="1:18">
      <c r="A219">
        <v>2021</v>
      </c>
      <c r="B219" s="3" t="s">
        <v>461</v>
      </c>
      <c r="C219" s="3" t="s">
        <v>462</v>
      </c>
      <c r="D219">
        <v>1</v>
      </c>
      <c r="E219" s="12">
        <v>-9.843914515268383E-2</v>
      </c>
      <c r="F219" s="10">
        <v>3.9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0.65868666666666664</v>
      </c>
      <c r="O219">
        <v>0.22535267219933933</v>
      </c>
      <c r="P219">
        <v>4.5236681502086231</v>
      </c>
      <c r="Q219">
        <v>0.99272289302956396</v>
      </c>
      <c r="R219">
        <v>2.0542857142857147E-3</v>
      </c>
    </row>
    <row r="220" spans="1:18">
      <c r="A220">
        <v>2021</v>
      </c>
      <c r="B220" s="1" t="s">
        <v>463</v>
      </c>
      <c r="C220" s="1" t="s">
        <v>464</v>
      </c>
      <c r="D220">
        <v>1</v>
      </c>
      <c r="E220" s="16">
        <v>-4.8879029729120935E-2</v>
      </c>
      <c r="F220" s="14">
        <v>8.1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0.37652033898305087</v>
      </c>
      <c r="O220">
        <v>0.22291300202532341</v>
      </c>
      <c r="P220">
        <v>5.1989572207084471</v>
      </c>
      <c r="Q220">
        <v>0.98017528933544007</v>
      </c>
      <c r="R220">
        <v>2.2937500000000002E-3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工作表1</vt:lpstr>
      <vt:lpstr>英</vt:lpstr>
      <vt:lpstr>中</vt:lpstr>
      <vt:lpstr>工作表1!Print_Area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林其瑩</dc:creator>
  <cp:lastModifiedBy>Yu-Ching Cheng</cp:lastModifiedBy>
  <cp:lastPrinted>2024-06-04T03:06:41Z</cp:lastPrinted>
  <dcterms:created xsi:type="dcterms:W3CDTF">2023-03-10T09:12:31Z</dcterms:created>
  <dcterms:modified xsi:type="dcterms:W3CDTF">2025-05-07T13:29:47Z</dcterms:modified>
</cp:coreProperties>
</file>